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https://d.docs.live.net/e3fbaea925f17ee6/Bureaublad/AV Typer/test_data/"/>
    </mc:Choice>
  </mc:AlternateContent>
  <xr:revisionPtr revIDLastSave="39" documentId="11_706DC5C66A2DF27F194CBB27B1F420DA581F7F30" xr6:coauthVersionLast="47" xr6:coauthVersionMax="47" xr10:uidLastSave="{1B8644C1-B0B9-4019-8B9E-E797E937959F}"/>
  <bookViews>
    <workbookView xWindow="0" yWindow="744" windowWidth="23040" windowHeight="11616" activeTab="8" xr2:uid="{00000000-000D-0000-FFFF-FFFF00000000}"/>
  </bookViews>
  <sheets>
    <sheet name="GBK" sheetId="1" r:id="rId1"/>
    <sheet name="Lid" sheetId="2" r:id="rId2"/>
    <sheet name="deb_specials" sheetId="3" r:id="rId3"/>
    <sheet name="Settings" sheetId="4" r:id="rId4"/>
    <sheet name="AV Regels" sheetId="5" r:id="rId5"/>
    <sheet name="Voorbeeld" sheetId="6" r:id="rId6"/>
    <sheet name="Sjaarschborrel" sheetId="7" r:id="rId7"/>
    <sheet name="WALV avond 1" sheetId="8" r:id="rId8"/>
    <sheet name="WALV avond 2" sheetId="9" r:id="rId9"/>
    <sheet name="Leeg" sheetId="10" r:id="rId10"/>
    <sheet name="CHECK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5" roundtripDataSignature="AMtx7mg4urD0KrPG3c8hVT8mlpK5tzYCXQ=="/>
    </ext>
  </extLst>
</workbook>
</file>

<file path=xl/calcChain.xml><?xml version="1.0" encoding="utf-8"?>
<calcChain xmlns="http://schemas.openxmlformats.org/spreadsheetml/2006/main">
  <c r="F534" i="2" l="1"/>
  <c r="F535" i="2"/>
  <c r="F536" i="2"/>
  <c r="F537" i="2"/>
  <c r="F538" i="2"/>
  <c r="H36" i="8" a="1"/>
  <c r="H36" i="8" s="1"/>
  <c r="H37" i="8" a="1"/>
  <c r="H37" i="8" s="1"/>
  <c r="H38" i="8" a="1"/>
  <c r="H38" i="8" s="1"/>
  <c r="H39" i="8" a="1"/>
  <c r="H39" i="8" s="1"/>
  <c r="H40" i="8" a="1"/>
  <c r="H40" i="8" s="1"/>
  <c r="H41" i="8" a="1"/>
  <c r="H41" i="8" s="1"/>
  <c r="H42" i="8" a="1"/>
  <c r="H42" i="8" s="1"/>
  <c r="H43" i="8" a="1"/>
  <c r="H43" i="8" s="1"/>
  <c r="H44" i="8" a="1"/>
  <c r="H44" i="8" s="1"/>
  <c r="H45" i="8" a="1"/>
  <c r="H45" i="8" s="1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340" i="2"/>
  <c r="H15" i="8" a="1"/>
  <c r="H15" i="8" s="1"/>
  <c r="H14" i="8" a="1"/>
  <c r="H14" i="8" s="1"/>
  <c r="H13" i="8" a="1"/>
  <c r="H13" i="8" s="1"/>
  <c r="H12" i="8" a="1"/>
  <c r="H12" i="8" s="1"/>
  <c r="H11" i="8" a="1"/>
  <c r="H11" i="8" s="1"/>
  <c r="H10" i="8" a="1"/>
  <c r="H10" i="8" s="1"/>
  <c r="H9" i="8" a="1"/>
  <c r="H9" i="8" s="1"/>
  <c r="H8" i="8" a="1"/>
  <c r="H8" i="8" s="1"/>
  <c r="H7" i="8" a="1"/>
  <c r="H7" i="8" s="1"/>
  <c r="H6" i="8" a="1"/>
  <c r="H6" i="8" s="1"/>
  <c r="H5" i="8" a="1"/>
  <c r="H5" i="8" s="1"/>
  <c r="H6" i="9" a="1"/>
  <c r="H6" i="9" s="1"/>
  <c r="H7" i="9" a="1"/>
  <c r="H7" i="9" s="1"/>
  <c r="H8" i="9" a="1"/>
  <c r="H8" i="9" s="1"/>
  <c r="H9" i="9" a="1"/>
  <c r="H9" i="9" s="1"/>
  <c r="H10" i="9" a="1"/>
  <c r="H10" i="9" s="1"/>
  <c r="H11" i="9" a="1"/>
  <c r="H11" i="9" s="1"/>
  <c r="H12" i="9" a="1"/>
  <c r="H12" i="9" s="1"/>
  <c r="H13" i="9" a="1"/>
  <c r="H13" i="9" s="1"/>
  <c r="H14" i="9" a="1"/>
  <c r="H14" i="9" s="1"/>
  <c r="H15" i="9" a="1"/>
  <c r="H15" i="9" s="1"/>
  <c r="H5" i="9" a="1"/>
  <c r="H5" i="9" s="1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229" i="8"/>
  <c r="K230" i="8"/>
  <c r="K231" i="8"/>
  <c r="K232" i="8"/>
  <c r="K233" i="8"/>
  <c r="K234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35" i="8"/>
  <c r="S33" i="11" l="1"/>
  <c r="F33" i="11"/>
  <c r="D33" i="11"/>
  <c r="C33" i="11"/>
  <c r="AF32" i="11"/>
  <c r="AE32" i="11"/>
  <c r="T32" i="11"/>
  <c r="S32" i="11"/>
  <c r="H32" i="11"/>
  <c r="F32" i="11"/>
  <c r="D32" i="11"/>
  <c r="C32" i="11"/>
  <c r="AL31" i="11"/>
  <c r="AK31" i="11"/>
  <c r="AJ31" i="11"/>
  <c r="AI31" i="11"/>
  <c r="AH31" i="11"/>
  <c r="AG31" i="11"/>
  <c r="AF31" i="11"/>
  <c r="Z31" i="11"/>
  <c r="Y31" i="11"/>
  <c r="X31" i="11"/>
  <c r="W31" i="11"/>
  <c r="V31" i="11"/>
  <c r="U31" i="11"/>
  <c r="T31" i="11"/>
  <c r="N31" i="11"/>
  <c r="M31" i="11"/>
  <c r="L31" i="11"/>
  <c r="K31" i="11"/>
  <c r="J31" i="11"/>
  <c r="I31" i="11"/>
  <c r="H31" i="11"/>
  <c r="F31" i="11"/>
  <c r="AE31" i="11" s="1"/>
  <c r="D31" i="11"/>
  <c r="C31" i="11"/>
  <c r="AM30" i="11"/>
  <c r="AL30" i="11"/>
  <c r="AK30" i="11"/>
  <c r="AJ30" i="11"/>
  <c r="AI30" i="11"/>
  <c r="AH30" i="11"/>
  <c r="AG30" i="11"/>
  <c r="AA30" i="11"/>
  <c r="Z30" i="11"/>
  <c r="Y30" i="11"/>
  <c r="X30" i="11"/>
  <c r="W30" i="11"/>
  <c r="V30" i="11"/>
  <c r="U30" i="11"/>
  <c r="T30" i="11"/>
  <c r="O30" i="11"/>
  <c r="N30" i="11"/>
  <c r="M30" i="11"/>
  <c r="L30" i="11"/>
  <c r="K30" i="11"/>
  <c r="J30" i="11"/>
  <c r="I30" i="11"/>
  <c r="H30" i="11"/>
  <c r="F30" i="11"/>
  <c r="AF30" i="11" s="1"/>
  <c r="D30" i="11"/>
  <c r="C30" i="11"/>
  <c r="AN29" i="11"/>
  <c r="AM29" i="11"/>
  <c r="AL29" i="11"/>
  <c r="AK29" i="11"/>
  <c r="AJ29" i="11"/>
  <c r="AI29" i="11"/>
  <c r="AH29" i="11"/>
  <c r="AG29" i="11"/>
  <c r="AF29" i="11"/>
  <c r="AD29" i="11"/>
  <c r="AB29" i="11"/>
  <c r="AA29" i="11"/>
  <c r="Z29" i="11"/>
  <c r="Y29" i="11"/>
  <c r="X29" i="11"/>
  <c r="W29" i="11"/>
  <c r="V29" i="11"/>
  <c r="U29" i="11"/>
  <c r="T29" i="11"/>
  <c r="R29" i="11"/>
  <c r="P29" i="11"/>
  <c r="O29" i="11"/>
  <c r="N29" i="11"/>
  <c r="M29" i="11"/>
  <c r="L29" i="11"/>
  <c r="K29" i="11"/>
  <c r="J29" i="11"/>
  <c r="I29" i="11"/>
  <c r="H29" i="11"/>
  <c r="F29" i="11"/>
  <c r="AE29" i="11" s="1"/>
  <c r="D29" i="11"/>
  <c r="C29" i="11"/>
  <c r="AO28" i="11"/>
  <c r="AN28" i="11"/>
  <c r="AM28" i="11"/>
  <c r="AL28" i="11"/>
  <c r="AK28" i="11"/>
  <c r="AJ28" i="11"/>
  <c r="AI28" i="11"/>
  <c r="AH28" i="11"/>
  <c r="AG28" i="11"/>
  <c r="AC28" i="11"/>
  <c r="AB28" i="11"/>
  <c r="AA28" i="11"/>
  <c r="Z28" i="11"/>
  <c r="Y28" i="11"/>
  <c r="X28" i="11"/>
  <c r="W28" i="11"/>
  <c r="V28" i="11"/>
  <c r="U28" i="11"/>
  <c r="Q28" i="11"/>
  <c r="P28" i="11"/>
  <c r="O28" i="11"/>
  <c r="N28" i="11"/>
  <c r="M28" i="11"/>
  <c r="L28" i="11"/>
  <c r="K28" i="11"/>
  <c r="J28" i="11"/>
  <c r="I28" i="11"/>
  <c r="F28" i="11"/>
  <c r="AF28" i="11" s="1"/>
  <c r="D28" i="11"/>
  <c r="C28" i="11"/>
  <c r="AK27" i="11"/>
  <c r="AJ27" i="11"/>
  <c r="Y27" i="11"/>
  <c r="X27" i="11"/>
  <c r="M27" i="11"/>
  <c r="D27" i="11"/>
  <c r="F27" i="11" s="1"/>
  <c r="AL26" i="11"/>
  <c r="AK26" i="11"/>
  <c r="Z26" i="11"/>
  <c r="Y26" i="11"/>
  <c r="N26" i="11"/>
  <c r="M26" i="11"/>
  <c r="F26" i="11"/>
  <c r="AJ26" i="11" s="1"/>
  <c r="D26" i="11"/>
  <c r="C26" i="11"/>
  <c r="AO25" i="11"/>
  <c r="AM25" i="11"/>
  <c r="AL25" i="11"/>
  <c r="AF25" i="11"/>
  <c r="AD25" i="11"/>
  <c r="AC25" i="11"/>
  <c r="AA25" i="11"/>
  <c r="Z25" i="11"/>
  <c r="T25" i="11"/>
  <c r="R25" i="11"/>
  <c r="Q25" i="11"/>
  <c r="O25" i="11"/>
  <c r="N25" i="11"/>
  <c r="H25" i="11"/>
  <c r="F25" i="11"/>
  <c r="AK25" i="11" s="1"/>
  <c r="D25" i="11"/>
  <c r="C25" i="11"/>
  <c r="AN24" i="11"/>
  <c r="AM24" i="11"/>
  <c r="AG24" i="11"/>
  <c r="AB24" i="11"/>
  <c r="AA24" i="11"/>
  <c r="U24" i="11"/>
  <c r="P24" i="11"/>
  <c r="O24" i="11"/>
  <c r="I24" i="11"/>
  <c r="F24" i="11"/>
  <c r="AL24" i="11" s="1"/>
  <c r="D24" i="11"/>
  <c r="C24" i="11"/>
  <c r="AO23" i="11"/>
  <c r="AN23" i="11"/>
  <c r="AH23" i="11"/>
  <c r="AC23" i="11"/>
  <c r="AB23" i="11"/>
  <c r="V23" i="11"/>
  <c r="Q23" i="11"/>
  <c r="P23" i="11"/>
  <c r="J23" i="11"/>
  <c r="F23" i="11"/>
  <c r="AM23" i="11" s="1"/>
  <c r="D23" i="11"/>
  <c r="C23" i="11"/>
  <c r="AO22" i="11"/>
  <c r="AI22" i="11"/>
  <c r="AG22" i="11"/>
  <c r="AF22" i="11"/>
  <c r="AD22" i="11"/>
  <c r="AC22" i="11"/>
  <c r="W22" i="11"/>
  <c r="U22" i="11"/>
  <c r="T22" i="11"/>
  <c r="R22" i="11"/>
  <c r="Q22" i="11"/>
  <c r="K22" i="11"/>
  <c r="I22" i="11"/>
  <c r="H22" i="11"/>
  <c r="F22" i="11"/>
  <c r="AN22" i="11" s="1"/>
  <c r="D22" i="11"/>
  <c r="C22" i="11"/>
  <c r="AE21" i="11"/>
  <c r="AD21" i="11"/>
  <c r="S21" i="11"/>
  <c r="F21" i="11"/>
  <c r="D21" i="11"/>
  <c r="C21" i="11"/>
  <c r="AE20" i="11"/>
  <c r="H20" i="11"/>
  <c r="F20" i="11"/>
  <c r="D20" i="11"/>
  <c r="C20" i="11" s="1"/>
  <c r="AL19" i="11"/>
  <c r="AJ19" i="11"/>
  <c r="AI19" i="11"/>
  <c r="AG19" i="11"/>
  <c r="AF19" i="11"/>
  <c r="Z19" i="11"/>
  <c r="X19" i="11"/>
  <c r="W19" i="11"/>
  <c r="U19" i="11"/>
  <c r="T19" i="11"/>
  <c r="N19" i="11"/>
  <c r="L19" i="11"/>
  <c r="K19" i="11"/>
  <c r="I19" i="11"/>
  <c r="H19" i="11"/>
  <c r="F19" i="11"/>
  <c r="AE19" i="11" s="1"/>
  <c r="D19" i="11"/>
  <c r="C19" i="11" s="1"/>
  <c r="AM18" i="11"/>
  <c r="AK18" i="11"/>
  <c r="AJ18" i="11"/>
  <c r="AH18" i="11"/>
  <c r="AG18" i="11"/>
  <c r="AA18" i="11"/>
  <c r="Y18" i="11"/>
  <c r="X18" i="11"/>
  <c r="V18" i="11"/>
  <c r="U18" i="11"/>
  <c r="O18" i="11"/>
  <c r="M18" i="11"/>
  <c r="L18" i="11"/>
  <c r="J18" i="11"/>
  <c r="I18" i="11"/>
  <c r="F18" i="11"/>
  <c r="AF18" i="11" s="1"/>
  <c r="D18" i="11"/>
  <c r="C18" i="11" s="1"/>
  <c r="AN17" i="11"/>
  <c r="AL17" i="11"/>
  <c r="AK17" i="11"/>
  <c r="AI17" i="11"/>
  <c r="AH17" i="11"/>
  <c r="AG17" i="11"/>
  <c r="AF17" i="11"/>
  <c r="AB17" i="11"/>
  <c r="Z17" i="11"/>
  <c r="Y17" i="11"/>
  <c r="W17" i="11"/>
  <c r="V17" i="11"/>
  <c r="U17" i="11"/>
  <c r="T17" i="11"/>
  <c r="P17" i="11"/>
  <c r="N17" i="11"/>
  <c r="M17" i="11"/>
  <c r="K17" i="11"/>
  <c r="J17" i="11"/>
  <c r="I17" i="11"/>
  <c r="H17" i="11"/>
  <c r="F17" i="11"/>
  <c r="AE17" i="11" s="1"/>
  <c r="D17" i="11"/>
  <c r="C17" i="11" s="1"/>
  <c r="AO16" i="11"/>
  <c r="AM16" i="11"/>
  <c r="AL16" i="11"/>
  <c r="AJ16" i="11"/>
  <c r="AI16" i="11"/>
  <c r="AH16" i="11"/>
  <c r="AG16" i="11"/>
  <c r="AC16" i="11"/>
  <c r="AA16" i="11"/>
  <c r="Z16" i="11"/>
  <c r="X16" i="11"/>
  <c r="W16" i="11"/>
  <c r="V16" i="11"/>
  <c r="U16" i="11"/>
  <c r="T16" i="11"/>
  <c r="Q16" i="11"/>
  <c r="O16" i="11"/>
  <c r="N16" i="11"/>
  <c r="L16" i="11"/>
  <c r="K16" i="11"/>
  <c r="J16" i="11"/>
  <c r="I16" i="11"/>
  <c r="H16" i="11"/>
  <c r="F16" i="11"/>
  <c r="AF16" i="11" s="1"/>
  <c r="D16" i="11"/>
  <c r="C16" i="11"/>
  <c r="D15" i="11"/>
  <c r="AL14" i="11"/>
  <c r="AK14" i="11"/>
  <c r="AE14" i="11"/>
  <c r="Z14" i="11"/>
  <c r="Y14" i="11"/>
  <c r="M14" i="11"/>
  <c r="F14" i="11"/>
  <c r="D14" i="11"/>
  <c r="C14" i="11"/>
  <c r="AO13" i="11"/>
  <c r="AN13" i="11"/>
  <c r="AM13" i="11"/>
  <c r="AL13" i="11"/>
  <c r="AK13" i="11"/>
  <c r="AJ13" i="11"/>
  <c r="AI13" i="11"/>
  <c r="AH13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F13" i="11"/>
  <c r="AN12" i="11"/>
  <c r="AE12" i="11"/>
  <c r="S12" i="11"/>
  <c r="F12" i="11"/>
  <c r="AG12" i="11" s="1"/>
  <c r="AO11" i="11"/>
  <c r="AC11" i="11"/>
  <c r="S11" i="11"/>
  <c r="F11" i="11"/>
  <c r="AF11" i="11" s="1"/>
  <c r="AO10" i="11"/>
  <c r="AI10" i="11"/>
  <c r="AG10" i="11"/>
  <c r="AF10" i="11"/>
  <c r="AD10" i="11"/>
  <c r="AC10" i="11"/>
  <c r="W10" i="11"/>
  <c r="U10" i="11"/>
  <c r="T10" i="11"/>
  <c r="R10" i="11"/>
  <c r="Q10" i="11"/>
  <c r="F10" i="11"/>
  <c r="AN10" i="11" s="1"/>
  <c r="AJ9" i="11"/>
  <c r="AH9" i="11"/>
  <c r="AF9" i="11"/>
  <c r="AD9" i="11"/>
  <c r="U9" i="11"/>
  <c r="F9" i="11"/>
  <c r="X9" i="11" s="1"/>
  <c r="AO8" i="11"/>
  <c r="AN8" i="11"/>
  <c r="AM8" i="11"/>
  <c r="AL8" i="11"/>
  <c r="AK8" i="11"/>
  <c r="AJ8" i="11"/>
  <c r="AI8" i="11"/>
  <c r="AH8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F8" i="11"/>
  <c r="C8" i="11"/>
  <c r="C9" i="11" s="1"/>
  <c r="C10" i="11" s="1"/>
  <c r="C11" i="11" s="1"/>
  <c r="C12" i="11" s="1"/>
  <c r="C13" i="11" s="1"/>
  <c r="AL7" i="11"/>
  <c r="AJ7" i="11"/>
  <c r="AI7" i="11"/>
  <c r="AH7" i="11"/>
  <c r="AG7" i="11"/>
  <c r="AF7" i="11"/>
  <c r="Z7" i="11"/>
  <c r="X7" i="11"/>
  <c r="W7" i="11"/>
  <c r="V7" i="11"/>
  <c r="U7" i="11"/>
  <c r="T7" i="11"/>
  <c r="F7" i="11"/>
  <c r="AE7" i="11" s="1"/>
  <c r="C7" i="11"/>
  <c r="AK6" i="11"/>
  <c r="AJ6" i="11"/>
  <c r="AH6" i="11"/>
  <c r="AG6" i="11"/>
  <c r="AF6" i="11"/>
  <c r="Y6" i="11"/>
  <c r="U6" i="11"/>
  <c r="T6" i="11"/>
  <c r="F6" i="11"/>
  <c r="AM6" i="11" s="1"/>
  <c r="C6" i="11"/>
  <c r="AN5" i="11"/>
  <c r="AL5" i="11"/>
  <c r="AK5" i="11"/>
  <c r="AJ5" i="11"/>
  <c r="AI5" i="11"/>
  <c r="AH5" i="11"/>
  <c r="AG5" i="11"/>
  <c r="AF5" i="11"/>
  <c r="AB5" i="11"/>
  <c r="Z5" i="11"/>
  <c r="Y5" i="11"/>
  <c r="X5" i="11"/>
  <c r="W5" i="11"/>
  <c r="V5" i="11"/>
  <c r="U5" i="11"/>
  <c r="T5" i="11"/>
  <c r="P5" i="11"/>
  <c r="F5" i="11"/>
  <c r="AE5" i="11" s="1"/>
  <c r="F2" i="11"/>
  <c r="N234" i="10"/>
  <c r="M234" i="10"/>
  <c r="K234" i="10" a="1"/>
  <c r="K234" i="10"/>
  <c r="I234" i="10"/>
  <c r="H234" i="10" a="1"/>
  <c r="H234" i="10" s="1"/>
  <c r="G234" i="10"/>
  <c r="N233" i="10"/>
  <c r="J233" i="10"/>
  <c r="I233" i="10"/>
  <c r="N232" i="10"/>
  <c r="M232" i="10"/>
  <c r="L232" i="10"/>
  <c r="K232" i="10" a="1"/>
  <c r="K232" i="10" s="1"/>
  <c r="J232" i="10"/>
  <c r="I232" i="10"/>
  <c r="G232" i="10" s="1"/>
  <c r="H232" i="10" a="1"/>
  <c r="H232" i="10" s="1"/>
  <c r="M231" i="10"/>
  <c r="K231" i="10" a="1"/>
  <c r="K231" i="10" s="1"/>
  <c r="I231" i="10"/>
  <c r="G231" i="10"/>
  <c r="K230" i="10" a="1"/>
  <c r="K230" i="10" s="1"/>
  <c r="I230" i="10"/>
  <c r="H230" i="10" a="1"/>
  <c r="H230" i="10" s="1"/>
  <c r="G230" i="10"/>
  <c r="K229" i="10" a="1"/>
  <c r="K229" i="10" s="1"/>
  <c r="J229" i="10"/>
  <c r="I229" i="10"/>
  <c r="G229" i="10" s="1"/>
  <c r="N228" i="10"/>
  <c r="M228" i="10"/>
  <c r="L228" i="10"/>
  <c r="K228" i="10" a="1"/>
  <c r="K228" i="10"/>
  <c r="J228" i="10"/>
  <c r="I228" i="10"/>
  <c r="H228" i="10" a="1"/>
  <c r="H228" i="10" s="1"/>
  <c r="G228" i="10"/>
  <c r="N227" i="10"/>
  <c r="M227" i="10"/>
  <c r="K227" i="10" a="1"/>
  <c r="K227" i="10" s="1"/>
  <c r="J227" i="10"/>
  <c r="I227" i="10"/>
  <c r="L227" i="10" s="1"/>
  <c r="H227" i="10" a="1"/>
  <c r="H227" i="10" s="1"/>
  <c r="N226" i="10"/>
  <c r="L226" i="10"/>
  <c r="K226" i="10" a="1"/>
  <c r="K226" i="10"/>
  <c r="J226" i="10"/>
  <c r="I226" i="10"/>
  <c r="M226" i="10" s="1"/>
  <c r="H226" i="10" a="1"/>
  <c r="H226" i="10" s="1"/>
  <c r="G226" i="10"/>
  <c r="BC225" i="10"/>
  <c r="I225" i="10"/>
  <c r="H225" i="10" a="1"/>
  <c r="H225" i="10" s="1"/>
  <c r="N224" i="10"/>
  <c r="M224" i="10"/>
  <c r="K224" i="10" a="1"/>
  <c r="K224" i="10"/>
  <c r="I224" i="10"/>
  <c r="H224" i="10" a="1"/>
  <c r="H224" i="10" s="1"/>
  <c r="G224" i="10"/>
  <c r="I223" i="10"/>
  <c r="L223" i="10" s="1"/>
  <c r="N222" i="10"/>
  <c r="M222" i="10"/>
  <c r="L222" i="10"/>
  <c r="K222" i="10" a="1"/>
  <c r="K222" i="10"/>
  <c r="J222" i="10"/>
  <c r="I222" i="10"/>
  <c r="H222" i="10" a="1"/>
  <c r="H222" i="10" s="1"/>
  <c r="G222" i="10"/>
  <c r="I221" i="10"/>
  <c r="N220" i="10"/>
  <c r="L220" i="10"/>
  <c r="K220" i="10" a="1"/>
  <c r="K220" i="10"/>
  <c r="J220" i="10"/>
  <c r="I220" i="10"/>
  <c r="M220" i="10" s="1"/>
  <c r="H220" i="10" a="1"/>
  <c r="H220" i="10" s="1"/>
  <c r="G220" i="10"/>
  <c r="M219" i="10"/>
  <c r="J219" i="10"/>
  <c r="I219" i="10"/>
  <c r="G219" i="10"/>
  <c r="I218" i="10"/>
  <c r="N217" i="10"/>
  <c r="M217" i="10"/>
  <c r="L217" i="10"/>
  <c r="K217" i="10" a="1"/>
  <c r="K217" i="10" s="1"/>
  <c r="J217" i="10"/>
  <c r="I217" i="10"/>
  <c r="H217" i="10" a="1"/>
  <c r="H217" i="10" s="1"/>
  <c r="G217" i="10"/>
  <c r="N216" i="10"/>
  <c r="M216" i="10"/>
  <c r="L216" i="10"/>
  <c r="K216" i="10" a="1"/>
  <c r="K216" i="10"/>
  <c r="J216" i="10"/>
  <c r="I216" i="10"/>
  <c r="H216" i="10" a="1"/>
  <c r="H216" i="10" s="1"/>
  <c r="G216" i="10"/>
  <c r="L215" i="10"/>
  <c r="I215" i="10"/>
  <c r="H215" i="10" a="1"/>
  <c r="H215" i="10" s="1"/>
  <c r="I214" i="10"/>
  <c r="L213" i="10"/>
  <c r="K213" i="10" a="1"/>
  <c r="K213" i="10" s="1"/>
  <c r="I213" i="10"/>
  <c r="G213" i="10" s="1"/>
  <c r="H213" i="10" a="1"/>
  <c r="H213" i="10" s="1"/>
  <c r="N212" i="10"/>
  <c r="M212" i="10"/>
  <c r="J212" i="10"/>
  <c r="I212" i="10"/>
  <c r="H212" i="10" a="1"/>
  <c r="H212" i="10" s="1"/>
  <c r="L211" i="10"/>
  <c r="I211" i="10"/>
  <c r="G211" i="10" s="1"/>
  <c r="N210" i="10"/>
  <c r="M210" i="10"/>
  <c r="L210" i="10"/>
  <c r="K210" i="10" a="1"/>
  <c r="K210" i="10"/>
  <c r="J210" i="10"/>
  <c r="I210" i="10"/>
  <c r="H210" i="10" a="1"/>
  <c r="H210" i="10" s="1"/>
  <c r="G210" i="10"/>
  <c r="N209" i="10"/>
  <c r="L209" i="10"/>
  <c r="K209" i="10" a="1"/>
  <c r="K209" i="10"/>
  <c r="J209" i="10"/>
  <c r="I209" i="10"/>
  <c r="M209" i="10" s="1"/>
  <c r="H209" i="10" a="1"/>
  <c r="H209" i="10" s="1"/>
  <c r="G209" i="10"/>
  <c r="N208" i="10"/>
  <c r="M208" i="10"/>
  <c r="I208" i="10"/>
  <c r="G208" i="10" s="1"/>
  <c r="H208" i="10" a="1"/>
  <c r="H208" i="10" s="1"/>
  <c r="M207" i="10"/>
  <c r="L207" i="10"/>
  <c r="K207" i="10" a="1"/>
  <c r="K207" i="10" s="1"/>
  <c r="J207" i="10"/>
  <c r="I207" i="10"/>
  <c r="N207" i="10" s="1"/>
  <c r="H207" i="10" a="1"/>
  <c r="H207" i="10" s="1"/>
  <c r="G207" i="10"/>
  <c r="M206" i="10"/>
  <c r="K206" i="10" a="1"/>
  <c r="K206" i="10"/>
  <c r="J206" i="10"/>
  <c r="I206" i="10"/>
  <c r="L206" i="10" s="1"/>
  <c r="H206" i="10" a="1"/>
  <c r="H206" i="10" s="1"/>
  <c r="G206" i="10"/>
  <c r="L205" i="10"/>
  <c r="I205" i="10"/>
  <c r="H205" i="10" a="1"/>
  <c r="H205" i="10" s="1"/>
  <c r="G205" i="10"/>
  <c r="N204" i="10"/>
  <c r="M204" i="10"/>
  <c r="L204" i="10"/>
  <c r="K204" i="10" a="1"/>
  <c r="K204" i="10"/>
  <c r="J204" i="10"/>
  <c r="I204" i="10"/>
  <c r="H204" i="10" a="1"/>
  <c r="H204" i="10" s="1"/>
  <c r="G204" i="10"/>
  <c r="L203" i="10"/>
  <c r="K203" i="10" a="1"/>
  <c r="K203" i="10" s="1"/>
  <c r="I203" i="10"/>
  <c r="G203" i="10" s="1"/>
  <c r="M202" i="10"/>
  <c r="L202" i="10"/>
  <c r="J202" i="10"/>
  <c r="I202" i="10"/>
  <c r="H202" i="10" a="1"/>
  <c r="H202" i="10" s="1"/>
  <c r="M201" i="10"/>
  <c r="L201" i="10"/>
  <c r="I201" i="10"/>
  <c r="N200" i="10"/>
  <c r="M200" i="10"/>
  <c r="I200" i="10"/>
  <c r="L200" i="10" s="1"/>
  <c r="H200" i="10" a="1"/>
  <c r="H200" i="10" s="1"/>
  <c r="M199" i="10"/>
  <c r="J199" i="10"/>
  <c r="I199" i="10"/>
  <c r="G199" i="10"/>
  <c r="N198" i="10"/>
  <c r="M198" i="10"/>
  <c r="L198" i="10"/>
  <c r="K198" i="10" a="1"/>
  <c r="K198" i="10"/>
  <c r="J198" i="10"/>
  <c r="I198" i="10"/>
  <c r="H198" i="10" a="1"/>
  <c r="H198" i="10" s="1"/>
  <c r="G198" i="10"/>
  <c r="N197" i="10"/>
  <c r="M197" i="10"/>
  <c r="L197" i="10"/>
  <c r="K197" i="10" a="1"/>
  <c r="K197" i="10" s="1"/>
  <c r="J197" i="10"/>
  <c r="I197" i="10"/>
  <c r="H197" i="10" a="1"/>
  <c r="H197" i="10" s="1"/>
  <c r="G197" i="10"/>
  <c r="L196" i="10"/>
  <c r="K196" i="10" a="1"/>
  <c r="K196" i="10" s="1"/>
  <c r="J196" i="10"/>
  <c r="I196" i="10"/>
  <c r="M196" i="10" s="1"/>
  <c r="H196" i="10" a="1"/>
  <c r="H196" i="10" s="1"/>
  <c r="I195" i="10"/>
  <c r="N194" i="10"/>
  <c r="M194" i="10"/>
  <c r="K194" i="10" a="1"/>
  <c r="K194" i="10"/>
  <c r="J194" i="10"/>
  <c r="I194" i="10"/>
  <c r="L194" i="10" s="1"/>
  <c r="H194" i="10" a="1"/>
  <c r="H194" i="10" s="1"/>
  <c r="G194" i="10"/>
  <c r="K193" i="10" a="1"/>
  <c r="K193" i="10" s="1"/>
  <c r="I193" i="10"/>
  <c r="H193" i="10" a="1"/>
  <c r="H193" i="10" s="1"/>
  <c r="N192" i="10"/>
  <c r="M192" i="10"/>
  <c r="L192" i="10"/>
  <c r="K192" i="10" a="1"/>
  <c r="K192" i="10" s="1"/>
  <c r="J192" i="10"/>
  <c r="I192" i="10"/>
  <c r="H192" i="10" a="1"/>
  <c r="H192" i="10" s="1"/>
  <c r="G192" i="10"/>
  <c r="I191" i="10"/>
  <c r="I190" i="10"/>
  <c r="L189" i="10"/>
  <c r="K189" i="10" a="1"/>
  <c r="K189" i="10"/>
  <c r="J189" i="10"/>
  <c r="I189" i="10"/>
  <c r="M189" i="10" s="1"/>
  <c r="H189" i="10" a="1"/>
  <c r="H189" i="10" s="1"/>
  <c r="I188" i="10"/>
  <c r="K187" i="10" a="1"/>
  <c r="K187" i="10" s="1"/>
  <c r="J187" i="10"/>
  <c r="I187" i="10"/>
  <c r="G187" i="10"/>
  <c r="N186" i="10"/>
  <c r="M186" i="10"/>
  <c r="K186" i="10" a="1"/>
  <c r="K186" i="10" s="1"/>
  <c r="I186" i="10"/>
  <c r="L186" i="10" s="1"/>
  <c r="H186" i="10" a="1"/>
  <c r="H186" i="10" s="1"/>
  <c r="G186" i="10"/>
  <c r="N185" i="10"/>
  <c r="M185" i="10"/>
  <c r="L185" i="10"/>
  <c r="K185" i="10" a="1"/>
  <c r="K185" i="10"/>
  <c r="J185" i="10"/>
  <c r="I185" i="10"/>
  <c r="H185" i="10" a="1"/>
  <c r="H185" i="10" s="1"/>
  <c r="G185" i="10"/>
  <c r="N184" i="10"/>
  <c r="M184" i="10"/>
  <c r="L184" i="10"/>
  <c r="K184" i="10" a="1"/>
  <c r="K184" i="10"/>
  <c r="J184" i="10"/>
  <c r="I184" i="10"/>
  <c r="H184" i="10" a="1"/>
  <c r="H184" i="10" s="1"/>
  <c r="G184" i="10"/>
  <c r="N183" i="10"/>
  <c r="L183" i="10"/>
  <c r="K183" i="10" a="1"/>
  <c r="K183" i="10"/>
  <c r="J183" i="10"/>
  <c r="I183" i="10"/>
  <c r="M183" i="10" s="1"/>
  <c r="H183" i="10" a="1"/>
  <c r="H183" i="10" s="1"/>
  <c r="G183" i="10"/>
  <c r="K182" i="10" a="1"/>
  <c r="K182" i="10" s="1"/>
  <c r="I182" i="10"/>
  <c r="G182" i="10" s="1"/>
  <c r="N181" i="10"/>
  <c r="M181" i="10"/>
  <c r="K181" i="10" a="1"/>
  <c r="K181" i="10"/>
  <c r="J181" i="10"/>
  <c r="I181" i="10"/>
  <c r="L181" i="10" s="1"/>
  <c r="H181" i="10" a="1"/>
  <c r="H181" i="10" s="1"/>
  <c r="G181" i="10"/>
  <c r="M180" i="10"/>
  <c r="L180" i="10"/>
  <c r="K180" i="10" a="1"/>
  <c r="K180" i="10" s="1"/>
  <c r="J180" i="10"/>
  <c r="I180" i="10"/>
  <c r="N180" i="10" s="1"/>
  <c r="H180" i="10" a="1"/>
  <c r="H180" i="10" s="1"/>
  <c r="G180" i="10"/>
  <c r="N179" i="10"/>
  <c r="M179" i="10"/>
  <c r="L179" i="10"/>
  <c r="K179" i="10" a="1"/>
  <c r="K179" i="10" s="1"/>
  <c r="J179" i="10"/>
  <c r="I179" i="10"/>
  <c r="H179" i="10" a="1"/>
  <c r="H179" i="10" s="1"/>
  <c r="G179" i="10"/>
  <c r="L178" i="10"/>
  <c r="J178" i="10"/>
  <c r="I178" i="10"/>
  <c r="G178" i="10"/>
  <c r="K177" i="10" a="1"/>
  <c r="K177" i="10" s="1"/>
  <c r="J177" i="10"/>
  <c r="I177" i="10"/>
  <c r="N177" i="10" s="1"/>
  <c r="G177" i="10"/>
  <c r="I176" i="10"/>
  <c r="G176" i="10"/>
  <c r="K175" i="10" a="1"/>
  <c r="K175" i="10" s="1"/>
  <c r="I175" i="10"/>
  <c r="G175" i="10"/>
  <c r="I174" i="10"/>
  <c r="M174" i="10" s="1"/>
  <c r="N173" i="10"/>
  <c r="M173" i="10"/>
  <c r="L173" i="10"/>
  <c r="K173" i="10" a="1"/>
  <c r="K173" i="10"/>
  <c r="J173" i="10"/>
  <c r="I173" i="10"/>
  <c r="G173" i="10" s="1"/>
  <c r="H173" i="10" a="1"/>
  <c r="H173" i="10" s="1"/>
  <c r="I172" i="10"/>
  <c r="N171" i="10"/>
  <c r="L171" i="10"/>
  <c r="K171" i="10" a="1"/>
  <c r="K171" i="10"/>
  <c r="J171" i="10"/>
  <c r="I171" i="10"/>
  <c r="M171" i="10" s="1"/>
  <c r="H171" i="10" a="1"/>
  <c r="H171" i="10" s="1"/>
  <c r="G171" i="10"/>
  <c r="L170" i="10"/>
  <c r="I170" i="10"/>
  <c r="G170" i="10"/>
  <c r="N169" i="10"/>
  <c r="M169" i="10"/>
  <c r="K169" i="10" a="1"/>
  <c r="K169" i="10"/>
  <c r="I169" i="10"/>
  <c r="G169" i="10"/>
  <c r="I168" i="10"/>
  <c r="L168" i="10" s="1"/>
  <c r="N167" i="10"/>
  <c r="M167" i="10"/>
  <c r="L167" i="10"/>
  <c r="K167" i="10" a="1"/>
  <c r="K167" i="10" s="1"/>
  <c r="J167" i="10"/>
  <c r="I167" i="10"/>
  <c r="G167" i="10" s="1"/>
  <c r="H167" i="10" a="1"/>
  <c r="H167" i="10" s="1"/>
  <c r="N166" i="10"/>
  <c r="K166" i="10" a="1"/>
  <c r="K166" i="10" s="1"/>
  <c r="J166" i="10"/>
  <c r="I166" i="10"/>
  <c r="L166" i="10" s="1"/>
  <c r="H166" i="10" a="1"/>
  <c r="H166" i="10" s="1"/>
  <c r="G166" i="10"/>
  <c r="N165" i="10"/>
  <c r="L165" i="10"/>
  <c r="K165" i="10" a="1"/>
  <c r="K165" i="10" s="1"/>
  <c r="J165" i="10"/>
  <c r="I165" i="10"/>
  <c r="M165" i="10" s="1"/>
  <c r="H165" i="10" a="1"/>
  <c r="H165" i="10" s="1"/>
  <c r="G165" i="10"/>
  <c r="L164" i="10"/>
  <c r="I164" i="10"/>
  <c r="H164" i="10" a="1"/>
  <c r="H164" i="10" s="1"/>
  <c r="M163" i="10"/>
  <c r="I163" i="10"/>
  <c r="M162" i="10"/>
  <c r="L162" i="10"/>
  <c r="K162" i="10" a="1"/>
  <c r="K162" i="10" s="1"/>
  <c r="J162" i="10"/>
  <c r="I162" i="10"/>
  <c r="H162" i="10" s="1" a="1"/>
  <c r="H162" i="10" s="1"/>
  <c r="G162" i="10"/>
  <c r="N161" i="10"/>
  <c r="M161" i="10"/>
  <c r="L161" i="10"/>
  <c r="K161" i="10" a="1"/>
  <c r="K161" i="10"/>
  <c r="J161" i="10"/>
  <c r="I161" i="10"/>
  <c r="G161" i="10" s="1"/>
  <c r="H161" i="10" a="1"/>
  <c r="H161" i="10" s="1"/>
  <c r="I160" i="10"/>
  <c r="N159" i="10"/>
  <c r="L159" i="10"/>
  <c r="K159" i="10" a="1"/>
  <c r="K159" i="10"/>
  <c r="J159" i="10"/>
  <c r="I159" i="10"/>
  <c r="H159" i="10" s="1" a="1"/>
  <c r="H159" i="10" s="1"/>
  <c r="G159" i="10"/>
  <c r="I158" i="10"/>
  <c r="M157" i="10"/>
  <c r="K157" i="10" a="1"/>
  <c r="K157" i="10"/>
  <c r="I157" i="10"/>
  <c r="N157" i="10" s="1"/>
  <c r="G157" i="10"/>
  <c r="L156" i="10"/>
  <c r="K156" i="10" a="1"/>
  <c r="K156" i="10"/>
  <c r="J156" i="10"/>
  <c r="I156" i="10"/>
  <c r="N155" i="10"/>
  <c r="M155" i="10"/>
  <c r="J155" i="10"/>
  <c r="I155" i="10"/>
  <c r="H155" i="10" s="1" a="1"/>
  <c r="H155" i="10" s="1"/>
  <c r="I154" i="10"/>
  <c r="N153" i="10"/>
  <c r="L153" i="10"/>
  <c r="K153" i="10" a="1"/>
  <c r="K153" i="10"/>
  <c r="J153" i="10"/>
  <c r="I153" i="10"/>
  <c r="H153" i="10" s="1" a="1"/>
  <c r="H153" i="10" s="1"/>
  <c r="G153" i="10"/>
  <c r="N152" i="10"/>
  <c r="M152" i="10"/>
  <c r="L152" i="10"/>
  <c r="J152" i="10"/>
  <c r="I152" i="10"/>
  <c r="H152" i="10" s="1" a="1"/>
  <c r="H152" i="10" s="1"/>
  <c r="K151" i="10" a="1"/>
  <c r="K151" i="10" s="1"/>
  <c r="I151" i="10"/>
  <c r="J151" i="10" s="1"/>
  <c r="H151" i="10" a="1"/>
  <c r="H151" i="10" s="1"/>
  <c r="I150" i="10"/>
  <c r="N149" i="10"/>
  <c r="J149" i="10"/>
  <c r="I149" i="10"/>
  <c r="H149" i="10" a="1"/>
  <c r="H149" i="10" s="1"/>
  <c r="I148" i="10"/>
  <c r="H148" i="10" s="1" a="1"/>
  <c r="H148" i="10" s="1"/>
  <c r="G148" i="10"/>
  <c r="N147" i="10"/>
  <c r="L147" i="10"/>
  <c r="K147" i="10" a="1"/>
  <c r="K147" i="10"/>
  <c r="J147" i="10"/>
  <c r="I147" i="10"/>
  <c r="H147" i="10" s="1" a="1"/>
  <c r="H147" i="10" s="1"/>
  <c r="G147" i="10"/>
  <c r="I146" i="10"/>
  <c r="H146" i="10" a="1"/>
  <c r="H146" i="10" s="1"/>
  <c r="M145" i="10"/>
  <c r="I145" i="10"/>
  <c r="H145" i="10" a="1"/>
  <c r="H145" i="10" s="1"/>
  <c r="L144" i="10"/>
  <c r="J144" i="10"/>
  <c r="I144" i="10"/>
  <c r="G144" i="10" s="1"/>
  <c r="I143" i="10"/>
  <c r="H143" i="10" a="1"/>
  <c r="H143" i="10" s="1"/>
  <c r="M142" i="10"/>
  <c r="L142" i="10"/>
  <c r="K142" i="10" a="1"/>
  <c r="K142" i="10" s="1"/>
  <c r="I142" i="10"/>
  <c r="N142" i="10" s="1"/>
  <c r="N141" i="10"/>
  <c r="L141" i="10"/>
  <c r="K141" i="10" a="1"/>
  <c r="K141" i="10" s="1"/>
  <c r="J141" i="10"/>
  <c r="I141" i="10"/>
  <c r="H141" i="10" s="1" a="1"/>
  <c r="H141" i="10" s="1"/>
  <c r="G141" i="10"/>
  <c r="L140" i="10"/>
  <c r="J140" i="10"/>
  <c r="I140" i="10"/>
  <c r="M140" i="10" s="1"/>
  <c r="H140" i="10" a="1"/>
  <c r="H140" i="10" s="1"/>
  <c r="N139" i="10"/>
  <c r="M139" i="10"/>
  <c r="L139" i="10"/>
  <c r="I139" i="10"/>
  <c r="J139" i="10" s="1"/>
  <c r="I138" i="10"/>
  <c r="N137" i="10"/>
  <c r="I137" i="10"/>
  <c r="N136" i="10"/>
  <c r="L136" i="10"/>
  <c r="K136" i="10" a="1"/>
  <c r="K136" i="10" s="1"/>
  <c r="I136" i="10"/>
  <c r="J136" i="10" s="1"/>
  <c r="H136" i="10" a="1"/>
  <c r="H136" i="10" s="1"/>
  <c r="G136" i="10"/>
  <c r="N135" i="10"/>
  <c r="L135" i="10"/>
  <c r="K135" i="10" a="1"/>
  <c r="K135" i="10" s="1"/>
  <c r="J135" i="10"/>
  <c r="I135" i="10"/>
  <c r="H135" i="10" s="1" a="1"/>
  <c r="H135" i="10" s="1"/>
  <c r="G135" i="10"/>
  <c r="N134" i="10"/>
  <c r="M134" i="10"/>
  <c r="L134" i="10"/>
  <c r="J134" i="10"/>
  <c r="I134" i="10"/>
  <c r="H134" i="10" s="1" a="1"/>
  <c r="H134" i="10" s="1"/>
  <c r="I133" i="10"/>
  <c r="G133" i="10" s="1"/>
  <c r="H133" i="10" a="1"/>
  <c r="H133" i="10" s="1"/>
  <c r="I132" i="10"/>
  <c r="M131" i="10"/>
  <c r="L131" i="10"/>
  <c r="K131" i="10"/>
  <c r="J131" i="10"/>
  <c r="I131" i="10"/>
  <c r="K131" i="10" s="1" a="1"/>
  <c r="H131" i="10" a="1"/>
  <c r="H131" i="10" s="1"/>
  <c r="G131" i="10"/>
  <c r="N130" i="10"/>
  <c r="M130" i="10"/>
  <c r="L130" i="10"/>
  <c r="K130" i="10" a="1"/>
  <c r="K130" i="10" s="1"/>
  <c r="I130" i="10"/>
  <c r="J130" i="10" s="1"/>
  <c r="G130" i="10"/>
  <c r="N129" i="10"/>
  <c r="L129" i="10"/>
  <c r="K129" i="10" a="1"/>
  <c r="K129" i="10"/>
  <c r="I129" i="10"/>
  <c r="I128" i="10"/>
  <c r="N127" i="10"/>
  <c r="M127" i="10"/>
  <c r="L127" i="10"/>
  <c r="K127" i="10" a="1"/>
  <c r="K127" i="10" s="1"/>
  <c r="J127" i="10"/>
  <c r="I127" i="10"/>
  <c r="H127" i="10" s="1" a="1"/>
  <c r="H127" i="10" s="1"/>
  <c r="I126" i="10"/>
  <c r="I125" i="10"/>
  <c r="H125" i="10" s="1" a="1"/>
  <c r="H125" i="10" s="1"/>
  <c r="N124" i="10"/>
  <c r="M124" i="10"/>
  <c r="L124" i="10"/>
  <c r="I124" i="10"/>
  <c r="J124" i="10" s="1"/>
  <c r="BK123" i="10"/>
  <c r="M123" i="10"/>
  <c r="J123" i="10"/>
  <c r="I123" i="10"/>
  <c r="L123" i="10" s="1"/>
  <c r="G123" i="10"/>
  <c r="K122" i="10" a="1"/>
  <c r="K122" i="10" s="1"/>
  <c r="J122" i="10"/>
  <c r="I122" i="10"/>
  <c r="H122" i="10" a="1"/>
  <c r="H122" i="10" s="1"/>
  <c r="N121" i="10"/>
  <c r="M121" i="10"/>
  <c r="L121" i="10"/>
  <c r="K121" i="10"/>
  <c r="J121" i="10"/>
  <c r="I121" i="10"/>
  <c r="K121" i="10" s="1" a="1"/>
  <c r="H121" i="10" a="1"/>
  <c r="H121" i="10" s="1"/>
  <c r="G121" i="10"/>
  <c r="L120" i="10"/>
  <c r="I120" i="10"/>
  <c r="I119" i="10"/>
  <c r="H119" i="10" s="1" a="1"/>
  <c r="H119" i="10" s="1"/>
  <c r="N118" i="10"/>
  <c r="M118" i="10"/>
  <c r="K118" i="10" a="1"/>
  <c r="K118" i="10" s="1"/>
  <c r="I118" i="10"/>
  <c r="J118" i="10" s="1"/>
  <c r="H118" i="10" a="1"/>
  <c r="H118" i="10" s="1"/>
  <c r="G118" i="10"/>
  <c r="N117" i="10"/>
  <c r="M117" i="10"/>
  <c r="L117" i="10"/>
  <c r="K117" i="10" a="1"/>
  <c r="K117" i="10"/>
  <c r="J117" i="10"/>
  <c r="I117" i="10"/>
  <c r="H117" i="10" s="1" a="1"/>
  <c r="H117" i="10" s="1"/>
  <c r="G117" i="10"/>
  <c r="I116" i="10"/>
  <c r="N115" i="10"/>
  <c r="M115" i="10"/>
  <c r="K115" i="10" a="1"/>
  <c r="K115" i="10" s="1"/>
  <c r="I115" i="10"/>
  <c r="G115" i="10"/>
  <c r="N114" i="10"/>
  <c r="L114" i="10"/>
  <c r="K114" i="10" a="1"/>
  <c r="K114" i="10"/>
  <c r="J114" i="10"/>
  <c r="I114" i="10"/>
  <c r="M114" i="10" s="1"/>
  <c r="H114" i="10" a="1"/>
  <c r="H114" i="10" s="1"/>
  <c r="G114" i="10"/>
  <c r="L113" i="10"/>
  <c r="K113" i="10" a="1"/>
  <c r="K113" i="10" s="1"/>
  <c r="I113" i="10"/>
  <c r="M113" i="10" s="1"/>
  <c r="H113" i="10" a="1"/>
  <c r="H113" i="10" s="1"/>
  <c r="J112" i="10"/>
  <c r="I112" i="10"/>
  <c r="G112" i="10" s="1"/>
  <c r="H112" i="10" a="1"/>
  <c r="H112" i="10" s="1"/>
  <c r="I111" i="10"/>
  <c r="N110" i="10"/>
  <c r="I110" i="10"/>
  <c r="G110" i="10"/>
  <c r="N109" i="10"/>
  <c r="M109" i="10"/>
  <c r="L109" i="10"/>
  <c r="K109" i="10" a="1"/>
  <c r="K109" i="10" s="1"/>
  <c r="J109" i="10"/>
  <c r="I109" i="10"/>
  <c r="H109" i="10" s="1" a="1"/>
  <c r="H109" i="10" s="1"/>
  <c r="N108" i="10"/>
  <c r="M108" i="10"/>
  <c r="L108" i="10"/>
  <c r="K108" i="10" a="1"/>
  <c r="K108" i="10"/>
  <c r="J108" i="10"/>
  <c r="I108" i="10"/>
  <c r="H108" i="10" a="1"/>
  <c r="H108" i="10" s="1"/>
  <c r="G108" i="10"/>
  <c r="N107" i="10"/>
  <c r="L107" i="10"/>
  <c r="K107" i="10" a="1"/>
  <c r="K107" i="10" s="1"/>
  <c r="I107" i="10"/>
  <c r="M107" i="10" s="1"/>
  <c r="H107" i="10" a="1"/>
  <c r="H107" i="10" s="1"/>
  <c r="G107" i="10"/>
  <c r="L106" i="10"/>
  <c r="I106" i="10"/>
  <c r="G106" i="10" s="1"/>
  <c r="H106" i="10" a="1"/>
  <c r="H106" i="10" s="1"/>
  <c r="L105" i="10"/>
  <c r="I105" i="10"/>
  <c r="G105" i="10" s="1"/>
  <c r="H105" i="10" a="1"/>
  <c r="H105" i="10" s="1"/>
  <c r="N104" i="10"/>
  <c r="I104" i="10"/>
  <c r="N103" i="10"/>
  <c r="L103" i="10"/>
  <c r="K103" i="10" a="1"/>
  <c r="K103" i="10" s="1"/>
  <c r="J103" i="10"/>
  <c r="I103" i="10"/>
  <c r="G103" i="10" s="1"/>
  <c r="H103" i="10" a="1"/>
  <c r="H103" i="10" s="1"/>
  <c r="N102" i="10"/>
  <c r="M102" i="10"/>
  <c r="L102" i="10"/>
  <c r="K102" i="10" a="1"/>
  <c r="K102" i="10"/>
  <c r="J102" i="10"/>
  <c r="I102" i="10"/>
  <c r="H102" i="10" a="1"/>
  <c r="H102" i="10" s="1"/>
  <c r="G102" i="10"/>
  <c r="J101" i="10"/>
  <c r="I101" i="10"/>
  <c r="M100" i="10"/>
  <c r="L100" i="10"/>
  <c r="K100" i="10"/>
  <c r="J100" i="10"/>
  <c r="I100" i="10"/>
  <c r="K100" i="10" s="1" a="1"/>
  <c r="H100" i="10" a="1"/>
  <c r="H100" i="10" s="1"/>
  <c r="G100" i="10"/>
  <c r="I99" i="10"/>
  <c r="AM98" i="10"/>
  <c r="K98" i="10" a="1"/>
  <c r="K98" i="10"/>
  <c r="I98" i="10"/>
  <c r="N98" i="10" s="1"/>
  <c r="G98" i="10"/>
  <c r="N97" i="10"/>
  <c r="M97" i="10"/>
  <c r="L97" i="10"/>
  <c r="K97" i="10" a="1"/>
  <c r="K97" i="10" s="1"/>
  <c r="J97" i="10"/>
  <c r="I97" i="10"/>
  <c r="G97" i="10" s="1"/>
  <c r="H97" i="10" a="1"/>
  <c r="H97" i="10" s="1"/>
  <c r="N96" i="10"/>
  <c r="M96" i="10"/>
  <c r="L96" i="10"/>
  <c r="K96" i="10" a="1"/>
  <c r="K96" i="10" s="1"/>
  <c r="J96" i="10"/>
  <c r="I96" i="10"/>
  <c r="H96" i="10" a="1"/>
  <c r="H96" i="10" s="1"/>
  <c r="G96" i="10"/>
  <c r="L95" i="10"/>
  <c r="K95" i="10" a="1"/>
  <c r="K95" i="10" s="1"/>
  <c r="I95" i="10"/>
  <c r="M95" i="10" s="1"/>
  <c r="H95" i="10" a="1"/>
  <c r="H95" i="10" s="1"/>
  <c r="G95" i="10"/>
  <c r="M94" i="10"/>
  <c r="J94" i="10"/>
  <c r="I94" i="10"/>
  <c r="G94" i="10"/>
  <c r="M93" i="10"/>
  <c r="L93" i="10"/>
  <c r="I93" i="10"/>
  <c r="G93" i="10" s="1"/>
  <c r="H93" i="10" a="1"/>
  <c r="H93" i="10" s="1"/>
  <c r="N92" i="10"/>
  <c r="K92" i="10" a="1"/>
  <c r="K92" i="10"/>
  <c r="J92" i="10"/>
  <c r="I92" i="10"/>
  <c r="M92" i="10" s="1"/>
  <c r="G92" i="10"/>
  <c r="I91" i="10"/>
  <c r="H91" i="10" s="1" a="1"/>
  <c r="H91" i="10" s="1"/>
  <c r="N90" i="10"/>
  <c r="M90" i="10"/>
  <c r="L90" i="10"/>
  <c r="K90" i="10" a="1"/>
  <c r="K90" i="10"/>
  <c r="J90" i="10"/>
  <c r="I90" i="10"/>
  <c r="H90" i="10" a="1"/>
  <c r="H90" i="10" s="1"/>
  <c r="G90" i="10"/>
  <c r="L89" i="10"/>
  <c r="K89" i="10" a="1"/>
  <c r="K89" i="10"/>
  <c r="J89" i="10"/>
  <c r="I89" i="10"/>
  <c r="M89" i="10" s="1"/>
  <c r="H89" i="10" a="1"/>
  <c r="H89" i="10" s="1"/>
  <c r="G89" i="10"/>
  <c r="L88" i="10"/>
  <c r="J88" i="10"/>
  <c r="I88" i="10"/>
  <c r="M87" i="10"/>
  <c r="L87" i="10"/>
  <c r="K87" i="10" a="1"/>
  <c r="K87" i="10"/>
  <c r="I87" i="10"/>
  <c r="H87" i="10" a="1"/>
  <c r="H87" i="10" s="1"/>
  <c r="G87" i="10"/>
  <c r="N86" i="10"/>
  <c r="M86" i="10"/>
  <c r="K86" i="10" a="1"/>
  <c r="K86" i="10"/>
  <c r="J86" i="10"/>
  <c r="I86" i="10"/>
  <c r="G86" i="10"/>
  <c r="M85" i="10"/>
  <c r="L85" i="10"/>
  <c r="K85" i="10" a="1"/>
  <c r="K85" i="10" s="1"/>
  <c r="I85" i="10"/>
  <c r="G85" i="10" s="1"/>
  <c r="H85" i="10" a="1"/>
  <c r="H85" i="10" s="1"/>
  <c r="N84" i="10"/>
  <c r="M84" i="10"/>
  <c r="L84" i="10"/>
  <c r="K84" i="10" a="1"/>
  <c r="K84" i="10"/>
  <c r="J84" i="10"/>
  <c r="I84" i="10"/>
  <c r="H84" i="10" a="1"/>
  <c r="H84" i="10" s="1"/>
  <c r="G84" i="10"/>
  <c r="I83" i="10"/>
  <c r="G83" i="10" s="1"/>
  <c r="M82" i="10"/>
  <c r="L82" i="10"/>
  <c r="I82" i="10"/>
  <c r="K82" i="10" s="1" a="1"/>
  <c r="K82" i="10" s="1"/>
  <c r="H82" i="10" a="1"/>
  <c r="H82" i="10" s="1"/>
  <c r="I81" i="10"/>
  <c r="I80" i="10"/>
  <c r="N79" i="10"/>
  <c r="L79" i="10"/>
  <c r="K79" i="10" a="1"/>
  <c r="K79" i="10" s="1"/>
  <c r="J79" i="10"/>
  <c r="I79" i="10"/>
  <c r="G79" i="10" s="1"/>
  <c r="H79" i="10" a="1"/>
  <c r="H79" i="10" s="1"/>
  <c r="L78" i="10"/>
  <c r="I78" i="10"/>
  <c r="H78" i="10" a="1"/>
  <c r="H78" i="10" s="1"/>
  <c r="G78" i="10"/>
  <c r="AQ77" i="10"/>
  <c r="N77" i="10"/>
  <c r="L77" i="10"/>
  <c r="K77" i="10" a="1"/>
  <c r="K77" i="10"/>
  <c r="J77" i="10"/>
  <c r="I77" i="10"/>
  <c r="M77" i="10" s="1"/>
  <c r="H77" i="10" a="1"/>
  <c r="H77" i="10" s="1"/>
  <c r="G77" i="10"/>
  <c r="I76" i="10"/>
  <c r="H76" i="10" a="1"/>
  <c r="H76" i="10" s="1"/>
  <c r="N75" i="10"/>
  <c r="M75" i="10"/>
  <c r="K75" i="10" a="1"/>
  <c r="K75" i="10"/>
  <c r="I75" i="10"/>
  <c r="L75" i="10" s="1"/>
  <c r="H75" i="10" a="1"/>
  <c r="H75" i="10" s="1"/>
  <c r="G75" i="10"/>
  <c r="L74" i="10"/>
  <c r="K74" i="10" a="1"/>
  <c r="K74" i="10" s="1"/>
  <c r="I74" i="10"/>
  <c r="G74" i="10"/>
  <c r="N73" i="10"/>
  <c r="M73" i="10"/>
  <c r="K73" i="10" a="1"/>
  <c r="K73" i="10"/>
  <c r="J73" i="10"/>
  <c r="I73" i="10"/>
  <c r="G73" i="10" s="1"/>
  <c r="H73" i="10" a="1"/>
  <c r="H73" i="10" s="1"/>
  <c r="BC72" i="10"/>
  <c r="I72" i="10"/>
  <c r="H72" i="10" s="1" a="1"/>
  <c r="H72" i="10" s="1"/>
  <c r="N71" i="10"/>
  <c r="L71" i="10"/>
  <c r="K71" i="10" a="1"/>
  <c r="K71" i="10"/>
  <c r="J71" i="10"/>
  <c r="I71" i="10"/>
  <c r="M71" i="10" s="1"/>
  <c r="H71" i="10" a="1"/>
  <c r="H71" i="10" s="1"/>
  <c r="G71" i="10"/>
  <c r="AQ70" i="10"/>
  <c r="L70" i="10"/>
  <c r="I70" i="10"/>
  <c r="H70" i="10" a="1"/>
  <c r="H70" i="10" s="1"/>
  <c r="G70" i="10"/>
  <c r="BK69" i="10"/>
  <c r="K69" i="10" a="1"/>
  <c r="K69" i="10"/>
  <c r="I69" i="10"/>
  <c r="H69" i="10" a="1"/>
  <c r="H69" i="10" s="1"/>
  <c r="N68" i="10"/>
  <c r="K68" i="10" a="1"/>
  <c r="K68" i="10" s="1"/>
  <c r="I68" i="10"/>
  <c r="H68" i="10" s="1" a="1"/>
  <c r="H68" i="10" s="1"/>
  <c r="G68" i="10"/>
  <c r="I67" i="10"/>
  <c r="H67" i="10" a="1"/>
  <c r="H67" i="10" s="1"/>
  <c r="W66" i="10"/>
  <c r="M66" i="10"/>
  <c r="L66" i="10"/>
  <c r="I66" i="10"/>
  <c r="H66" i="10" a="1"/>
  <c r="H66" i="10" s="1"/>
  <c r="G66" i="10"/>
  <c r="BK65" i="10"/>
  <c r="BG65" i="10"/>
  <c r="N65" i="10"/>
  <c r="M65" i="10"/>
  <c r="K65" i="10" a="1"/>
  <c r="K65" i="10"/>
  <c r="J65" i="10"/>
  <c r="I65" i="10"/>
  <c r="G65" i="10"/>
  <c r="AQ64" i="10"/>
  <c r="N64" i="10"/>
  <c r="L64" i="10"/>
  <c r="K64" i="10" a="1"/>
  <c r="K64" i="10"/>
  <c r="J64" i="10"/>
  <c r="I64" i="10"/>
  <c r="M64" i="10" s="1"/>
  <c r="H64" i="10" a="1"/>
  <c r="H64" i="10" s="1"/>
  <c r="G64" i="10"/>
  <c r="AA63" i="10"/>
  <c r="I63" i="10"/>
  <c r="H63" i="10" a="1"/>
  <c r="H63" i="10" s="1"/>
  <c r="G63" i="10"/>
  <c r="BG62" i="10"/>
  <c r="N62" i="10"/>
  <c r="M62" i="10"/>
  <c r="K62" i="10" a="1"/>
  <c r="K62" i="10" s="1"/>
  <c r="I62" i="10"/>
  <c r="L62" i="10" s="1"/>
  <c r="G62" i="10"/>
  <c r="BC61" i="10"/>
  <c r="AQ61" i="10"/>
  <c r="N61" i="10"/>
  <c r="M61" i="10"/>
  <c r="L61" i="10"/>
  <c r="K61" i="10"/>
  <c r="J61" i="10"/>
  <c r="I61" i="10"/>
  <c r="K61" i="10" s="1" a="1"/>
  <c r="H61" i="10" a="1"/>
  <c r="H61" i="10" s="1"/>
  <c r="G61" i="10"/>
  <c r="AU60" i="10"/>
  <c r="AQ60" i="10"/>
  <c r="J60" i="10"/>
  <c r="I60" i="10"/>
  <c r="H60" i="10" a="1"/>
  <c r="H60" i="10" s="1"/>
  <c r="N59" i="10"/>
  <c r="I59" i="10"/>
  <c r="M59" i="10" s="1"/>
  <c r="H59" i="10" a="1"/>
  <c r="H59" i="10" s="1"/>
  <c r="G59" i="10"/>
  <c r="M58" i="10"/>
  <c r="L58" i="10"/>
  <c r="I58" i="10"/>
  <c r="G58" i="10" s="1"/>
  <c r="N57" i="10"/>
  <c r="M57" i="10"/>
  <c r="L57" i="10"/>
  <c r="K57" i="10" a="1"/>
  <c r="K57" i="10"/>
  <c r="J57" i="10"/>
  <c r="I57" i="10"/>
  <c r="H57" i="10" a="1"/>
  <c r="H57" i="10" s="1"/>
  <c r="G57" i="10"/>
  <c r="AU56" i="10"/>
  <c r="AM56" i="10"/>
  <c r="I56" i="10"/>
  <c r="AE55" i="10"/>
  <c r="W55" i="10"/>
  <c r="N55" i="10"/>
  <c r="I55" i="10"/>
  <c r="G55" i="10" s="1"/>
  <c r="H55" i="10" a="1"/>
  <c r="H55" i="10" s="1"/>
  <c r="N54" i="10"/>
  <c r="M54" i="10"/>
  <c r="K54" i="10"/>
  <c r="I54" i="10"/>
  <c r="K54" i="10" s="1" a="1"/>
  <c r="AQ53" i="10"/>
  <c r="N53" i="10"/>
  <c r="M53" i="10"/>
  <c r="K53" i="10" a="1"/>
  <c r="K53" i="10"/>
  <c r="J53" i="10"/>
  <c r="I53" i="10"/>
  <c r="G53" i="10"/>
  <c r="AU52" i="10"/>
  <c r="N52" i="10"/>
  <c r="L52" i="10"/>
  <c r="K52" i="10" a="1"/>
  <c r="K52" i="10"/>
  <c r="J52" i="10"/>
  <c r="I52" i="10"/>
  <c r="M52" i="10" s="1"/>
  <c r="H52" i="10" a="1"/>
  <c r="H52" i="10" s="1"/>
  <c r="G52" i="10"/>
  <c r="AM51" i="10"/>
  <c r="L51" i="10"/>
  <c r="I51" i="10"/>
  <c r="G51" i="10" s="1"/>
  <c r="H51" i="10" a="1"/>
  <c r="H51" i="10" s="1"/>
  <c r="AU50" i="10"/>
  <c r="I50" i="10"/>
  <c r="AQ49" i="10"/>
  <c r="I49" i="10"/>
  <c r="H49" i="10" a="1"/>
  <c r="H49" i="10" s="1"/>
  <c r="N48" i="10"/>
  <c r="M48" i="10"/>
  <c r="L48" i="10"/>
  <c r="K48" i="10" a="1"/>
  <c r="K48" i="10" s="1"/>
  <c r="J48" i="10"/>
  <c r="I48" i="10"/>
  <c r="H48" i="10" a="1"/>
  <c r="H48" i="10" s="1"/>
  <c r="G48" i="10"/>
  <c r="N47" i="10"/>
  <c r="M47" i="10"/>
  <c r="L47" i="10"/>
  <c r="K47" i="10" a="1"/>
  <c r="K47" i="10"/>
  <c r="J47" i="10"/>
  <c r="I47" i="10"/>
  <c r="H47" i="10" a="1"/>
  <c r="H47" i="10" s="1"/>
  <c r="G47" i="10"/>
  <c r="BG46" i="10"/>
  <c r="BC46" i="10"/>
  <c r="M46" i="10"/>
  <c r="L46" i="10"/>
  <c r="I46" i="10"/>
  <c r="AY45" i="10"/>
  <c r="M45" i="10"/>
  <c r="L45" i="10"/>
  <c r="K45" i="10" a="1"/>
  <c r="K45" i="10" s="1"/>
  <c r="J45" i="10"/>
  <c r="I45" i="10"/>
  <c r="N45" i="10" s="1"/>
  <c r="G45" i="10"/>
  <c r="I44" i="10"/>
  <c r="AQ43" i="10"/>
  <c r="AM43" i="10"/>
  <c r="N43" i="10"/>
  <c r="I43" i="10"/>
  <c r="H43" i="10" s="1" a="1"/>
  <c r="H43" i="10" s="1"/>
  <c r="BK42" i="10"/>
  <c r="I42" i="10"/>
  <c r="G42" i="10" s="1"/>
  <c r="H42" i="10" a="1"/>
  <c r="H42" i="10" s="1"/>
  <c r="BC41" i="10"/>
  <c r="M41" i="10"/>
  <c r="K41" i="10" a="1"/>
  <c r="K41" i="10" s="1"/>
  <c r="I41" i="10"/>
  <c r="G41" i="10"/>
  <c r="AE40" i="10"/>
  <c r="AA40" i="10"/>
  <c r="N40" i="10"/>
  <c r="L40" i="10"/>
  <c r="K40" i="10" a="1"/>
  <c r="K40" i="10"/>
  <c r="I40" i="10"/>
  <c r="M40" i="10" s="1"/>
  <c r="H40" i="10" a="1"/>
  <c r="H40" i="10" s="1"/>
  <c r="G40" i="10"/>
  <c r="BK39" i="10"/>
  <c r="N39" i="10"/>
  <c r="M39" i="10"/>
  <c r="K39" i="10" a="1"/>
  <c r="K39" i="10"/>
  <c r="J39" i="10"/>
  <c r="I39" i="10"/>
  <c r="L39" i="10" s="1"/>
  <c r="G39" i="10"/>
  <c r="AE38" i="10"/>
  <c r="W38" i="10"/>
  <c r="L38" i="10"/>
  <c r="I38" i="10"/>
  <c r="H38" i="10" s="1" a="1"/>
  <c r="H38" i="10" s="1"/>
  <c r="BK37" i="10"/>
  <c r="AQ37" i="10"/>
  <c r="M37" i="10"/>
  <c r="L37" i="10"/>
  <c r="I37" i="10"/>
  <c r="J37" i="10" s="1"/>
  <c r="H37" i="10" a="1"/>
  <c r="H37" i="10" s="1"/>
  <c r="BC36" i="10"/>
  <c r="AA36" i="10"/>
  <c r="I36" i="10"/>
  <c r="BG35" i="10"/>
  <c r="AE35" i="10"/>
  <c r="N35" i="10"/>
  <c r="M35" i="10"/>
  <c r="L35" i="10"/>
  <c r="K35" i="10" a="1"/>
  <c r="K35" i="10" s="1"/>
  <c r="J35" i="10"/>
  <c r="I35" i="10"/>
  <c r="H35" i="10" a="1"/>
  <c r="H35" i="10" s="1"/>
  <c r="G35" i="10"/>
  <c r="BC32" i="10"/>
  <c r="AQ32" i="10"/>
  <c r="N32" i="10"/>
  <c r="M32" i="10"/>
  <c r="L32" i="10"/>
  <c r="J32" i="10"/>
  <c r="G32" i="10"/>
  <c r="AI31" i="10"/>
  <c r="AE31" i="10"/>
  <c r="M31" i="10"/>
  <c r="J31" i="10"/>
  <c r="G31" i="10"/>
  <c r="BC30" i="10"/>
  <c r="AI30" i="10"/>
  <c r="M30" i="10"/>
  <c r="J30" i="10"/>
  <c r="G30" i="10"/>
  <c r="AY29" i="10"/>
  <c r="AC29" i="10"/>
  <c r="S29" i="10"/>
  <c r="J29" i="10"/>
  <c r="H29" i="10"/>
  <c r="G29" i="10"/>
  <c r="BG28" i="10"/>
  <c r="AQ28" i="10"/>
  <c r="AM28" i="10"/>
  <c r="Y28" i="10"/>
  <c r="Y21" i="10" s="1"/>
  <c r="J28" i="10"/>
  <c r="H28" i="10"/>
  <c r="G28" i="10"/>
  <c r="BK27" i="10"/>
  <c r="BG27" i="10"/>
  <c r="AM27" i="10"/>
  <c r="Q27" i="10"/>
  <c r="U27" i="10" s="1"/>
  <c r="U21" i="10" s="1"/>
  <c r="J27" i="10"/>
  <c r="H27" i="10"/>
  <c r="G27" i="10"/>
  <c r="BK23" i="10" a="1"/>
  <c r="BK23" i="10"/>
  <c r="BJ23" i="10"/>
  <c r="BI23" i="10" a="1"/>
  <c r="BI23" i="10"/>
  <c r="BG23" i="10" a="1"/>
  <c r="BG23" i="10"/>
  <c r="BF23" i="10"/>
  <c r="BE23" i="10" a="1"/>
  <c r="BE23" i="10" s="1"/>
  <c r="BC23" i="10" a="1"/>
  <c r="BC23" i="10"/>
  <c r="BB23" i="10"/>
  <c r="BA23" i="10" a="1"/>
  <c r="BA23" i="10"/>
  <c r="AY23" i="10" a="1"/>
  <c r="AY23" i="10"/>
  <c r="AX23" i="10"/>
  <c r="AW23" i="10" a="1"/>
  <c r="AW23" i="10"/>
  <c r="AU23" i="10" a="1"/>
  <c r="AU23" i="10" s="1"/>
  <c r="AT23" i="10"/>
  <c r="AS23" i="10" a="1"/>
  <c r="AS23" i="10" s="1"/>
  <c r="AQ23" i="10" a="1"/>
  <c r="AQ23" i="10"/>
  <c r="AP23" i="10"/>
  <c r="AO23" i="10" a="1"/>
  <c r="AO23" i="10" s="1"/>
  <c r="AM23" i="10" a="1"/>
  <c r="AM23" i="10"/>
  <c r="AL23" i="10"/>
  <c r="AK23" i="10" a="1"/>
  <c r="AK23" i="10"/>
  <c r="AI23" i="10" a="1"/>
  <c r="AI23" i="10" s="1"/>
  <c r="AH23" i="10"/>
  <c r="AG23" i="10" a="1"/>
  <c r="AG23" i="10" s="1"/>
  <c r="AE23" i="10" a="1"/>
  <c r="AE23" i="10" s="1"/>
  <c r="AD23" i="10"/>
  <c r="AC23" i="10" a="1"/>
  <c r="AC23" i="10" s="1"/>
  <c r="AA23" i="10" a="1"/>
  <c r="AA23" i="10"/>
  <c r="Z23" i="10"/>
  <c r="Y23" i="10" a="1"/>
  <c r="Y23" i="10"/>
  <c r="W23" i="10" a="1"/>
  <c r="W23" i="10" s="1"/>
  <c r="V23" i="10"/>
  <c r="U23" i="10" a="1"/>
  <c r="U23" i="10"/>
  <c r="S23" i="10" a="1"/>
  <c r="S23" i="10" s="1"/>
  <c r="R23" i="10"/>
  <c r="Q23" i="10" a="1"/>
  <c r="Q23" i="10"/>
  <c r="BJ22" i="10"/>
  <c r="BF22" i="10"/>
  <c r="BG38" i="10" s="1"/>
  <c r="BB22" i="10"/>
  <c r="BC29" i="10" s="1"/>
  <c r="AX22" i="10"/>
  <c r="AT22" i="10"/>
  <c r="AP22" i="10"/>
  <c r="AL22" i="10"/>
  <c r="AH22" i="10"/>
  <c r="AD22" i="10"/>
  <c r="Z22" i="10"/>
  <c r="V22" i="10"/>
  <c r="R22" i="10"/>
  <c r="BI21" i="10"/>
  <c r="BK53" i="10" s="1"/>
  <c r="BE21" i="10"/>
  <c r="BG37" i="10" s="1"/>
  <c r="BA21" i="10"/>
  <c r="AW21" i="10"/>
  <c r="AY30" i="10" s="1"/>
  <c r="AS21" i="10"/>
  <c r="AU31" i="10" s="1"/>
  <c r="AO21" i="10"/>
  <c r="AQ92" i="10" s="1"/>
  <c r="AK21" i="10"/>
  <c r="AG21" i="10"/>
  <c r="AC21" i="10"/>
  <c r="AE133" i="10" s="1"/>
  <c r="Q21" i="10"/>
  <c r="J18" i="10"/>
  <c r="I18" i="10"/>
  <c r="G18" i="10"/>
  <c r="M17" i="10"/>
  <c r="I17" i="10"/>
  <c r="D17" i="10"/>
  <c r="I5" i="10"/>
  <c r="H5" i="10" a="1"/>
  <c r="H5" i="10"/>
  <c r="I3" i="10"/>
  <c r="M234" i="9"/>
  <c r="I234" i="9"/>
  <c r="H234" i="9" s="1" a="1"/>
  <c r="H234" i="9" s="1"/>
  <c r="G234" i="9"/>
  <c r="N233" i="9"/>
  <c r="M233" i="9"/>
  <c r="L233" i="9"/>
  <c r="J233" i="9"/>
  <c r="I233" i="9"/>
  <c r="H233" i="9" a="1"/>
  <c r="H233" i="9" s="1"/>
  <c r="G233" i="9"/>
  <c r="N232" i="9"/>
  <c r="M232" i="9"/>
  <c r="L232" i="9"/>
  <c r="J232" i="9"/>
  <c r="I232" i="9"/>
  <c r="H232" i="9" a="1"/>
  <c r="H232" i="9" s="1"/>
  <c r="G232" i="9"/>
  <c r="J231" i="9"/>
  <c r="I231" i="9"/>
  <c r="M230" i="9"/>
  <c r="I230" i="9"/>
  <c r="G230" i="9"/>
  <c r="N229" i="9"/>
  <c r="M229" i="9"/>
  <c r="J229" i="9"/>
  <c r="I229" i="9"/>
  <c r="L229" i="9" s="1"/>
  <c r="G229" i="9"/>
  <c r="M228" i="9"/>
  <c r="J228" i="9"/>
  <c r="I228" i="9"/>
  <c r="H228" i="9" a="1"/>
  <c r="H228" i="9" s="1"/>
  <c r="G228" i="9"/>
  <c r="N227" i="9"/>
  <c r="M227" i="9"/>
  <c r="L227" i="9"/>
  <c r="J227" i="9"/>
  <c r="I227" i="9"/>
  <c r="H227" i="9" a="1"/>
  <c r="H227" i="9" s="1"/>
  <c r="G227" i="9"/>
  <c r="M226" i="9"/>
  <c r="L226" i="9"/>
  <c r="I226" i="9"/>
  <c r="G226" i="9" s="1"/>
  <c r="N225" i="9"/>
  <c r="L225" i="9"/>
  <c r="I225" i="9"/>
  <c r="H225" i="9" a="1"/>
  <c r="H225" i="9" s="1"/>
  <c r="I224" i="9"/>
  <c r="H224" i="9" a="1"/>
  <c r="H224" i="9" s="1"/>
  <c r="I223" i="9"/>
  <c r="L222" i="9"/>
  <c r="I222" i="9"/>
  <c r="M222" i="9" s="1"/>
  <c r="H222" i="9" a="1"/>
  <c r="H222" i="9" s="1"/>
  <c r="N221" i="9"/>
  <c r="M221" i="9"/>
  <c r="L221" i="9"/>
  <c r="J221" i="9"/>
  <c r="I221" i="9"/>
  <c r="H221" i="9" a="1"/>
  <c r="H221" i="9" s="1"/>
  <c r="G221" i="9"/>
  <c r="M220" i="9"/>
  <c r="I220" i="9"/>
  <c r="N219" i="9"/>
  <c r="M219" i="9"/>
  <c r="L219" i="9"/>
  <c r="J219" i="9"/>
  <c r="I219" i="9"/>
  <c r="H219" i="9" s="1" a="1"/>
  <c r="H219" i="9" s="1"/>
  <c r="G219" i="9"/>
  <c r="I218" i="9"/>
  <c r="L218" i="9" s="1"/>
  <c r="H218" i="9" a="1"/>
  <c r="H218" i="9" s="1"/>
  <c r="G218" i="9"/>
  <c r="N217" i="9"/>
  <c r="I217" i="9"/>
  <c r="H217" i="9" a="1"/>
  <c r="H217" i="9" s="1"/>
  <c r="G217" i="9"/>
  <c r="N216" i="9"/>
  <c r="M216" i="9"/>
  <c r="L216" i="9"/>
  <c r="J216" i="9"/>
  <c r="I216" i="9"/>
  <c r="H216" i="9" s="1" a="1"/>
  <c r="H216" i="9" s="1"/>
  <c r="G216" i="9"/>
  <c r="N215" i="9"/>
  <c r="M215" i="9"/>
  <c r="L215" i="9"/>
  <c r="J215" i="9"/>
  <c r="I215" i="9"/>
  <c r="H215" i="9" a="1"/>
  <c r="H215" i="9" s="1"/>
  <c r="G215" i="9"/>
  <c r="L214" i="9"/>
  <c r="I214" i="9"/>
  <c r="H214" i="9" a="1"/>
  <c r="H214" i="9" s="1"/>
  <c r="G214" i="9"/>
  <c r="M213" i="9"/>
  <c r="L213" i="9"/>
  <c r="I213" i="9"/>
  <c r="J213" i="9" s="1"/>
  <c r="H213" i="9" a="1"/>
  <c r="H213" i="9" s="1"/>
  <c r="G213" i="9"/>
  <c r="M212" i="9"/>
  <c r="J212" i="9"/>
  <c r="I212" i="9"/>
  <c r="H212" i="9" s="1" a="1"/>
  <c r="H212" i="9" s="1"/>
  <c r="J211" i="9"/>
  <c r="I211" i="9"/>
  <c r="G211" i="9"/>
  <c r="N210" i="9"/>
  <c r="M210" i="9"/>
  <c r="L210" i="9"/>
  <c r="I210" i="9"/>
  <c r="H210" i="9" a="1"/>
  <c r="H210" i="9" s="1"/>
  <c r="G210" i="9"/>
  <c r="N209" i="9"/>
  <c r="M209" i="9"/>
  <c r="L209" i="9"/>
  <c r="J209" i="9"/>
  <c r="I209" i="9"/>
  <c r="H209" i="9" a="1"/>
  <c r="H209" i="9" s="1"/>
  <c r="G209" i="9"/>
  <c r="I208" i="9"/>
  <c r="H208" i="9" s="1" a="1"/>
  <c r="H208" i="9" s="1"/>
  <c r="N207" i="9"/>
  <c r="M207" i="9"/>
  <c r="J207" i="9"/>
  <c r="I207" i="9"/>
  <c r="H207" i="9" a="1"/>
  <c r="H207" i="9" s="1"/>
  <c r="G207" i="9"/>
  <c r="M206" i="9"/>
  <c r="L206" i="9"/>
  <c r="J206" i="9"/>
  <c r="I206" i="9"/>
  <c r="N206" i="9" s="1"/>
  <c r="G206" i="9"/>
  <c r="N205" i="9"/>
  <c r="J205" i="9"/>
  <c r="I205" i="9"/>
  <c r="L205" i="9" s="1"/>
  <c r="G205" i="9"/>
  <c r="J204" i="9"/>
  <c r="I204" i="9"/>
  <c r="G204" i="9"/>
  <c r="N203" i="9"/>
  <c r="M203" i="9"/>
  <c r="L203" i="9"/>
  <c r="J203" i="9"/>
  <c r="I203" i="9"/>
  <c r="H203" i="9" a="1"/>
  <c r="H203" i="9" s="1"/>
  <c r="G203" i="9"/>
  <c r="I202" i="9"/>
  <c r="G202" i="9" s="1"/>
  <c r="H202" i="9" a="1"/>
  <c r="H202" i="9" s="1"/>
  <c r="J201" i="9"/>
  <c r="I201" i="9"/>
  <c r="H201" i="9" s="1" a="1"/>
  <c r="H201" i="9" s="1"/>
  <c r="M200" i="9"/>
  <c r="L200" i="9"/>
  <c r="I200" i="9"/>
  <c r="H200" i="9" a="1"/>
  <c r="H200" i="9" s="1"/>
  <c r="N199" i="9"/>
  <c r="M199" i="9"/>
  <c r="J199" i="9"/>
  <c r="I199" i="9"/>
  <c r="H199" i="9" a="1"/>
  <c r="H199" i="9" s="1"/>
  <c r="L198" i="9"/>
  <c r="J198" i="9"/>
  <c r="I198" i="9"/>
  <c r="N198" i="9" s="1"/>
  <c r="G198" i="9"/>
  <c r="N197" i="9"/>
  <c r="M197" i="9"/>
  <c r="L197" i="9"/>
  <c r="J197" i="9"/>
  <c r="I197" i="9"/>
  <c r="H197" i="9" a="1"/>
  <c r="H197" i="9" s="1"/>
  <c r="G197" i="9"/>
  <c r="N196" i="9"/>
  <c r="M196" i="9"/>
  <c r="L196" i="9"/>
  <c r="J196" i="9"/>
  <c r="I196" i="9"/>
  <c r="H196" i="9" s="1" a="1"/>
  <c r="H196" i="9" s="1"/>
  <c r="G196" i="9"/>
  <c r="I195" i="9"/>
  <c r="J195" i="9" s="1"/>
  <c r="H195" i="9" a="1"/>
  <c r="H195" i="9" s="1"/>
  <c r="G195" i="9"/>
  <c r="I194" i="9"/>
  <c r="N193" i="9"/>
  <c r="M193" i="9"/>
  <c r="J193" i="9"/>
  <c r="I193" i="9"/>
  <c r="L193" i="9" s="1"/>
  <c r="G193" i="9"/>
  <c r="I192" i="9"/>
  <c r="N191" i="9"/>
  <c r="M191" i="9"/>
  <c r="L191" i="9"/>
  <c r="J191" i="9"/>
  <c r="I191" i="9"/>
  <c r="H191" i="9" a="1"/>
  <c r="H191" i="9" s="1"/>
  <c r="G191" i="9"/>
  <c r="I190" i="9"/>
  <c r="H190" i="9" s="1" a="1"/>
  <c r="H190" i="9" s="1"/>
  <c r="I189" i="9"/>
  <c r="I188" i="9"/>
  <c r="G188" i="9" s="1"/>
  <c r="M187" i="9"/>
  <c r="I187" i="9"/>
  <c r="N186" i="9"/>
  <c r="L186" i="9"/>
  <c r="J186" i="9"/>
  <c r="I186" i="9"/>
  <c r="G186" i="9" s="1"/>
  <c r="H186" i="9" a="1"/>
  <c r="H186" i="9" s="1"/>
  <c r="N185" i="9"/>
  <c r="M185" i="9"/>
  <c r="L185" i="9"/>
  <c r="J185" i="9"/>
  <c r="I185" i="9"/>
  <c r="H185" i="9" a="1"/>
  <c r="H185" i="9" s="1"/>
  <c r="G185" i="9"/>
  <c r="N184" i="9"/>
  <c r="I184" i="9"/>
  <c r="H184" i="9" a="1"/>
  <c r="H184" i="9" s="1"/>
  <c r="G184" i="9"/>
  <c r="N183" i="9"/>
  <c r="M183" i="9"/>
  <c r="J183" i="9"/>
  <c r="I183" i="9"/>
  <c r="G183" i="9" s="1"/>
  <c r="H183" i="9" a="1"/>
  <c r="H183" i="9" s="1"/>
  <c r="L182" i="9"/>
  <c r="J182" i="9"/>
  <c r="I182" i="9"/>
  <c r="N182" i="9" s="1"/>
  <c r="H182" i="9" a="1"/>
  <c r="H182" i="9" s="1"/>
  <c r="G182" i="9"/>
  <c r="I181" i="9"/>
  <c r="H181" i="9" s="1" a="1"/>
  <c r="H181" i="9" s="1"/>
  <c r="N180" i="9"/>
  <c r="M180" i="9"/>
  <c r="L180" i="9"/>
  <c r="J180" i="9"/>
  <c r="I180" i="9"/>
  <c r="G180" i="9" s="1"/>
  <c r="H180" i="9" a="1"/>
  <c r="H180" i="9" s="1"/>
  <c r="N179" i="9"/>
  <c r="M179" i="9"/>
  <c r="L179" i="9"/>
  <c r="J179" i="9"/>
  <c r="I179" i="9"/>
  <c r="H179" i="9" a="1"/>
  <c r="H179" i="9" s="1"/>
  <c r="G179" i="9"/>
  <c r="L178" i="9"/>
  <c r="J178" i="9"/>
  <c r="I178" i="9"/>
  <c r="L177" i="9"/>
  <c r="I177" i="9"/>
  <c r="G177" i="9"/>
  <c r="M176" i="9"/>
  <c r="L176" i="9"/>
  <c r="I176" i="9"/>
  <c r="M175" i="9"/>
  <c r="J175" i="9"/>
  <c r="I175" i="9"/>
  <c r="I174" i="9"/>
  <c r="G174" i="9" s="1"/>
  <c r="N173" i="9"/>
  <c r="M173" i="9"/>
  <c r="L173" i="9"/>
  <c r="J173" i="9"/>
  <c r="I173" i="9"/>
  <c r="H173" i="9" a="1"/>
  <c r="H173" i="9" s="1"/>
  <c r="G173" i="9"/>
  <c r="N172" i="9"/>
  <c r="L172" i="9"/>
  <c r="J172" i="9"/>
  <c r="I172" i="9"/>
  <c r="M172" i="9" s="1"/>
  <c r="H172" i="9" a="1"/>
  <c r="H172" i="9" s="1"/>
  <c r="G172" i="9"/>
  <c r="N171" i="9"/>
  <c r="I171" i="9"/>
  <c r="H171" i="9" a="1"/>
  <c r="H171" i="9" s="1"/>
  <c r="M170" i="9"/>
  <c r="L170" i="9"/>
  <c r="J170" i="9"/>
  <c r="I170" i="9"/>
  <c r="N170" i="9" s="1"/>
  <c r="H170" i="9" a="1"/>
  <c r="H170" i="9" s="1"/>
  <c r="M169" i="9"/>
  <c r="J169" i="9"/>
  <c r="I169" i="9"/>
  <c r="L169" i="9" s="1"/>
  <c r="H169" i="9" a="1"/>
  <c r="H169" i="9" s="1"/>
  <c r="G169" i="9"/>
  <c r="N168" i="9"/>
  <c r="L168" i="9"/>
  <c r="I168" i="9"/>
  <c r="H168" i="9" s="1" a="1"/>
  <c r="H168" i="9" s="1"/>
  <c r="N167" i="9"/>
  <c r="M167" i="9"/>
  <c r="L167" i="9"/>
  <c r="J167" i="9"/>
  <c r="I167" i="9"/>
  <c r="H167" i="9" a="1"/>
  <c r="H167" i="9" s="1"/>
  <c r="G167" i="9"/>
  <c r="L166" i="9"/>
  <c r="I166" i="9"/>
  <c r="I165" i="9"/>
  <c r="N165" i="9" s="1"/>
  <c r="G165" i="9"/>
  <c r="S164" i="9"/>
  <c r="J164" i="9"/>
  <c r="I164" i="9"/>
  <c r="N164" i="9" s="1"/>
  <c r="H164" i="9" a="1"/>
  <c r="H164" i="9" s="1"/>
  <c r="N163" i="9"/>
  <c r="M163" i="9"/>
  <c r="L163" i="9"/>
  <c r="J163" i="9"/>
  <c r="I163" i="9"/>
  <c r="H163" i="9" a="1"/>
  <c r="H163" i="9" s="1"/>
  <c r="G163" i="9"/>
  <c r="I162" i="9"/>
  <c r="G162" i="9"/>
  <c r="N161" i="9"/>
  <c r="I161" i="9"/>
  <c r="G161" i="9" s="1"/>
  <c r="M160" i="9"/>
  <c r="L160" i="9"/>
  <c r="I160" i="9"/>
  <c r="G160" i="9" s="1"/>
  <c r="H160" i="9" a="1"/>
  <c r="H160" i="9" s="1"/>
  <c r="N159" i="9"/>
  <c r="M159" i="9"/>
  <c r="J159" i="9"/>
  <c r="I159" i="9"/>
  <c r="G159" i="9"/>
  <c r="N158" i="9"/>
  <c r="J158" i="9"/>
  <c r="I158" i="9"/>
  <c r="N157" i="9"/>
  <c r="M157" i="9"/>
  <c r="L157" i="9"/>
  <c r="J157" i="9"/>
  <c r="I157" i="9"/>
  <c r="H157" i="9" a="1"/>
  <c r="H157" i="9" s="1"/>
  <c r="G157" i="9"/>
  <c r="N156" i="9"/>
  <c r="I156" i="9"/>
  <c r="H156" i="9" s="1" a="1"/>
  <c r="H156" i="9" s="1"/>
  <c r="S155" i="9"/>
  <c r="I155" i="9"/>
  <c r="M154" i="9"/>
  <c r="L154" i="9"/>
  <c r="I154" i="9"/>
  <c r="G154" i="9" s="1"/>
  <c r="H154" i="9" a="1"/>
  <c r="H154" i="9" s="1"/>
  <c r="I153" i="9"/>
  <c r="L152" i="9"/>
  <c r="I152" i="9"/>
  <c r="H152" i="9" s="1" a="1"/>
  <c r="H152" i="9" s="1"/>
  <c r="N151" i="9"/>
  <c r="M151" i="9"/>
  <c r="L151" i="9"/>
  <c r="J151" i="9"/>
  <c r="I151" i="9"/>
  <c r="H151" i="9" a="1"/>
  <c r="H151" i="9" s="1"/>
  <c r="G151" i="9"/>
  <c r="I150" i="9"/>
  <c r="H150" i="9" a="1"/>
  <c r="H150" i="9" s="1"/>
  <c r="G150" i="9"/>
  <c r="N149" i="9"/>
  <c r="M149" i="9"/>
  <c r="L149" i="9"/>
  <c r="J149" i="9"/>
  <c r="I149" i="9"/>
  <c r="G149" i="9" s="1"/>
  <c r="M148" i="9"/>
  <c r="L148" i="9"/>
  <c r="I148" i="9"/>
  <c r="G148" i="9" s="1"/>
  <c r="H148" i="9" a="1"/>
  <c r="H148" i="9" s="1"/>
  <c r="I147" i="9"/>
  <c r="N147" i="9" s="1"/>
  <c r="G147" i="9"/>
  <c r="J146" i="9"/>
  <c r="I146" i="9"/>
  <c r="N146" i="9" s="1"/>
  <c r="H146" i="9" a="1"/>
  <c r="H146" i="9" s="1"/>
  <c r="N145" i="9"/>
  <c r="M145" i="9"/>
  <c r="L145" i="9"/>
  <c r="J145" i="9"/>
  <c r="I145" i="9"/>
  <c r="H145" i="9" a="1"/>
  <c r="H145" i="9" s="1"/>
  <c r="G145" i="9"/>
  <c r="I144" i="9"/>
  <c r="G144" i="9"/>
  <c r="AQ143" i="9"/>
  <c r="N143" i="9"/>
  <c r="I143" i="9"/>
  <c r="G143" i="9" s="1"/>
  <c r="M142" i="9"/>
  <c r="L142" i="9"/>
  <c r="I142" i="9"/>
  <c r="G142" i="9" s="1"/>
  <c r="H142" i="9" a="1"/>
  <c r="H142" i="9" s="1"/>
  <c r="N141" i="9"/>
  <c r="M141" i="9"/>
  <c r="I141" i="9"/>
  <c r="G141" i="9"/>
  <c r="N140" i="9"/>
  <c r="J140" i="9"/>
  <c r="I140" i="9"/>
  <c r="N139" i="9"/>
  <c r="M139" i="9"/>
  <c r="L139" i="9"/>
  <c r="J139" i="9"/>
  <c r="I139" i="9"/>
  <c r="H139" i="9" a="1"/>
  <c r="H139" i="9" s="1"/>
  <c r="G139" i="9"/>
  <c r="N138" i="9"/>
  <c r="L138" i="9"/>
  <c r="I138" i="9"/>
  <c r="M138" i="9" s="1"/>
  <c r="H138" i="9" a="1"/>
  <c r="H138" i="9" s="1"/>
  <c r="G138" i="9"/>
  <c r="N137" i="9"/>
  <c r="J137" i="9"/>
  <c r="I137" i="9"/>
  <c r="H137" i="9" a="1"/>
  <c r="H137" i="9" s="1"/>
  <c r="I136" i="9"/>
  <c r="N135" i="9"/>
  <c r="M135" i="9"/>
  <c r="J135" i="9"/>
  <c r="I135" i="9"/>
  <c r="L135" i="9" s="1"/>
  <c r="H135" i="9" a="1"/>
  <c r="H135" i="9" s="1"/>
  <c r="I134" i="9"/>
  <c r="G134" i="9"/>
  <c r="N133" i="9"/>
  <c r="M133" i="9"/>
  <c r="L133" i="9"/>
  <c r="J133" i="9"/>
  <c r="I133" i="9"/>
  <c r="H133" i="9" a="1"/>
  <c r="H133" i="9" s="1"/>
  <c r="G133" i="9"/>
  <c r="N132" i="9"/>
  <c r="M132" i="9"/>
  <c r="L132" i="9"/>
  <c r="J132" i="9"/>
  <c r="I132" i="9"/>
  <c r="H132" i="9" s="1" a="1"/>
  <c r="H132" i="9" s="1"/>
  <c r="G132" i="9"/>
  <c r="N131" i="9"/>
  <c r="I131" i="9"/>
  <c r="L131" i="9" s="1"/>
  <c r="H131" i="9" a="1"/>
  <c r="H131" i="9" s="1"/>
  <c r="G131" i="9"/>
  <c r="AI130" i="9"/>
  <c r="M130" i="9"/>
  <c r="J130" i="9"/>
  <c r="I130" i="9"/>
  <c r="N130" i="9" s="1"/>
  <c r="H130" i="9" a="1"/>
  <c r="H130" i="9" s="1"/>
  <c r="G130" i="9"/>
  <c r="N129" i="9"/>
  <c r="M129" i="9"/>
  <c r="J129" i="9"/>
  <c r="I129" i="9"/>
  <c r="L129" i="9" s="1"/>
  <c r="G129" i="9"/>
  <c r="I128" i="9"/>
  <c r="M128" i="9" s="1"/>
  <c r="H128" i="9" a="1"/>
  <c r="H128" i="9" s="1"/>
  <c r="G128" i="9"/>
  <c r="N127" i="9"/>
  <c r="M127" i="9"/>
  <c r="L127" i="9"/>
  <c r="J127" i="9"/>
  <c r="I127" i="9"/>
  <c r="H127" i="9" a="1"/>
  <c r="H127" i="9" s="1"/>
  <c r="G127" i="9"/>
  <c r="I126" i="9"/>
  <c r="M125" i="9"/>
  <c r="L125" i="9"/>
  <c r="J125" i="9"/>
  <c r="I125" i="9"/>
  <c r="N125" i="9" s="1"/>
  <c r="H125" i="9" a="1"/>
  <c r="H125" i="9" s="1"/>
  <c r="I124" i="9"/>
  <c r="I123" i="9"/>
  <c r="N122" i="9"/>
  <c r="M122" i="9"/>
  <c r="L122" i="9"/>
  <c r="J122" i="9"/>
  <c r="I122" i="9"/>
  <c r="G122" i="9" s="1"/>
  <c r="H122" i="9" a="1"/>
  <c r="H122" i="9" s="1"/>
  <c r="N121" i="9"/>
  <c r="M121" i="9"/>
  <c r="L121" i="9"/>
  <c r="J121" i="9"/>
  <c r="I121" i="9"/>
  <c r="H121" i="9" a="1"/>
  <c r="H121" i="9" s="1"/>
  <c r="G121" i="9"/>
  <c r="S120" i="9"/>
  <c r="M120" i="9"/>
  <c r="I120" i="9"/>
  <c r="N120" i="9" s="1"/>
  <c r="H120" i="9" a="1"/>
  <c r="H120" i="9" s="1"/>
  <c r="G120" i="9"/>
  <c r="N119" i="9"/>
  <c r="M119" i="9"/>
  <c r="L119" i="9"/>
  <c r="J119" i="9"/>
  <c r="I119" i="9"/>
  <c r="H119" i="9" s="1" a="1"/>
  <c r="H119" i="9" s="1"/>
  <c r="G119" i="9"/>
  <c r="AM118" i="9"/>
  <c r="I118" i="9"/>
  <c r="H118" i="9" a="1"/>
  <c r="H118" i="9" s="1"/>
  <c r="G118" i="9"/>
  <c r="L117" i="9"/>
  <c r="I117" i="9"/>
  <c r="G117" i="9" s="1"/>
  <c r="M116" i="9"/>
  <c r="I116" i="9"/>
  <c r="N116" i="9" s="1"/>
  <c r="H116" i="9" a="1"/>
  <c r="H116" i="9" s="1"/>
  <c r="G116" i="9"/>
  <c r="M115" i="9"/>
  <c r="I115" i="9"/>
  <c r="S114" i="9"/>
  <c r="N114" i="9"/>
  <c r="M114" i="9"/>
  <c r="L114" i="9"/>
  <c r="J114" i="9"/>
  <c r="I114" i="9"/>
  <c r="H114" i="9" s="1" a="1"/>
  <c r="H114" i="9" s="1"/>
  <c r="G114" i="9"/>
  <c r="AQ113" i="9"/>
  <c r="N113" i="9"/>
  <c r="M113" i="9"/>
  <c r="L113" i="9"/>
  <c r="J113" i="9"/>
  <c r="I113" i="9"/>
  <c r="G113" i="9" s="1"/>
  <c r="H113" i="9" a="1"/>
  <c r="H113" i="9" s="1"/>
  <c r="I112" i="9"/>
  <c r="G112" i="9" s="1"/>
  <c r="H112" i="9" a="1"/>
  <c r="H112" i="9" s="1"/>
  <c r="AQ111" i="9"/>
  <c r="S111" i="9"/>
  <c r="I111" i="9"/>
  <c r="AI110" i="9"/>
  <c r="M110" i="9"/>
  <c r="I110" i="9"/>
  <c r="N110" i="9" s="1"/>
  <c r="H110" i="9" a="1"/>
  <c r="H110" i="9" s="1"/>
  <c r="G110" i="9"/>
  <c r="I109" i="9"/>
  <c r="AQ108" i="9"/>
  <c r="N108" i="9"/>
  <c r="M108" i="9"/>
  <c r="L108" i="9"/>
  <c r="J108" i="9"/>
  <c r="I108" i="9"/>
  <c r="H108" i="9" s="1" a="1"/>
  <c r="H108" i="9" s="1"/>
  <c r="G108" i="9"/>
  <c r="N107" i="9"/>
  <c r="M107" i="9"/>
  <c r="L107" i="9"/>
  <c r="J107" i="9"/>
  <c r="I107" i="9"/>
  <c r="G107" i="9" s="1"/>
  <c r="H107" i="9" a="1"/>
  <c r="H107" i="9" s="1"/>
  <c r="AQ106" i="9"/>
  <c r="I106" i="9"/>
  <c r="AQ105" i="9"/>
  <c r="I105" i="9"/>
  <c r="M104" i="9"/>
  <c r="I104" i="9"/>
  <c r="N104" i="9" s="1"/>
  <c r="H104" i="9" a="1"/>
  <c r="H104" i="9" s="1"/>
  <c r="G104" i="9"/>
  <c r="N103" i="9"/>
  <c r="M103" i="9"/>
  <c r="I103" i="9"/>
  <c r="G103" i="9"/>
  <c r="N102" i="9"/>
  <c r="M102" i="9"/>
  <c r="L102" i="9"/>
  <c r="J102" i="9"/>
  <c r="I102" i="9"/>
  <c r="H102" i="9" s="1" a="1"/>
  <c r="H102" i="9" s="1"/>
  <c r="G102" i="9"/>
  <c r="AQ101" i="9"/>
  <c r="N101" i="9"/>
  <c r="M101" i="9"/>
  <c r="L101" i="9"/>
  <c r="J101" i="9"/>
  <c r="I101" i="9"/>
  <c r="G101" i="9" s="1"/>
  <c r="H101" i="9" a="1"/>
  <c r="H101" i="9" s="1"/>
  <c r="AI100" i="9"/>
  <c r="N100" i="9"/>
  <c r="J100" i="9"/>
  <c r="I100" i="9"/>
  <c r="H100" i="9" s="1" a="1"/>
  <c r="H100" i="9" s="1"/>
  <c r="G100" i="9"/>
  <c r="AI99" i="9"/>
  <c r="S99" i="9"/>
  <c r="L99" i="9"/>
  <c r="J99" i="9"/>
  <c r="I99" i="9"/>
  <c r="H99" i="9" s="1" a="1"/>
  <c r="H99" i="9" s="1"/>
  <c r="G99" i="9"/>
  <c r="AI98" i="9"/>
  <c r="M98" i="9"/>
  <c r="I98" i="9"/>
  <c r="N98" i="9" s="1"/>
  <c r="H98" i="9" a="1"/>
  <c r="H98" i="9" s="1"/>
  <c r="G98" i="9"/>
  <c r="I97" i="9"/>
  <c r="N96" i="9"/>
  <c r="M96" i="9"/>
  <c r="L96" i="9"/>
  <c r="J96" i="9"/>
  <c r="I96" i="9"/>
  <c r="H96" i="9" s="1" a="1"/>
  <c r="H96" i="9" s="1"/>
  <c r="G96" i="9"/>
  <c r="N95" i="9"/>
  <c r="M95" i="9"/>
  <c r="L95" i="9"/>
  <c r="J95" i="9"/>
  <c r="I95" i="9"/>
  <c r="G95" i="9" s="1"/>
  <c r="H95" i="9" a="1"/>
  <c r="H95" i="9" s="1"/>
  <c r="AQ94" i="9"/>
  <c r="N94" i="9"/>
  <c r="L94" i="9"/>
  <c r="J94" i="9"/>
  <c r="I94" i="9"/>
  <c r="M94" i="9" s="1"/>
  <c r="H94" i="9" a="1"/>
  <c r="H94" i="9" s="1"/>
  <c r="AM93" i="9"/>
  <c r="L93" i="9"/>
  <c r="J93" i="9"/>
  <c r="I93" i="9"/>
  <c r="H93" i="9" a="1"/>
  <c r="H93" i="9" s="1"/>
  <c r="G93" i="9"/>
  <c r="I92" i="9"/>
  <c r="G92" i="9" s="1"/>
  <c r="H92" i="9" a="1"/>
  <c r="H92" i="9" s="1"/>
  <c r="AM91" i="9"/>
  <c r="S91" i="9"/>
  <c r="N91" i="9"/>
  <c r="M91" i="9"/>
  <c r="I91" i="9"/>
  <c r="G91" i="9" s="1"/>
  <c r="N90" i="9"/>
  <c r="M90" i="9"/>
  <c r="L90" i="9"/>
  <c r="J90" i="9"/>
  <c r="I90" i="9"/>
  <c r="H90" i="9" s="1" a="1"/>
  <c r="H90" i="9" s="1"/>
  <c r="G90" i="9"/>
  <c r="N89" i="9"/>
  <c r="L89" i="9"/>
  <c r="I89" i="9"/>
  <c r="G89" i="9" s="1"/>
  <c r="H89" i="9" a="1"/>
  <c r="H89" i="9" s="1"/>
  <c r="I88" i="9"/>
  <c r="AQ87" i="9"/>
  <c r="L87" i="9"/>
  <c r="I87" i="9"/>
  <c r="H87" i="9" a="1"/>
  <c r="H87" i="9" s="1"/>
  <c r="G87" i="9"/>
  <c r="S86" i="9"/>
  <c r="I86" i="9"/>
  <c r="N85" i="9"/>
  <c r="L85" i="9"/>
  <c r="I85" i="9"/>
  <c r="J85" i="9" s="1"/>
  <c r="H85" i="9" a="1"/>
  <c r="H85" i="9" s="1"/>
  <c r="G85" i="9"/>
  <c r="S84" i="9"/>
  <c r="N84" i="9"/>
  <c r="M84" i="9"/>
  <c r="L84" i="9"/>
  <c r="J84" i="9"/>
  <c r="I84" i="9"/>
  <c r="H84" i="9" s="1" a="1"/>
  <c r="H84" i="9" s="1"/>
  <c r="G84" i="9"/>
  <c r="AI83" i="9"/>
  <c r="M83" i="9"/>
  <c r="I83" i="9"/>
  <c r="G83" i="9" s="1"/>
  <c r="AQ82" i="9"/>
  <c r="N82" i="9"/>
  <c r="J82" i="9"/>
  <c r="I82" i="9"/>
  <c r="M82" i="9" s="1"/>
  <c r="H82" i="9" a="1"/>
  <c r="H82" i="9" s="1"/>
  <c r="G82" i="9"/>
  <c r="AI81" i="9"/>
  <c r="S81" i="9"/>
  <c r="I81" i="9"/>
  <c r="H81" i="9" s="1" a="1"/>
  <c r="H81" i="9" s="1"/>
  <c r="G81" i="9"/>
  <c r="AQ80" i="9"/>
  <c r="M80" i="9"/>
  <c r="J80" i="9"/>
  <c r="I80" i="9"/>
  <c r="N80" i="9" s="1"/>
  <c r="H80" i="9" a="1"/>
  <c r="H80" i="9" s="1"/>
  <c r="G80" i="9"/>
  <c r="AI79" i="9"/>
  <c r="S79" i="9"/>
  <c r="L79" i="9"/>
  <c r="I79" i="9"/>
  <c r="J79" i="9" s="1"/>
  <c r="G79" i="9"/>
  <c r="N78" i="9"/>
  <c r="M78" i="9"/>
  <c r="L78" i="9"/>
  <c r="J78" i="9"/>
  <c r="I78" i="9"/>
  <c r="H78" i="9" s="1" a="1"/>
  <c r="H78" i="9" s="1"/>
  <c r="G78" i="9"/>
  <c r="I77" i="9"/>
  <c r="AQ76" i="9"/>
  <c r="N76" i="9"/>
  <c r="L76" i="9"/>
  <c r="I76" i="9"/>
  <c r="H76" i="9" a="1"/>
  <c r="H76" i="9" s="1"/>
  <c r="G76" i="9"/>
  <c r="S75" i="9"/>
  <c r="I75" i="9"/>
  <c r="H75" i="9" s="1" a="1"/>
  <c r="H75" i="9" s="1"/>
  <c r="AM74" i="9"/>
  <c r="M74" i="9"/>
  <c r="I74" i="9"/>
  <c r="M73" i="9"/>
  <c r="J73" i="9"/>
  <c r="I73" i="9"/>
  <c r="G73" i="9"/>
  <c r="AQ72" i="9"/>
  <c r="J72" i="9"/>
  <c r="I72" i="9"/>
  <c r="M72" i="9" s="1"/>
  <c r="G72" i="9"/>
  <c r="AQ71" i="9"/>
  <c r="AI71" i="9"/>
  <c r="J71" i="9"/>
  <c r="I71" i="9"/>
  <c r="G71" i="9"/>
  <c r="AM70" i="9"/>
  <c r="I70" i="9"/>
  <c r="G70" i="9"/>
  <c r="S69" i="9"/>
  <c r="M69" i="9"/>
  <c r="I69" i="9"/>
  <c r="H69" i="9" s="1" a="1"/>
  <c r="H69" i="9" s="1"/>
  <c r="G69" i="9"/>
  <c r="S68" i="9"/>
  <c r="M68" i="9"/>
  <c r="I68" i="9"/>
  <c r="H68" i="9" s="1" a="1"/>
  <c r="H68" i="9" s="1"/>
  <c r="G68" i="9"/>
  <c r="AI67" i="9"/>
  <c r="W67" i="9"/>
  <c r="J67" i="9"/>
  <c r="I67" i="9"/>
  <c r="M67" i="9" s="1"/>
  <c r="G67" i="9"/>
  <c r="AM66" i="9"/>
  <c r="I66" i="9"/>
  <c r="G66" i="9"/>
  <c r="AQ65" i="9"/>
  <c r="M65" i="9"/>
  <c r="J65" i="9"/>
  <c r="I65" i="9"/>
  <c r="AQ64" i="9"/>
  <c r="AI64" i="9"/>
  <c r="J64" i="9"/>
  <c r="I64" i="9"/>
  <c r="G64" i="9"/>
  <c r="AM63" i="9"/>
  <c r="S63" i="9"/>
  <c r="I63" i="9"/>
  <c r="AQ62" i="9"/>
  <c r="J62" i="9"/>
  <c r="I62" i="9"/>
  <c r="M62" i="9" s="1"/>
  <c r="G62" i="9"/>
  <c r="AA61" i="9"/>
  <c r="M61" i="9"/>
  <c r="I61" i="9"/>
  <c r="G61" i="9"/>
  <c r="M60" i="9"/>
  <c r="J60" i="9"/>
  <c r="I60" i="9"/>
  <c r="G60" i="9"/>
  <c r="AI59" i="9"/>
  <c r="S59" i="9"/>
  <c r="I59" i="9"/>
  <c r="M59" i="9" s="1"/>
  <c r="G59" i="9"/>
  <c r="BG58" i="9"/>
  <c r="AM58" i="9"/>
  <c r="I58" i="9"/>
  <c r="AQ57" i="9"/>
  <c r="M57" i="9"/>
  <c r="J57" i="9"/>
  <c r="I57" i="9"/>
  <c r="G57" i="9"/>
  <c r="S56" i="9"/>
  <c r="M56" i="9"/>
  <c r="I56" i="9"/>
  <c r="H56" i="9" s="1" a="1"/>
  <c r="H56" i="9" s="1"/>
  <c r="G56" i="9"/>
  <c r="AY55" i="9"/>
  <c r="AI55" i="9"/>
  <c r="J55" i="9"/>
  <c r="I55" i="9"/>
  <c r="M55" i="9" s="1"/>
  <c r="H55" i="9" a="1"/>
  <c r="H55" i="9" s="1"/>
  <c r="G55" i="9"/>
  <c r="AM54" i="9"/>
  <c r="I54" i="9"/>
  <c r="G54" i="9" s="1"/>
  <c r="AQ53" i="9"/>
  <c r="AM53" i="9"/>
  <c r="M53" i="9"/>
  <c r="J53" i="9"/>
  <c r="I53" i="9"/>
  <c r="AQ52" i="9"/>
  <c r="AI52" i="9"/>
  <c r="J52" i="9"/>
  <c r="I52" i="9"/>
  <c r="G52" i="9"/>
  <c r="AM51" i="9"/>
  <c r="S51" i="9"/>
  <c r="I51" i="9"/>
  <c r="AQ50" i="9"/>
  <c r="AM50" i="9"/>
  <c r="M50" i="9"/>
  <c r="J50" i="9"/>
  <c r="I50" i="9"/>
  <c r="AI49" i="9"/>
  <c r="J49" i="9"/>
  <c r="I49" i="9"/>
  <c r="M49" i="9" s="1"/>
  <c r="G49" i="9"/>
  <c r="AQ48" i="9"/>
  <c r="M48" i="9"/>
  <c r="J48" i="9"/>
  <c r="I48" i="9"/>
  <c r="H48" i="9" a="1"/>
  <c r="H48" i="9" s="1"/>
  <c r="G48" i="9"/>
  <c r="AQ47" i="9"/>
  <c r="AA47" i="9"/>
  <c r="S47" i="9"/>
  <c r="M47" i="9"/>
  <c r="J47" i="9"/>
  <c r="I47" i="9"/>
  <c r="H47" i="9" a="1"/>
  <c r="H47" i="9" s="1"/>
  <c r="G47" i="9"/>
  <c r="W46" i="9"/>
  <c r="S46" i="9"/>
  <c r="I46" i="9"/>
  <c r="H46" i="9" s="1" a="1"/>
  <c r="H46" i="9" s="1"/>
  <c r="G46" i="9"/>
  <c r="AQ45" i="9"/>
  <c r="AI45" i="9"/>
  <c r="W45" i="9"/>
  <c r="J45" i="9"/>
  <c r="I45" i="9"/>
  <c r="M45" i="9" s="1"/>
  <c r="H45" i="9" a="1"/>
  <c r="H45" i="9" s="1"/>
  <c r="G45" i="9"/>
  <c r="AM44" i="9"/>
  <c r="AI44" i="9"/>
  <c r="I44" i="9"/>
  <c r="G44" i="9"/>
  <c r="AQ43" i="9"/>
  <c r="AM43" i="9"/>
  <c r="AI43" i="9"/>
  <c r="M43" i="9"/>
  <c r="J43" i="9"/>
  <c r="I43" i="9"/>
  <c r="H43" i="9" a="1"/>
  <c r="H43" i="9" s="1"/>
  <c r="AQ42" i="9"/>
  <c r="AM42" i="9"/>
  <c r="AI42" i="9"/>
  <c r="I42" i="9"/>
  <c r="H42" i="9" a="1"/>
  <c r="H42" i="9" s="1"/>
  <c r="AY41" i="9"/>
  <c r="AQ41" i="9"/>
  <c r="AM41" i="9"/>
  <c r="S41" i="9"/>
  <c r="I41" i="9"/>
  <c r="AQ40" i="9"/>
  <c r="J40" i="9"/>
  <c r="I40" i="9"/>
  <c r="M40" i="9" s="1"/>
  <c r="G40" i="9"/>
  <c r="M39" i="9"/>
  <c r="I39" i="9"/>
  <c r="G39" i="9"/>
  <c r="BK38" i="9"/>
  <c r="AQ38" i="9"/>
  <c r="M38" i="9"/>
  <c r="J38" i="9"/>
  <c r="I38" i="9"/>
  <c r="H38" i="9" a="1"/>
  <c r="H38" i="9" s="1"/>
  <c r="G38" i="9"/>
  <c r="BK37" i="9"/>
  <c r="BC37" i="9"/>
  <c r="AI37" i="9"/>
  <c r="S37" i="9"/>
  <c r="M37" i="9"/>
  <c r="I37" i="9"/>
  <c r="H37" i="9" a="1"/>
  <c r="H37" i="9" s="1"/>
  <c r="G37" i="9"/>
  <c r="BG36" i="9"/>
  <c r="AQ36" i="9"/>
  <c r="AM36" i="9"/>
  <c r="W36" i="9"/>
  <c r="S36" i="9"/>
  <c r="M36" i="9"/>
  <c r="I36" i="9"/>
  <c r="AQ35" i="9"/>
  <c r="AA35" i="9"/>
  <c r="W35" i="9"/>
  <c r="S35" i="9"/>
  <c r="M35" i="9"/>
  <c r="J35" i="9"/>
  <c r="I35" i="9"/>
  <c r="H35" i="9" a="1"/>
  <c r="H35" i="9" s="1"/>
  <c r="G35" i="9"/>
  <c r="BK32" i="9"/>
  <c r="BC32" i="9"/>
  <c r="AI32" i="9"/>
  <c r="S32" i="9"/>
  <c r="N32" i="9"/>
  <c r="M32" i="9"/>
  <c r="L32" i="9"/>
  <c r="J32" i="9"/>
  <c r="G32" i="9"/>
  <c r="AM31" i="9"/>
  <c r="AI31" i="9"/>
  <c r="AA31" i="9"/>
  <c r="M31" i="9"/>
  <c r="J31" i="9"/>
  <c r="G31" i="9"/>
  <c r="BC30" i="9"/>
  <c r="AY30" i="9"/>
  <c r="M30" i="9"/>
  <c r="J30" i="9"/>
  <c r="G30" i="9"/>
  <c r="AE29" i="9"/>
  <c r="AC29" i="9"/>
  <c r="W29" i="9"/>
  <c r="J29" i="9"/>
  <c r="H29" i="9"/>
  <c r="G29" i="9"/>
  <c r="AQ28" i="9"/>
  <c r="Y28" i="9"/>
  <c r="Y21" i="9" s="1"/>
  <c r="J28" i="9"/>
  <c r="H28" i="9"/>
  <c r="G28" i="9"/>
  <c r="W27" i="9"/>
  <c r="U27" i="9"/>
  <c r="U21" i="9" s="1"/>
  <c r="W72" i="9" s="1"/>
  <c r="Q27" i="9"/>
  <c r="J27" i="9"/>
  <c r="H27" i="9"/>
  <c r="G27" i="9"/>
  <c r="BK23" i="9" a="1"/>
  <c r="BK23" i="9" s="1"/>
  <c r="BJ23" i="9"/>
  <c r="BI23" i="9" a="1"/>
  <c r="BI23" i="9" s="1"/>
  <c r="BG23" i="9" a="1"/>
  <c r="BG23" i="9" s="1"/>
  <c r="BF23" i="9"/>
  <c r="BE23" i="9" a="1"/>
  <c r="BE23" i="9" s="1"/>
  <c r="BC23" i="9" a="1"/>
  <c r="BC23" i="9" s="1"/>
  <c r="BB23" i="9"/>
  <c r="BA23" i="9" a="1"/>
  <c r="BA23" i="9" s="1"/>
  <c r="AY23" i="9" a="1"/>
  <c r="AY23" i="9" s="1"/>
  <c r="AX23" i="9"/>
  <c r="AW23" i="9" a="1"/>
  <c r="AW23" i="9" s="1"/>
  <c r="AU23" i="9" a="1"/>
  <c r="AU23" i="9"/>
  <c r="AT23" i="9"/>
  <c r="AS23" i="9" a="1"/>
  <c r="AS23" i="9" s="1"/>
  <c r="AQ23" i="9" a="1"/>
  <c r="AQ23" i="9" s="1"/>
  <c r="AP23" i="9"/>
  <c r="AO23" i="9" a="1"/>
  <c r="AO23" i="9" s="1"/>
  <c r="AM23" i="9" a="1"/>
  <c r="AM23" i="9" s="1"/>
  <c r="AL23" i="9"/>
  <c r="AK23" i="9" a="1"/>
  <c r="AK23" i="9" s="1"/>
  <c r="AI23" i="9" a="1"/>
  <c r="AI23" i="9" s="1"/>
  <c r="AH23" i="9"/>
  <c r="AG23" i="9" a="1"/>
  <c r="AG23" i="9" s="1"/>
  <c r="AE23" i="9" a="1"/>
  <c r="AE23" i="9" s="1"/>
  <c r="AD23" i="9"/>
  <c r="AC23" i="9" a="1"/>
  <c r="AC23" i="9" s="1"/>
  <c r="AA23" i="9" a="1"/>
  <c r="AA23" i="9" s="1"/>
  <c r="Z23" i="9"/>
  <c r="Y23" i="9" a="1"/>
  <c r="Y23" i="9" s="1"/>
  <c r="W23" i="9" a="1"/>
  <c r="W23" i="9" s="1"/>
  <c r="V23" i="9"/>
  <c r="U23" i="9" a="1"/>
  <c r="U23" i="9" s="1"/>
  <c r="S23" i="9" a="1"/>
  <c r="S23" i="9" s="1"/>
  <c r="R23" i="9"/>
  <c r="Q23" i="9" a="1"/>
  <c r="Q23" i="9"/>
  <c r="I5" i="9" s="1"/>
  <c r="I6" i="9" s="1"/>
  <c r="K6" i="9" s="1"/>
  <c r="BJ22" i="9"/>
  <c r="BF22" i="9"/>
  <c r="BG82" i="9" s="1"/>
  <c r="BB22" i="9"/>
  <c r="BC54" i="9" s="1"/>
  <c r="AX22" i="9"/>
  <c r="AY40" i="9" s="1"/>
  <c r="AT22" i="9"/>
  <c r="AU42" i="9" s="1"/>
  <c r="AP22" i="9"/>
  <c r="AL22" i="9"/>
  <c r="AH22" i="9"/>
  <c r="AD22" i="9"/>
  <c r="Z22" i="9"/>
  <c r="V22" i="9"/>
  <c r="R22" i="9"/>
  <c r="BI21" i="9"/>
  <c r="BK47" i="9" s="1"/>
  <c r="BE21" i="9"/>
  <c r="BG129" i="9" s="1"/>
  <c r="BA21" i="9"/>
  <c r="BC99" i="9" s="1"/>
  <c r="AW21" i="9"/>
  <c r="AY71" i="9" s="1"/>
  <c r="AS21" i="9"/>
  <c r="AU88" i="9" s="1"/>
  <c r="AO21" i="9"/>
  <c r="AQ139" i="9" s="1"/>
  <c r="AK21" i="9"/>
  <c r="AM115" i="9" s="1"/>
  <c r="AG21" i="9"/>
  <c r="AI127" i="9" s="1"/>
  <c r="AC21" i="9"/>
  <c r="AE75" i="9" s="1"/>
  <c r="Q21" i="9"/>
  <c r="S181" i="9" s="1"/>
  <c r="J18" i="9"/>
  <c r="I18" i="9"/>
  <c r="G18" i="9"/>
  <c r="M17" i="9"/>
  <c r="J17" i="9"/>
  <c r="I17" i="9"/>
  <c r="G17" i="9"/>
  <c r="D17" i="9"/>
  <c r="I3" i="9"/>
  <c r="N234" i="8"/>
  <c r="J234" i="8"/>
  <c r="I234" i="8"/>
  <c r="L234" i="8" s="1"/>
  <c r="G234" i="8"/>
  <c r="BC233" i="8"/>
  <c r="N233" i="8"/>
  <c r="M233" i="8"/>
  <c r="L233" i="8"/>
  <c r="J233" i="8"/>
  <c r="I233" i="8"/>
  <c r="H233" i="8" a="1"/>
  <c r="H233" i="8" s="1"/>
  <c r="G233" i="8"/>
  <c r="N232" i="8"/>
  <c r="M232" i="8"/>
  <c r="L232" i="8"/>
  <c r="J232" i="8"/>
  <c r="I232" i="8"/>
  <c r="H232" i="8" a="1"/>
  <c r="H232" i="8" s="1"/>
  <c r="G232" i="8"/>
  <c r="N231" i="8"/>
  <c r="M231" i="8"/>
  <c r="L231" i="8"/>
  <c r="J231" i="8"/>
  <c r="I231" i="8"/>
  <c r="H231" i="8" a="1"/>
  <c r="H231" i="8" s="1"/>
  <c r="G231" i="8"/>
  <c r="J230" i="8"/>
  <c r="I230" i="8"/>
  <c r="H230" i="8" s="1" a="1"/>
  <c r="H230" i="8" s="1"/>
  <c r="M229" i="8"/>
  <c r="J229" i="8"/>
  <c r="I229" i="8"/>
  <c r="H229" i="8" a="1"/>
  <c r="H229" i="8" s="1"/>
  <c r="G229" i="8"/>
  <c r="J228" i="8"/>
  <c r="I228" i="8"/>
  <c r="H228" i="8" a="1"/>
  <c r="H228" i="8" s="1"/>
  <c r="N227" i="8"/>
  <c r="M227" i="8"/>
  <c r="L227" i="8"/>
  <c r="J227" i="8"/>
  <c r="I227" i="8"/>
  <c r="H227" i="8" a="1"/>
  <c r="H227" i="8" s="1"/>
  <c r="G227" i="8"/>
  <c r="N226" i="8"/>
  <c r="M226" i="8"/>
  <c r="L226" i="8"/>
  <c r="J226" i="8"/>
  <c r="I226" i="8"/>
  <c r="H226" i="8" a="1"/>
  <c r="H226" i="8" s="1"/>
  <c r="G226" i="8"/>
  <c r="N225" i="8"/>
  <c r="M225" i="8"/>
  <c r="J225" i="8"/>
  <c r="I225" i="8"/>
  <c r="L225" i="8" s="1"/>
  <c r="H225" i="8" a="1"/>
  <c r="H225" i="8" s="1"/>
  <c r="G225" i="8"/>
  <c r="M224" i="8"/>
  <c r="L224" i="8"/>
  <c r="I224" i="8"/>
  <c r="G224" i="8"/>
  <c r="J223" i="8"/>
  <c r="I223" i="8"/>
  <c r="H223" i="8" a="1"/>
  <c r="H223" i="8" s="1"/>
  <c r="G223" i="8"/>
  <c r="M222" i="8"/>
  <c r="I222" i="8"/>
  <c r="N221" i="8"/>
  <c r="M221" i="8"/>
  <c r="L221" i="8"/>
  <c r="J221" i="8"/>
  <c r="I221" i="8"/>
  <c r="H221" i="8" a="1"/>
  <c r="H221" i="8" s="1"/>
  <c r="G221" i="8"/>
  <c r="N220" i="8"/>
  <c r="M220" i="8"/>
  <c r="L220" i="8"/>
  <c r="J220" i="8"/>
  <c r="I220" i="8"/>
  <c r="H220" i="8" a="1"/>
  <c r="H220" i="8" s="1"/>
  <c r="G220" i="8"/>
  <c r="BC219" i="8"/>
  <c r="N219" i="8"/>
  <c r="I219" i="8"/>
  <c r="I218" i="8"/>
  <c r="J217" i="8"/>
  <c r="I217" i="8"/>
  <c r="N216" i="8"/>
  <c r="J216" i="8"/>
  <c r="I216" i="8"/>
  <c r="G216" i="8"/>
  <c r="N215" i="8"/>
  <c r="M215" i="8"/>
  <c r="L215" i="8"/>
  <c r="J215" i="8"/>
  <c r="I215" i="8"/>
  <c r="H215" i="8" a="1"/>
  <c r="H215" i="8" s="1"/>
  <c r="G215" i="8"/>
  <c r="N214" i="8"/>
  <c r="M214" i="8"/>
  <c r="L214" i="8"/>
  <c r="J214" i="8"/>
  <c r="I214" i="8"/>
  <c r="H214" i="8" a="1"/>
  <c r="H214" i="8" s="1"/>
  <c r="G214" i="8"/>
  <c r="N213" i="8"/>
  <c r="M213" i="8"/>
  <c r="L213" i="8"/>
  <c r="J213" i="8"/>
  <c r="I213" i="8"/>
  <c r="H213" i="8" a="1"/>
  <c r="H213" i="8" s="1"/>
  <c r="G213" i="8"/>
  <c r="S212" i="8"/>
  <c r="I212" i="8"/>
  <c r="N211" i="8"/>
  <c r="M211" i="8"/>
  <c r="L211" i="8"/>
  <c r="J211" i="8"/>
  <c r="I211" i="8"/>
  <c r="H211" i="8" a="1"/>
  <c r="H211" i="8" s="1"/>
  <c r="G211" i="8"/>
  <c r="L210" i="8"/>
  <c r="J210" i="8"/>
  <c r="I210" i="8"/>
  <c r="G210" i="8"/>
  <c r="N209" i="8"/>
  <c r="M209" i="8"/>
  <c r="L209" i="8"/>
  <c r="J209" i="8"/>
  <c r="I209" i="8"/>
  <c r="H209" i="8" a="1"/>
  <c r="H209" i="8" s="1"/>
  <c r="G209" i="8"/>
  <c r="I208" i="8"/>
  <c r="N207" i="8"/>
  <c r="J207" i="8"/>
  <c r="I207" i="8"/>
  <c r="M206" i="8"/>
  <c r="J206" i="8"/>
  <c r="I206" i="8"/>
  <c r="H206" i="8" a="1"/>
  <c r="H206" i="8" s="1"/>
  <c r="N205" i="8"/>
  <c r="M205" i="8"/>
  <c r="L205" i="8"/>
  <c r="J205" i="8"/>
  <c r="I205" i="8"/>
  <c r="H205" i="8" a="1"/>
  <c r="H205" i="8" s="1"/>
  <c r="G205" i="8"/>
  <c r="L204" i="8"/>
  <c r="J204" i="8"/>
  <c r="I204" i="8"/>
  <c r="G204" i="8"/>
  <c r="N203" i="8"/>
  <c r="M203" i="8"/>
  <c r="L203" i="8"/>
  <c r="J203" i="8"/>
  <c r="I203" i="8"/>
  <c r="H203" i="8" a="1"/>
  <c r="H203" i="8" s="1"/>
  <c r="G203" i="8"/>
  <c r="I202" i="8"/>
  <c r="N201" i="8"/>
  <c r="J201" i="8"/>
  <c r="I201" i="8"/>
  <c r="M200" i="8"/>
  <c r="J200" i="8"/>
  <c r="I200" i="8"/>
  <c r="H200" i="8" a="1"/>
  <c r="H200" i="8" s="1"/>
  <c r="N199" i="8"/>
  <c r="M199" i="8"/>
  <c r="L199" i="8"/>
  <c r="J199" i="8"/>
  <c r="I199" i="8"/>
  <c r="H199" i="8" a="1"/>
  <c r="H199" i="8" s="1"/>
  <c r="G199" i="8"/>
  <c r="L198" i="8"/>
  <c r="J198" i="8"/>
  <c r="I198" i="8"/>
  <c r="G198" i="8"/>
  <c r="N197" i="8"/>
  <c r="M197" i="8"/>
  <c r="L197" i="8"/>
  <c r="J197" i="8"/>
  <c r="I197" i="8"/>
  <c r="G197" i="8" s="1"/>
  <c r="H197" i="8" a="1"/>
  <c r="H197" i="8" s="1"/>
  <c r="M196" i="8"/>
  <c r="L196" i="8"/>
  <c r="I196" i="8"/>
  <c r="G196" i="8"/>
  <c r="I195" i="8"/>
  <c r="L194" i="8"/>
  <c r="I194" i="8"/>
  <c r="N193" i="8"/>
  <c r="M193" i="8"/>
  <c r="L193" i="8"/>
  <c r="J193" i="8"/>
  <c r="I193" i="8"/>
  <c r="H193" i="8" a="1"/>
  <c r="H193" i="8" s="1"/>
  <c r="G193" i="8"/>
  <c r="J192" i="8"/>
  <c r="I192" i="8"/>
  <c r="N191" i="8"/>
  <c r="M191" i="8"/>
  <c r="L191" i="8"/>
  <c r="I191" i="8"/>
  <c r="J191" i="8" s="1"/>
  <c r="H191" i="8" a="1"/>
  <c r="H191" i="8" s="1"/>
  <c r="AY190" i="8"/>
  <c r="M190" i="8"/>
  <c r="L190" i="8"/>
  <c r="I190" i="8"/>
  <c r="G190" i="8"/>
  <c r="I189" i="8"/>
  <c r="I188" i="8"/>
  <c r="N187" i="8"/>
  <c r="M187" i="8"/>
  <c r="L187" i="8"/>
  <c r="J187" i="8"/>
  <c r="I187" i="8"/>
  <c r="H187" i="8" a="1"/>
  <c r="H187" i="8" s="1"/>
  <c r="G187" i="8"/>
  <c r="N186" i="8"/>
  <c r="L186" i="8"/>
  <c r="J186" i="8"/>
  <c r="I186" i="8"/>
  <c r="G186" i="8"/>
  <c r="M185" i="8"/>
  <c r="I185" i="8"/>
  <c r="H185" i="8" a="1"/>
  <c r="H185" i="8" s="1"/>
  <c r="AM184" i="8"/>
  <c r="L184" i="8"/>
  <c r="I184" i="8"/>
  <c r="M184" i="8" s="1"/>
  <c r="G184" i="8"/>
  <c r="N183" i="8"/>
  <c r="J183" i="8"/>
  <c r="I183" i="8"/>
  <c r="M182" i="8"/>
  <c r="J182" i="8"/>
  <c r="I182" i="8"/>
  <c r="H182" i="8" a="1"/>
  <c r="H182" i="8" s="1"/>
  <c r="N181" i="8"/>
  <c r="M181" i="8"/>
  <c r="L181" i="8"/>
  <c r="J181" i="8"/>
  <c r="I181" i="8"/>
  <c r="H181" i="8" a="1"/>
  <c r="H181" i="8" s="1"/>
  <c r="G181" i="8"/>
  <c r="N180" i="8"/>
  <c r="I180" i="8"/>
  <c r="L179" i="8"/>
  <c r="I179" i="8"/>
  <c r="L178" i="8"/>
  <c r="I178" i="8"/>
  <c r="G178" i="8"/>
  <c r="J177" i="8"/>
  <c r="I177" i="8"/>
  <c r="N177" i="8" s="1"/>
  <c r="AE176" i="8"/>
  <c r="M176" i="8"/>
  <c r="L176" i="8"/>
  <c r="I176" i="8"/>
  <c r="H176" i="8" s="1" a="1"/>
  <c r="H176" i="8" s="1"/>
  <c r="N175" i="8"/>
  <c r="M175" i="8"/>
  <c r="L175" i="8"/>
  <c r="J175" i="8"/>
  <c r="I175" i="8"/>
  <c r="H175" i="8" a="1"/>
  <c r="H175" i="8" s="1"/>
  <c r="G175" i="8"/>
  <c r="L174" i="8"/>
  <c r="I174" i="8"/>
  <c r="G174" i="8"/>
  <c r="L173" i="8"/>
  <c r="I173" i="8"/>
  <c r="H173" i="8" a="1"/>
  <c r="H173" i="8" s="1"/>
  <c r="I172" i="8"/>
  <c r="G172" i="8" s="1"/>
  <c r="AM171" i="8"/>
  <c r="J171" i="8"/>
  <c r="I171" i="8"/>
  <c r="M170" i="8"/>
  <c r="J170" i="8"/>
  <c r="I170" i="8"/>
  <c r="H170" i="8" s="1" a="1"/>
  <c r="H170" i="8"/>
  <c r="N169" i="8"/>
  <c r="M169" i="8"/>
  <c r="L169" i="8"/>
  <c r="J169" i="8"/>
  <c r="I169" i="8"/>
  <c r="H169" i="8" a="1"/>
  <c r="H169" i="8" s="1"/>
  <c r="G169" i="8"/>
  <c r="I168" i="8"/>
  <c r="N167" i="8"/>
  <c r="L167" i="8"/>
  <c r="I167" i="8"/>
  <c r="I166" i="8"/>
  <c r="G166" i="8"/>
  <c r="I165" i="8"/>
  <c r="J165" i="8" s="1"/>
  <c r="L164" i="8"/>
  <c r="I164" i="8"/>
  <c r="N163" i="8"/>
  <c r="M163" i="8"/>
  <c r="L163" i="8"/>
  <c r="J163" i="8"/>
  <c r="I163" i="8"/>
  <c r="H163" i="8" a="1"/>
  <c r="H163" i="8"/>
  <c r="G163" i="8"/>
  <c r="J162" i="8"/>
  <c r="I162" i="8"/>
  <c r="N161" i="8"/>
  <c r="M161" i="8"/>
  <c r="I161" i="8"/>
  <c r="M160" i="8"/>
  <c r="I160" i="8"/>
  <c r="H160" i="8" a="1"/>
  <c r="H160" i="8" s="1"/>
  <c r="G160" i="8"/>
  <c r="N159" i="8"/>
  <c r="J159" i="8"/>
  <c r="I159" i="8"/>
  <c r="G159" i="8"/>
  <c r="S158" i="8"/>
  <c r="N158" i="8"/>
  <c r="M158" i="8"/>
  <c r="L158" i="8"/>
  <c r="J158" i="8"/>
  <c r="I158" i="8"/>
  <c r="H158" i="8" a="1"/>
  <c r="H158" i="8" s="1"/>
  <c r="N157" i="8"/>
  <c r="M157" i="8"/>
  <c r="L157" i="8"/>
  <c r="J157" i="8"/>
  <c r="I157" i="8"/>
  <c r="H157" i="8" a="1"/>
  <c r="H157" i="8" s="1"/>
  <c r="G157" i="8"/>
  <c r="N156" i="8"/>
  <c r="J156" i="8"/>
  <c r="I156" i="8"/>
  <c r="G156" i="8"/>
  <c r="I155" i="8"/>
  <c r="N155" i="8" s="1"/>
  <c r="H155" i="8" a="1"/>
  <c r="H155" i="8" s="1"/>
  <c r="M154" i="8"/>
  <c r="L154" i="8"/>
  <c r="I154" i="8"/>
  <c r="H154" i="8" a="1"/>
  <c r="H154" i="8" s="1"/>
  <c r="G154" i="8"/>
  <c r="M153" i="8"/>
  <c r="I153" i="8"/>
  <c r="H153" i="8" a="1"/>
  <c r="H153" i="8" s="1"/>
  <c r="G153" i="8"/>
  <c r="M152" i="8"/>
  <c r="J152" i="8"/>
  <c r="I152" i="8"/>
  <c r="N152" i="8" s="1"/>
  <c r="G152" i="8"/>
  <c r="S151" i="8"/>
  <c r="N151" i="8"/>
  <c r="M151" i="8"/>
  <c r="J151" i="8"/>
  <c r="I151" i="8"/>
  <c r="L151" i="8" s="1"/>
  <c r="H151" i="8" a="1"/>
  <c r="H151" i="8" s="1"/>
  <c r="N150" i="8"/>
  <c r="M150" i="8"/>
  <c r="L150" i="8"/>
  <c r="J150" i="8"/>
  <c r="I150" i="8"/>
  <c r="H150" i="8" a="1"/>
  <c r="H150" i="8" s="1"/>
  <c r="G150" i="8"/>
  <c r="N149" i="8"/>
  <c r="L149" i="8"/>
  <c r="J149" i="8"/>
  <c r="I149" i="8"/>
  <c r="M149" i="8" s="1"/>
  <c r="H149" i="8" a="1"/>
  <c r="H149" i="8" s="1"/>
  <c r="G149" i="8"/>
  <c r="I148" i="8"/>
  <c r="G148" i="8" s="1"/>
  <c r="H148" i="8" a="1"/>
  <c r="H148" i="8" s="1"/>
  <c r="I147" i="8"/>
  <c r="M146" i="8"/>
  <c r="I146" i="8"/>
  <c r="G146" i="8" s="1"/>
  <c r="N145" i="8"/>
  <c r="M145" i="8"/>
  <c r="J145" i="8"/>
  <c r="I145" i="8"/>
  <c r="L145" i="8" s="1"/>
  <c r="H145" i="8" a="1"/>
  <c r="H145" i="8" s="1"/>
  <c r="N144" i="8"/>
  <c r="M144" i="8"/>
  <c r="L144" i="8"/>
  <c r="J144" i="8"/>
  <c r="I144" i="8"/>
  <c r="H144" i="8" a="1"/>
  <c r="H144" i="8" s="1"/>
  <c r="G144" i="8"/>
  <c r="N143" i="8"/>
  <c r="L143" i="8"/>
  <c r="J143" i="8"/>
  <c r="I143" i="8"/>
  <c r="M143" i="8" s="1"/>
  <c r="H143" i="8" a="1"/>
  <c r="H143" i="8" s="1"/>
  <c r="G143" i="8"/>
  <c r="L142" i="8"/>
  <c r="J142" i="8"/>
  <c r="I142" i="8"/>
  <c r="G142" i="8" s="1"/>
  <c r="H142" i="8" a="1"/>
  <c r="H142" i="8" s="1"/>
  <c r="M141" i="8"/>
  <c r="I141" i="8"/>
  <c r="H141" i="8" s="1" a="1"/>
  <c r="H141" i="8" s="1"/>
  <c r="G141" i="8"/>
  <c r="J140" i="8"/>
  <c r="I140" i="8"/>
  <c r="G140" i="8"/>
  <c r="AE139" i="8"/>
  <c r="N139" i="8"/>
  <c r="M139" i="8"/>
  <c r="J139" i="8"/>
  <c r="I139" i="8"/>
  <c r="L139" i="8" s="1"/>
  <c r="H139" i="8" a="1"/>
  <c r="H139" i="8" s="1"/>
  <c r="BK138" i="8"/>
  <c r="N138" i="8"/>
  <c r="M138" i="8"/>
  <c r="L138" i="8"/>
  <c r="J138" i="8"/>
  <c r="I138" i="8"/>
  <c r="H138" i="8" a="1"/>
  <c r="H138" i="8" s="1"/>
  <c r="G138" i="8"/>
  <c r="N137" i="8"/>
  <c r="L137" i="8"/>
  <c r="J137" i="8"/>
  <c r="I137" i="8"/>
  <c r="M137" i="8" s="1"/>
  <c r="H137" i="8" a="1"/>
  <c r="H137" i="8" s="1"/>
  <c r="G137" i="8"/>
  <c r="I136" i="8"/>
  <c r="M135" i="8"/>
  <c r="I135" i="8"/>
  <c r="G135" i="8" s="1"/>
  <c r="H135" i="8" a="1"/>
  <c r="H135" i="8" s="1"/>
  <c r="M134" i="8"/>
  <c r="J134" i="8"/>
  <c r="I134" i="8"/>
  <c r="G134" i="8" s="1"/>
  <c r="N133" i="8"/>
  <c r="M133" i="8"/>
  <c r="J133" i="8"/>
  <c r="I133" i="8"/>
  <c r="L133" i="8" s="1"/>
  <c r="H133" i="8" a="1"/>
  <c r="H133" i="8" s="1"/>
  <c r="N132" i="8"/>
  <c r="M132" i="8"/>
  <c r="L132" i="8"/>
  <c r="J132" i="8"/>
  <c r="I132" i="8"/>
  <c r="H132" i="8" a="1"/>
  <c r="H132" i="8" s="1"/>
  <c r="G132" i="8"/>
  <c r="BC131" i="8"/>
  <c r="N131" i="8"/>
  <c r="L131" i="8"/>
  <c r="J131" i="8"/>
  <c r="I131" i="8"/>
  <c r="M131" i="8" s="1"/>
  <c r="H131" i="8" a="1"/>
  <c r="H131" i="8" s="1"/>
  <c r="G131" i="8"/>
  <c r="M130" i="8"/>
  <c r="L130" i="8"/>
  <c r="J130" i="8"/>
  <c r="I130" i="8"/>
  <c r="H130" i="8" s="1" a="1"/>
  <c r="H130" i="8" s="1"/>
  <c r="G130" i="8"/>
  <c r="M129" i="8"/>
  <c r="I129" i="8"/>
  <c r="H129" i="8" s="1" a="1"/>
  <c r="H129" i="8" s="1"/>
  <c r="G129" i="8"/>
  <c r="I128" i="8"/>
  <c r="N127" i="8"/>
  <c r="M127" i="8"/>
  <c r="J127" i="8"/>
  <c r="I127" i="8"/>
  <c r="L127" i="8" s="1"/>
  <c r="H127" i="8" a="1"/>
  <c r="H127" i="8" s="1"/>
  <c r="N126" i="8"/>
  <c r="M126" i="8"/>
  <c r="L126" i="8"/>
  <c r="J126" i="8"/>
  <c r="I126" i="8"/>
  <c r="H126" i="8" a="1"/>
  <c r="H126" i="8" s="1"/>
  <c r="G126" i="8"/>
  <c r="AY125" i="8"/>
  <c r="N125" i="8"/>
  <c r="L125" i="8"/>
  <c r="J125" i="8"/>
  <c r="I125" i="8"/>
  <c r="M125" i="8" s="1"/>
  <c r="H125" i="8" a="1"/>
  <c r="H125" i="8" s="1"/>
  <c r="G125" i="8"/>
  <c r="M124" i="8"/>
  <c r="L124" i="8"/>
  <c r="I124" i="8"/>
  <c r="J124" i="8" s="1"/>
  <c r="H124" i="8" a="1"/>
  <c r="H124" i="8" s="1"/>
  <c r="G124" i="8"/>
  <c r="AY123" i="8"/>
  <c r="I123" i="8"/>
  <c r="M122" i="8"/>
  <c r="J122" i="8"/>
  <c r="I122" i="8"/>
  <c r="G122" i="8"/>
  <c r="AY121" i="8"/>
  <c r="N121" i="8"/>
  <c r="M121" i="8"/>
  <c r="J121" i="8"/>
  <c r="I121" i="8"/>
  <c r="L121" i="8" s="1"/>
  <c r="H121" i="8" a="1"/>
  <c r="H121" i="8" s="1"/>
  <c r="N120" i="8"/>
  <c r="M120" i="8"/>
  <c r="L120" i="8"/>
  <c r="J120" i="8"/>
  <c r="I120" i="8"/>
  <c r="H120" i="8" a="1"/>
  <c r="H120" i="8" s="1"/>
  <c r="G120" i="8"/>
  <c r="S119" i="8"/>
  <c r="N119" i="8"/>
  <c r="L119" i="8"/>
  <c r="J119" i="8"/>
  <c r="I119" i="8"/>
  <c r="M119" i="8" s="1"/>
  <c r="H119" i="8" a="1"/>
  <c r="H119" i="8" s="1"/>
  <c r="G119" i="8"/>
  <c r="L118" i="8"/>
  <c r="I118" i="8"/>
  <c r="H118" i="8" s="1" a="1"/>
  <c r="H118" i="8" s="1"/>
  <c r="I117" i="8"/>
  <c r="H117" i="8" a="1"/>
  <c r="H117" i="8" s="1"/>
  <c r="M116" i="8"/>
  <c r="I116" i="8"/>
  <c r="J116" i="8" s="1"/>
  <c r="G116" i="8"/>
  <c r="N115" i="8"/>
  <c r="M115" i="8"/>
  <c r="J115" i="8"/>
  <c r="I115" i="8"/>
  <c r="L115" i="8" s="1"/>
  <c r="H115" i="8" a="1"/>
  <c r="H115" i="8" s="1"/>
  <c r="N114" i="8"/>
  <c r="M114" i="8"/>
  <c r="L114" i="8"/>
  <c r="J114" i="8"/>
  <c r="I114" i="8"/>
  <c r="H114" i="8" a="1"/>
  <c r="H114" i="8" s="1"/>
  <c r="G114" i="8"/>
  <c r="BK113" i="8"/>
  <c r="N113" i="8"/>
  <c r="L113" i="8"/>
  <c r="J113" i="8"/>
  <c r="I113" i="8"/>
  <c r="M113" i="8" s="1"/>
  <c r="H113" i="8" a="1"/>
  <c r="H113" i="8" s="1"/>
  <c r="G113" i="8"/>
  <c r="I112" i="8"/>
  <c r="G112" i="8" s="1"/>
  <c r="I111" i="8"/>
  <c r="M110" i="8"/>
  <c r="I110" i="8"/>
  <c r="G110" i="8" s="1"/>
  <c r="N109" i="8"/>
  <c r="M109" i="8"/>
  <c r="J109" i="8"/>
  <c r="I109" i="8"/>
  <c r="L109" i="8" s="1"/>
  <c r="H109" i="8" a="1"/>
  <c r="H109" i="8" s="1"/>
  <c r="AY108" i="8"/>
  <c r="N108" i="8"/>
  <c r="M108" i="8"/>
  <c r="L108" i="8"/>
  <c r="J108" i="8"/>
  <c r="I108" i="8"/>
  <c r="H108" i="8" a="1"/>
  <c r="H108" i="8" s="1"/>
  <c r="G108" i="8"/>
  <c r="N107" i="8"/>
  <c r="L107" i="8"/>
  <c r="J107" i="8"/>
  <c r="I107" i="8"/>
  <c r="M107" i="8" s="1"/>
  <c r="H107" i="8" a="1"/>
  <c r="H107" i="8" s="1"/>
  <c r="G107" i="8"/>
  <c r="S106" i="8"/>
  <c r="I106" i="8"/>
  <c r="G106" i="8" s="1"/>
  <c r="H106" i="8" a="1"/>
  <c r="H106" i="8" s="1"/>
  <c r="AU105" i="8"/>
  <c r="S105" i="8"/>
  <c r="M105" i="8"/>
  <c r="I105" i="8"/>
  <c r="H105" i="8" a="1"/>
  <c r="H105" i="8" s="1"/>
  <c r="G105" i="8"/>
  <c r="S104" i="8"/>
  <c r="I104" i="8"/>
  <c r="G104" i="8"/>
  <c r="N103" i="8"/>
  <c r="M103" i="8"/>
  <c r="J103" i="8"/>
  <c r="I103" i="8"/>
  <c r="L103" i="8" s="1"/>
  <c r="H103" i="8" a="1"/>
  <c r="H103" i="8" s="1"/>
  <c r="BC102" i="8"/>
  <c r="N102" i="8"/>
  <c r="M102" i="8"/>
  <c r="L102" i="8"/>
  <c r="J102" i="8"/>
  <c r="I102" i="8"/>
  <c r="H102" i="8" a="1"/>
  <c r="H102" i="8" s="1"/>
  <c r="G102" i="8"/>
  <c r="S101" i="8"/>
  <c r="N101" i="8"/>
  <c r="L101" i="8"/>
  <c r="J101" i="8"/>
  <c r="I101" i="8"/>
  <c r="M101" i="8" s="1"/>
  <c r="H101" i="8" a="1"/>
  <c r="H101" i="8" s="1"/>
  <c r="G101" i="8"/>
  <c r="M100" i="8"/>
  <c r="L100" i="8"/>
  <c r="J100" i="8"/>
  <c r="I100" i="8"/>
  <c r="N100" i="8" s="1"/>
  <c r="H100" i="8" a="1"/>
  <c r="H100" i="8" s="1"/>
  <c r="G100" i="8"/>
  <c r="BK99" i="8"/>
  <c r="N99" i="8"/>
  <c r="M99" i="8"/>
  <c r="J99" i="8"/>
  <c r="I99" i="8"/>
  <c r="H99" i="8" a="1"/>
  <c r="H99" i="8" s="1"/>
  <c r="AY98" i="8"/>
  <c r="N98" i="8"/>
  <c r="L98" i="8"/>
  <c r="I98" i="8"/>
  <c r="J98" i="8" s="1"/>
  <c r="H98" i="8" a="1"/>
  <c r="H98" i="8" s="1"/>
  <c r="G98" i="8"/>
  <c r="N97" i="8"/>
  <c r="M97" i="8"/>
  <c r="L97" i="8"/>
  <c r="J97" i="8"/>
  <c r="I97" i="8"/>
  <c r="H97" i="8" a="1"/>
  <c r="H97" i="8" s="1"/>
  <c r="G97" i="8"/>
  <c r="S96" i="8"/>
  <c r="I96" i="8"/>
  <c r="H96" i="8" a="1"/>
  <c r="H96" i="8" s="1"/>
  <c r="AE95" i="8"/>
  <c r="I95" i="8"/>
  <c r="G95" i="8" s="1"/>
  <c r="M94" i="8"/>
  <c r="L94" i="8"/>
  <c r="J94" i="8"/>
  <c r="I94" i="8"/>
  <c r="N94" i="8" s="1"/>
  <c r="H94" i="8" a="1"/>
  <c r="H94" i="8" s="1"/>
  <c r="G94" i="8"/>
  <c r="N93" i="8"/>
  <c r="M93" i="8"/>
  <c r="J93" i="8"/>
  <c r="I93" i="8"/>
  <c r="G93" i="8" s="1"/>
  <c r="H93" i="8" a="1"/>
  <c r="H93" i="8" s="1"/>
  <c r="N92" i="8"/>
  <c r="L92" i="8"/>
  <c r="I92" i="8"/>
  <c r="H92" i="8" a="1"/>
  <c r="H92" i="8" s="1"/>
  <c r="G92" i="8"/>
  <c r="N91" i="8"/>
  <c r="M91" i="8"/>
  <c r="L91" i="8"/>
  <c r="J91" i="8"/>
  <c r="I91" i="8"/>
  <c r="H91" i="8" a="1"/>
  <c r="H91" i="8" s="1"/>
  <c r="G91" i="8"/>
  <c r="M90" i="8"/>
  <c r="I90" i="8"/>
  <c r="H90" i="8" s="1" a="1"/>
  <c r="H90" i="8" s="1"/>
  <c r="AY89" i="8"/>
  <c r="N89" i="8"/>
  <c r="I89" i="8"/>
  <c r="G89" i="8" s="1"/>
  <c r="M88" i="8"/>
  <c r="L88" i="8"/>
  <c r="J88" i="8"/>
  <c r="I88" i="8"/>
  <c r="N88" i="8" s="1"/>
  <c r="H88" i="8" a="1"/>
  <c r="H88" i="8" s="1"/>
  <c r="G88" i="8"/>
  <c r="BK87" i="8"/>
  <c r="N87" i="8"/>
  <c r="M87" i="8"/>
  <c r="J87" i="8"/>
  <c r="I87" i="8"/>
  <c r="G87" i="8" s="1"/>
  <c r="H87" i="8" a="1"/>
  <c r="H87" i="8" s="1"/>
  <c r="AM86" i="8"/>
  <c r="N86" i="8"/>
  <c r="L86" i="8"/>
  <c r="I86" i="8"/>
  <c r="H86" i="8" a="1"/>
  <c r="H86" i="8" s="1"/>
  <c r="G86" i="8"/>
  <c r="AE85" i="8"/>
  <c r="S85" i="8"/>
  <c r="N85" i="8"/>
  <c r="M85" i="8"/>
  <c r="L85" i="8"/>
  <c r="J85" i="8"/>
  <c r="I85" i="8"/>
  <c r="H85" i="8" a="1"/>
  <c r="H85" i="8" s="1"/>
  <c r="G85" i="8"/>
  <c r="M84" i="8"/>
  <c r="I84" i="8"/>
  <c r="AM83" i="8"/>
  <c r="I83" i="8"/>
  <c r="AY82" i="8"/>
  <c r="AE82" i="8"/>
  <c r="M82" i="8"/>
  <c r="L82" i="8"/>
  <c r="J82" i="8"/>
  <c r="I82" i="8"/>
  <c r="N82" i="8" s="1"/>
  <c r="H82" i="8" a="1"/>
  <c r="H82" i="8" s="1"/>
  <c r="G82" i="8"/>
  <c r="N81" i="8"/>
  <c r="M81" i="8"/>
  <c r="J81" i="8"/>
  <c r="I81" i="8"/>
  <c r="L81" i="8" s="1"/>
  <c r="H81" i="8" a="1"/>
  <c r="H81" i="8" s="1"/>
  <c r="G81" i="8"/>
  <c r="AM80" i="8"/>
  <c r="M80" i="8"/>
  <c r="I80" i="8"/>
  <c r="J80" i="8" s="1"/>
  <c r="H80" i="8" a="1"/>
  <c r="H80" i="8" s="1"/>
  <c r="S79" i="8"/>
  <c r="N79" i="8"/>
  <c r="M79" i="8"/>
  <c r="L79" i="8"/>
  <c r="J79" i="8"/>
  <c r="I79" i="8"/>
  <c r="H79" i="8" a="1"/>
  <c r="H79" i="8" s="1"/>
  <c r="G79" i="8"/>
  <c r="AM78" i="8"/>
  <c r="M78" i="8"/>
  <c r="J78" i="8"/>
  <c r="I78" i="8"/>
  <c r="AM77" i="8"/>
  <c r="N77" i="8"/>
  <c r="M77" i="8"/>
  <c r="I77" i="8"/>
  <c r="G77" i="8"/>
  <c r="AY76" i="8"/>
  <c r="M76" i="8"/>
  <c r="L76" i="8"/>
  <c r="J76" i="8"/>
  <c r="I76" i="8"/>
  <c r="N76" i="8" s="1"/>
  <c r="H76" i="8" a="1"/>
  <c r="H76" i="8" s="1"/>
  <c r="G76" i="8"/>
  <c r="N75" i="8"/>
  <c r="M75" i="8"/>
  <c r="J75" i="8"/>
  <c r="I75" i="8"/>
  <c r="L75" i="8" s="1"/>
  <c r="H75" i="8" a="1"/>
  <c r="H75" i="8" s="1"/>
  <c r="G75" i="8"/>
  <c r="N74" i="8"/>
  <c r="M74" i="8"/>
  <c r="L74" i="8"/>
  <c r="I74" i="8"/>
  <c r="J74" i="8" s="1"/>
  <c r="H74" i="8" a="1"/>
  <c r="H74" i="8" s="1"/>
  <c r="G74" i="8"/>
  <c r="M73" i="8"/>
  <c r="L73" i="8"/>
  <c r="J73" i="8"/>
  <c r="I73" i="8"/>
  <c r="N73" i="8" s="1"/>
  <c r="H73" i="8" a="1"/>
  <c r="H73" i="8" s="1"/>
  <c r="G73" i="8"/>
  <c r="M72" i="8"/>
  <c r="I72" i="8"/>
  <c r="H72" i="8" a="1"/>
  <c r="H72" i="8" s="1"/>
  <c r="N71" i="8"/>
  <c r="M71" i="8"/>
  <c r="I71" i="8"/>
  <c r="H71" i="8" a="1"/>
  <c r="H71" i="8" s="1"/>
  <c r="G71" i="8"/>
  <c r="M70" i="8"/>
  <c r="L70" i="8"/>
  <c r="J70" i="8"/>
  <c r="I70" i="8"/>
  <c r="N70" i="8" s="1"/>
  <c r="H70" i="8" a="1"/>
  <c r="H70" i="8" s="1"/>
  <c r="G70" i="8"/>
  <c r="AY69" i="8"/>
  <c r="N69" i="8"/>
  <c r="M69" i="8"/>
  <c r="J69" i="8"/>
  <c r="I69" i="8"/>
  <c r="L69" i="8" s="1"/>
  <c r="H69" i="8" a="1"/>
  <c r="H69" i="8" s="1"/>
  <c r="G69" i="8"/>
  <c r="BK68" i="8"/>
  <c r="AY68" i="8"/>
  <c r="N68" i="8"/>
  <c r="M68" i="8"/>
  <c r="J68" i="8"/>
  <c r="I68" i="8"/>
  <c r="L68" i="8" s="1"/>
  <c r="H68" i="8" a="1"/>
  <c r="H68" i="8" s="1"/>
  <c r="G68" i="8"/>
  <c r="BC67" i="8"/>
  <c r="AM67" i="8"/>
  <c r="S67" i="8"/>
  <c r="N67" i="8"/>
  <c r="L67" i="8"/>
  <c r="I67" i="8"/>
  <c r="G67" i="8"/>
  <c r="AY66" i="8"/>
  <c r="M66" i="8"/>
  <c r="L66" i="8"/>
  <c r="J66" i="8"/>
  <c r="I66" i="8"/>
  <c r="N66" i="8" s="1"/>
  <c r="H66" i="8" a="1"/>
  <c r="H66" i="8" s="1"/>
  <c r="G66" i="8"/>
  <c r="BC65" i="8"/>
  <c r="AE65" i="8"/>
  <c r="M65" i="8"/>
  <c r="I65" i="8"/>
  <c r="H65" i="8" a="1"/>
  <c r="H65" i="8" s="1"/>
  <c r="G65" i="8"/>
  <c r="BK64" i="8"/>
  <c r="AY64" i="8"/>
  <c r="S64" i="8"/>
  <c r="M64" i="8"/>
  <c r="J64" i="8"/>
  <c r="I64" i="8"/>
  <c r="H64" i="8" a="1"/>
  <c r="H64" i="8" s="1"/>
  <c r="G64" i="8"/>
  <c r="BC63" i="8"/>
  <c r="AM63" i="8"/>
  <c r="AI63" i="8"/>
  <c r="I63" i="8"/>
  <c r="M62" i="8"/>
  <c r="J62" i="8"/>
  <c r="I62" i="8"/>
  <c r="G62" i="8" s="1"/>
  <c r="BK61" i="8"/>
  <c r="AE61" i="8"/>
  <c r="I61" i="8"/>
  <c r="G61" i="8"/>
  <c r="M60" i="8"/>
  <c r="J60" i="8"/>
  <c r="I60" i="8"/>
  <c r="H60" i="8" a="1"/>
  <c r="H60" i="8" s="1"/>
  <c r="G60" i="8"/>
  <c r="BC59" i="8"/>
  <c r="I59" i="8"/>
  <c r="J59" i="8" s="1"/>
  <c r="G59" i="8"/>
  <c r="AM58" i="8"/>
  <c r="AE58" i="8"/>
  <c r="M58" i="8"/>
  <c r="I58" i="8"/>
  <c r="G58" i="8"/>
  <c r="BC57" i="8"/>
  <c r="AE57" i="8"/>
  <c r="J57" i="8"/>
  <c r="I57" i="8"/>
  <c r="AM56" i="8"/>
  <c r="M56" i="8"/>
  <c r="I56" i="8"/>
  <c r="G56" i="8"/>
  <c r="BC55" i="8"/>
  <c r="AY55" i="8"/>
  <c r="J55" i="8"/>
  <c r="I55" i="8"/>
  <c r="G55" i="8"/>
  <c r="BC54" i="8"/>
  <c r="AI54" i="8"/>
  <c r="M54" i="8"/>
  <c r="J54" i="8"/>
  <c r="I54" i="8"/>
  <c r="H54" i="8" a="1"/>
  <c r="H54" i="8" s="1"/>
  <c r="G54" i="8"/>
  <c r="BC53" i="8"/>
  <c r="AU53" i="8"/>
  <c r="AE53" i="8"/>
  <c r="I53" i="8"/>
  <c r="J53" i="8" s="1"/>
  <c r="H53" i="8" a="1"/>
  <c r="H53" i="8" s="1"/>
  <c r="AM52" i="8"/>
  <c r="AE52" i="8"/>
  <c r="M52" i="8"/>
  <c r="I52" i="8"/>
  <c r="G52" i="8"/>
  <c r="BC51" i="8"/>
  <c r="J51" i="8"/>
  <c r="I51" i="8"/>
  <c r="M51" i="8" s="1"/>
  <c r="H51" i="8" a="1"/>
  <c r="H51" i="8" s="1"/>
  <c r="BC50" i="8"/>
  <c r="AE50" i="8"/>
  <c r="I50" i="8"/>
  <c r="J50" i="8" s="1"/>
  <c r="H50" i="8" a="1"/>
  <c r="H50" i="8" s="1"/>
  <c r="BK49" i="8"/>
  <c r="BC49" i="8"/>
  <c r="S49" i="8"/>
  <c r="I49" i="8"/>
  <c r="BC48" i="8"/>
  <c r="AU48" i="8"/>
  <c r="AE48" i="8"/>
  <c r="S48" i="8"/>
  <c r="I48" i="8"/>
  <c r="AM47" i="8"/>
  <c r="AE47" i="8"/>
  <c r="M47" i="8"/>
  <c r="I47" i="8"/>
  <c r="H47" i="8" s="1" a="1"/>
  <c r="H47" i="8" s="1"/>
  <c r="AY46" i="8"/>
  <c r="J46" i="8"/>
  <c r="I46" i="8"/>
  <c r="M46" i="8" s="1"/>
  <c r="H46" i="8" a="1"/>
  <c r="H46" i="8" s="1"/>
  <c r="G46" i="8"/>
  <c r="BC45" i="8"/>
  <c r="AM45" i="8"/>
  <c r="I45" i="8"/>
  <c r="G45" i="8"/>
  <c r="W44" i="8"/>
  <c r="I44" i="8"/>
  <c r="AE43" i="8"/>
  <c r="S43" i="8"/>
  <c r="M43" i="8"/>
  <c r="J43" i="8"/>
  <c r="I43" i="8"/>
  <c r="G43" i="8"/>
  <c r="BC42" i="8"/>
  <c r="AU42" i="8"/>
  <c r="AE42" i="8"/>
  <c r="I42" i="8"/>
  <c r="G42" i="8" s="1"/>
  <c r="BC41" i="8"/>
  <c r="AY41" i="8"/>
  <c r="AM41" i="8"/>
  <c r="I41" i="8"/>
  <c r="G41" i="8"/>
  <c r="BC40" i="8"/>
  <c r="AM40" i="8"/>
  <c r="AE40" i="8"/>
  <c r="I40" i="8"/>
  <c r="AI39" i="8"/>
  <c r="M39" i="8"/>
  <c r="J39" i="8"/>
  <c r="I39" i="8"/>
  <c r="G39" i="8"/>
  <c r="BK38" i="8"/>
  <c r="AY38" i="8"/>
  <c r="AM38" i="8"/>
  <c r="AE38" i="8"/>
  <c r="I38" i="8"/>
  <c r="BC37" i="8"/>
  <c r="AY37" i="8"/>
  <c r="S37" i="8"/>
  <c r="M37" i="8"/>
  <c r="J37" i="8"/>
  <c r="I37" i="8"/>
  <c r="G37" i="8"/>
  <c r="BC36" i="8"/>
  <c r="AU36" i="8"/>
  <c r="AM36" i="8"/>
  <c r="AE36" i="8"/>
  <c r="W36" i="8"/>
  <c r="M36" i="8"/>
  <c r="I36" i="8"/>
  <c r="G36" i="8"/>
  <c r="BK35" i="8"/>
  <c r="AY35" i="8"/>
  <c r="AE35" i="8"/>
  <c r="M35" i="8"/>
  <c r="J35" i="8"/>
  <c r="I35" i="8"/>
  <c r="H35" i="8" a="1"/>
  <c r="H35" i="8" s="1"/>
  <c r="G35" i="8"/>
  <c r="BC32" i="8"/>
  <c r="AY32" i="8"/>
  <c r="S32" i="8"/>
  <c r="N32" i="8"/>
  <c r="M32" i="8"/>
  <c r="L32" i="8"/>
  <c r="J32" i="8"/>
  <c r="G32" i="8"/>
  <c r="BK31" i="8"/>
  <c r="BC31" i="8"/>
  <c r="AM31" i="8"/>
  <c r="AE31" i="8"/>
  <c r="M31" i="8"/>
  <c r="J31" i="8"/>
  <c r="G31" i="8"/>
  <c r="AI30" i="8"/>
  <c r="M30" i="8"/>
  <c r="J30" i="8"/>
  <c r="G30" i="8"/>
  <c r="BK29" i="8"/>
  <c r="BC29" i="8"/>
  <c r="AM29" i="8"/>
  <c r="AE29" i="8"/>
  <c r="AC29" i="8"/>
  <c r="S29" i="8"/>
  <c r="J29" i="8"/>
  <c r="H29" i="8"/>
  <c r="G29" i="8"/>
  <c r="BK28" i="8"/>
  <c r="BC28" i="8"/>
  <c r="AM28" i="8"/>
  <c r="AE28" i="8"/>
  <c r="Y28" i="8"/>
  <c r="J28" i="8"/>
  <c r="H28" i="8"/>
  <c r="G28" i="8"/>
  <c r="BK27" i="8"/>
  <c r="BC27" i="8"/>
  <c r="AM27" i="8"/>
  <c r="AE27" i="8"/>
  <c r="U27" i="8"/>
  <c r="U21" i="8" s="1"/>
  <c r="W70" i="8" s="1"/>
  <c r="S27" i="8"/>
  <c r="Q27" i="8"/>
  <c r="J27" i="8"/>
  <c r="H27" i="8"/>
  <c r="G27" i="8"/>
  <c r="BK23" i="8" a="1"/>
  <c r="BK23" i="8" s="1"/>
  <c r="BJ23" i="8"/>
  <c r="BI23" i="8" a="1"/>
  <c r="BI23" i="8" s="1"/>
  <c r="BG23" i="8" a="1"/>
  <c r="BG23" i="8" s="1"/>
  <c r="BF23" i="8"/>
  <c r="BE23" i="8" a="1"/>
  <c r="BE23" i="8" s="1"/>
  <c r="BC23" i="8" a="1"/>
  <c r="BC23" i="8" s="1"/>
  <c r="BB23" i="8"/>
  <c r="BA23" i="8" a="1"/>
  <c r="BA23" i="8" s="1"/>
  <c r="AY23" i="8" a="1"/>
  <c r="AY23" i="8" s="1"/>
  <c r="AX23" i="8"/>
  <c r="AW23" i="8" a="1"/>
  <c r="AW23" i="8"/>
  <c r="AU23" i="8" a="1"/>
  <c r="AU23" i="8"/>
  <c r="AT23" i="8"/>
  <c r="AS23" i="8" a="1"/>
  <c r="AS23" i="8" s="1"/>
  <c r="AQ23" i="8" a="1"/>
  <c r="AQ23" i="8" s="1"/>
  <c r="AP23" i="8"/>
  <c r="AO23" i="8" a="1"/>
  <c r="AO23" i="8" s="1"/>
  <c r="AM23" i="8" a="1"/>
  <c r="AM23" i="8" s="1"/>
  <c r="AL23" i="8"/>
  <c r="AK23" i="8" a="1"/>
  <c r="AK23" i="8" s="1"/>
  <c r="AI23" i="8" a="1"/>
  <c r="AI23" i="8" s="1"/>
  <c r="AH23" i="8"/>
  <c r="AG23" i="8" a="1"/>
  <c r="AG23" i="8" s="1"/>
  <c r="AE23" i="8" a="1"/>
  <c r="AE23" i="8" s="1"/>
  <c r="AD23" i="8"/>
  <c r="AC23" i="8" a="1"/>
  <c r="AC23" i="8" s="1"/>
  <c r="AA23" i="8" a="1"/>
  <c r="AA23" i="8" s="1"/>
  <c r="Z23" i="8"/>
  <c r="Y23" i="8" a="1"/>
  <c r="Y23" i="8"/>
  <c r="W23" i="8" a="1"/>
  <c r="W23" i="8" s="1"/>
  <c r="V23" i="8"/>
  <c r="U23" i="8" a="1"/>
  <c r="U23" i="8" s="1"/>
  <c r="S23" i="8" a="1"/>
  <c r="S23" i="8" s="1"/>
  <c r="R23" i="8"/>
  <c r="Q23" i="8" a="1"/>
  <c r="Q23" i="8"/>
  <c r="BJ22" i="8"/>
  <c r="BK36" i="8" s="1"/>
  <c r="BF22" i="8"/>
  <c r="BB22" i="8"/>
  <c r="AX22" i="8"/>
  <c r="AT22" i="8"/>
  <c r="AU78" i="8" s="1"/>
  <c r="AP22" i="8"/>
  <c r="AL22" i="8"/>
  <c r="AH22" i="8"/>
  <c r="AI42" i="8" s="1"/>
  <c r="AD22" i="8"/>
  <c r="Z22" i="8"/>
  <c r="V22" i="8"/>
  <c r="R22" i="8"/>
  <c r="BI21" i="8"/>
  <c r="BE21" i="8"/>
  <c r="BG47" i="8" s="1"/>
  <c r="BA21" i="8"/>
  <c r="BC91" i="8" s="1"/>
  <c r="AW21" i="8"/>
  <c r="AY221" i="8" s="1"/>
  <c r="AS21" i="8"/>
  <c r="AO21" i="8"/>
  <c r="AK21" i="8"/>
  <c r="AM116" i="8" s="1"/>
  <c r="AG21" i="8"/>
  <c r="AC21" i="8"/>
  <c r="Y21" i="8"/>
  <c r="AA50" i="8" s="1"/>
  <c r="Q21" i="8"/>
  <c r="S229" i="8" s="1"/>
  <c r="I18" i="8"/>
  <c r="M17" i="8"/>
  <c r="J17" i="8"/>
  <c r="I17" i="8"/>
  <c r="G17" i="8"/>
  <c r="D17" i="8"/>
  <c r="I5" i="8"/>
  <c r="K5" i="8" s="1"/>
  <c r="I3" i="8"/>
  <c r="I234" i="7"/>
  <c r="H234" i="7" s="1" a="1"/>
  <c r="H234" i="7" s="1"/>
  <c r="G234" i="7"/>
  <c r="N233" i="7"/>
  <c r="M233" i="7"/>
  <c r="L233" i="7"/>
  <c r="K233" i="7" a="1"/>
  <c r="K233" i="7" s="1"/>
  <c r="J233" i="7"/>
  <c r="I233" i="7"/>
  <c r="H233" i="7" a="1"/>
  <c r="H233" i="7" s="1"/>
  <c r="G233" i="7"/>
  <c r="N232" i="7"/>
  <c r="M232" i="7"/>
  <c r="L232" i="7"/>
  <c r="K232" i="7" a="1"/>
  <c r="K232" i="7" s="1"/>
  <c r="J232" i="7"/>
  <c r="I232" i="7"/>
  <c r="H232" i="7" a="1"/>
  <c r="H232" i="7" s="1"/>
  <c r="G232" i="7"/>
  <c r="BC231" i="7"/>
  <c r="L231" i="7"/>
  <c r="J231" i="7"/>
  <c r="I231" i="7"/>
  <c r="H231" i="7" a="1"/>
  <c r="H231" i="7" s="1"/>
  <c r="M230" i="7"/>
  <c r="L230" i="7"/>
  <c r="K230" i="7" a="1"/>
  <c r="K230" i="7" s="1"/>
  <c r="J230" i="7"/>
  <c r="I230" i="7"/>
  <c r="N230" i="7" s="1"/>
  <c r="H230" i="7" a="1"/>
  <c r="H230" i="7" s="1"/>
  <c r="G230" i="7"/>
  <c r="M229" i="7"/>
  <c r="I229" i="7"/>
  <c r="G229" i="7" s="1"/>
  <c r="H229" i="7" a="1"/>
  <c r="H229" i="7" s="1"/>
  <c r="AE228" i="7"/>
  <c r="N228" i="7"/>
  <c r="M228" i="7"/>
  <c r="K228" i="7" a="1"/>
  <c r="K228" i="7" s="1"/>
  <c r="J228" i="7"/>
  <c r="I228" i="7"/>
  <c r="G228" i="7"/>
  <c r="AE227" i="7"/>
  <c r="N227" i="7"/>
  <c r="M227" i="7"/>
  <c r="L227" i="7"/>
  <c r="K227" i="7" a="1"/>
  <c r="K227" i="7" s="1"/>
  <c r="J227" i="7"/>
  <c r="I227" i="7"/>
  <c r="H227" i="7" a="1"/>
  <c r="H227" i="7" s="1"/>
  <c r="G227" i="7"/>
  <c r="N226" i="7"/>
  <c r="M226" i="7"/>
  <c r="L226" i="7"/>
  <c r="K226" i="7" a="1"/>
  <c r="K226" i="7" s="1"/>
  <c r="J226" i="7"/>
  <c r="I226" i="7"/>
  <c r="H226" i="7" a="1"/>
  <c r="H226" i="7" s="1"/>
  <c r="G226" i="7"/>
  <c r="M225" i="7"/>
  <c r="L225" i="7"/>
  <c r="K225" i="7" a="1"/>
  <c r="K225" i="7" s="1"/>
  <c r="J225" i="7"/>
  <c r="I225" i="7"/>
  <c r="N225" i="7" s="1"/>
  <c r="H225" i="7" a="1"/>
  <c r="H225" i="7" s="1"/>
  <c r="G225" i="7"/>
  <c r="M224" i="7"/>
  <c r="L224" i="7"/>
  <c r="K224" i="7" a="1"/>
  <c r="K224" i="7"/>
  <c r="J224" i="7"/>
  <c r="I224" i="7"/>
  <c r="N224" i="7" s="1"/>
  <c r="H224" i="7" a="1"/>
  <c r="H224" i="7" s="1"/>
  <c r="G224" i="7"/>
  <c r="I223" i="7"/>
  <c r="H223" i="7" a="1"/>
  <c r="H223" i="7" s="1"/>
  <c r="N222" i="7"/>
  <c r="M222" i="7"/>
  <c r="I222" i="7"/>
  <c r="N221" i="7"/>
  <c r="M221" i="7"/>
  <c r="L221" i="7"/>
  <c r="K221" i="7" a="1"/>
  <c r="K221" i="7" s="1"/>
  <c r="J221" i="7"/>
  <c r="I221" i="7"/>
  <c r="H221" i="7" a="1"/>
  <c r="H221" i="7" s="1"/>
  <c r="G221" i="7"/>
  <c r="N220" i="7"/>
  <c r="M220" i="7"/>
  <c r="L220" i="7"/>
  <c r="K220" i="7" a="1"/>
  <c r="K220" i="7"/>
  <c r="J220" i="7"/>
  <c r="I220" i="7"/>
  <c r="H220" i="7" a="1"/>
  <c r="H220" i="7" s="1"/>
  <c r="G220" i="7"/>
  <c r="I219" i="7"/>
  <c r="H219" i="7" s="1" a="1"/>
  <c r="H219" i="7" s="1"/>
  <c r="M218" i="7"/>
  <c r="L218" i="7"/>
  <c r="K218" i="7" a="1"/>
  <c r="K218" i="7" s="1"/>
  <c r="J218" i="7"/>
  <c r="I218" i="7"/>
  <c r="N218" i="7" s="1"/>
  <c r="H218" i="7" a="1"/>
  <c r="H218" i="7" s="1"/>
  <c r="G218" i="7"/>
  <c r="AM217" i="7"/>
  <c r="K217" i="7" a="1"/>
  <c r="K217" i="7"/>
  <c r="J217" i="7"/>
  <c r="I217" i="7"/>
  <c r="G217" i="7" s="1"/>
  <c r="AE216" i="7"/>
  <c r="N216" i="7"/>
  <c r="K216" i="7" a="1"/>
  <c r="K216" i="7" s="1"/>
  <c r="I216" i="7"/>
  <c r="H216" i="7" a="1"/>
  <c r="H216" i="7" s="1"/>
  <c r="G216" i="7"/>
  <c r="N215" i="7"/>
  <c r="M215" i="7"/>
  <c r="L215" i="7"/>
  <c r="K215" i="7" a="1"/>
  <c r="K215" i="7" s="1"/>
  <c r="J215" i="7"/>
  <c r="I215" i="7"/>
  <c r="H215" i="7" a="1"/>
  <c r="H215" i="7" s="1"/>
  <c r="G215" i="7"/>
  <c r="N214" i="7"/>
  <c r="M214" i="7"/>
  <c r="L214" i="7"/>
  <c r="K214" i="7" a="1"/>
  <c r="K214" i="7"/>
  <c r="J214" i="7"/>
  <c r="I214" i="7"/>
  <c r="H214" i="7" a="1"/>
  <c r="H214" i="7" s="1"/>
  <c r="G214" i="7"/>
  <c r="I213" i="7"/>
  <c r="G213" i="7" s="1"/>
  <c r="M212" i="7"/>
  <c r="L212" i="7"/>
  <c r="K212" i="7" a="1"/>
  <c r="K212" i="7" s="1"/>
  <c r="J212" i="7"/>
  <c r="I212" i="7"/>
  <c r="N212" i="7" s="1"/>
  <c r="H212" i="7" a="1"/>
  <c r="H212" i="7" s="1"/>
  <c r="G212" i="7"/>
  <c r="M211" i="7"/>
  <c r="I211" i="7"/>
  <c r="K211" i="7" s="1" a="1"/>
  <c r="K211" i="7" s="1"/>
  <c r="N210" i="7"/>
  <c r="M210" i="7"/>
  <c r="K210" i="7" a="1"/>
  <c r="K210" i="7" s="1"/>
  <c r="I210" i="7"/>
  <c r="G210" i="7"/>
  <c r="N209" i="7"/>
  <c r="M209" i="7"/>
  <c r="L209" i="7"/>
  <c r="K209" i="7" a="1"/>
  <c r="K209" i="7" s="1"/>
  <c r="J209" i="7"/>
  <c r="I209" i="7"/>
  <c r="H209" i="7" a="1"/>
  <c r="H209" i="7" s="1"/>
  <c r="G209" i="7"/>
  <c r="N208" i="7"/>
  <c r="M208" i="7"/>
  <c r="L208" i="7"/>
  <c r="K208" i="7" a="1"/>
  <c r="K208" i="7"/>
  <c r="J208" i="7"/>
  <c r="I208" i="7"/>
  <c r="H208" i="7" a="1"/>
  <c r="H208" i="7" s="1"/>
  <c r="G208" i="7"/>
  <c r="M207" i="7"/>
  <c r="L207" i="7"/>
  <c r="K207" i="7" a="1"/>
  <c r="K207" i="7" s="1"/>
  <c r="J207" i="7"/>
  <c r="I207" i="7"/>
  <c r="N207" i="7" s="1"/>
  <c r="H207" i="7" a="1"/>
  <c r="H207" i="7" s="1"/>
  <c r="G207" i="7"/>
  <c r="AE206" i="7"/>
  <c r="M206" i="7"/>
  <c r="L206" i="7"/>
  <c r="K206" i="7" a="1"/>
  <c r="K206" i="7"/>
  <c r="J206" i="7"/>
  <c r="I206" i="7"/>
  <c r="N206" i="7" s="1"/>
  <c r="H206" i="7" a="1"/>
  <c r="H206" i="7" s="1"/>
  <c r="G206" i="7"/>
  <c r="J205" i="7"/>
  <c r="I205" i="7"/>
  <c r="H205" i="7" a="1"/>
  <c r="H205" i="7" s="1"/>
  <c r="M204" i="7"/>
  <c r="I204" i="7"/>
  <c r="H204" i="7" a="1"/>
  <c r="H204" i="7" s="1"/>
  <c r="G204" i="7"/>
  <c r="N203" i="7"/>
  <c r="M203" i="7"/>
  <c r="L203" i="7"/>
  <c r="K203" i="7" a="1"/>
  <c r="K203" i="7" s="1"/>
  <c r="J203" i="7"/>
  <c r="I203" i="7"/>
  <c r="H203" i="7" a="1"/>
  <c r="H203" i="7" s="1"/>
  <c r="G203" i="7"/>
  <c r="N202" i="7"/>
  <c r="M202" i="7"/>
  <c r="L202" i="7"/>
  <c r="K202" i="7" a="1"/>
  <c r="K202" i="7"/>
  <c r="J202" i="7"/>
  <c r="I202" i="7"/>
  <c r="H202" i="7" a="1"/>
  <c r="H202" i="7" s="1"/>
  <c r="G202" i="7"/>
  <c r="I201" i="7"/>
  <c r="H201" i="7" s="1" a="1"/>
  <c r="H201" i="7" s="1"/>
  <c r="G201" i="7"/>
  <c r="M200" i="7"/>
  <c r="L200" i="7"/>
  <c r="K200" i="7" a="1"/>
  <c r="K200" i="7" s="1"/>
  <c r="J200" i="7"/>
  <c r="I200" i="7"/>
  <c r="N200" i="7" s="1"/>
  <c r="H200" i="7" a="1"/>
  <c r="H200" i="7" s="1"/>
  <c r="G200" i="7"/>
  <c r="M199" i="7"/>
  <c r="K199" i="7" a="1"/>
  <c r="K199" i="7"/>
  <c r="J199" i="7"/>
  <c r="I199" i="7"/>
  <c r="G199" i="7" s="1"/>
  <c r="I198" i="7"/>
  <c r="N197" i="7"/>
  <c r="M197" i="7"/>
  <c r="L197" i="7"/>
  <c r="K197" i="7" a="1"/>
  <c r="K197" i="7" s="1"/>
  <c r="J197" i="7"/>
  <c r="I197" i="7"/>
  <c r="H197" i="7" a="1"/>
  <c r="H197" i="7" s="1"/>
  <c r="G197" i="7"/>
  <c r="N196" i="7"/>
  <c r="M196" i="7"/>
  <c r="L196" i="7"/>
  <c r="K196" i="7" a="1"/>
  <c r="K196" i="7" s="1"/>
  <c r="J196" i="7"/>
  <c r="I196" i="7"/>
  <c r="H196" i="7" a="1"/>
  <c r="H196" i="7" s="1"/>
  <c r="G196" i="7"/>
  <c r="M195" i="7"/>
  <c r="I195" i="7"/>
  <c r="H195" i="7" a="1"/>
  <c r="H195" i="7" s="1"/>
  <c r="M194" i="7"/>
  <c r="L194" i="7"/>
  <c r="K194" i="7" a="1"/>
  <c r="K194" i="7" s="1"/>
  <c r="J194" i="7"/>
  <c r="I194" i="7"/>
  <c r="N194" i="7" s="1"/>
  <c r="H194" i="7" a="1"/>
  <c r="H194" i="7" s="1"/>
  <c r="G194" i="7"/>
  <c r="M193" i="7"/>
  <c r="K193" i="7" a="1"/>
  <c r="K193" i="7"/>
  <c r="J193" i="7"/>
  <c r="I193" i="7"/>
  <c r="H193" i="7" a="1"/>
  <c r="H193" i="7" s="1"/>
  <c r="G193" i="7"/>
  <c r="I192" i="7"/>
  <c r="N191" i="7"/>
  <c r="M191" i="7"/>
  <c r="L191" i="7"/>
  <c r="K191" i="7" a="1"/>
  <c r="K191" i="7" s="1"/>
  <c r="J191" i="7"/>
  <c r="I191" i="7"/>
  <c r="H191" i="7" a="1"/>
  <c r="H191" i="7" s="1"/>
  <c r="G191" i="7"/>
  <c r="N190" i="7"/>
  <c r="M190" i="7"/>
  <c r="L190" i="7"/>
  <c r="K190" i="7" a="1"/>
  <c r="K190" i="7" s="1"/>
  <c r="J190" i="7"/>
  <c r="I190" i="7"/>
  <c r="H190" i="7" a="1"/>
  <c r="H190" i="7" s="1"/>
  <c r="G190" i="7"/>
  <c r="I189" i="7"/>
  <c r="M188" i="7"/>
  <c r="L188" i="7"/>
  <c r="K188" i="7" a="1"/>
  <c r="K188" i="7" s="1"/>
  <c r="J188" i="7"/>
  <c r="I188" i="7"/>
  <c r="N188" i="7" s="1"/>
  <c r="H188" i="7" a="1"/>
  <c r="H188" i="7" s="1"/>
  <c r="G188" i="7"/>
  <c r="I187" i="7"/>
  <c r="G187" i="7" s="1"/>
  <c r="I186" i="7"/>
  <c r="H186" i="7" a="1"/>
  <c r="H186" i="7" s="1"/>
  <c r="N185" i="7"/>
  <c r="M185" i="7"/>
  <c r="L185" i="7"/>
  <c r="K185" i="7" a="1"/>
  <c r="K185" i="7" s="1"/>
  <c r="J185" i="7"/>
  <c r="I185" i="7"/>
  <c r="H185" i="7" a="1"/>
  <c r="H185" i="7" s="1"/>
  <c r="G185" i="7"/>
  <c r="N184" i="7"/>
  <c r="M184" i="7"/>
  <c r="L184" i="7"/>
  <c r="K184" i="7" a="1"/>
  <c r="K184" i="7"/>
  <c r="J184" i="7"/>
  <c r="I184" i="7"/>
  <c r="H184" i="7" a="1"/>
  <c r="H184" i="7" s="1"/>
  <c r="G184" i="7"/>
  <c r="BK183" i="7"/>
  <c r="M183" i="7"/>
  <c r="I183" i="7"/>
  <c r="L183" i="7" s="1"/>
  <c r="M182" i="7"/>
  <c r="L182" i="7"/>
  <c r="K182" i="7" a="1"/>
  <c r="K182" i="7" s="1"/>
  <c r="J182" i="7"/>
  <c r="I182" i="7"/>
  <c r="N182" i="7" s="1"/>
  <c r="H182" i="7" a="1"/>
  <c r="H182" i="7" s="1"/>
  <c r="G182" i="7"/>
  <c r="M181" i="7"/>
  <c r="J181" i="7"/>
  <c r="I181" i="7"/>
  <c r="H181" i="7" a="1"/>
  <c r="H181" i="7" s="1"/>
  <c r="G181" i="7"/>
  <c r="BK180" i="7"/>
  <c r="M180" i="7"/>
  <c r="K180" i="7" a="1"/>
  <c r="K180" i="7" s="1"/>
  <c r="I180" i="7"/>
  <c r="S179" i="7"/>
  <c r="N179" i="7"/>
  <c r="M179" i="7"/>
  <c r="L179" i="7"/>
  <c r="K179" i="7" a="1"/>
  <c r="K179" i="7" s="1"/>
  <c r="J179" i="7"/>
  <c r="I179" i="7"/>
  <c r="H179" i="7" a="1"/>
  <c r="H179" i="7" s="1"/>
  <c r="G179" i="7"/>
  <c r="N178" i="7"/>
  <c r="M178" i="7"/>
  <c r="L178" i="7"/>
  <c r="K178" i="7" a="1"/>
  <c r="K178" i="7"/>
  <c r="J178" i="7"/>
  <c r="I178" i="7"/>
  <c r="H178" i="7" a="1"/>
  <c r="H178" i="7" s="1"/>
  <c r="G178" i="7"/>
  <c r="N177" i="7"/>
  <c r="L177" i="7"/>
  <c r="K177" i="7" a="1"/>
  <c r="K177" i="7" s="1"/>
  <c r="I177" i="7"/>
  <c r="M177" i="7" s="1"/>
  <c r="H177" i="7" a="1"/>
  <c r="H177" i="7" s="1"/>
  <c r="G177" i="7"/>
  <c r="M176" i="7"/>
  <c r="L176" i="7"/>
  <c r="K176" i="7" a="1"/>
  <c r="K176" i="7"/>
  <c r="J176" i="7"/>
  <c r="I176" i="7"/>
  <c r="N176" i="7" s="1"/>
  <c r="H176" i="7" a="1"/>
  <c r="H176" i="7" s="1"/>
  <c r="G176" i="7"/>
  <c r="M175" i="7"/>
  <c r="I175" i="7"/>
  <c r="H175" i="7" s="1" a="1"/>
  <c r="H175" i="7" s="1"/>
  <c r="N174" i="7"/>
  <c r="J174" i="7"/>
  <c r="I174" i="7"/>
  <c r="L174" i="7" s="1"/>
  <c r="H174" i="7" a="1"/>
  <c r="H174" i="7" s="1"/>
  <c r="G174" i="7"/>
  <c r="N173" i="7"/>
  <c r="M173" i="7"/>
  <c r="L173" i="7"/>
  <c r="K173" i="7" a="1"/>
  <c r="K173" i="7" s="1"/>
  <c r="J173" i="7"/>
  <c r="I173" i="7"/>
  <c r="H173" i="7" a="1"/>
  <c r="H173" i="7" s="1"/>
  <c r="G173" i="7"/>
  <c r="BG172" i="7"/>
  <c r="N172" i="7"/>
  <c r="M172" i="7"/>
  <c r="L172" i="7"/>
  <c r="K172" i="7" a="1"/>
  <c r="K172" i="7"/>
  <c r="J172" i="7"/>
  <c r="I172" i="7"/>
  <c r="H172" i="7" a="1"/>
  <c r="H172" i="7" s="1"/>
  <c r="G172" i="7"/>
  <c r="N171" i="7"/>
  <c r="M171" i="7"/>
  <c r="L171" i="7"/>
  <c r="K171" i="7" a="1"/>
  <c r="K171" i="7" s="1"/>
  <c r="J171" i="7"/>
  <c r="I171" i="7"/>
  <c r="H171" i="7" a="1"/>
  <c r="H171" i="7" s="1"/>
  <c r="G171" i="7"/>
  <c r="M170" i="7"/>
  <c r="L170" i="7"/>
  <c r="K170" i="7" a="1"/>
  <c r="K170" i="7" s="1"/>
  <c r="J170" i="7"/>
  <c r="I170" i="7"/>
  <c r="N170" i="7" s="1"/>
  <c r="H170" i="7" a="1"/>
  <c r="H170" i="7" s="1"/>
  <c r="G170" i="7"/>
  <c r="K169" i="7" a="1"/>
  <c r="K169" i="7"/>
  <c r="J169" i="7"/>
  <c r="I169" i="7"/>
  <c r="N168" i="7"/>
  <c r="I168" i="7"/>
  <c r="L168" i="7" s="1"/>
  <c r="G168" i="7"/>
  <c r="N167" i="7"/>
  <c r="M167" i="7"/>
  <c r="L167" i="7"/>
  <c r="K167" i="7" a="1"/>
  <c r="K167" i="7" s="1"/>
  <c r="J167" i="7"/>
  <c r="I167" i="7"/>
  <c r="H167" i="7" a="1"/>
  <c r="H167" i="7" s="1"/>
  <c r="G167" i="7"/>
  <c r="N166" i="7"/>
  <c r="M166" i="7"/>
  <c r="L166" i="7"/>
  <c r="K166" i="7" a="1"/>
  <c r="K166" i="7"/>
  <c r="J166" i="7"/>
  <c r="I166" i="7"/>
  <c r="H166" i="7" a="1"/>
  <c r="H166" i="7" s="1"/>
  <c r="G166" i="7"/>
  <c r="I165" i="7"/>
  <c r="H165" i="7" s="1" a="1"/>
  <c r="H165" i="7" s="1"/>
  <c r="G165" i="7"/>
  <c r="AE164" i="7"/>
  <c r="M164" i="7"/>
  <c r="L164" i="7"/>
  <c r="K164" i="7" a="1"/>
  <c r="K164" i="7" s="1"/>
  <c r="J164" i="7"/>
  <c r="I164" i="7"/>
  <c r="N164" i="7" s="1"/>
  <c r="H164" i="7" a="1"/>
  <c r="H164" i="7" s="1"/>
  <c r="G164" i="7"/>
  <c r="M163" i="7"/>
  <c r="J163" i="7"/>
  <c r="I163" i="7"/>
  <c r="H163" i="7" a="1"/>
  <c r="H163" i="7" s="1"/>
  <c r="G163" i="7"/>
  <c r="K162" i="7" a="1"/>
  <c r="K162" i="7" s="1"/>
  <c r="J162" i="7"/>
  <c r="I162" i="7"/>
  <c r="N161" i="7"/>
  <c r="M161" i="7"/>
  <c r="L161" i="7"/>
  <c r="K161" i="7" a="1"/>
  <c r="K161" i="7" s="1"/>
  <c r="J161" i="7"/>
  <c r="I161" i="7"/>
  <c r="H161" i="7" a="1"/>
  <c r="H161" i="7" s="1"/>
  <c r="G161" i="7"/>
  <c r="N160" i="7"/>
  <c r="M160" i="7"/>
  <c r="L160" i="7"/>
  <c r="K160" i="7" a="1"/>
  <c r="K160" i="7" s="1"/>
  <c r="J160" i="7"/>
  <c r="I160" i="7"/>
  <c r="H160" i="7" a="1"/>
  <c r="H160" i="7" s="1"/>
  <c r="G160" i="7"/>
  <c r="M159" i="7"/>
  <c r="L159" i="7"/>
  <c r="K159" i="7" a="1"/>
  <c r="K159" i="7" s="1"/>
  <c r="I159" i="7"/>
  <c r="N159" i="7" s="1"/>
  <c r="H159" i="7" a="1"/>
  <c r="H159" i="7" s="1"/>
  <c r="G159" i="7"/>
  <c r="M158" i="7"/>
  <c r="L158" i="7"/>
  <c r="K158" i="7" a="1"/>
  <c r="K158" i="7"/>
  <c r="J158" i="7"/>
  <c r="I158" i="7"/>
  <c r="N158" i="7" s="1"/>
  <c r="H158" i="7" a="1"/>
  <c r="H158" i="7" s="1"/>
  <c r="G158" i="7"/>
  <c r="M157" i="7"/>
  <c r="J157" i="7"/>
  <c r="I157" i="7"/>
  <c r="H157" i="7" s="1" a="1"/>
  <c r="H157" i="7" s="1"/>
  <c r="AM156" i="7"/>
  <c r="N156" i="7"/>
  <c r="J156" i="7"/>
  <c r="I156" i="7"/>
  <c r="L156" i="7" s="1"/>
  <c r="H156" i="7" a="1"/>
  <c r="H156" i="7" s="1"/>
  <c r="G156" i="7"/>
  <c r="N155" i="7"/>
  <c r="M155" i="7"/>
  <c r="L155" i="7"/>
  <c r="K155" i="7" a="1"/>
  <c r="K155" i="7" s="1"/>
  <c r="J155" i="7"/>
  <c r="I155" i="7"/>
  <c r="H155" i="7" a="1"/>
  <c r="H155" i="7" s="1"/>
  <c r="G155" i="7"/>
  <c r="N154" i="7"/>
  <c r="M154" i="7"/>
  <c r="L154" i="7"/>
  <c r="K154" i="7" a="1"/>
  <c r="K154" i="7"/>
  <c r="J154" i="7"/>
  <c r="I154" i="7"/>
  <c r="H154" i="7" a="1"/>
  <c r="H154" i="7" s="1"/>
  <c r="G154" i="7"/>
  <c r="N153" i="7"/>
  <c r="M153" i="7"/>
  <c r="L153" i="7"/>
  <c r="K153" i="7" a="1"/>
  <c r="K153" i="7" s="1"/>
  <c r="I153" i="7"/>
  <c r="J153" i="7" s="1"/>
  <c r="H153" i="7" a="1"/>
  <c r="H153" i="7" s="1"/>
  <c r="G153" i="7"/>
  <c r="M152" i="7"/>
  <c r="L152" i="7"/>
  <c r="K152" i="7" a="1"/>
  <c r="K152" i="7" s="1"/>
  <c r="J152" i="7"/>
  <c r="I152" i="7"/>
  <c r="N152" i="7" s="1"/>
  <c r="H152" i="7" a="1"/>
  <c r="H152" i="7" s="1"/>
  <c r="G152" i="7"/>
  <c r="J151" i="7"/>
  <c r="I151" i="7"/>
  <c r="N150" i="7"/>
  <c r="J150" i="7"/>
  <c r="I150" i="7"/>
  <c r="L150" i="7" s="1"/>
  <c r="G150" i="7"/>
  <c r="N149" i="7"/>
  <c r="M149" i="7"/>
  <c r="L149" i="7"/>
  <c r="K149" i="7" a="1"/>
  <c r="K149" i="7" s="1"/>
  <c r="J149" i="7"/>
  <c r="I149" i="7"/>
  <c r="H149" i="7" a="1"/>
  <c r="H149" i="7" s="1"/>
  <c r="G149" i="7"/>
  <c r="N148" i="7"/>
  <c r="M148" i="7"/>
  <c r="L148" i="7"/>
  <c r="K148" i="7" a="1"/>
  <c r="K148" i="7"/>
  <c r="J148" i="7"/>
  <c r="I148" i="7"/>
  <c r="H148" i="7" a="1"/>
  <c r="H148" i="7" s="1"/>
  <c r="G148" i="7"/>
  <c r="L147" i="7"/>
  <c r="J147" i="7"/>
  <c r="I147" i="7"/>
  <c r="H147" i="7" a="1"/>
  <c r="H147" i="7" s="1"/>
  <c r="G147" i="7"/>
  <c r="AE146" i="7"/>
  <c r="S146" i="7"/>
  <c r="M146" i="7"/>
  <c r="L146" i="7"/>
  <c r="K146" i="7" a="1"/>
  <c r="K146" i="7" s="1"/>
  <c r="J146" i="7"/>
  <c r="I146" i="7"/>
  <c r="N146" i="7" s="1"/>
  <c r="H146" i="7" a="1"/>
  <c r="H146" i="7" s="1"/>
  <c r="G146" i="7"/>
  <c r="M145" i="7"/>
  <c r="J145" i="7"/>
  <c r="I145" i="7"/>
  <c r="H145" i="7" a="1"/>
  <c r="H145" i="7" s="1"/>
  <c r="G145" i="7"/>
  <c r="M144" i="7"/>
  <c r="K144" i="7" a="1"/>
  <c r="K144" i="7" s="1"/>
  <c r="J144" i="7"/>
  <c r="I144" i="7"/>
  <c r="G144" i="7"/>
  <c r="N143" i="7"/>
  <c r="M143" i="7"/>
  <c r="L143" i="7"/>
  <c r="K143" i="7" a="1"/>
  <c r="K143" i="7" s="1"/>
  <c r="J143" i="7"/>
  <c r="I143" i="7"/>
  <c r="H143" i="7" a="1"/>
  <c r="H143" i="7" s="1"/>
  <c r="G143" i="7"/>
  <c r="N142" i="7"/>
  <c r="M142" i="7"/>
  <c r="L142" i="7"/>
  <c r="K142" i="7" a="1"/>
  <c r="K142" i="7" s="1"/>
  <c r="J142" i="7"/>
  <c r="I142" i="7"/>
  <c r="H142" i="7" a="1"/>
  <c r="H142" i="7" s="1"/>
  <c r="G142" i="7"/>
  <c r="L141" i="7"/>
  <c r="K141" i="7" a="1"/>
  <c r="K141" i="7" s="1"/>
  <c r="I141" i="7"/>
  <c r="N141" i="7" s="1"/>
  <c r="H141" i="7" a="1"/>
  <c r="H141" i="7" s="1"/>
  <c r="G141" i="7"/>
  <c r="M140" i="7"/>
  <c r="L140" i="7"/>
  <c r="K140" i="7" a="1"/>
  <c r="K140" i="7"/>
  <c r="J140" i="7"/>
  <c r="I140" i="7"/>
  <c r="N140" i="7" s="1"/>
  <c r="H140" i="7" a="1"/>
  <c r="H140" i="7" s="1"/>
  <c r="G140" i="7"/>
  <c r="M139" i="7"/>
  <c r="J139" i="7"/>
  <c r="I139" i="7"/>
  <c r="H139" i="7" s="1" a="1"/>
  <c r="H139" i="7" s="1"/>
  <c r="N138" i="7"/>
  <c r="J138" i="7"/>
  <c r="I138" i="7"/>
  <c r="L138" i="7" s="1"/>
  <c r="H138" i="7" a="1"/>
  <c r="H138" i="7" s="1"/>
  <c r="G138" i="7"/>
  <c r="N137" i="7"/>
  <c r="M137" i="7"/>
  <c r="L137" i="7"/>
  <c r="K137" i="7" a="1"/>
  <c r="K137" i="7" s="1"/>
  <c r="J137" i="7"/>
  <c r="I137" i="7"/>
  <c r="H137" i="7" a="1"/>
  <c r="H137" i="7" s="1"/>
  <c r="G137" i="7"/>
  <c r="N136" i="7"/>
  <c r="M136" i="7"/>
  <c r="L136" i="7"/>
  <c r="K136" i="7" a="1"/>
  <c r="K136" i="7"/>
  <c r="J136" i="7"/>
  <c r="I136" i="7"/>
  <c r="H136" i="7" a="1"/>
  <c r="H136" i="7" s="1"/>
  <c r="G136" i="7"/>
  <c r="N135" i="7"/>
  <c r="M135" i="7"/>
  <c r="L135" i="7"/>
  <c r="K135" i="7" a="1"/>
  <c r="K135" i="7" s="1"/>
  <c r="I135" i="7"/>
  <c r="J135" i="7" s="1"/>
  <c r="H135" i="7" a="1"/>
  <c r="H135" i="7" s="1"/>
  <c r="G135" i="7"/>
  <c r="M134" i="7"/>
  <c r="L134" i="7"/>
  <c r="K134" i="7" a="1"/>
  <c r="K134" i="7" s="1"/>
  <c r="J134" i="7"/>
  <c r="I134" i="7"/>
  <c r="N134" i="7" s="1"/>
  <c r="H134" i="7" a="1"/>
  <c r="H134" i="7" s="1"/>
  <c r="G134" i="7"/>
  <c r="I133" i="7"/>
  <c r="AE132" i="7"/>
  <c r="N132" i="7"/>
  <c r="J132" i="7"/>
  <c r="I132" i="7"/>
  <c r="L132" i="7" s="1"/>
  <c r="G132" i="7"/>
  <c r="N131" i="7"/>
  <c r="M131" i="7"/>
  <c r="L131" i="7"/>
  <c r="K131" i="7" a="1"/>
  <c r="K131" i="7" s="1"/>
  <c r="J131" i="7"/>
  <c r="I131" i="7"/>
  <c r="H131" i="7" a="1"/>
  <c r="H131" i="7" s="1"/>
  <c r="G131" i="7"/>
  <c r="N130" i="7"/>
  <c r="M130" i="7"/>
  <c r="L130" i="7"/>
  <c r="K130" i="7" a="1"/>
  <c r="K130" i="7"/>
  <c r="J130" i="7"/>
  <c r="I130" i="7"/>
  <c r="H130" i="7" a="1"/>
  <c r="H130" i="7" s="1"/>
  <c r="G130" i="7"/>
  <c r="I129" i="7"/>
  <c r="H129" i="7" s="1" a="1"/>
  <c r="H129" i="7" s="1"/>
  <c r="M128" i="7"/>
  <c r="L128" i="7"/>
  <c r="K128" i="7" a="1"/>
  <c r="K128" i="7" s="1"/>
  <c r="J128" i="7"/>
  <c r="I128" i="7"/>
  <c r="N128" i="7" s="1"/>
  <c r="H128" i="7" a="1"/>
  <c r="H128" i="7" s="1"/>
  <c r="G128" i="7"/>
  <c r="M127" i="7"/>
  <c r="J127" i="7"/>
  <c r="I127" i="7"/>
  <c r="H127" i="7" a="1"/>
  <c r="H127" i="7" s="1"/>
  <c r="G127" i="7"/>
  <c r="I126" i="7"/>
  <c r="N125" i="7"/>
  <c r="M125" i="7"/>
  <c r="L125" i="7"/>
  <c r="K125" i="7" a="1"/>
  <c r="K125" i="7" s="1"/>
  <c r="J125" i="7"/>
  <c r="I125" i="7"/>
  <c r="H125" i="7" a="1"/>
  <c r="H125" i="7" s="1"/>
  <c r="G125" i="7"/>
  <c r="N124" i="7"/>
  <c r="M124" i="7"/>
  <c r="L124" i="7"/>
  <c r="K124" i="7" a="1"/>
  <c r="K124" i="7"/>
  <c r="J124" i="7"/>
  <c r="I124" i="7"/>
  <c r="H124" i="7" a="1"/>
  <c r="H124" i="7" s="1"/>
  <c r="G124" i="7"/>
  <c r="L123" i="7"/>
  <c r="K123" i="7" a="1"/>
  <c r="K123" i="7" s="1"/>
  <c r="I123" i="7"/>
  <c r="N123" i="7" s="1"/>
  <c r="H123" i="7" a="1"/>
  <c r="H123" i="7" s="1"/>
  <c r="M122" i="7"/>
  <c r="L122" i="7"/>
  <c r="K122" i="7" a="1"/>
  <c r="K122" i="7"/>
  <c r="J122" i="7"/>
  <c r="I122" i="7"/>
  <c r="N122" i="7" s="1"/>
  <c r="H122" i="7" a="1"/>
  <c r="H122" i="7" s="1"/>
  <c r="G122" i="7"/>
  <c r="M121" i="7"/>
  <c r="J121" i="7"/>
  <c r="I121" i="7"/>
  <c r="H121" i="7" s="1" a="1"/>
  <c r="H121" i="7" s="1"/>
  <c r="AM120" i="7"/>
  <c r="N120" i="7"/>
  <c r="K120" i="7" a="1"/>
  <c r="K120" i="7" s="1"/>
  <c r="J120" i="7"/>
  <c r="I120" i="7"/>
  <c r="L120" i="7" s="1"/>
  <c r="H120" i="7" a="1"/>
  <c r="H120" i="7" s="1"/>
  <c r="G120" i="7"/>
  <c r="N119" i="7"/>
  <c r="M119" i="7"/>
  <c r="L119" i="7"/>
  <c r="K119" i="7" a="1"/>
  <c r="K119" i="7" s="1"/>
  <c r="J119" i="7"/>
  <c r="I119" i="7"/>
  <c r="H119" i="7" a="1"/>
  <c r="H119" i="7" s="1"/>
  <c r="G119" i="7"/>
  <c r="N118" i="7"/>
  <c r="M118" i="7"/>
  <c r="L118" i="7"/>
  <c r="K118" i="7" a="1"/>
  <c r="K118" i="7"/>
  <c r="J118" i="7"/>
  <c r="I118" i="7"/>
  <c r="H118" i="7" a="1"/>
  <c r="H118" i="7" s="1"/>
  <c r="G118" i="7"/>
  <c r="BK117" i="7"/>
  <c r="N117" i="7"/>
  <c r="M117" i="7"/>
  <c r="L117" i="7"/>
  <c r="K117" i="7" a="1"/>
  <c r="K117" i="7" s="1"/>
  <c r="I117" i="7"/>
  <c r="J117" i="7" s="1"/>
  <c r="H117" i="7" a="1"/>
  <c r="H117" i="7" s="1"/>
  <c r="G117" i="7"/>
  <c r="AE116" i="7"/>
  <c r="M116" i="7"/>
  <c r="L116" i="7"/>
  <c r="K116" i="7" a="1"/>
  <c r="K116" i="7" s="1"/>
  <c r="J116" i="7"/>
  <c r="I116" i="7"/>
  <c r="N116" i="7" s="1"/>
  <c r="H116" i="7" a="1"/>
  <c r="H116" i="7" s="1"/>
  <c r="G116" i="7"/>
  <c r="AY115" i="7"/>
  <c r="I115" i="7"/>
  <c r="K115" i="7" s="1" a="1"/>
  <c r="K115" i="7" s="1"/>
  <c r="N114" i="7"/>
  <c r="I114" i="7"/>
  <c r="G114" i="7"/>
  <c r="M113" i="7"/>
  <c r="L113" i="7"/>
  <c r="K113" i="7" a="1"/>
  <c r="K113" i="7" s="1"/>
  <c r="J113" i="7"/>
  <c r="I113" i="7"/>
  <c r="N113" i="7" s="1"/>
  <c r="H113" i="7" a="1"/>
  <c r="H113" i="7" s="1"/>
  <c r="G113" i="7"/>
  <c r="N112" i="7"/>
  <c r="M112" i="7"/>
  <c r="K112" i="7" a="1"/>
  <c r="K112" i="7" s="1"/>
  <c r="J112" i="7"/>
  <c r="I112" i="7"/>
  <c r="L112" i="7" s="1"/>
  <c r="H112" i="7" a="1"/>
  <c r="H112" i="7" s="1"/>
  <c r="G112" i="7"/>
  <c r="N111" i="7"/>
  <c r="M111" i="7"/>
  <c r="K111" i="7" a="1"/>
  <c r="K111" i="7" s="1"/>
  <c r="J111" i="7"/>
  <c r="I111" i="7"/>
  <c r="L111" i="7" s="1"/>
  <c r="H111" i="7" a="1"/>
  <c r="H111" i="7" s="1"/>
  <c r="G111" i="7"/>
  <c r="M110" i="7"/>
  <c r="L110" i="7"/>
  <c r="K110" i="7" a="1"/>
  <c r="K110" i="7" s="1"/>
  <c r="J110" i="7"/>
  <c r="I110" i="7"/>
  <c r="N110" i="7" s="1"/>
  <c r="H110" i="7" a="1"/>
  <c r="H110" i="7" s="1"/>
  <c r="G110" i="7"/>
  <c r="I109" i="7"/>
  <c r="H109" i="7" s="1" a="1"/>
  <c r="H109" i="7" s="1"/>
  <c r="N108" i="7"/>
  <c r="M108" i="7"/>
  <c r="I108" i="7"/>
  <c r="H108" i="7" a="1"/>
  <c r="H108" i="7" s="1"/>
  <c r="S107" i="7"/>
  <c r="M107" i="7"/>
  <c r="L107" i="7"/>
  <c r="K107" i="7" a="1"/>
  <c r="K107" i="7" s="1"/>
  <c r="J107" i="7"/>
  <c r="I107" i="7"/>
  <c r="N107" i="7" s="1"/>
  <c r="H107" i="7" a="1"/>
  <c r="H107" i="7" s="1"/>
  <c r="G107" i="7"/>
  <c r="N106" i="7"/>
  <c r="M106" i="7"/>
  <c r="K106" i="7" a="1"/>
  <c r="K106" i="7"/>
  <c r="J106" i="7"/>
  <c r="I106" i="7"/>
  <c r="L106" i="7" s="1"/>
  <c r="H106" i="7" a="1"/>
  <c r="H106" i="7" s="1"/>
  <c r="G106" i="7"/>
  <c r="N105" i="7"/>
  <c r="M105" i="7"/>
  <c r="L105" i="7"/>
  <c r="K105" i="7" a="1"/>
  <c r="K105" i="7" s="1"/>
  <c r="J105" i="7"/>
  <c r="I105" i="7"/>
  <c r="H105" i="7" a="1"/>
  <c r="H105" i="7" s="1"/>
  <c r="G105" i="7"/>
  <c r="M104" i="7"/>
  <c r="L104" i="7"/>
  <c r="K104" i="7" a="1"/>
  <c r="K104" i="7" s="1"/>
  <c r="J104" i="7"/>
  <c r="I104" i="7"/>
  <c r="N104" i="7" s="1"/>
  <c r="H104" i="7" a="1"/>
  <c r="H104" i="7" s="1"/>
  <c r="G104" i="7"/>
  <c r="K103" i="7" a="1"/>
  <c r="K103" i="7" s="1"/>
  <c r="J103" i="7"/>
  <c r="I103" i="7"/>
  <c r="N102" i="7"/>
  <c r="J102" i="7"/>
  <c r="I102" i="7"/>
  <c r="G102" i="7"/>
  <c r="M101" i="7"/>
  <c r="L101" i="7"/>
  <c r="K101" i="7" a="1"/>
  <c r="K101" i="7" s="1"/>
  <c r="J101" i="7"/>
  <c r="I101" i="7"/>
  <c r="N101" i="7" s="1"/>
  <c r="H101" i="7" a="1"/>
  <c r="H101" i="7" s="1"/>
  <c r="G101" i="7"/>
  <c r="N100" i="7"/>
  <c r="J100" i="7"/>
  <c r="I100" i="7"/>
  <c r="L100" i="7" s="1"/>
  <c r="H100" i="7" a="1"/>
  <c r="H100" i="7" s="1"/>
  <c r="G100" i="7"/>
  <c r="I99" i="7"/>
  <c r="M98" i="7"/>
  <c r="L98" i="7"/>
  <c r="K98" i="7" a="1"/>
  <c r="K98" i="7" s="1"/>
  <c r="J98" i="7"/>
  <c r="I98" i="7"/>
  <c r="N98" i="7" s="1"/>
  <c r="H98" i="7" a="1"/>
  <c r="H98" i="7" s="1"/>
  <c r="G98" i="7"/>
  <c r="N97" i="7"/>
  <c r="M97" i="7"/>
  <c r="K97" i="7" a="1"/>
  <c r="K97" i="7"/>
  <c r="J97" i="7"/>
  <c r="I97" i="7"/>
  <c r="L97" i="7" s="1"/>
  <c r="G97" i="7"/>
  <c r="AE96" i="7"/>
  <c r="J96" i="7"/>
  <c r="I96" i="7"/>
  <c r="G96" i="7" s="1"/>
  <c r="M95" i="7"/>
  <c r="L95" i="7"/>
  <c r="K95" i="7" a="1"/>
  <c r="K95" i="7" s="1"/>
  <c r="J95" i="7"/>
  <c r="I95" i="7"/>
  <c r="N95" i="7" s="1"/>
  <c r="H95" i="7" a="1"/>
  <c r="H95" i="7" s="1"/>
  <c r="G95" i="7"/>
  <c r="BK94" i="7"/>
  <c r="I94" i="7"/>
  <c r="H94" i="7" s="1" a="1"/>
  <c r="H94" i="7" s="1"/>
  <c r="G94" i="7"/>
  <c r="BK93" i="7"/>
  <c r="I93" i="7"/>
  <c r="H93" i="7" s="1" a="1"/>
  <c r="H93" i="7" s="1"/>
  <c r="G93" i="7"/>
  <c r="M92" i="7"/>
  <c r="L92" i="7"/>
  <c r="K92" i="7" a="1"/>
  <c r="K92" i="7" s="1"/>
  <c r="J92" i="7"/>
  <c r="I92" i="7"/>
  <c r="N92" i="7" s="1"/>
  <c r="H92" i="7" a="1"/>
  <c r="H92" i="7" s="1"/>
  <c r="G92" i="7"/>
  <c r="M91" i="7"/>
  <c r="L91" i="7"/>
  <c r="J91" i="7"/>
  <c r="I91" i="7"/>
  <c r="N91" i="7" s="1"/>
  <c r="H91" i="7" a="1"/>
  <c r="H91" i="7" s="1"/>
  <c r="G91" i="7"/>
  <c r="K90" i="7" a="1"/>
  <c r="K90" i="7" s="1"/>
  <c r="I90" i="7"/>
  <c r="H90" i="7" s="1" a="1"/>
  <c r="H90" i="7" s="1"/>
  <c r="G90" i="7"/>
  <c r="BC89" i="7"/>
  <c r="I89" i="7"/>
  <c r="G89" i="7"/>
  <c r="M88" i="7"/>
  <c r="L88" i="7"/>
  <c r="K88" i="7" a="1"/>
  <c r="K88" i="7"/>
  <c r="I88" i="7"/>
  <c r="J88" i="7" s="1"/>
  <c r="H88" i="7" a="1"/>
  <c r="H88" i="7" s="1"/>
  <c r="N87" i="7"/>
  <c r="M87" i="7"/>
  <c r="I87" i="7"/>
  <c r="G87" i="7" s="1"/>
  <c r="AE86" i="7"/>
  <c r="K86" i="7" a="1"/>
  <c r="K86" i="7" s="1"/>
  <c r="I86" i="7"/>
  <c r="H86" i="7" s="1" a="1"/>
  <c r="H86" i="7" s="1"/>
  <c r="M85" i="7"/>
  <c r="L85" i="7"/>
  <c r="J85" i="7"/>
  <c r="I85" i="7"/>
  <c r="N85" i="7" s="1"/>
  <c r="H85" i="7" a="1"/>
  <c r="H85" i="7" s="1"/>
  <c r="G85" i="7"/>
  <c r="I84" i="7"/>
  <c r="L83" i="7"/>
  <c r="I83" i="7"/>
  <c r="K83" i="7" s="1" a="1"/>
  <c r="K83" i="7" s="1"/>
  <c r="H83" i="7" a="1"/>
  <c r="H83" i="7" s="1"/>
  <c r="G83" i="7"/>
  <c r="BK82" i="7"/>
  <c r="S82" i="7"/>
  <c r="N82" i="7"/>
  <c r="M82" i="7"/>
  <c r="I82" i="7"/>
  <c r="J82" i="7" s="1"/>
  <c r="G82" i="7"/>
  <c r="BC81" i="7"/>
  <c r="M81" i="7"/>
  <c r="L81" i="7"/>
  <c r="I81" i="7"/>
  <c r="H81" i="7" s="1" a="1"/>
  <c r="H81" i="7" s="1"/>
  <c r="N80" i="7"/>
  <c r="M80" i="7"/>
  <c r="L80" i="7"/>
  <c r="K80" i="7" a="1"/>
  <c r="K80" i="7" s="1"/>
  <c r="J80" i="7"/>
  <c r="I80" i="7"/>
  <c r="H80" i="7" a="1"/>
  <c r="H80" i="7" s="1"/>
  <c r="G80" i="7"/>
  <c r="J79" i="7"/>
  <c r="I79" i="7"/>
  <c r="AE78" i="7"/>
  <c r="N78" i="7"/>
  <c r="L78" i="7"/>
  <c r="J78" i="7"/>
  <c r="I78" i="7"/>
  <c r="M78" i="7" s="1"/>
  <c r="H78" i="7" a="1"/>
  <c r="H78" i="7" s="1"/>
  <c r="G78" i="7"/>
  <c r="L77" i="7"/>
  <c r="I77" i="7"/>
  <c r="K77" i="7" s="1" a="1"/>
  <c r="K77" i="7" s="1"/>
  <c r="H77" i="7" a="1"/>
  <c r="H77" i="7" s="1"/>
  <c r="G77" i="7"/>
  <c r="BK76" i="7"/>
  <c r="N76" i="7"/>
  <c r="M76" i="7"/>
  <c r="I76" i="7"/>
  <c r="J76" i="7" s="1"/>
  <c r="G76" i="7"/>
  <c r="BC75" i="7"/>
  <c r="M75" i="7"/>
  <c r="L75" i="7"/>
  <c r="I75" i="7"/>
  <c r="H75" i="7" s="1" a="1"/>
  <c r="H75" i="7" s="1"/>
  <c r="N74" i="7"/>
  <c r="M74" i="7"/>
  <c r="L74" i="7"/>
  <c r="K74" i="7" a="1"/>
  <c r="K74" i="7" s="1"/>
  <c r="J74" i="7"/>
  <c r="I74" i="7"/>
  <c r="H74" i="7" a="1"/>
  <c r="H74" i="7" s="1"/>
  <c r="G74" i="7"/>
  <c r="J73" i="7"/>
  <c r="I73" i="7"/>
  <c r="AE72" i="7"/>
  <c r="N72" i="7"/>
  <c r="L72" i="7"/>
  <c r="J72" i="7"/>
  <c r="I72" i="7"/>
  <c r="M72" i="7" s="1"/>
  <c r="H72" i="7" a="1"/>
  <c r="H72" i="7" s="1"/>
  <c r="G72" i="7"/>
  <c r="L71" i="7"/>
  <c r="I71" i="7"/>
  <c r="K71" i="7" s="1" a="1"/>
  <c r="K71" i="7" s="1"/>
  <c r="H71" i="7" a="1"/>
  <c r="H71" i="7" s="1"/>
  <c r="G71" i="7"/>
  <c r="BK70" i="7"/>
  <c r="S70" i="7"/>
  <c r="N70" i="7"/>
  <c r="M70" i="7"/>
  <c r="I70" i="7"/>
  <c r="J70" i="7" s="1"/>
  <c r="G70" i="7"/>
  <c r="BC69" i="7"/>
  <c r="M69" i="7"/>
  <c r="L69" i="7"/>
  <c r="I69" i="7"/>
  <c r="H69" i="7" s="1" a="1"/>
  <c r="H69" i="7" s="1"/>
  <c r="BC68" i="7"/>
  <c r="S68" i="7"/>
  <c r="M68" i="7"/>
  <c r="L68" i="7"/>
  <c r="I68" i="7"/>
  <c r="H68" i="7" s="1" a="1"/>
  <c r="H68" i="7" s="1"/>
  <c r="BK67" i="7"/>
  <c r="N67" i="7"/>
  <c r="M67" i="7"/>
  <c r="L67" i="7"/>
  <c r="J67" i="7"/>
  <c r="I67" i="7"/>
  <c r="K67" i="7" s="1" a="1"/>
  <c r="K67" i="7" s="1"/>
  <c r="H67" i="7" a="1"/>
  <c r="H67" i="7" s="1"/>
  <c r="G67" i="7"/>
  <c r="BK66" i="7"/>
  <c r="N66" i="7"/>
  <c r="M66" i="7"/>
  <c r="I66" i="7"/>
  <c r="J66" i="7" s="1"/>
  <c r="G66" i="7"/>
  <c r="AE65" i="7"/>
  <c r="N65" i="7"/>
  <c r="L65" i="7"/>
  <c r="K65" i="7" a="1"/>
  <c r="K65" i="7" s="1"/>
  <c r="J65" i="7"/>
  <c r="I65" i="7"/>
  <c r="M65" i="7" s="1"/>
  <c r="H65" i="7" a="1"/>
  <c r="H65" i="7" s="1"/>
  <c r="G65" i="7"/>
  <c r="L64" i="7"/>
  <c r="I64" i="7"/>
  <c r="K64" i="7" s="1" a="1"/>
  <c r="K64" i="7" s="1"/>
  <c r="H64" i="7" a="1"/>
  <c r="H64" i="7" s="1"/>
  <c r="G64" i="7"/>
  <c r="AE63" i="7"/>
  <c r="I63" i="7"/>
  <c r="G63" i="7" s="1"/>
  <c r="AE62" i="7"/>
  <c r="N62" i="7"/>
  <c r="L62" i="7"/>
  <c r="J62" i="7"/>
  <c r="I62" i="7"/>
  <c r="M62" i="7" s="1"/>
  <c r="H62" i="7" a="1"/>
  <c r="H62" i="7" s="1"/>
  <c r="G62" i="7"/>
  <c r="AU61" i="7"/>
  <c r="I61" i="7"/>
  <c r="H61" i="7" s="1" a="1"/>
  <c r="H61" i="7" s="1"/>
  <c r="K60" i="7" a="1"/>
  <c r="K60" i="7" s="1"/>
  <c r="J60" i="7"/>
  <c r="I60" i="7"/>
  <c r="BC59" i="7"/>
  <c r="L59" i="7"/>
  <c r="J59" i="7"/>
  <c r="I59" i="7"/>
  <c r="N59" i="7" s="1"/>
  <c r="G59" i="7"/>
  <c r="N58" i="7"/>
  <c r="M58" i="7"/>
  <c r="L58" i="7"/>
  <c r="K58" i="7" a="1"/>
  <c r="K58" i="7" s="1"/>
  <c r="J58" i="7"/>
  <c r="I58" i="7"/>
  <c r="H58" i="7" a="1"/>
  <c r="H58" i="7" s="1"/>
  <c r="G58" i="7"/>
  <c r="BK57" i="7"/>
  <c r="BC57" i="7"/>
  <c r="N57" i="7"/>
  <c r="M57" i="7"/>
  <c r="L57" i="7"/>
  <c r="K57" i="7" a="1"/>
  <c r="K57" i="7" s="1"/>
  <c r="I57" i="7"/>
  <c r="J57" i="7" s="1"/>
  <c r="H57" i="7" a="1"/>
  <c r="H57" i="7" s="1"/>
  <c r="G57" i="7"/>
  <c r="BC56" i="7"/>
  <c r="M56" i="7"/>
  <c r="L56" i="7"/>
  <c r="I56" i="7"/>
  <c r="H56" i="7" s="1" a="1"/>
  <c r="H56" i="7" s="1"/>
  <c r="BK55" i="7"/>
  <c r="N55" i="7"/>
  <c r="M55" i="7"/>
  <c r="L55" i="7"/>
  <c r="J55" i="7"/>
  <c r="I55" i="7"/>
  <c r="K55" i="7" s="1" a="1"/>
  <c r="K55" i="7" s="1"/>
  <c r="H55" i="7" a="1"/>
  <c r="H55" i="7" s="1"/>
  <c r="G55" i="7"/>
  <c r="BK54" i="7"/>
  <c r="N54" i="7"/>
  <c r="I54" i="7"/>
  <c r="J54" i="7" s="1"/>
  <c r="G54" i="7"/>
  <c r="AE53" i="7"/>
  <c r="N53" i="7"/>
  <c r="M53" i="7"/>
  <c r="L53" i="7"/>
  <c r="K53" i="7" a="1"/>
  <c r="K53" i="7" s="1"/>
  <c r="J53" i="7"/>
  <c r="I53" i="7"/>
  <c r="H53" i="7" a="1"/>
  <c r="H53" i="7" s="1"/>
  <c r="G53" i="7"/>
  <c r="I52" i="7"/>
  <c r="K52" i="7" s="1" a="1"/>
  <c r="K52" i="7" s="1"/>
  <c r="H52" i="7" a="1"/>
  <c r="H52" i="7" s="1"/>
  <c r="G52" i="7"/>
  <c r="AE51" i="7"/>
  <c r="I51" i="7"/>
  <c r="G51" i="7" s="1"/>
  <c r="AE50" i="7"/>
  <c r="M50" i="7"/>
  <c r="K50" i="7" a="1"/>
  <c r="K50" i="7" s="1"/>
  <c r="J50" i="7"/>
  <c r="I50" i="7"/>
  <c r="H50" i="7" a="1"/>
  <c r="H50" i="7" s="1"/>
  <c r="G50" i="7"/>
  <c r="BK49" i="7"/>
  <c r="M49" i="7"/>
  <c r="K49" i="7" a="1"/>
  <c r="K49" i="7" s="1"/>
  <c r="J49" i="7"/>
  <c r="I49" i="7"/>
  <c r="H49" i="7" a="1"/>
  <c r="H49" i="7" s="1"/>
  <c r="G49" i="7"/>
  <c r="BK48" i="7"/>
  <c r="BC48" i="7"/>
  <c r="M48" i="7"/>
  <c r="K48" i="7" a="1"/>
  <c r="K48" i="7" s="1"/>
  <c r="J48" i="7"/>
  <c r="I48" i="7"/>
  <c r="H48" i="7" a="1"/>
  <c r="H48" i="7" s="1"/>
  <c r="G48" i="7"/>
  <c r="BK47" i="7"/>
  <c r="BC47" i="7"/>
  <c r="M47" i="7"/>
  <c r="K47" i="7" a="1"/>
  <c r="K47" i="7" s="1"/>
  <c r="J47" i="7"/>
  <c r="I47" i="7"/>
  <c r="H47" i="7" a="1"/>
  <c r="H47" i="7" s="1"/>
  <c r="G47" i="7"/>
  <c r="BG46" i="7"/>
  <c r="BC46" i="7"/>
  <c r="M46" i="7"/>
  <c r="I46" i="7"/>
  <c r="BK45" i="7"/>
  <c r="AQ45" i="7"/>
  <c r="M45" i="7"/>
  <c r="K45" i="7" a="1"/>
  <c r="K45" i="7" s="1"/>
  <c r="J45" i="7"/>
  <c r="I45" i="7"/>
  <c r="H45" i="7" a="1"/>
  <c r="H45" i="7" s="1"/>
  <c r="G45" i="7"/>
  <c r="BK44" i="7"/>
  <c r="BC44" i="7"/>
  <c r="AE44" i="7"/>
  <c r="I44" i="7"/>
  <c r="AE43" i="7"/>
  <c r="M43" i="7"/>
  <c r="K43" i="7" a="1"/>
  <c r="K43" i="7" s="1"/>
  <c r="J43" i="7"/>
  <c r="I43" i="7"/>
  <c r="H43" i="7" a="1"/>
  <c r="H43" i="7" s="1"/>
  <c r="G43" i="7"/>
  <c r="BK42" i="7"/>
  <c r="BC42" i="7"/>
  <c r="I42" i="7"/>
  <c r="H42" i="7" a="1"/>
  <c r="H42" i="7" s="1"/>
  <c r="G42" i="7"/>
  <c r="AY41" i="7"/>
  <c r="AE41" i="7"/>
  <c r="K41" i="7" a="1"/>
  <c r="K41" i="7" s="1"/>
  <c r="J41" i="7"/>
  <c r="I41" i="7"/>
  <c r="G41" i="7"/>
  <c r="BK40" i="7"/>
  <c r="BC40" i="7"/>
  <c r="AU40" i="7"/>
  <c r="AE40" i="7"/>
  <c r="J40" i="7"/>
  <c r="I40" i="7"/>
  <c r="M40" i="7" s="1"/>
  <c r="H40" i="7" a="1"/>
  <c r="H40" i="7" s="1"/>
  <c r="AU39" i="7"/>
  <c r="AM39" i="7"/>
  <c r="M39" i="7"/>
  <c r="I39" i="7"/>
  <c r="BK38" i="7"/>
  <c r="BC38" i="7"/>
  <c r="AE38" i="7"/>
  <c r="I38" i="7"/>
  <c r="BC37" i="7"/>
  <c r="AU37" i="7"/>
  <c r="AQ37" i="7"/>
  <c r="AA37" i="7"/>
  <c r="M37" i="7"/>
  <c r="K37" i="7" a="1"/>
  <c r="K37" i="7"/>
  <c r="J37" i="7"/>
  <c r="I37" i="7"/>
  <c r="G37" i="7"/>
  <c r="BK36" i="7"/>
  <c r="BG36" i="7"/>
  <c r="AE36" i="7"/>
  <c r="I36" i="7"/>
  <c r="BK35" i="7"/>
  <c r="BC35" i="7"/>
  <c r="AQ35" i="7"/>
  <c r="M35" i="7"/>
  <c r="K35" i="7" a="1"/>
  <c r="K35" i="7" s="1"/>
  <c r="J35" i="7"/>
  <c r="I35" i="7"/>
  <c r="H35" i="7" a="1"/>
  <c r="H35" i="7" s="1"/>
  <c r="G35" i="7"/>
  <c r="BG32" i="7"/>
  <c r="BC32" i="7"/>
  <c r="AQ32" i="7"/>
  <c r="AI32" i="7"/>
  <c r="N32" i="7"/>
  <c r="M32" i="7"/>
  <c r="L32" i="7"/>
  <c r="J32" i="7"/>
  <c r="G32" i="7"/>
  <c r="BK31" i="7"/>
  <c r="BC31" i="7"/>
  <c r="AE31" i="7"/>
  <c r="M31" i="7"/>
  <c r="J31" i="7"/>
  <c r="G31" i="7"/>
  <c r="BG30" i="7"/>
  <c r="M30" i="7"/>
  <c r="J30" i="7"/>
  <c r="G30" i="7"/>
  <c r="BK29" i="7"/>
  <c r="BG29" i="7"/>
  <c r="BC29" i="7"/>
  <c r="AE29" i="7"/>
  <c r="AC29" i="7"/>
  <c r="J29" i="7"/>
  <c r="H29" i="7"/>
  <c r="G29" i="7"/>
  <c r="BK28" i="7"/>
  <c r="BC28" i="7"/>
  <c r="AQ28" i="7"/>
  <c r="AE28" i="7"/>
  <c r="Y28" i="7"/>
  <c r="S28" i="7"/>
  <c r="J28" i="7"/>
  <c r="H28" i="7"/>
  <c r="G28" i="7"/>
  <c r="BK27" i="7"/>
  <c r="BC27" i="7"/>
  <c r="AU27" i="7"/>
  <c r="AM27" i="7"/>
  <c r="AE27" i="7"/>
  <c r="U27" i="7"/>
  <c r="U21" i="7" s="1"/>
  <c r="Q27" i="7"/>
  <c r="J27" i="7"/>
  <c r="H27" i="7"/>
  <c r="G27" i="7"/>
  <c r="BK23" i="7" a="1"/>
  <c r="BK23" i="7"/>
  <c r="BJ23" i="7"/>
  <c r="BI23" i="7" a="1"/>
  <c r="BI23" i="7" s="1"/>
  <c r="BG23" i="7" a="1"/>
  <c r="BG23" i="7"/>
  <c r="BF23" i="7"/>
  <c r="BE23" i="7" a="1"/>
  <c r="BE23" i="7"/>
  <c r="BC23" i="7" a="1"/>
  <c r="BC23" i="7"/>
  <c r="BB23" i="7"/>
  <c r="BA23" i="7" a="1"/>
  <c r="BA23" i="7" s="1"/>
  <c r="AY23" i="7" a="1"/>
  <c r="AY23" i="7"/>
  <c r="AX23" i="7"/>
  <c r="AW23" i="7" a="1"/>
  <c r="AW23" i="7"/>
  <c r="AU23" i="7" a="1"/>
  <c r="AU23" i="7"/>
  <c r="AT23" i="7"/>
  <c r="AS23" i="7" a="1"/>
  <c r="AS23" i="7" s="1"/>
  <c r="AQ23" i="7" a="1"/>
  <c r="AQ23" i="7" s="1"/>
  <c r="AP23" i="7"/>
  <c r="AO23" i="7" a="1"/>
  <c r="AO23" i="7" s="1"/>
  <c r="AM23" i="7" a="1"/>
  <c r="AM23" i="7"/>
  <c r="AL23" i="7"/>
  <c r="AK23" i="7" a="1"/>
  <c r="AK23" i="7" s="1"/>
  <c r="AI23" i="7" a="1"/>
  <c r="AI23" i="7" s="1"/>
  <c r="AH23" i="7"/>
  <c r="AG23" i="7" a="1"/>
  <c r="AG23" i="7"/>
  <c r="AE23" i="7" a="1"/>
  <c r="AE23" i="7" s="1"/>
  <c r="AD23" i="7"/>
  <c r="AC23" i="7" a="1"/>
  <c r="AC23" i="7" s="1"/>
  <c r="AA23" i="7" a="1"/>
  <c r="AA23" i="7" s="1"/>
  <c r="Z23" i="7"/>
  <c r="Y23" i="7" a="1"/>
  <c r="Y23" i="7"/>
  <c r="W23" i="7" a="1"/>
  <c r="W23" i="7"/>
  <c r="V23" i="7"/>
  <c r="U23" i="7" a="1"/>
  <c r="U23" i="7"/>
  <c r="S23" i="7" a="1"/>
  <c r="S23" i="7" s="1"/>
  <c r="R23" i="7"/>
  <c r="Q23" i="7" a="1"/>
  <c r="Q23" i="7"/>
  <c r="BJ22" i="7"/>
  <c r="BK46" i="7" s="1"/>
  <c r="BF22" i="7"/>
  <c r="BB22" i="7"/>
  <c r="AX22" i="7"/>
  <c r="AY35" i="7" s="1"/>
  <c r="AT22" i="7"/>
  <c r="AP22" i="7"/>
  <c r="AL22" i="7"/>
  <c r="AM28" i="7" s="1"/>
  <c r="AH22" i="7"/>
  <c r="AD22" i="7"/>
  <c r="AE46" i="7" s="1"/>
  <c r="Z22" i="7"/>
  <c r="V22" i="7"/>
  <c r="R22" i="7"/>
  <c r="S46" i="7" s="1"/>
  <c r="BI21" i="7"/>
  <c r="BK216" i="7" s="1"/>
  <c r="BE21" i="7"/>
  <c r="BA21" i="7"/>
  <c r="BC201" i="7" s="1"/>
  <c r="AW21" i="7"/>
  <c r="AY205" i="7" s="1"/>
  <c r="AS21" i="7"/>
  <c r="AU112" i="7" s="1"/>
  <c r="AO21" i="7"/>
  <c r="AQ73" i="7" s="1"/>
  <c r="AK21" i="7"/>
  <c r="AG21" i="7"/>
  <c r="AI149" i="7" s="1"/>
  <c r="AC21" i="7"/>
  <c r="AE179" i="7" s="1"/>
  <c r="Y21" i="7"/>
  <c r="Q21" i="7"/>
  <c r="J18" i="7"/>
  <c r="I18" i="7"/>
  <c r="G18" i="7" s="1"/>
  <c r="M17" i="7"/>
  <c r="J17" i="7"/>
  <c r="I17" i="7"/>
  <c r="G17" i="7"/>
  <c r="D17" i="7"/>
  <c r="H5" i="7" a="1"/>
  <c r="H5" i="7" s="1"/>
  <c r="I3" i="7"/>
  <c r="K234" i="6" a="1"/>
  <c r="K234" i="6" s="1"/>
  <c r="I234" i="6"/>
  <c r="M233" i="6"/>
  <c r="L233" i="6"/>
  <c r="K233" i="6" a="1"/>
  <c r="K233" i="6" s="1"/>
  <c r="J233" i="6"/>
  <c r="I233" i="6"/>
  <c r="N233" i="6" s="1"/>
  <c r="H233" i="6" a="1"/>
  <c r="H233" i="6" s="1"/>
  <c r="G233" i="6"/>
  <c r="N232" i="6"/>
  <c r="M232" i="6"/>
  <c r="I232" i="6"/>
  <c r="G232" i="6"/>
  <c r="M231" i="6"/>
  <c r="L231" i="6"/>
  <c r="K231" i="6" a="1"/>
  <c r="K231" i="6" s="1"/>
  <c r="I231" i="6"/>
  <c r="H231" i="6" a="1"/>
  <c r="H231" i="6" s="1"/>
  <c r="N230" i="6"/>
  <c r="M230" i="6"/>
  <c r="L230" i="6"/>
  <c r="K230" i="6" a="1"/>
  <c r="K230" i="6"/>
  <c r="J230" i="6"/>
  <c r="I230" i="6"/>
  <c r="H230" i="6" a="1"/>
  <c r="H230" i="6" s="1"/>
  <c r="G230" i="6"/>
  <c r="N229" i="6"/>
  <c r="L229" i="6"/>
  <c r="I229" i="6"/>
  <c r="G229" i="6"/>
  <c r="N228" i="6"/>
  <c r="K228" i="6" a="1"/>
  <c r="K228" i="6" s="1"/>
  <c r="I228" i="6"/>
  <c r="H228" i="6" a="1"/>
  <c r="H228" i="6" s="1"/>
  <c r="I227" i="6"/>
  <c r="H227" i="6" s="1" a="1"/>
  <c r="H227" i="6" s="1"/>
  <c r="M226" i="6"/>
  <c r="K226" i="6" a="1"/>
  <c r="K226" i="6" s="1"/>
  <c r="I226" i="6"/>
  <c r="M225" i="6"/>
  <c r="L225" i="6"/>
  <c r="K225" i="6" a="1"/>
  <c r="K225" i="6" s="1"/>
  <c r="I225" i="6"/>
  <c r="H225" i="6" a="1"/>
  <c r="H225" i="6" s="1"/>
  <c r="N224" i="6"/>
  <c r="M224" i="6"/>
  <c r="L224" i="6"/>
  <c r="K224" i="6" a="1"/>
  <c r="K224" i="6" s="1"/>
  <c r="J224" i="6"/>
  <c r="I224" i="6"/>
  <c r="H224" i="6" a="1"/>
  <c r="H224" i="6" s="1"/>
  <c r="G224" i="6"/>
  <c r="I223" i="6"/>
  <c r="I222" i="6"/>
  <c r="I221" i="6"/>
  <c r="I220" i="6"/>
  <c r="N219" i="6"/>
  <c r="M219" i="6"/>
  <c r="K219" i="6" a="1"/>
  <c r="K219" i="6" s="1"/>
  <c r="J219" i="6"/>
  <c r="I219" i="6"/>
  <c r="N218" i="6"/>
  <c r="M218" i="6"/>
  <c r="L218" i="6"/>
  <c r="K218" i="6" a="1"/>
  <c r="K218" i="6"/>
  <c r="J218" i="6"/>
  <c r="I218" i="6"/>
  <c r="H218" i="6" a="1"/>
  <c r="H218" i="6" s="1"/>
  <c r="G218" i="6"/>
  <c r="L217" i="6"/>
  <c r="I217" i="6"/>
  <c r="G217" i="6"/>
  <c r="K216" i="6" a="1"/>
  <c r="K216" i="6" s="1"/>
  <c r="I216" i="6"/>
  <c r="L215" i="6"/>
  <c r="I215" i="6"/>
  <c r="H215" i="6" a="1"/>
  <c r="H215" i="6" s="1"/>
  <c r="I214" i="6"/>
  <c r="M213" i="6"/>
  <c r="L213" i="6"/>
  <c r="K213" i="6" a="1"/>
  <c r="K213" i="6" s="1"/>
  <c r="I213" i="6"/>
  <c r="N212" i="6"/>
  <c r="M212" i="6"/>
  <c r="J212" i="6"/>
  <c r="I212" i="6"/>
  <c r="L212" i="6" s="1"/>
  <c r="N211" i="6"/>
  <c r="L211" i="6"/>
  <c r="K211" i="6" a="1"/>
  <c r="K211" i="6"/>
  <c r="I211" i="6"/>
  <c r="H211" i="6" a="1"/>
  <c r="H211" i="6" s="1"/>
  <c r="I210" i="6"/>
  <c r="G210" i="6"/>
  <c r="L209" i="6"/>
  <c r="I209" i="6"/>
  <c r="H209" i="6" a="1"/>
  <c r="H209" i="6" s="1"/>
  <c r="N208" i="6"/>
  <c r="M208" i="6"/>
  <c r="L208" i="6"/>
  <c r="I208" i="6"/>
  <c r="G208" i="6"/>
  <c r="I207" i="6"/>
  <c r="N206" i="6"/>
  <c r="M206" i="6"/>
  <c r="L206" i="6"/>
  <c r="J206" i="6"/>
  <c r="I206" i="6"/>
  <c r="K205" i="6" a="1"/>
  <c r="K205" i="6"/>
  <c r="I205" i="6"/>
  <c r="N205" i="6" s="1"/>
  <c r="H205" i="6" a="1"/>
  <c r="H205" i="6" s="1"/>
  <c r="N204" i="6"/>
  <c r="M204" i="6"/>
  <c r="J204" i="6"/>
  <c r="I204" i="6"/>
  <c r="G204" i="6" s="1"/>
  <c r="N203" i="6"/>
  <c r="L203" i="6"/>
  <c r="I203" i="6"/>
  <c r="H203" i="6" a="1"/>
  <c r="H203" i="6" s="1"/>
  <c r="N202" i="6"/>
  <c r="M202" i="6"/>
  <c r="L202" i="6"/>
  <c r="J202" i="6"/>
  <c r="I202" i="6"/>
  <c r="G202" i="6"/>
  <c r="I201" i="6"/>
  <c r="L200" i="6"/>
  <c r="J200" i="6"/>
  <c r="I200" i="6"/>
  <c r="N200" i="6" s="1"/>
  <c r="G200" i="6"/>
  <c r="N199" i="6"/>
  <c r="L199" i="6"/>
  <c r="K199" i="6" a="1"/>
  <c r="K199" i="6" s="1"/>
  <c r="I199" i="6"/>
  <c r="H199" i="6" a="1"/>
  <c r="H199" i="6" s="1"/>
  <c r="I198" i="6"/>
  <c r="G198" i="6" s="1"/>
  <c r="N197" i="6"/>
  <c r="K197" i="6" a="1"/>
  <c r="K197" i="6" s="1"/>
  <c r="I197" i="6"/>
  <c r="H197" i="6" a="1"/>
  <c r="H197" i="6" s="1"/>
  <c r="N196" i="6"/>
  <c r="M196" i="6"/>
  <c r="J196" i="6"/>
  <c r="I196" i="6"/>
  <c r="G196" i="6" s="1"/>
  <c r="N195" i="6"/>
  <c r="L195" i="6"/>
  <c r="I195" i="6"/>
  <c r="H195" i="6" a="1"/>
  <c r="H195" i="6" s="1"/>
  <c r="N194" i="6"/>
  <c r="M194" i="6"/>
  <c r="L194" i="6"/>
  <c r="J194" i="6"/>
  <c r="I194" i="6"/>
  <c r="G194" i="6"/>
  <c r="I193" i="6"/>
  <c r="N192" i="6"/>
  <c r="L192" i="6"/>
  <c r="J192" i="6"/>
  <c r="I192" i="6"/>
  <c r="G192" i="6" s="1"/>
  <c r="N191" i="6"/>
  <c r="L191" i="6"/>
  <c r="K191" i="6" a="1"/>
  <c r="K191" i="6" s="1"/>
  <c r="I191" i="6"/>
  <c r="H191" i="6" a="1"/>
  <c r="H191" i="6" s="1"/>
  <c r="I190" i="6"/>
  <c r="G190" i="6"/>
  <c r="I189" i="6"/>
  <c r="H189" i="6" s="1" a="1"/>
  <c r="H189" i="6" s="1"/>
  <c r="N188" i="6"/>
  <c r="M188" i="6"/>
  <c r="J188" i="6"/>
  <c r="I188" i="6"/>
  <c r="G188" i="6" s="1"/>
  <c r="N187" i="6"/>
  <c r="L187" i="6"/>
  <c r="I187" i="6"/>
  <c r="H187" i="6" a="1"/>
  <c r="H187" i="6" s="1"/>
  <c r="N186" i="6"/>
  <c r="M186" i="6"/>
  <c r="L186" i="6"/>
  <c r="J186" i="6"/>
  <c r="I186" i="6"/>
  <c r="G186" i="6"/>
  <c r="I185" i="6"/>
  <c r="I184" i="6"/>
  <c r="G184" i="6" s="1"/>
  <c r="N183" i="6"/>
  <c r="L183" i="6"/>
  <c r="K183" i="6" a="1"/>
  <c r="K183" i="6" s="1"/>
  <c r="I183" i="6"/>
  <c r="H183" i="6" a="1"/>
  <c r="H183" i="6" s="1"/>
  <c r="I182" i="6"/>
  <c r="G182" i="6"/>
  <c r="N181" i="6"/>
  <c r="I181" i="6"/>
  <c r="H181" i="6" a="1"/>
  <c r="H181" i="6" s="1"/>
  <c r="N180" i="6"/>
  <c r="M180" i="6"/>
  <c r="J180" i="6"/>
  <c r="I180" i="6"/>
  <c r="G180" i="6" s="1"/>
  <c r="N179" i="6"/>
  <c r="L179" i="6"/>
  <c r="I179" i="6"/>
  <c r="H179" i="6" a="1"/>
  <c r="H179" i="6" s="1"/>
  <c r="M178" i="6"/>
  <c r="L178" i="6"/>
  <c r="J178" i="6"/>
  <c r="I178" i="6"/>
  <c r="G178" i="6"/>
  <c r="I177" i="6"/>
  <c r="L176" i="6"/>
  <c r="J176" i="6"/>
  <c r="I176" i="6"/>
  <c r="G176" i="6"/>
  <c r="AM175" i="6"/>
  <c r="N175" i="6"/>
  <c r="L175" i="6"/>
  <c r="K175" i="6" a="1"/>
  <c r="K175" i="6" s="1"/>
  <c r="I175" i="6"/>
  <c r="H175" i="6" a="1"/>
  <c r="H175" i="6" s="1"/>
  <c r="I174" i="6"/>
  <c r="G174" i="6" s="1"/>
  <c r="K173" i="6" a="1"/>
  <c r="K173" i="6"/>
  <c r="I173" i="6"/>
  <c r="N173" i="6" s="1"/>
  <c r="H173" i="6" a="1"/>
  <c r="H173" i="6" s="1"/>
  <c r="N172" i="6"/>
  <c r="M172" i="6"/>
  <c r="I172" i="6"/>
  <c r="N171" i="6"/>
  <c r="L171" i="6"/>
  <c r="I171" i="6"/>
  <c r="H171" i="6" a="1"/>
  <c r="H171" i="6" s="1"/>
  <c r="M170" i="6"/>
  <c r="L170" i="6"/>
  <c r="J170" i="6"/>
  <c r="I170" i="6"/>
  <c r="G170" i="6"/>
  <c r="I169" i="6"/>
  <c r="N168" i="6"/>
  <c r="J168" i="6"/>
  <c r="I168" i="6"/>
  <c r="G168" i="6" s="1"/>
  <c r="N167" i="6"/>
  <c r="M167" i="6"/>
  <c r="L167" i="6"/>
  <c r="I167" i="6"/>
  <c r="K167" i="6" s="1" a="1"/>
  <c r="K167" i="6" s="1"/>
  <c r="H167" i="6" a="1"/>
  <c r="H167" i="6" s="1"/>
  <c r="M166" i="6"/>
  <c r="J166" i="6"/>
  <c r="I166" i="6"/>
  <c r="G166" i="6" s="1"/>
  <c r="N165" i="6"/>
  <c r="L165" i="6"/>
  <c r="I165" i="6"/>
  <c r="H165" i="6" s="1" a="1"/>
  <c r="H165" i="6" s="1"/>
  <c r="N164" i="6"/>
  <c r="I164" i="6"/>
  <c r="H164" i="6" s="1" a="1"/>
  <c r="H164" i="6" s="1"/>
  <c r="I163" i="6"/>
  <c r="N163" i="6" s="1"/>
  <c r="H163" i="6" a="1"/>
  <c r="H163" i="6" s="1"/>
  <c r="G163" i="6"/>
  <c r="M162" i="6"/>
  <c r="L162" i="6"/>
  <c r="K162" i="6" a="1"/>
  <c r="K162" i="6" s="1"/>
  <c r="I162" i="6"/>
  <c r="G162" i="6" s="1"/>
  <c r="N161" i="6"/>
  <c r="M161" i="6"/>
  <c r="J161" i="6"/>
  <c r="I161" i="6"/>
  <c r="BG160" i="6"/>
  <c r="K160" i="6" a="1"/>
  <c r="K160" i="6" s="1"/>
  <c r="J160" i="6"/>
  <c r="I160" i="6"/>
  <c r="G160" i="6" s="1"/>
  <c r="H160" i="6" a="1"/>
  <c r="H160" i="6" s="1"/>
  <c r="N159" i="6"/>
  <c r="L159" i="6"/>
  <c r="K159" i="6" a="1"/>
  <c r="K159" i="6" s="1"/>
  <c r="J159" i="6"/>
  <c r="I159" i="6"/>
  <c r="M159" i="6" s="1"/>
  <c r="H159" i="6" a="1"/>
  <c r="H159" i="6" s="1"/>
  <c r="G159" i="6"/>
  <c r="I158" i="6"/>
  <c r="G158" i="6" s="1"/>
  <c r="H158" i="6" a="1"/>
  <c r="H158" i="6" s="1"/>
  <c r="M157" i="6"/>
  <c r="I157" i="6"/>
  <c r="H157" i="6" s="1" a="1"/>
  <c r="H157" i="6" s="1"/>
  <c r="I156" i="6"/>
  <c r="G156" i="6" s="1"/>
  <c r="J155" i="6"/>
  <c r="I155" i="6"/>
  <c r="N155" i="6" s="1"/>
  <c r="N154" i="6"/>
  <c r="M154" i="6"/>
  <c r="L154" i="6"/>
  <c r="K154" i="6" a="1"/>
  <c r="K154" i="6" s="1"/>
  <c r="I154" i="6"/>
  <c r="G154" i="6" s="1"/>
  <c r="N153" i="6"/>
  <c r="L153" i="6"/>
  <c r="K153" i="6" a="1"/>
  <c r="K153" i="6" s="1"/>
  <c r="J153" i="6"/>
  <c r="I153" i="6"/>
  <c r="M153" i="6" s="1"/>
  <c r="H153" i="6" a="1"/>
  <c r="H153" i="6" s="1"/>
  <c r="G153" i="6"/>
  <c r="L152" i="6"/>
  <c r="J152" i="6"/>
  <c r="I152" i="6"/>
  <c r="H152" i="6" s="1" a="1"/>
  <c r="H152" i="6" s="1"/>
  <c r="N151" i="6"/>
  <c r="I151" i="6"/>
  <c r="H151" i="6" s="1" a="1"/>
  <c r="H151" i="6" s="1"/>
  <c r="I150" i="6"/>
  <c r="N149" i="6"/>
  <c r="M149" i="6"/>
  <c r="K149" i="6" a="1"/>
  <c r="K149" i="6" s="1"/>
  <c r="I149" i="6"/>
  <c r="M148" i="6"/>
  <c r="K148" i="6" a="1"/>
  <c r="K148" i="6" s="1"/>
  <c r="J148" i="6"/>
  <c r="I148" i="6"/>
  <c r="G148" i="6" s="1"/>
  <c r="N147" i="6"/>
  <c r="L147" i="6"/>
  <c r="K147" i="6" a="1"/>
  <c r="K147" i="6"/>
  <c r="J147" i="6"/>
  <c r="I147" i="6"/>
  <c r="M147" i="6" s="1"/>
  <c r="H147" i="6" a="1"/>
  <c r="H147" i="6" s="1"/>
  <c r="G147" i="6"/>
  <c r="N146" i="6"/>
  <c r="I146" i="6"/>
  <c r="H146" i="6" s="1" a="1"/>
  <c r="H146" i="6" s="1"/>
  <c r="I145" i="6"/>
  <c r="N145" i="6" s="1"/>
  <c r="H145" i="6" a="1"/>
  <c r="H145" i="6" s="1"/>
  <c r="G145" i="6"/>
  <c r="M144" i="6"/>
  <c r="L144" i="6"/>
  <c r="K144" i="6" a="1"/>
  <c r="K144" i="6" s="1"/>
  <c r="I144" i="6"/>
  <c r="G144" i="6" s="1"/>
  <c r="M143" i="6"/>
  <c r="J143" i="6"/>
  <c r="I143" i="6"/>
  <c r="K142" i="6" a="1"/>
  <c r="K142" i="6" s="1"/>
  <c r="J142" i="6"/>
  <c r="I142" i="6"/>
  <c r="G142" i="6" s="1"/>
  <c r="H142" i="6" a="1"/>
  <c r="H142" i="6" s="1"/>
  <c r="N141" i="6"/>
  <c r="L141" i="6"/>
  <c r="K141" i="6" a="1"/>
  <c r="K141" i="6" s="1"/>
  <c r="J141" i="6"/>
  <c r="I141" i="6"/>
  <c r="M141" i="6" s="1"/>
  <c r="H141" i="6" a="1"/>
  <c r="H141" i="6" s="1"/>
  <c r="G141" i="6"/>
  <c r="I140" i="6"/>
  <c r="G140" i="6" s="1"/>
  <c r="H140" i="6" a="1"/>
  <c r="H140" i="6" s="1"/>
  <c r="M139" i="6"/>
  <c r="I139" i="6"/>
  <c r="H139" i="6" s="1" a="1"/>
  <c r="H139" i="6" s="1"/>
  <c r="AE138" i="6"/>
  <c r="L138" i="6"/>
  <c r="I138" i="6"/>
  <c r="G138" i="6" s="1"/>
  <c r="J137" i="6"/>
  <c r="I137" i="6"/>
  <c r="N137" i="6" s="1"/>
  <c r="N136" i="6"/>
  <c r="M136" i="6"/>
  <c r="L136" i="6"/>
  <c r="K136" i="6" a="1"/>
  <c r="K136" i="6" s="1"/>
  <c r="I136" i="6"/>
  <c r="G136" i="6" s="1"/>
  <c r="N135" i="6"/>
  <c r="L135" i="6"/>
  <c r="K135" i="6" a="1"/>
  <c r="K135" i="6" s="1"/>
  <c r="J135" i="6"/>
  <c r="I135" i="6"/>
  <c r="M135" i="6" s="1"/>
  <c r="H135" i="6" a="1"/>
  <c r="H135" i="6" s="1"/>
  <c r="G135" i="6"/>
  <c r="L134" i="6"/>
  <c r="J134" i="6"/>
  <c r="I134" i="6"/>
  <c r="H134" i="6" s="1" a="1"/>
  <c r="H134" i="6" s="1"/>
  <c r="N133" i="6"/>
  <c r="I133" i="6"/>
  <c r="H133" i="6" s="1" a="1"/>
  <c r="H133" i="6" s="1"/>
  <c r="I132" i="6"/>
  <c r="N131" i="6"/>
  <c r="M131" i="6"/>
  <c r="K131" i="6" a="1"/>
  <c r="K131" i="6" s="1"/>
  <c r="I131" i="6"/>
  <c r="M130" i="6"/>
  <c r="K130" i="6" a="1"/>
  <c r="K130" i="6" s="1"/>
  <c r="I130" i="6"/>
  <c r="G130" i="6" s="1"/>
  <c r="N129" i="6"/>
  <c r="L129" i="6"/>
  <c r="K129" i="6" a="1"/>
  <c r="K129" i="6"/>
  <c r="J129" i="6"/>
  <c r="I129" i="6"/>
  <c r="M129" i="6" s="1"/>
  <c r="H129" i="6" a="1"/>
  <c r="H129" i="6" s="1"/>
  <c r="G129" i="6"/>
  <c r="N128" i="6"/>
  <c r="I128" i="6"/>
  <c r="H128" i="6" s="1" a="1"/>
  <c r="H128" i="6" s="1"/>
  <c r="BC127" i="6"/>
  <c r="I127" i="6"/>
  <c r="N127" i="6" s="1"/>
  <c r="H127" i="6" a="1"/>
  <c r="H127" i="6" s="1"/>
  <c r="G127" i="6"/>
  <c r="M126" i="6"/>
  <c r="L126" i="6"/>
  <c r="K126" i="6" a="1"/>
  <c r="K126" i="6" s="1"/>
  <c r="I126" i="6"/>
  <c r="G126" i="6" s="1"/>
  <c r="M125" i="6"/>
  <c r="I125" i="6"/>
  <c r="BG124" i="6"/>
  <c r="K124" i="6" a="1"/>
  <c r="K124" i="6" s="1"/>
  <c r="J124" i="6"/>
  <c r="I124" i="6"/>
  <c r="G124" i="6" s="1"/>
  <c r="H124" i="6" a="1"/>
  <c r="H124" i="6" s="1"/>
  <c r="N123" i="6"/>
  <c r="L123" i="6"/>
  <c r="K123" i="6" a="1"/>
  <c r="K123" i="6" s="1"/>
  <c r="J123" i="6"/>
  <c r="I123" i="6"/>
  <c r="M123" i="6" s="1"/>
  <c r="H123" i="6" a="1"/>
  <c r="H123" i="6" s="1"/>
  <c r="G123" i="6"/>
  <c r="M122" i="6"/>
  <c r="L122" i="6"/>
  <c r="K122" i="6" a="1"/>
  <c r="K122" i="6"/>
  <c r="J122" i="6"/>
  <c r="I122" i="6"/>
  <c r="N122" i="6" s="1"/>
  <c r="H122" i="6" a="1"/>
  <c r="H122" i="6" s="1"/>
  <c r="G122" i="6"/>
  <c r="AU121" i="6"/>
  <c r="I121" i="6"/>
  <c r="I120" i="6"/>
  <c r="M119" i="6"/>
  <c r="K119" i="6" a="1"/>
  <c r="K119" i="6" s="1"/>
  <c r="I119" i="6"/>
  <c r="N119" i="6" s="1"/>
  <c r="H119" i="6" a="1"/>
  <c r="H119" i="6" s="1"/>
  <c r="G119" i="6"/>
  <c r="N118" i="6"/>
  <c r="M118" i="6"/>
  <c r="K118" i="6" a="1"/>
  <c r="K118" i="6" s="1"/>
  <c r="J118" i="6"/>
  <c r="I118" i="6"/>
  <c r="L118" i="6" s="1"/>
  <c r="G118" i="6"/>
  <c r="N117" i="6"/>
  <c r="M117" i="6"/>
  <c r="L117" i="6"/>
  <c r="K117" i="6" a="1"/>
  <c r="K117" i="6" s="1"/>
  <c r="J117" i="6"/>
  <c r="I117" i="6"/>
  <c r="G117" i="6" s="1"/>
  <c r="H117" i="6" a="1"/>
  <c r="H117" i="6" s="1"/>
  <c r="M116" i="6"/>
  <c r="L116" i="6"/>
  <c r="K116" i="6" a="1"/>
  <c r="K116" i="6"/>
  <c r="J116" i="6"/>
  <c r="I116" i="6"/>
  <c r="N116" i="6" s="1"/>
  <c r="H116" i="6" a="1"/>
  <c r="H116" i="6" s="1"/>
  <c r="G116" i="6"/>
  <c r="I115" i="6"/>
  <c r="AE114" i="6"/>
  <c r="I114" i="6"/>
  <c r="M113" i="6"/>
  <c r="K113" i="6" a="1"/>
  <c r="K113" i="6" s="1"/>
  <c r="I113" i="6"/>
  <c r="N113" i="6" s="1"/>
  <c r="H113" i="6" a="1"/>
  <c r="H113" i="6" s="1"/>
  <c r="G113" i="6"/>
  <c r="N112" i="6"/>
  <c r="M112" i="6"/>
  <c r="K112" i="6" a="1"/>
  <c r="K112" i="6" s="1"/>
  <c r="J112" i="6"/>
  <c r="I112" i="6"/>
  <c r="L112" i="6" s="1"/>
  <c r="G112" i="6"/>
  <c r="N111" i="6"/>
  <c r="M111" i="6"/>
  <c r="L111" i="6"/>
  <c r="K111" i="6" a="1"/>
  <c r="K111" i="6" s="1"/>
  <c r="J111" i="6"/>
  <c r="I111" i="6"/>
  <c r="G111" i="6" s="1"/>
  <c r="H111" i="6" a="1"/>
  <c r="H111" i="6" s="1"/>
  <c r="M110" i="6"/>
  <c r="L110" i="6"/>
  <c r="K110" i="6" a="1"/>
  <c r="K110" i="6"/>
  <c r="J110" i="6"/>
  <c r="I110" i="6"/>
  <c r="N110" i="6" s="1"/>
  <c r="H110" i="6" a="1"/>
  <c r="H110" i="6" s="1"/>
  <c r="G110" i="6"/>
  <c r="I109" i="6"/>
  <c r="I108" i="6"/>
  <c r="M107" i="6"/>
  <c r="K107" i="6" a="1"/>
  <c r="K107" i="6" s="1"/>
  <c r="I107" i="6"/>
  <c r="N107" i="6" s="1"/>
  <c r="H107" i="6" a="1"/>
  <c r="H107" i="6" s="1"/>
  <c r="G107" i="6"/>
  <c r="N106" i="6"/>
  <c r="M106" i="6"/>
  <c r="K106" i="6" a="1"/>
  <c r="K106" i="6" s="1"/>
  <c r="J106" i="6"/>
  <c r="I106" i="6"/>
  <c r="L106" i="6" s="1"/>
  <c r="G106" i="6"/>
  <c r="N105" i="6"/>
  <c r="M105" i="6"/>
  <c r="L105" i="6"/>
  <c r="K105" i="6" a="1"/>
  <c r="K105" i="6" s="1"/>
  <c r="J105" i="6"/>
  <c r="I105" i="6"/>
  <c r="G105" i="6" s="1"/>
  <c r="H105" i="6" a="1"/>
  <c r="H105" i="6" s="1"/>
  <c r="AU104" i="6"/>
  <c r="N104" i="6"/>
  <c r="M104" i="6"/>
  <c r="L104" i="6"/>
  <c r="K104" i="6" a="1"/>
  <c r="K104" i="6"/>
  <c r="J104" i="6"/>
  <c r="I104" i="6"/>
  <c r="H104" i="6" a="1"/>
  <c r="H104" i="6" s="1"/>
  <c r="G104" i="6"/>
  <c r="I103" i="6"/>
  <c r="I102" i="6"/>
  <c r="M101" i="6"/>
  <c r="K101" i="6" a="1"/>
  <c r="K101" i="6" s="1"/>
  <c r="I101" i="6"/>
  <c r="N101" i="6" s="1"/>
  <c r="H101" i="6" a="1"/>
  <c r="H101" i="6" s="1"/>
  <c r="G101" i="6"/>
  <c r="N100" i="6"/>
  <c r="M100" i="6"/>
  <c r="K100" i="6" a="1"/>
  <c r="K100" i="6" s="1"/>
  <c r="J100" i="6"/>
  <c r="I100" i="6"/>
  <c r="L100" i="6" s="1"/>
  <c r="G100" i="6"/>
  <c r="N99" i="6"/>
  <c r="M99" i="6"/>
  <c r="L99" i="6"/>
  <c r="K99" i="6" a="1"/>
  <c r="K99" i="6" s="1"/>
  <c r="J99" i="6"/>
  <c r="I99" i="6"/>
  <c r="H99" i="6" a="1"/>
  <c r="H99" i="6" s="1"/>
  <c r="G99" i="6"/>
  <c r="N98" i="6"/>
  <c r="M98" i="6"/>
  <c r="L98" i="6"/>
  <c r="K98" i="6" a="1"/>
  <c r="K98" i="6"/>
  <c r="J98" i="6"/>
  <c r="I98" i="6"/>
  <c r="H98" i="6" a="1"/>
  <c r="H98" i="6" s="1"/>
  <c r="G98" i="6"/>
  <c r="I97" i="6"/>
  <c r="H97" i="6" a="1"/>
  <c r="H97" i="6" s="1"/>
  <c r="I96" i="6"/>
  <c r="H96" i="6" s="1" a="1"/>
  <c r="H96" i="6" s="1"/>
  <c r="M95" i="6"/>
  <c r="K95" i="6" a="1"/>
  <c r="K95" i="6" s="1"/>
  <c r="I95" i="6"/>
  <c r="N95" i="6" s="1"/>
  <c r="H95" i="6" a="1"/>
  <c r="H95" i="6" s="1"/>
  <c r="G95" i="6"/>
  <c r="N94" i="6"/>
  <c r="M94" i="6"/>
  <c r="K94" i="6" a="1"/>
  <c r="K94" i="6" s="1"/>
  <c r="J94" i="6"/>
  <c r="I94" i="6"/>
  <c r="L94" i="6" s="1"/>
  <c r="G94" i="6"/>
  <c r="N93" i="6"/>
  <c r="M93" i="6"/>
  <c r="L93" i="6"/>
  <c r="K93" i="6" a="1"/>
  <c r="K93" i="6" s="1"/>
  <c r="J93" i="6"/>
  <c r="I93" i="6"/>
  <c r="H93" i="6" a="1"/>
  <c r="H93" i="6" s="1"/>
  <c r="G93" i="6"/>
  <c r="AQ92" i="6"/>
  <c r="N92" i="6"/>
  <c r="M92" i="6"/>
  <c r="L92" i="6"/>
  <c r="K92" i="6" a="1"/>
  <c r="K92" i="6" s="1"/>
  <c r="J92" i="6"/>
  <c r="I92" i="6"/>
  <c r="H92" i="6" a="1"/>
  <c r="H92" i="6" s="1"/>
  <c r="G92" i="6"/>
  <c r="AU91" i="6"/>
  <c r="K91" i="6" a="1"/>
  <c r="K91" i="6"/>
  <c r="J91" i="6"/>
  <c r="I91" i="6"/>
  <c r="G91" i="6" s="1"/>
  <c r="H91" i="6" a="1"/>
  <c r="H91" i="6" s="1"/>
  <c r="BG90" i="6"/>
  <c r="M90" i="6"/>
  <c r="J90" i="6"/>
  <c r="I90" i="6"/>
  <c r="H90" i="6" a="1"/>
  <c r="H90" i="6" s="1"/>
  <c r="G90" i="6"/>
  <c r="M89" i="6"/>
  <c r="K89" i="6" a="1"/>
  <c r="K89" i="6" s="1"/>
  <c r="I89" i="6"/>
  <c r="N89" i="6" s="1"/>
  <c r="H89" i="6" a="1"/>
  <c r="H89" i="6" s="1"/>
  <c r="G89" i="6"/>
  <c r="N88" i="6"/>
  <c r="M88" i="6"/>
  <c r="K88" i="6" a="1"/>
  <c r="K88" i="6" s="1"/>
  <c r="J88" i="6"/>
  <c r="I88" i="6"/>
  <c r="L88" i="6" s="1"/>
  <c r="H88" i="6" a="1"/>
  <c r="H88" i="6" s="1"/>
  <c r="G88" i="6"/>
  <c r="N87" i="6"/>
  <c r="M87" i="6"/>
  <c r="L87" i="6"/>
  <c r="K87" i="6" a="1"/>
  <c r="K87" i="6" s="1"/>
  <c r="J87" i="6"/>
  <c r="I87" i="6"/>
  <c r="H87" i="6" a="1"/>
  <c r="H87" i="6" s="1"/>
  <c r="G87" i="6"/>
  <c r="AQ86" i="6"/>
  <c r="N86" i="6"/>
  <c r="M86" i="6"/>
  <c r="L86" i="6"/>
  <c r="K86" i="6" a="1"/>
  <c r="K86" i="6"/>
  <c r="J86" i="6"/>
  <c r="I86" i="6"/>
  <c r="H86" i="6" a="1"/>
  <c r="H86" i="6" s="1"/>
  <c r="G86" i="6"/>
  <c r="I85" i="6"/>
  <c r="H85" i="6" s="1" a="1"/>
  <c r="H85" i="6" s="1"/>
  <c r="G85" i="6"/>
  <c r="I84" i="6"/>
  <c r="H84" i="6" s="1" a="1"/>
  <c r="H84" i="6" s="1"/>
  <c r="M83" i="6"/>
  <c r="K83" i="6" a="1"/>
  <c r="K83" i="6" s="1"/>
  <c r="I83" i="6"/>
  <c r="N83" i="6" s="1"/>
  <c r="H83" i="6" a="1"/>
  <c r="H83" i="6" s="1"/>
  <c r="G83" i="6"/>
  <c r="N82" i="6"/>
  <c r="M82" i="6"/>
  <c r="K82" i="6" a="1"/>
  <c r="K82" i="6" s="1"/>
  <c r="J82" i="6"/>
  <c r="I82" i="6"/>
  <c r="L82" i="6" s="1"/>
  <c r="H82" i="6" a="1"/>
  <c r="H82" i="6" s="1"/>
  <c r="G82" i="6"/>
  <c r="S81" i="6"/>
  <c r="N81" i="6"/>
  <c r="M81" i="6"/>
  <c r="L81" i="6"/>
  <c r="K81" i="6" a="1"/>
  <c r="K81" i="6" s="1"/>
  <c r="J81" i="6"/>
  <c r="I81" i="6"/>
  <c r="H81" i="6" a="1"/>
  <c r="H81" i="6" s="1"/>
  <c r="G81" i="6"/>
  <c r="AU80" i="6"/>
  <c r="N80" i="6"/>
  <c r="M80" i="6"/>
  <c r="L80" i="6"/>
  <c r="K80" i="6" a="1"/>
  <c r="K80" i="6" s="1"/>
  <c r="J80" i="6"/>
  <c r="I80" i="6"/>
  <c r="H80" i="6" a="1"/>
  <c r="H80" i="6" s="1"/>
  <c r="G80" i="6"/>
  <c r="J79" i="6"/>
  <c r="I79" i="6"/>
  <c r="H79" i="6" a="1"/>
  <c r="H79" i="6" s="1"/>
  <c r="G79" i="6"/>
  <c r="J78" i="6"/>
  <c r="I78" i="6"/>
  <c r="H78" i="6" a="1"/>
  <c r="H78" i="6" s="1"/>
  <c r="G78" i="6"/>
  <c r="M77" i="6"/>
  <c r="K77" i="6" a="1"/>
  <c r="K77" i="6" s="1"/>
  <c r="I77" i="6"/>
  <c r="N77" i="6" s="1"/>
  <c r="H77" i="6" a="1"/>
  <c r="H77" i="6" s="1"/>
  <c r="G77" i="6"/>
  <c r="N76" i="6"/>
  <c r="M76" i="6"/>
  <c r="K76" i="6" a="1"/>
  <c r="K76" i="6" s="1"/>
  <c r="J76" i="6"/>
  <c r="I76" i="6"/>
  <c r="L76" i="6" s="1"/>
  <c r="H76" i="6" a="1"/>
  <c r="H76" i="6" s="1"/>
  <c r="G76" i="6"/>
  <c r="AI75" i="6"/>
  <c r="N75" i="6"/>
  <c r="M75" i="6"/>
  <c r="L75" i="6"/>
  <c r="K75" i="6" a="1"/>
  <c r="K75" i="6" s="1"/>
  <c r="J75" i="6"/>
  <c r="I75" i="6"/>
  <c r="H75" i="6" a="1"/>
  <c r="H75" i="6" s="1"/>
  <c r="G75" i="6"/>
  <c r="BC74" i="6"/>
  <c r="N74" i="6"/>
  <c r="M74" i="6"/>
  <c r="L74" i="6"/>
  <c r="K74" i="6" a="1"/>
  <c r="K74" i="6"/>
  <c r="J74" i="6"/>
  <c r="I74" i="6"/>
  <c r="H74" i="6" a="1"/>
  <c r="H74" i="6" s="1"/>
  <c r="G74" i="6"/>
  <c r="L73" i="6"/>
  <c r="K73" i="6" a="1"/>
  <c r="K73" i="6" s="1"/>
  <c r="J73" i="6"/>
  <c r="I73" i="6"/>
  <c r="G73" i="6" s="1"/>
  <c r="H73" i="6" a="1"/>
  <c r="H73" i="6" s="1"/>
  <c r="M72" i="6"/>
  <c r="J72" i="6"/>
  <c r="I72" i="6"/>
  <c r="H72" i="6" a="1"/>
  <c r="H72" i="6" s="1"/>
  <c r="G72" i="6"/>
  <c r="AI71" i="6"/>
  <c r="K71" i="6" a="1"/>
  <c r="K71" i="6" s="1"/>
  <c r="I71" i="6"/>
  <c r="H71" i="6" s="1" a="1"/>
  <c r="H71" i="6" s="1"/>
  <c r="G71" i="6"/>
  <c r="BG70" i="6"/>
  <c r="N70" i="6"/>
  <c r="M70" i="6"/>
  <c r="K70" i="6" a="1"/>
  <c r="K70" i="6" s="1"/>
  <c r="J70" i="6"/>
  <c r="I70" i="6"/>
  <c r="L70" i="6" s="1"/>
  <c r="H70" i="6" a="1"/>
  <c r="H70" i="6" s="1"/>
  <c r="G70" i="6"/>
  <c r="S69" i="6"/>
  <c r="N69" i="6"/>
  <c r="M69" i="6"/>
  <c r="L69" i="6"/>
  <c r="K69" i="6" a="1"/>
  <c r="K69" i="6" s="1"/>
  <c r="J69" i="6"/>
  <c r="I69" i="6"/>
  <c r="H69" i="6" a="1"/>
  <c r="H69" i="6" s="1"/>
  <c r="G69" i="6"/>
  <c r="BG68" i="6"/>
  <c r="N68" i="6"/>
  <c r="M68" i="6"/>
  <c r="L68" i="6"/>
  <c r="K68" i="6" a="1"/>
  <c r="K68" i="6" s="1"/>
  <c r="J68" i="6"/>
  <c r="I68" i="6"/>
  <c r="H68" i="6" a="1"/>
  <c r="H68" i="6" s="1"/>
  <c r="G68" i="6"/>
  <c r="BC67" i="6"/>
  <c r="AQ67" i="6"/>
  <c r="I67" i="6"/>
  <c r="AQ66" i="6"/>
  <c r="L66" i="6"/>
  <c r="K66" i="6" a="1"/>
  <c r="K66" i="6" s="1"/>
  <c r="J66" i="6"/>
  <c r="I66" i="6"/>
  <c r="H66" i="6" s="1" a="1"/>
  <c r="H66" i="6" s="1"/>
  <c r="G66" i="6"/>
  <c r="BC65" i="6"/>
  <c r="AU65" i="6"/>
  <c r="M65" i="6"/>
  <c r="L65" i="6"/>
  <c r="J65" i="6"/>
  <c r="I65" i="6"/>
  <c r="H65" i="6" s="1" a="1"/>
  <c r="H65" i="6" s="1"/>
  <c r="BG64" i="6"/>
  <c r="N64" i="6"/>
  <c r="M64" i="6"/>
  <c r="L64" i="6"/>
  <c r="K64" i="6" a="1"/>
  <c r="K64" i="6" s="1"/>
  <c r="J64" i="6"/>
  <c r="I64" i="6"/>
  <c r="H64" i="6" a="1"/>
  <c r="H64" i="6" s="1"/>
  <c r="G64" i="6"/>
  <c r="BC63" i="6"/>
  <c r="N63" i="6"/>
  <c r="L63" i="6"/>
  <c r="I63" i="6"/>
  <c r="J63" i="6" s="1"/>
  <c r="BG62" i="6"/>
  <c r="S62" i="6"/>
  <c r="N62" i="6"/>
  <c r="M62" i="6"/>
  <c r="L62" i="6"/>
  <c r="K62" i="6" a="1"/>
  <c r="K62" i="6" s="1"/>
  <c r="J62" i="6"/>
  <c r="I62" i="6"/>
  <c r="H62" i="6" a="1"/>
  <c r="H62" i="6" s="1"/>
  <c r="G62" i="6"/>
  <c r="N61" i="6"/>
  <c r="M61" i="6"/>
  <c r="L61" i="6"/>
  <c r="I61" i="6"/>
  <c r="K61" i="6" s="1" a="1"/>
  <c r="K61" i="6" s="1"/>
  <c r="G61" i="6"/>
  <c r="S60" i="6"/>
  <c r="N60" i="6"/>
  <c r="M60" i="6"/>
  <c r="K60" i="6" a="1"/>
  <c r="K60" i="6" s="1"/>
  <c r="J60" i="6"/>
  <c r="I60" i="6"/>
  <c r="L60" i="6" s="1"/>
  <c r="H60" i="6" a="1"/>
  <c r="H60" i="6" s="1"/>
  <c r="G60" i="6"/>
  <c r="AE59" i="6"/>
  <c r="L59" i="6"/>
  <c r="I59" i="6"/>
  <c r="N59" i="6" s="1"/>
  <c r="H59" i="6" a="1"/>
  <c r="H59" i="6" s="1"/>
  <c r="AI58" i="6"/>
  <c r="I58" i="6"/>
  <c r="N58" i="6" s="1"/>
  <c r="H58" i="6" a="1"/>
  <c r="H58" i="6" s="1"/>
  <c r="G58" i="6"/>
  <c r="AM57" i="6"/>
  <c r="AE57" i="6"/>
  <c r="I57" i="6"/>
  <c r="N57" i="6" s="1"/>
  <c r="AQ56" i="6"/>
  <c r="AI56" i="6"/>
  <c r="K56" i="6" a="1"/>
  <c r="K56" i="6"/>
  <c r="J56" i="6"/>
  <c r="I56" i="6"/>
  <c r="N56" i="6" s="1"/>
  <c r="H56" i="6" a="1"/>
  <c r="H56" i="6" s="1"/>
  <c r="G56" i="6"/>
  <c r="AU55" i="6"/>
  <c r="AM55" i="6"/>
  <c r="I55" i="6"/>
  <c r="AQ54" i="6"/>
  <c r="L54" i="6"/>
  <c r="K54" i="6" a="1"/>
  <c r="K54" i="6" s="1"/>
  <c r="J54" i="6"/>
  <c r="I54" i="6"/>
  <c r="H54" i="6" s="1" a="1"/>
  <c r="H54" i="6" s="1"/>
  <c r="G54" i="6"/>
  <c r="BC53" i="6"/>
  <c r="AU53" i="6"/>
  <c r="M53" i="6"/>
  <c r="L53" i="6"/>
  <c r="K53" i="6" a="1"/>
  <c r="K53" i="6"/>
  <c r="J53" i="6"/>
  <c r="I53" i="6"/>
  <c r="H53" i="6" s="1" a="1"/>
  <c r="H53" i="6" s="1"/>
  <c r="BG52" i="6"/>
  <c r="N52" i="6"/>
  <c r="M52" i="6"/>
  <c r="L52" i="6"/>
  <c r="K52" i="6" a="1"/>
  <c r="K52" i="6" s="1"/>
  <c r="J52" i="6"/>
  <c r="I52" i="6"/>
  <c r="H52" i="6" a="1"/>
  <c r="H52" i="6" s="1"/>
  <c r="G52" i="6"/>
  <c r="BC51" i="6"/>
  <c r="N51" i="6"/>
  <c r="L51" i="6"/>
  <c r="I51" i="6"/>
  <c r="J51" i="6" s="1"/>
  <c r="BC50" i="6"/>
  <c r="AU50" i="6"/>
  <c r="M50" i="6"/>
  <c r="L50" i="6"/>
  <c r="K50" i="6" a="1"/>
  <c r="K50" i="6"/>
  <c r="J50" i="6"/>
  <c r="I50" i="6"/>
  <c r="H50" i="6" s="1" a="1"/>
  <c r="H50" i="6" s="1"/>
  <c r="AU49" i="6"/>
  <c r="AM49" i="6"/>
  <c r="I49" i="6"/>
  <c r="AM48" i="6"/>
  <c r="AE48" i="6"/>
  <c r="I48" i="6"/>
  <c r="N48" i="6" s="1"/>
  <c r="AM47" i="6"/>
  <c r="AE47" i="6"/>
  <c r="S47" i="6"/>
  <c r="I47" i="6"/>
  <c r="N47" i="6" s="1"/>
  <c r="AQ46" i="6"/>
  <c r="AI46" i="6"/>
  <c r="W46" i="6"/>
  <c r="J46" i="6"/>
  <c r="I46" i="6"/>
  <c r="G46" i="6" s="1"/>
  <c r="H46" i="6" a="1"/>
  <c r="H46" i="6" s="1"/>
  <c r="AU45" i="6"/>
  <c r="AM45" i="6"/>
  <c r="I45" i="6"/>
  <c r="G45" i="6"/>
  <c r="AQ44" i="6"/>
  <c r="AE44" i="6"/>
  <c r="L44" i="6"/>
  <c r="K44" i="6" a="1"/>
  <c r="K44" i="6" s="1"/>
  <c r="J44" i="6"/>
  <c r="I44" i="6"/>
  <c r="H44" i="6" s="1" a="1"/>
  <c r="H44" i="6" s="1"/>
  <c r="G44" i="6"/>
  <c r="BC43" i="6"/>
  <c r="AU43" i="6"/>
  <c r="AI43" i="6"/>
  <c r="M43" i="6"/>
  <c r="L43" i="6"/>
  <c r="K43" i="6" a="1"/>
  <c r="K43" i="6"/>
  <c r="J43" i="6"/>
  <c r="I43" i="6"/>
  <c r="G43" i="6" s="1"/>
  <c r="H43" i="6" a="1"/>
  <c r="H43" i="6" s="1"/>
  <c r="BG42" i="6"/>
  <c r="AM42" i="6"/>
  <c r="K42" i="6" a="1"/>
  <c r="K42" i="6" s="1"/>
  <c r="I42" i="6"/>
  <c r="BC41" i="6"/>
  <c r="AQ41" i="6"/>
  <c r="N41" i="6"/>
  <c r="L41" i="6"/>
  <c r="J41" i="6"/>
  <c r="I41" i="6"/>
  <c r="H41" i="6" s="1" a="1"/>
  <c r="H41" i="6" s="1"/>
  <c r="BG40" i="6"/>
  <c r="AU40" i="6"/>
  <c r="S40" i="6"/>
  <c r="N40" i="6"/>
  <c r="M40" i="6"/>
  <c r="L40" i="6"/>
  <c r="K40" i="6" a="1"/>
  <c r="K40" i="6"/>
  <c r="J40" i="6"/>
  <c r="I40" i="6"/>
  <c r="H40" i="6" a="1"/>
  <c r="H40" i="6" s="1"/>
  <c r="G40" i="6"/>
  <c r="BK39" i="6"/>
  <c r="M39" i="6"/>
  <c r="K39" i="6" a="1"/>
  <c r="K39" i="6" s="1"/>
  <c r="I39" i="6"/>
  <c r="G39" i="6"/>
  <c r="BC38" i="6"/>
  <c r="S38" i="6"/>
  <c r="M38" i="6"/>
  <c r="K38" i="6" a="1"/>
  <c r="K38" i="6" s="1"/>
  <c r="J38" i="6"/>
  <c r="I38" i="6"/>
  <c r="G38" i="6"/>
  <c r="BG37" i="6"/>
  <c r="AE37" i="6"/>
  <c r="M37" i="6"/>
  <c r="I37" i="6"/>
  <c r="AI36" i="6"/>
  <c r="M36" i="6"/>
  <c r="J36" i="6"/>
  <c r="I36" i="6"/>
  <c r="G36" i="6"/>
  <c r="AM35" i="6"/>
  <c r="AE35" i="6"/>
  <c r="S35" i="6"/>
  <c r="I35" i="6"/>
  <c r="BG32" i="6"/>
  <c r="BC32" i="6"/>
  <c r="AE32" i="6"/>
  <c r="W32" i="6"/>
  <c r="N32" i="6"/>
  <c r="M32" i="6"/>
  <c r="L32" i="6"/>
  <c r="J32" i="6"/>
  <c r="G32" i="6"/>
  <c r="AQ31" i="6"/>
  <c r="AE31" i="6"/>
  <c r="M31" i="6"/>
  <c r="J31" i="6"/>
  <c r="G31" i="6"/>
  <c r="M30" i="6"/>
  <c r="J30" i="6"/>
  <c r="G30" i="6"/>
  <c r="AQ29" i="6"/>
  <c r="AI29" i="6"/>
  <c r="AC29" i="6"/>
  <c r="AA29" i="6"/>
  <c r="J29" i="6"/>
  <c r="H29" i="6"/>
  <c r="G29" i="6"/>
  <c r="BG28" i="6"/>
  <c r="AU28" i="6"/>
  <c r="AQ28" i="6"/>
  <c r="Y28" i="6"/>
  <c r="Y21" i="6" s="1"/>
  <c r="AA58" i="6" s="1"/>
  <c r="J28" i="6"/>
  <c r="H28" i="6"/>
  <c r="G28" i="6"/>
  <c r="AQ27" i="6"/>
  <c r="AI27" i="6"/>
  <c r="U27" i="6"/>
  <c r="U21" i="6" s="1"/>
  <c r="W112" i="6" s="1"/>
  <c r="Q27" i="6"/>
  <c r="J27" i="6"/>
  <c r="H27" i="6"/>
  <c r="G27" i="6"/>
  <c r="BK23" i="6" a="1"/>
  <c r="BK23" i="6" s="1"/>
  <c r="BJ23" i="6"/>
  <c r="BI23" i="6" a="1"/>
  <c r="BI23" i="6" s="1"/>
  <c r="BG23" i="6" a="1"/>
  <c r="BG23" i="6"/>
  <c r="BF23" i="6"/>
  <c r="BE23" i="6" a="1"/>
  <c r="BE23" i="6" s="1"/>
  <c r="BC23" i="6" a="1"/>
  <c r="BC23" i="6" s="1"/>
  <c r="BB23" i="6"/>
  <c r="BA23" i="6" a="1"/>
  <c r="BA23" i="6" s="1"/>
  <c r="AY23" i="6" a="1"/>
  <c r="AY23" i="6" s="1"/>
  <c r="AX23" i="6"/>
  <c r="AW23" i="6" a="1"/>
  <c r="AW23" i="6" s="1"/>
  <c r="AU23" i="6" a="1"/>
  <c r="AU23" i="6" s="1"/>
  <c r="AT23" i="6"/>
  <c r="AS23" i="6" a="1"/>
  <c r="AS23" i="6"/>
  <c r="AQ23" i="6" a="1"/>
  <c r="AQ23" i="6" s="1"/>
  <c r="AP23" i="6"/>
  <c r="AO23" i="6" a="1"/>
  <c r="AO23" i="6" s="1"/>
  <c r="AM23" i="6" a="1"/>
  <c r="AM23" i="6" s="1"/>
  <c r="AL23" i="6"/>
  <c r="AK23" i="6" a="1"/>
  <c r="AK23" i="6"/>
  <c r="AI23" i="6" a="1"/>
  <c r="AI23" i="6"/>
  <c r="AH23" i="6"/>
  <c r="AG23" i="6" a="1"/>
  <c r="AG23" i="6"/>
  <c r="AE23" i="6" a="1"/>
  <c r="AE23" i="6" s="1"/>
  <c r="AD23" i="6"/>
  <c r="AC23" i="6" a="1"/>
  <c r="AC23" i="6"/>
  <c r="AA23" i="6" a="1"/>
  <c r="AA23" i="6"/>
  <c r="Z23" i="6"/>
  <c r="Y23" i="6" a="1"/>
  <c r="Y23" i="6" s="1"/>
  <c r="W23" i="6" a="1"/>
  <c r="W23" i="6"/>
  <c r="V23" i="6"/>
  <c r="U23" i="6" a="1"/>
  <c r="U23" i="6"/>
  <c r="S23" i="6" a="1"/>
  <c r="S23" i="6"/>
  <c r="R23" i="6"/>
  <c r="Q23" i="6" a="1"/>
  <c r="Q23" i="6" s="1"/>
  <c r="BJ22" i="6"/>
  <c r="BF22" i="6"/>
  <c r="BG36" i="6" s="1"/>
  <c r="BB22" i="6"/>
  <c r="AX22" i="6"/>
  <c r="AY64" i="6" s="1"/>
  <c r="AT22" i="6"/>
  <c r="AU30" i="6" s="1"/>
  <c r="AP22" i="6"/>
  <c r="AL22" i="6"/>
  <c r="AH22" i="6"/>
  <c r="AD22" i="6"/>
  <c r="Z22" i="6"/>
  <c r="V22" i="6"/>
  <c r="R22" i="6"/>
  <c r="BI21" i="6"/>
  <c r="BE21" i="6"/>
  <c r="BG142" i="6" s="1"/>
  <c r="BA21" i="6"/>
  <c r="BC116" i="6" s="1"/>
  <c r="AW21" i="6"/>
  <c r="AS21" i="6"/>
  <c r="AU180" i="6" s="1"/>
  <c r="AO21" i="6"/>
  <c r="AQ217" i="6" s="1"/>
  <c r="AK21" i="6"/>
  <c r="AM170" i="6" s="1"/>
  <c r="AG21" i="6"/>
  <c r="AI92" i="6" s="1"/>
  <c r="AC21" i="6"/>
  <c r="AE113" i="6" s="1"/>
  <c r="Q21" i="6"/>
  <c r="S75" i="6" s="1"/>
  <c r="J18" i="6"/>
  <c r="I18" i="6"/>
  <c r="G18" i="6"/>
  <c r="M17" i="6"/>
  <c r="I17" i="6"/>
  <c r="G17" i="6"/>
  <c r="D17" i="6"/>
  <c r="I5" i="6"/>
  <c r="H5" i="6" a="1"/>
  <c r="H5" i="6" s="1"/>
  <c r="I3" i="6"/>
  <c r="H52" i="9" a="1"/>
  <c r="H52" i="9" s="1"/>
  <c r="H40" i="9" a="1"/>
  <c r="H40" i="9" s="1"/>
  <c r="H64" i="9" a="1"/>
  <c r="H64" i="9" s="1"/>
  <c r="H67" i="9" a="1"/>
  <c r="H67" i="9" s="1"/>
  <c r="H72" i="9" a="1"/>
  <c r="H72" i="9" s="1"/>
  <c r="F339" i="2" a="1"/>
  <c r="F339" i="2" s="1"/>
  <c r="F338" i="2" a="1"/>
  <c r="F338" i="2" s="1"/>
  <c r="F337" i="2" a="1"/>
  <c r="F337" i="2"/>
  <c r="H49" i="9" s="1" a="1"/>
  <c r="H49" i="9" s="1"/>
  <c r="F336" i="2" a="1"/>
  <c r="F336" i="2" s="1"/>
  <c r="F335" i="2" a="1"/>
  <c r="F335" i="2"/>
  <c r="F334" i="2" a="1"/>
  <c r="F334" i="2"/>
  <c r="F333" i="2" a="1"/>
  <c r="F333" i="2"/>
  <c r="F332" i="2" a="1"/>
  <c r="F332" i="2" s="1"/>
  <c r="F331" i="2" a="1"/>
  <c r="F331" i="2"/>
  <c r="F330" i="2" a="1"/>
  <c r="F330" i="2" s="1"/>
  <c r="F329" i="2" a="1"/>
  <c r="F329" i="2" s="1"/>
  <c r="F328" i="2" a="1"/>
  <c r="F328" i="2"/>
  <c r="F327" i="2" a="1"/>
  <c r="F327" i="2"/>
  <c r="F326" i="2" a="1"/>
  <c r="F326" i="2" s="1"/>
  <c r="F325" i="2" a="1"/>
  <c r="F325" i="2" s="1"/>
  <c r="F324" i="2" a="1"/>
  <c r="F324" i="2" s="1"/>
  <c r="F323" i="2" a="1"/>
  <c r="F323" i="2" s="1"/>
  <c r="F322" i="2" a="1"/>
  <c r="F322" i="2" s="1"/>
  <c r="F321" i="2" a="1"/>
  <c r="F321" i="2"/>
  <c r="F320" i="2" a="1"/>
  <c r="F320" i="2" s="1"/>
  <c r="F319" i="2" a="1"/>
  <c r="F319" i="2" s="1"/>
  <c r="F318" i="2" a="1"/>
  <c r="F318" i="2" s="1"/>
  <c r="F317" i="2" a="1"/>
  <c r="F317" i="2"/>
  <c r="F316" i="2" a="1"/>
  <c r="F316" i="2"/>
  <c r="F315" i="2" a="1"/>
  <c r="F315" i="2" s="1"/>
  <c r="F314" i="2" a="1"/>
  <c r="F314" i="2"/>
  <c r="F313" i="2" a="1"/>
  <c r="F313" i="2" s="1"/>
  <c r="F312" i="2" a="1"/>
  <c r="F312" i="2" s="1"/>
  <c r="F311" i="2" a="1"/>
  <c r="F311" i="2"/>
  <c r="F310" i="2" a="1"/>
  <c r="F310" i="2"/>
  <c r="F309" i="2" a="1"/>
  <c r="F309" i="2" s="1"/>
  <c r="F308" i="2" a="1"/>
  <c r="F308" i="2"/>
  <c r="F307" i="2" a="1"/>
  <c r="F307" i="2" s="1"/>
  <c r="F306" i="2" a="1"/>
  <c r="F306" i="2" s="1"/>
  <c r="F305" i="2" a="1"/>
  <c r="F305" i="2"/>
  <c r="F304" i="2" a="1"/>
  <c r="F304" i="2"/>
  <c r="F303" i="2" a="1"/>
  <c r="F303" i="2" s="1"/>
  <c r="F302" i="2" a="1"/>
  <c r="F302" i="2"/>
  <c r="F301" i="2" a="1"/>
  <c r="F301" i="2" s="1"/>
  <c r="F300" i="2" a="1"/>
  <c r="F300" i="2" s="1"/>
  <c r="F299" i="2" a="1"/>
  <c r="F299" i="2"/>
  <c r="F298" i="2" a="1"/>
  <c r="F298" i="2"/>
  <c r="F297" i="2" a="1"/>
  <c r="F297" i="2" s="1"/>
  <c r="F296" i="2" a="1"/>
  <c r="F296" i="2"/>
  <c r="F295" i="2" a="1"/>
  <c r="F295" i="2" s="1"/>
  <c r="F294" i="2" a="1"/>
  <c r="F294" i="2" s="1"/>
  <c r="F293" i="2" a="1"/>
  <c r="F293" i="2"/>
  <c r="F292" i="2" a="1"/>
  <c r="F292" i="2"/>
  <c r="F291" i="2" a="1"/>
  <c r="F291" i="2" s="1"/>
  <c r="F290" i="2" a="1"/>
  <c r="F290" i="2"/>
  <c r="F289" i="2" a="1"/>
  <c r="F289" i="2" s="1"/>
  <c r="F288" i="2" a="1"/>
  <c r="F288" i="2" s="1"/>
  <c r="F287" i="2" a="1"/>
  <c r="F287" i="2"/>
  <c r="F286" i="2" a="1"/>
  <c r="F286" i="2"/>
  <c r="F285" i="2" a="1"/>
  <c r="F285" i="2" s="1"/>
  <c r="F284" i="2" a="1"/>
  <c r="F284" i="2"/>
  <c r="F283" i="2" a="1"/>
  <c r="F283" i="2" s="1"/>
  <c r="F282" i="2" a="1"/>
  <c r="F282" i="2" s="1"/>
  <c r="F281" i="2" a="1"/>
  <c r="F281" i="2"/>
  <c r="F280" i="2" a="1"/>
  <c r="F280" i="2"/>
  <c r="F279" i="2" a="1"/>
  <c r="F279" i="2" s="1"/>
  <c r="F278" i="2" a="1"/>
  <c r="F278" i="2"/>
  <c r="F277" i="2" a="1"/>
  <c r="F277" i="2" s="1"/>
  <c r="F276" i="2" a="1"/>
  <c r="F276" i="2" s="1"/>
  <c r="F275" i="2" a="1"/>
  <c r="F275" i="2"/>
  <c r="H59" i="9" s="1" a="1"/>
  <c r="H59" i="9" s="1"/>
  <c r="F274" i="2" a="1"/>
  <c r="F274" i="2"/>
  <c r="F273" i="2" a="1"/>
  <c r="F273" i="2" s="1"/>
  <c r="F272" i="2" a="1"/>
  <c r="F272" i="2"/>
  <c r="F271" i="2" a="1"/>
  <c r="F271" i="2" s="1"/>
  <c r="F270" i="2" a="1"/>
  <c r="F270" i="2" s="1"/>
  <c r="F269" i="2" a="1"/>
  <c r="F269" i="2"/>
  <c r="F268" i="2" a="1"/>
  <c r="F268" i="2"/>
  <c r="F267" i="2" a="1"/>
  <c r="F267" i="2" s="1"/>
  <c r="F266" i="2" a="1"/>
  <c r="F266" i="2"/>
  <c r="F265" i="2" a="1"/>
  <c r="F265" i="2" s="1"/>
  <c r="F264" i="2" a="1"/>
  <c r="F264" i="2" s="1"/>
  <c r="F263" i="2" a="1"/>
  <c r="F263" i="2"/>
  <c r="F262" i="2" a="1"/>
  <c r="F262" i="2"/>
  <c r="F261" i="2" a="1"/>
  <c r="F261" i="2" s="1"/>
  <c r="F260" i="2" a="1"/>
  <c r="F260" i="2"/>
  <c r="F259" i="2" a="1"/>
  <c r="F259" i="2" s="1"/>
  <c r="F258" i="2" a="1"/>
  <c r="F258" i="2" s="1"/>
  <c r="F257" i="2" a="1"/>
  <c r="F257" i="2"/>
  <c r="F256" i="2" a="1"/>
  <c r="F256" i="2" s="1"/>
  <c r="F255" i="2" a="1"/>
  <c r="F255" i="2" s="1"/>
  <c r="F254" i="2" a="1"/>
  <c r="F254" i="2"/>
  <c r="F253" i="2" a="1"/>
  <c r="F253" i="2" s="1"/>
  <c r="F252" i="2" a="1"/>
  <c r="F252" i="2" s="1"/>
  <c r="F251" i="2" a="1"/>
  <c r="F251" i="2"/>
  <c r="F250" i="2" a="1"/>
  <c r="F250" i="2" s="1"/>
  <c r="F249" i="2" a="1"/>
  <c r="F249" i="2" s="1"/>
  <c r="F248" i="2" a="1"/>
  <c r="F248" i="2" s="1"/>
  <c r="F247" i="2" a="1"/>
  <c r="F247" i="2" s="1"/>
  <c r="F246" i="2" a="1"/>
  <c r="F246" i="2" s="1"/>
  <c r="F245" i="2" a="1"/>
  <c r="F245" i="2"/>
  <c r="F244" i="2" a="1"/>
  <c r="F244" i="2"/>
  <c r="F243" i="2" a="1"/>
  <c r="F243" i="2" s="1"/>
  <c r="F242" i="2" a="1"/>
  <c r="F242" i="2" s="1"/>
  <c r="F241" i="2" a="1"/>
  <c r="F241" i="2" s="1"/>
  <c r="F240" i="2" a="1"/>
  <c r="F240" i="2" s="1"/>
  <c r="F239" i="2" a="1"/>
  <c r="F239" i="2"/>
  <c r="F238" i="2" a="1"/>
  <c r="F238" i="2"/>
  <c r="F237" i="2" a="1"/>
  <c r="F237" i="2" s="1"/>
  <c r="F236" i="2" a="1"/>
  <c r="F236" i="2"/>
  <c r="F235" i="2" a="1"/>
  <c r="F235" i="2" s="1"/>
  <c r="F234" i="2" a="1"/>
  <c r="F234" i="2" s="1"/>
  <c r="F233" i="2" a="1"/>
  <c r="F233" i="2"/>
  <c r="F232" i="2" a="1"/>
  <c r="F232" i="2" s="1"/>
  <c r="F231" i="2" a="1"/>
  <c r="F231" i="2" s="1"/>
  <c r="F230" i="2" a="1"/>
  <c r="F230" i="2"/>
  <c r="F229" i="2" a="1"/>
  <c r="F229" i="2" s="1"/>
  <c r="F228" i="2" a="1"/>
  <c r="F228" i="2" s="1"/>
  <c r="F227" i="2" a="1"/>
  <c r="F227" i="2"/>
  <c r="F226" i="2" a="1"/>
  <c r="F226" i="2" s="1"/>
  <c r="F225" i="2" a="1"/>
  <c r="F225" i="2" s="1"/>
  <c r="F224" i="2" a="1"/>
  <c r="F224" i="2" s="1"/>
  <c r="F223" i="2" a="1"/>
  <c r="F223" i="2" s="1"/>
  <c r="F222" i="2" a="1"/>
  <c r="F222" i="2" s="1"/>
  <c r="F221" i="2" a="1"/>
  <c r="F221" i="2"/>
  <c r="F220" i="2" a="1"/>
  <c r="F220" i="2"/>
  <c r="F219" i="2" a="1"/>
  <c r="F219" i="2" s="1"/>
  <c r="F218" i="2" a="1"/>
  <c r="F218" i="2" s="1"/>
  <c r="F217" i="2" a="1"/>
  <c r="F217" i="2" s="1"/>
  <c r="F216" i="2" a="1"/>
  <c r="F216" i="2" s="1"/>
  <c r="H60" i="9" s="1" a="1"/>
  <c r="H60" i="9" s="1"/>
  <c r="F215" i="2" a="1"/>
  <c r="F215" i="2"/>
  <c r="F214" i="2" a="1"/>
  <c r="F214" i="2"/>
  <c r="F213" i="2" a="1"/>
  <c r="F213" i="2" s="1"/>
  <c r="F212" i="2" a="1"/>
  <c r="F212" i="2"/>
  <c r="F211" i="2" a="1"/>
  <c r="F211" i="2" s="1"/>
  <c r="F210" i="2" a="1"/>
  <c r="F210" i="2" s="1"/>
  <c r="F209" i="2" a="1"/>
  <c r="F209" i="2"/>
  <c r="F208" i="2" a="1"/>
  <c r="F208" i="2" s="1"/>
  <c r="F207" i="2" a="1"/>
  <c r="F207" i="2" s="1"/>
  <c r="F206" i="2" a="1"/>
  <c r="F206" i="2"/>
  <c r="F205" i="2" a="1"/>
  <c r="F205" i="2" s="1"/>
  <c r="F204" i="2" a="1"/>
  <c r="F204" i="2" s="1"/>
  <c r="F203" i="2" a="1"/>
  <c r="F203" i="2"/>
  <c r="F202" i="2" a="1"/>
  <c r="F202" i="2" s="1"/>
  <c r="F201" i="2" a="1"/>
  <c r="F201" i="2" s="1"/>
  <c r="F200" i="2" a="1"/>
  <c r="F200" i="2" s="1"/>
  <c r="F199" i="2" a="1"/>
  <c r="F199" i="2" s="1"/>
  <c r="F198" i="2" a="1"/>
  <c r="F198" i="2" s="1"/>
  <c r="F197" i="2" a="1"/>
  <c r="F197" i="2"/>
  <c r="F196" i="2" a="1"/>
  <c r="F196" i="2"/>
  <c r="F195" i="2" a="1"/>
  <c r="F195" i="2" s="1"/>
  <c r="F194" i="2" a="1"/>
  <c r="F194" i="2" s="1"/>
  <c r="F193" i="2" a="1"/>
  <c r="F193" i="2" s="1"/>
  <c r="F192" i="2" a="1"/>
  <c r="F192" i="2" s="1"/>
  <c r="F191" i="2" a="1"/>
  <c r="F191" i="2"/>
  <c r="F190" i="2" a="1"/>
  <c r="F190" i="2"/>
  <c r="F189" i="2" a="1"/>
  <c r="F189" i="2" s="1"/>
  <c r="F188" i="2" a="1"/>
  <c r="F188" i="2"/>
  <c r="F187" i="2" a="1"/>
  <c r="F187" i="2" s="1"/>
  <c r="F186" i="2" a="1"/>
  <c r="F186" i="2" s="1"/>
  <c r="F185" i="2" a="1"/>
  <c r="F185" i="2"/>
  <c r="F184" i="2" a="1"/>
  <c r="F184" i="2" s="1"/>
  <c r="F183" i="2" a="1"/>
  <c r="F183" i="2" s="1"/>
  <c r="F182" i="2" a="1"/>
  <c r="F182" i="2"/>
  <c r="F181" i="2" a="1"/>
  <c r="F181" i="2" s="1"/>
  <c r="F180" i="2" a="1"/>
  <c r="F180" i="2" s="1"/>
  <c r="F179" i="2" a="1"/>
  <c r="F179" i="2"/>
  <c r="H58" i="8" s="1" a="1"/>
  <c r="H58" i="8" s="1"/>
  <c r="F178" i="2" a="1"/>
  <c r="F178" i="2" s="1"/>
  <c r="F177" i="2" a="1"/>
  <c r="F177" i="2" s="1"/>
  <c r="F176" i="2" a="1"/>
  <c r="F176" i="2" s="1"/>
  <c r="F175" i="2" a="1"/>
  <c r="F175" i="2" s="1"/>
  <c r="F174" i="2" a="1"/>
  <c r="F174" i="2" s="1"/>
  <c r="F173" i="2" a="1"/>
  <c r="F173" i="2"/>
  <c r="F172" i="2" a="1"/>
  <c r="F172" i="2"/>
  <c r="F171" i="2" a="1"/>
  <c r="F171" i="2" s="1"/>
  <c r="H36" i="6" s="1" a="1"/>
  <c r="H36" i="6" s="1"/>
  <c r="F170" i="2" a="1"/>
  <c r="F170" i="2" s="1"/>
  <c r="F169" i="2" a="1"/>
  <c r="F169" i="2" s="1"/>
  <c r="F168" i="2" a="1"/>
  <c r="F168" i="2" s="1"/>
  <c r="F167" i="2" a="1"/>
  <c r="F167" i="2"/>
  <c r="F166" i="2" a="1"/>
  <c r="F166" i="2"/>
  <c r="F165" i="2" a="1"/>
  <c r="F165" i="2" s="1"/>
  <c r="F164" i="2" a="1"/>
  <c r="F164" i="2"/>
  <c r="F163" i="2" a="1"/>
  <c r="F163" i="2" s="1"/>
  <c r="F162" i="2" a="1"/>
  <c r="F162" i="2" s="1"/>
  <c r="F161" i="2" a="1"/>
  <c r="F161" i="2"/>
  <c r="F160" i="2" a="1"/>
  <c r="F160" i="2" s="1"/>
  <c r="F159" i="2" a="1"/>
  <c r="F159" i="2" s="1"/>
  <c r="F158" i="2" a="1"/>
  <c r="F158" i="2"/>
  <c r="F157" i="2" a="1"/>
  <c r="F157" i="2" s="1"/>
  <c r="F156" i="2" a="1"/>
  <c r="F156" i="2" s="1"/>
  <c r="F155" i="2" a="1"/>
  <c r="F155" i="2"/>
  <c r="F154" i="2" a="1"/>
  <c r="F154" i="2" s="1"/>
  <c r="F153" i="2" a="1"/>
  <c r="F153" i="2" s="1"/>
  <c r="F152" i="2" a="1"/>
  <c r="F152" i="2" s="1"/>
  <c r="F151" i="2" a="1"/>
  <c r="F151" i="2" s="1"/>
  <c r="F150" i="2" a="1"/>
  <c r="F150" i="2" s="1"/>
  <c r="H38" i="6" s="1" a="1"/>
  <c r="H38" i="6" s="1"/>
  <c r="F149" i="2" a="1"/>
  <c r="F149" i="2"/>
  <c r="F148" i="2" a="1"/>
  <c r="F148" i="2"/>
  <c r="F147" i="2" a="1"/>
  <c r="F147" i="2" s="1"/>
  <c r="F146" i="2" a="1"/>
  <c r="F146" i="2" s="1"/>
  <c r="F145" i="2" a="1"/>
  <c r="F145" i="2" s="1"/>
  <c r="F144" i="2" a="1"/>
  <c r="F144" i="2" s="1"/>
  <c r="H62" i="9" s="1" a="1"/>
  <c r="H62" i="9" s="1"/>
  <c r="F143" i="2" a="1"/>
  <c r="F143" i="2"/>
  <c r="F142" i="2" a="1"/>
  <c r="F142" i="2"/>
  <c r="F141" i="2" a="1"/>
  <c r="F141" i="2" s="1"/>
  <c r="F140" i="2" a="1"/>
  <c r="F140" i="2"/>
  <c r="F139" i="2" a="1"/>
  <c r="F139" i="2" s="1"/>
  <c r="F138" i="2" a="1"/>
  <c r="F138" i="2" s="1"/>
  <c r="F137" i="2" a="1"/>
  <c r="F137" i="2"/>
  <c r="F136" i="2" a="1"/>
  <c r="F136" i="2" s="1"/>
  <c r="F135" i="2" a="1"/>
  <c r="F135" i="2" s="1"/>
  <c r="F134" i="2" a="1"/>
  <c r="F134" i="2"/>
  <c r="F133" i="2" a="1"/>
  <c r="F133" i="2" s="1"/>
  <c r="F132" i="2" a="1"/>
  <c r="F132" i="2" s="1"/>
  <c r="F131" i="2" a="1"/>
  <c r="F131" i="2"/>
  <c r="F130" i="2" a="1"/>
  <c r="F130" i="2" s="1"/>
  <c r="F129" i="2" a="1"/>
  <c r="F129" i="2" s="1"/>
  <c r="F128" i="2" a="1"/>
  <c r="F128" i="2" s="1"/>
  <c r="F127" i="2" a="1"/>
  <c r="F127" i="2" s="1"/>
  <c r="F126" i="2" a="1"/>
  <c r="F126" i="2" s="1"/>
  <c r="F125" i="2" a="1"/>
  <c r="F125" i="2"/>
  <c r="F124" i="2" a="1"/>
  <c r="F124" i="2"/>
  <c r="F123" i="2" a="1"/>
  <c r="F123" i="2" s="1"/>
  <c r="F122" i="2" a="1"/>
  <c r="F122" i="2" s="1"/>
  <c r="F121" i="2" a="1"/>
  <c r="F121" i="2" s="1"/>
  <c r="F120" i="2" a="1"/>
  <c r="F120" i="2" s="1"/>
  <c r="F119" i="2" a="1"/>
  <c r="F119" i="2"/>
  <c r="F118" i="2" a="1"/>
  <c r="F118" i="2"/>
  <c r="F117" i="2" a="1"/>
  <c r="F117" i="2" s="1"/>
  <c r="F116" i="2" a="1"/>
  <c r="F116" i="2"/>
  <c r="F115" i="2" a="1"/>
  <c r="F115" i="2" s="1"/>
  <c r="F114" i="2" a="1"/>
  <c r="F114" i="2" s="1"/>
  <c r="F113" i="2" a="1"/>
  <c r="F113" i="2"/>
  <c r="F112" i="2" a="1"/>
  <c r="F112" i="2" s="1"/>
  <c r="F111" i="2" a="1"/>
  <c r="F111" i="2" s="1"/>
  <c r="F110" i="2" a="1"/>
  <c r="F110" i="2"/>
  <c r="F109" i="2" a="1"/>
  <c r="F109" i="2" s="1"/>
  <c r="F108" i="2" a="1"/>
  <c r="F108" i="2" s="1"/>
  <c r="F107" i="2" a="1"/>
  <c r="F107" i="2"/>
  <c r="F106" i="2" a="1"/>
  <c r="F106" i="2" s="1"/>
  <c r="F105" i="2" a="1"/>
  <c r="F105" i="2" s="1"/>
  <c r="F104" i="2" a="1"/>
  <c r="F104" i="2" s="1"/>
  <c r="F103" i="2" a="1"/>
  <c r="F103" i="2" s="1"/>
  <c r="F102" i="2" a="1"/>
  <c r="F102" i="2" s="1"/>
  <c r="F101" i="2" a="1"/>
  <c r="F101" i="2"/>
  <c r="F100" i="2" a="1"/>
  <c r="F100" i="2"/>
  <c r="F99" i="2" a="1"/>
  <c r="F99" i="2" s="1"/>
  <c r="F98" i="2" a="1"/>
  <c r="F98" i="2" s="1"/>
  <c r="F97" i="2" a="1"/>
  <c r="F97" i="2" s="1"/>
  <c r="F96" i="2" a="1"/>
  <c r="F96" i="2" s="1"/>
  <c r="F95" i="2" a="1"/>
  <c r="F95" i="2"/>
  <c r="F94" i="2" a="1"/>
  <c r="F94" i="2"/>
  <c r="F93" i="2" a="1"/>
  <c r="F93" i="2" s="1"/>
  <c r="F92" i="2" a="1"/>
  <c r="F92" i="2"/>
  <c r="F91" i="2" a="1"/>
  <c r="F91" i="2" s="1"/>
  <c r="F90" i="2" a="1"/>
  <c r="F90" i="2" s="1"/>
  <c r="F89" i="2" a="1"/>
  <c r="F89" i="2"/>
  <c r="F88" i="2" a="1"/>
  <c r="F88" i="2" s="1"/>
  <c r="F87" i="2" a="1"/>
  <c r="F87" i="2" s="1"/>
  <c r="F86" i="2" a="1"/>
  <c r="F86" i="2"/>
  <c r="F85" i="2" a="1"/>
  <c r="F85" i="2" s="1"/>
  <c r="F84" i="2" a="1"/>
  <c r="F84" i="2" s="1"/>
  <c r="F83" i="2" a="1"/>
  <c r="F83" i="2"/>
  <c r="F82" i="2" a="1"/>
  <c r="F82" i="2" s="1"/>
  <c r="F81" i="2" a="1"/>
  <c r="F81" i="2" s="1"/>
  <c r="F80" i="2" a="1"/>
  <c r="F80" i="2" s="1"/>
  <c r="F79" i="2" a="1"/>
  <c r="F79" i="2" s="1"/>
  <c r="F78" i="2" a="1"/>
  <c r="F78" i="2" s="1"/>
  <c r="F77" i="2" a="1"/>
  <c r="F77" i="2"/>
  <c r="F76" i="2" a="1"/>
  <c r="F76" i="2"/>
  <c r="F75" i="2" a="1"/>
  <c r="F75" i="2" s="1"/>
  <c r="F74" i="2" a="1"/>
  <c r="F74" i="2" s="1"/>
  <c r="F73" i="2" a="1"/>
  <c r="F73" i="2" s="1"/>
  <c r="F72" i="2" a="1"/>
  <c r="F72" i="2" s="1"/>
  <c r="F71" i="2" a="1"/>
  <c r="F71" i="2"/>
  <c r="F70" i="2" a="1"/>
  <c r="F70" i="2"/>
  <c r="F69" i="2" a="1"/>
  <c r="F69" i="2" s="1"/>
  <c r="F68" i="2" a="1"/>
  <c r="F68" i="2"/>
  <c r="F67" i="2" a="1"/>
  <c r="F67" i="2" s="1"/>
  <c r="F66" i="2" a="1"/>
  <c r="F66" i="2" s="1"/>
  <c r="F65" i="2" a="1"/>
  <c r="F65" i="2"/>
  <c r="F64" i="2" a="1"/>
  <c r="F64" i="2" s="1"/>
  <c r="F63" i="2" a="1"/>
  <c r="F63" i="2" s="1"/>
  <c r="F62" i="2" a="1"/>
  <c r="F62" i="2"/>
  <c r="F61" i="2" a="1"/>
  <c r="F61" i="2" s="1"/>
  <c r="F60" i="2" a="1"/>
  <c r="F60" i="2" s="1"/>
  <c r="F59" i="2" a="1"/>
  <c r="F59" i="2"/>
  <c r="F58" i="2" a="1"/>
  <c r="F58" i="2" s="1"/>
  <c r="F57" i="2" a="1"/>
  <c r="F57" i="2" s="1"/>
  <c r="F56" i="2" a="1"/>
  <c r="F56" i="2" s="1"/>
  <c r="F55" i="2" a="1"/>
  <c r="F55" i="2" s="1"/>
  <c r="F54" i="2" a="1"/>
  <c r="F54" i="2" s="1"/>
  <c r="F53" i="2" a="1"/>
  <c r="F53" i="2"/>
  <c r="F52" i="2" a="1"/>
  <c r="F52" i="2"/>
  <c r="F51" i="2" a="1"/>
  <c r="F51" i="2" s="1"/>
  <c r="F50" i="2" a="1"/>
  <c r="F50" i="2" s="1"/>
  <c r="F49" i="2" a="1"/>
  <c r="F49" i="2" s="1"/>
  <c r="F48" i="2" a="1"/>
  <c r="F48" i="2" s="1"/>
  <c r="F47" i="2" a="1"/>
  <c r="F47" i="2"/>
  <c r="F46" i="2" a="1"/>
  <c r="F46" i="2"/>
  <c r="F45" i="2" a="1"/>
  <c r="F45" i="2" s="1"/>
  <c r="F44" i="2" a="1"/>
  <c r="F44" i="2"/>
  <c r="F43" i="2" a="1"/>
  <c r="F43" i="2" s="1"/>
  <c r="F42" i="2" a="1"/>
  <c r="F42" i="2" s="1"/>
  <c r="F41" i="2" a="1"/>
  <c r="F41" i="2"/>
  <c r="F40" i="2" a="1"/>
  <c r="F40" i="2" s="1"/>
  <c r="F39" i="2" a="1"/>
  <c r="F39" i="2" s="1"/>
  <c r="F38" i="2" a="1"/>
  <c r="F38" i="2"/>
  <c r="F37" i="2" a="1"/>
  <c r="F37" i="2" s="1"/>
  <c r="F36" i="2" a="1"/>
  <c r="F36" i="2" s="1"/>
  <c r="F35" i="2" a="1"/>
  <c r="F35" i="2"/>
  <c r="F34" i="2" a="1"/>
  <c r="F34" i="2" s="1"/>
  <c r="F33" i="2" a="1"/>
  <c r="F33" i="2" s="1"/>
  <c r="F32" i="2" a="1"/>
  <c r="F32" i="2" s="1"/>
  <c r="F31" i="2" a="1"/>
  <c r="F31" i="2" s="1"/>
  <c r="F30" i="2" a="1"/>
  <c r="F30" i="2" s="1"/>
  <c r="F29" i="2" a="1"/>
  <c r="F29" i="2"/>
  <c r="F28" i="2" a="1"/>
  <c r="F28" i="2"/>
  <c r="F27" i="2" a="1"/>
  <c r="F27" i="2" s="1"/>
  <c r="F26" i="2" a="1"/>
  <c r="F26" i="2" s="1"/>
  <c r="F25" i="2" a="1"/>
  <c r="F25" i="2" s="1"/>
  <c r="F24" i="2" a="1"/>
  <c r="F24" i="2" s="1"/>
  <c r="F23" i="2" a="1"/>
  <c r="F23" i="2"/>
  <c r="F22" i="2" a="1"/>
  <c r="F22" i="2"/>
  <c r="F21" i="2" a="1"/>
  <c r="F21" i="2" s="1"/>
  <c r="F20" i="2" a="1"/>
  <c r="F20" i="2"/>
  <c r="F19" i="2" a="1"/>
  <c r="F19" i="2" s="1"/>
  <c r="F18" i="2" a="1"/>
  <c r="F18" i="2" s="1"/>
  <c r="F17" i="2" a="1"/>
  <c r="F17" i="2"/>
  <c r="F16" i="2" a="1"/>
  <c r="F16" i="2" s="1"/>
  <c r="F15" i="2" a="1"/>
  <c r="F15" i="2" s="1"/>
  <c r="F14" i="2" a="1"/>
  <c r="F14" i="2"/>
  <c r="F13" i="2" a="1"/>
  <c r="F13" i="2" s="1"/>
  <c r="F12" i="2" a="1"/>
  <c r="F12" i="2" s="1"/>
  <c r="F11" i="2" a="1"/>
  <c r="F11" i="2"/>
  <c r="F10" i="2" a="1"/>
  <c r="F10" i="2" s="1"/>
  <c r="F9" i="2" a="1"/>
  <c r="F9" i="2" s="1"/>
  <c r="F8" i="2" a="1"/>
  <c r="F8" i="2" s="1"/>
  <c r="F7" i="2" a="1"/>
  <c r="F7" i="2" s="1"/>
  <c r="F6" i="2" a="1"/>
  <c r="F6" i="2" s="1"/>
  <c r="F5" i="2" a="1"/>
  <c r="F5" i="2"/>
  <c r="F4" i="2" a="1"/>
  <c r="F4" i="2"/>
  <c r="F3" i="2" a="1"/>
  <c r="F3" i="2" s="1"/>
  <c r="F2" i="2" a="1"/>
  <c r="F2" i="2" s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D5" i="5"/>
  <c r="I49" i="5"/>
  <c r="P138" i="5"/>
  <c r="E5" i="11"/>
  <c r="P69" i="5"/>
  <c r="I210" i="5"/>
  <c r="I195" i="5"/>
  <c r="P122" i="5"/>
  <c r="P182" i="5"/>
  <c r="P159" i="5"/>
  <c r="I36" i="5"/>
  <c r="J9" i="11"/>
  <c r="I44" i="5"/>
  <c r="P166" i="5"/>
  <c r="P189" i="5"/>
  <c r="I67" i="5"/>
  <c r="P62" i="5"/>
  <c r="I117" i="5"/>
  <c r="P21" i="5"/>
  <c r="P188" i="5"/>
  <c r="P187" i="5"/>
  <c r="I75" i="5"/>
  <c r="I56" i="5"/>
  <c r="P121" i="5"/>
  <c r="H19" i="5"/>
  <c r="I200" i="5"/>
  <c r="P134" i="5"/>
  <c r="P144" i="5"/>
  <c r="P211" i="5"/>
  <c r="I32" i="5"/>
  <c r="I91" i="5"/>
  <c r="P77" i="5"/>
  <c r="P180" i="5"/>
  <c r="P102" i="5"/>
  <c r="I140" i="5"/>
  <c r="I189" i="5"/>
  <c r="I162" i="5"/>
  <c r="P206" i="5"/>
  <c r="P126" i="5"/>
  <c r="L7" i="11"/>
  <c r="I90" i="5"/>
  <c r="I63" i="5"/>
  <c r="I128" i="5"/>
  <c r="P177" i="5"/>
  <c r="I95" i="5"/>
  <c r="I40" i="5"/>
  <c r="P207" i="5"/>
  <c r="I213" i="5"/>
  <c r="I158" i="5"/>
  <c r="H8" i="11"/>
  <c r="E11" i="11"/>
  <c r="P82" i="5"/>
  <c r="I50" i="5"/>
  <c r="P105" i="5"/>
  <c r="P95" i="5"/>
  <c r="I60" i="5"/>
  <c r="P124" i="5"/>
  <c r="P65" i="5"/>
  <c r="I212" i="5"/>
  <c r="P37" i="5"/>
  <c r="P93" i="5"/>
  <c r="N5" i="11"/>
  <c r="E10" i="11"/>
  <c r="P25" i="5"/>
  <c r="A52" i="8"/>
  <c r="P75" i="5"/>
  <c r="I98" i="5"/>
  <c r="P116" i="5"/>
  <c r="P53" i="5"/>
  <c r="I94" i="5"/>
  <c r="I214" i="5"/>
  <c r="I48" i="5"/>
  <c r="I155" i="5"/>
  <c r="P139" i="5"/>
  <c r="P137" i="5"/>
  <c r="P212" i="5"/>
  <c r="I209" i="5"/>
  <c r="P58" i="5"/>
  <c r="P46" i="5"/>
  <c r="I88" i="5"/>
  <c r="I7" i="11"/>
  <c r="I167" i="5"/>
  <c r="L6" i="11"/>
  <c r="I150" i="5"/>
  <c r="A36" i="7"/>
  <c r="I19" i="5"/>
  <c r="I198" i="5"/>
  <c r="I149" i="5"/>
  <c r="P155" i="5"/>
  <c r="I28" i="5"/>
  <c r="P193" i="5"/>
  <c r="P89" i="5"/>
  <c r="P179" i="5"/>
  <c r="I111" i="5"/>
  <c r="P161" i="5"/>
  <c r="I35" i="5"/>
  <c r="I131" i="5"/>
  <c r="I108" i="5"/>
  <c r="I160" i="5"/>
  <c r="I22" i="5"/>
  <c r="I178" i="5"/>
  <c r="P142" i="5"/>
  <c r="I73" i="5"/>
  <c r="P27" i="5"/>
  <c r="P30" i="5"/>
  <c r="P213" i="5"/>
  <c r="P112" i="5"/>
  <c r="I164" i="5"/>
  <c r="P67" i="5"/>
  <c r="I187" i="5"/>
  <c r="P149" i="5"/>
  <c r="I174" i="5"/>
  <c r="P208" i="5"/>
  <c r="P31" i="5"/>
  <c r="P100" i="5"/>
  <c r="P217" i="5"/>
  <c r="I16" i="5"/>
  <c r="L5" i="11"/>
  <c r="I182" i="5"/>
  <c r="E9" i="11"/>
  <c r="I204" i="5"/>
  <c r="I59" i="5"/>
  <c r="P125" i="5"/>
  <c r="I89" i="5"/>
  <c r="M6" i="11"/>
  <c r="P68" i="5"/>
  <c r="P106" i="5"/>
  <c r="I21" i="5"/>
  <c r="P203" i="5"/>
  <c r="H16" i="5"/>
  <c r="A36" i="6"/>
  <c r="I130" i="5"/>
  <c r="J7" i="11"/>
  <c r="P147" i="5"/>
  <c r="P78" i="5"/>
  <c r="A36" i="8"/>
  <c r="E6" i="11"/>
  <c r="I97" i="5"/>
  <c r="P151" i="5"/>
  <c r="I93" i="5"/>
  <c r="I139" i="5"/>
  <c r="P26" i="5"/>
  <c r="J5" i="11"/>
  <c r="I76" i="5"/>
  <c r="I138" i="5"/>
  <c r="P85" i="5"/>
  <c r="P150" i="5"/>
  <c r="I199" i="5"/>
  <c r="I112" i="5"/>
  <c r="P99" i="5"/>
  <c r="P200" i="5"/>
  <c r="L9" i="11"/>
  <c r="P143" i="5"/>
  <c r="I70" i="5"/>
  <c r="I144" i="5"/>
  <c r="P140" i="5"/>
  <c r="I181" i="5"/>
  <c r="P199" i="5"/>
  <c r="P40" i="5"/>
  <c r="I25" i="5"/>
  <c r="P130" i="5"/>
  <c r="E7" i="11"/>
  <c r="P88" i="5"/>
  <c r="I68" i="5"/>
  <c r="I173" i="5"/>
  <c r="I116" i="5"/>
  <c r="I151" i="5"/>
  <c r="I134" i="5"/>
  <c r="I10" i="11"/>
  <c r="I31" i="5"/>
  <c r="I57" i="5"/>
  <c r="I43" i="5"/>
  <c r="P148" i="5"/>
  <c r="I110" i="5"/>
  <c r="I100" i="5"/>
  <c r="I115" i="5"/>
  <c r="P176" i="5"/>
  <c r="I205" i="5"/>
  <c r="P22" i="5"/>
  <c r="I206" i="5"/>
  <c r="I51" i="5"/>
  <c r="D6" i="5"/>
  <c r="I156" i="5"/>
  <c r="M8" i="11"/>
  <c r="P172" i="5"/>
  <c r="H5" i="11"/>
  <c r="I196" i="5"/>
  <c r="I74" i="5"/>
  <c r="I62" i="5"/>
  <c r="I184" i="5"/>
  <c r="P81" i="5"/>
  <c r="I64" i="5"/>
  <c r="P191" i="5"/>
  <c r="I188" i="5"/>
  <c r="I119" i="5"/>
  <c r="A52" i="7"/>
  <c r="I83" i="5"/>
  <c r="I78" i="5"/>
  <c r="I104" i="5"/>
  <c r="P52" i="5"/>
  <c r="I121" i="5"/>
  <c r="I145" i="5"/>
  <c r="I186" i="5"/>
  <c r="P44" i="5"/>
  <c r="P17" i="5"/>
  <c r="I211" i="5"/>
  <c r="I169" i="5"/>
  <c r="H7" i="11"/>
  <c r="I107" i="5"/>
  <c r="H9" i="11"/>
  <c r="I47" i="5"/>
  <c r="A36" i="10"/>
  <c r="A52" i="10"/>
  <c r="I190" i="5"/>
  <c r="P50" i="5"/>
  <c r="P108" i="5"/>
  <c r="I5" i="11"/>
  <c r="I33" i="5"/>
  <c r="I6" i="11"/>
  <c r="I129" i="5"/>
  <c r="P92" i="5"/>
  <c r="P16" i="5"/>
  <c r="P90" i="5"/>
  <c r="I77" i="5"/>
  <c r="I216" i="5"/>
  <c r="I220" i="5"/>
  <c r="I153" i="5"/>
  <c r="P136" i="5"/>
  <c r="I82" i="5"/>
  <c r="P192" i="5"/>
  <c r="P157" i="5"/>
  <c r="P23" i="5"/>
  <c r="P97" i="5"/>
  <c r="P84" i="5"/>
  <c r="P169" i="5"/>
  <c r="I106" i="5"/>
  <c r="I54" i="5"/>
  <c r="I166" i="5"/>
  <c r="I193" i="5"/>
  <c r="P72" i="5"/>
  <c r="P47" i="5"/>
  <c r="I185" i="5"/>
  <c r="P156" i="5"/>
  <c r="P113" i="5"/>
  <c r="I123" i="5"/>
  <c r="I34" i="5"/>
  <c r="P101" i="5"/>
  <c r="P109" i="5"/>
  <c r="P87" i="5"/>
  <c r="P96" i="5"/>
  <c r="N7" i="11"/>
  <c r="I8" i="11"/>
  <c r="P73" i="5"/>
  <c r="I179" i="5"/>
  <c r="K8" i="11"/>
  <c r="P133" i="5"/>
  <c r="I146" i="5"/>
  <c r="P123" i="5"/>
  <c r="P162" i="5"/>
  <c r="H10" i="11"/>
  <c r="I137" i="5"/>
  <c r="P135" i="5"/>
  <c r="I55" i="5"/>
  <c r="P210" i="5"/>
  <c r="P76" i="5"/>
  <c r="P181" i="5"/>
  <c r="P64" i="5"/>
  <c r="I92" i="5"/>
  <c r="I113" i="5"/>
  <c r="P205" i="5"/>
  <c r="P184" i="5"/>
  <c r="P56" i="5"/>
  <c r="P174" i="5"/>
  <c r="I163" i="5"/>
  <c r="I202" i="5"/>
  <c r="P219" i="5"/>
  <c r="I29" i="5"/>
  <c r="I81" i="5"/>
  <c r="P51" i="5"/>
  <c r="I161" i="5"/>
  <c r="I58" i="5"/>
  <c r="I38" i="5"/>
  <c r="I101" i="5"/>
  <c r="I176" i="5"/>
  <c r="P146" i="5"/>
  <c r="I201" i="5"/>
  <c r="I120" i="5"/>
  <c r="P118" i="5"/>
  <c r="I30" i="5"/>
  <c r="P201" i="5"/>
  <c r="P167" i="5"/>
  <c r="P141" i="5"/>
  <c r="P160" i="5"/>
  <c r="P127" i="5"/>
  <c r="P45" i="5"/>
  <c r="P194" i="5"/>
  <c r="P41" i="5"/>
  <c r="I194" i="5"/>
  <c r="I72" i="5"/>
  <c r="I136" i="5"/>
  <c r="P29" i="5"/>
  <c r="P114" i="5"/>
  <c r="I203" i="5"/>
  <c r="I127" i="5"/>
  <c r="I208" i="5"/>
  <c r="P220" i="5"/>
  <c r="I66" i="5"/>
  <c r="P186" i="5"/>
  <c r="I46" i="5"/>
  <c r="P28" i="5"/>
  <c r="P115" i="5"/>
  <c r="I122" i="5"/>
  <c r="I85" i="5"/>
  <c r="K10" i="11"/>
  <c r="I154" i="5"/>
  <c r="P170" i="5"/>
  <c r="I165" i="5"/>
  <c r="E13" i="11"/>
  <c r="P173" i="5"/>
  <c r="I17" i="5"/>
  <c r="I180" i="5"/>
  <c r="L19" i="5"/>
  <c r="P94" i="5"/>
  <c r="I183" i="5"/>
  <c r="I69" i="5"/>
  <c r="P197" i="5"/>
  <c r="I124" i="5"/>
  <c r="I191" i="5"/>
  <c r="P59" i="5"/>
  <c r="I27" i="5"/>
  <c r="I42" i="5"/>
  <c r="P71" i="5"/>
  <c r="P190" i="5"/>
  <c r="P183" i="5"/>
  <c r="I96" i="5"/>
  <c r="P70" i="5"/>
  <c r="P66" i="5"/>
  <c r="P195" i="5"/>
  <c r="P33" i="5"/>
  <c r="I141" i="5"/>
  <c r="I102" i="5"/>
  <c r="P38" i="5"/>
  <c r="I87" i="5"/>
  <c r="P91" i="5"/>
  <c r="P117" i="5"/>
  <c r="P216" i="5"/>
  <c r="P163" i="5"/>
  <c r="I219" i="5"/>
  <c r="M13" i="11"/>
  <c r="P131" i="5"/>
  <c r="A52" i="6"/>
  <c r="P24" i="5"/>
  <c r="P145" i="5"/>
  <c r="P119" i="5"/>
  <c r="P154" i="5"/>
  <c r="O13" i="11"/>
  <c r="I125" i="5"/>
  <c r="P61" i="5"/>
  <c r="I143" i="5"/>
  <c r="P110" i="5"/>
  <c r="P103" i="5"/>
  <c r="P32" i="5"/>
  <c r="P55" i="5"/>
  <c r="P152" i="5"/>
  <c r="P202" i="5"/>
  <c r="K7" i="11"/>
  <c r="A52" i="9"/>
  <c r="I53" i="5"/>
  <c r="P42" i="5"/>
  <c r="I52" i="5"/>
  <c r="I168" i="5"/>
  <c r="I109" i="5"/>
  <c r="P36" i="5"/>
  <c r="P164" i="5"/>
  <c r="I218" i="5"/>
  <c r="I148" i="5"/>
  <c r="P175" i="5"/>
  <c r="H13" i="11"/>
  <c r="P196" i="5"/>
  <c r="I24" i="5"/>
  <c r="P60" i="5"/>
  <c r="P48" i="5"/>
  <c r="I192" i="5"/>
  <c r="P214" i="5"/>
  <c r="P49" i="5"/>
  <c r="I39" i="5"/>
  <c r="D11" i="5"/>
  <c r="I133" i="5"/>
  <c r="P132" i="5"/>
  <c r="P80" i="5"/>
  <c r="I217" i="5"/>
  <c r="P63" i="5"/>
  <c r="P57" i="5"/>
  <c r="I37" i="5"/>
  <c r="P129" i="5"/>
  <c r="I142" i="5"/>
  <c r="I135" i="5"/>
  <c r="I157" i="5"/>
  <c r="P86" i="5"/>
  <c r="K5" i="11"/>
  <c r="I79" i="5"/>
  <c r="I175" i="5"/>
  <c r="P158" i="5"/>
  <c r="I177" i="5"/>
  <c r="P218" i="5"/>
  <c r="P111" i="5"/>
  <c r="I132" i="5"/>
  <c r="E8" i="11"/>
  <c r="I171" i="5"/>
  <c r="P98" i="5"/>
  <c r="P128" i="5"/>
  <c r="I18" i="5"/>
  <c r="I61" i="5"/>
  <c r="D7" i="5"/>
  <c r="P54" i="5"/>
  <c r="P83" i="5"/>
  <c r="P198" i="5"/>
  <c r="P171" i="5"/>
  <c r="O6" i="11"/>
  <c r="P120" i="5"/>
  <c r="P43" i="5"/>
  <c r="I12" i="11"/>
  <c r="I172" i="5"/>
  <c r="I86" i="5"/>
  <c r="N13" i="11"/>
  <c r="P107" i="5"/>
  <c r="P153" i="5"/>
  <c r="I23" i="5"/>
  <c r="I152" i="5"/>
  <c r="I103" i="5"/>
  <c r="P204" i="5"/>
  <c r="I147" i="5"/>
  <c r="E12" i="11"/>
  <c r="I207" i="5"/>
  <c r="I126" i="5"/>
  <c r="I215" i="5"/>
  <c r="P104" i="5"/>
  <c r="P178" i="5"/>
  <c r="P34" i="5"/>
  <c r="I114" i="5"/>
  <c r="P35" i="5"/>
  <c r="I159" i="5"/>
  <c r="P39" i="5"/>
  <c r="I84" i="5"/>
  <c r="I118" i="5"/>
  <c r="I80" i="5"/>
  <c r="I41" i="5"/>
  <c r="J8" i="11"/>
  <c r="I65" i="5"/>
  <c r="I197" i="5"/>
  <c r="P79" i="5"/>
  <c r="P209" i="5"/>
  <c r="P185" i="5"/>
  <c r="I45" i="5"/>
  <c r="I26" i="5"/>
  <c r="I71" i="5"/>
  <c r="P215" i="5"/>
  <c r="P74" i="5"/>
  <c r="P165" i="5"/>
  <c r="I170" i="5"/>
  <c r="J11" i="11"/>
  <c r="I99" i="5"/>
  <c r="M5" i="11"/>
  <c r="A36" i="9"/>
  <c r="I105" i="5"/>
  <c r="P168" i="5"/>
  <c r="G5" i="9" l="1"/>
  <c r="K5" i="9"/>
  <c r="J5" i="9"/>
  <c r="Q66" i="5"/>
  <c r="O66" i="5"/>
  <c r="R66" i="5"/>
  <c r="S66" i="5"/>
  <c r="N66" i="5"/>
  <c r="Q114" i="5"/>
  <c r="O114" i="5"/>
  <c r="R114" i="5"/>
  <c r="S114" i="5"/>
  <c r="N114" i="5"/>
  <c r="Q210" i="5"/>
  <c r="O210" i="5"/>
  <c r="R210" i="5"/>
  <c r="S210" i="5"/>
  <c r="N210" i="5"/>
  <c r="Q72" i="5"/>
  <c r="O72" i="5"/>
  <c r="S72" i="5"/>
  <c r="R72" i="5"/>
  <c r="N72" i="5"/>
  <c r="Q136" i="5"/>
  <c r="O136" i="5"/>
  <c r="S136" i="5"/>
  <c r="R136" i="5"/>
  <c r="N136" i="5"/>
  <c r="Q62" i="5"/>
  <c r="O62" i="5"/>
  <c r="R62" i="5"/>
  <c r="S62" i="5"/>
  <c r="N62" i="5"/>
  <c r="Q110" i="5"/>
  <c r="O110" i="5"/>
  <c r="R110" i="5"/>
  <c r="S110" i="5"/>
  <c r="N110" i="5"/>
  <c r="Q158" i="5"/>
  <c r="O158" i="5"/>
  <c r="R158" i="5"/>
  <c r="S158" i="5"/>
  <c r="N158" i="5"/>
  <c r="Q36" i="5"/>
  <c r="N36" i="5"/>
  <c r="Q84" i="5"/>
  <c r="O84" i="5"/>
  <c r="S84" i="5"/>
  <c r="R84" i="5"/>
  <c r="N84" i="5"/>
  <c r="Q100" i="5"/>
  <c r="O100" i="5"/>
  <c r="S100" i="5"/>
  <c r="R100" i="5"/>
  <c r="N100" i="5"/>
  <c r="Q148" i="5"/>
  <c r="O148" i="5"/>
  <c r="S148" i="5"/>
  <c r="R148" i="5"/>
  <c r="N148" i="5"/>
  <c r="Q180" i="5"/>
  <c r="O180" i="5"/>
  <c r="S180" i="5"/>
  <c r="R180" i="5"/>
  <c r="N180" i="5"/>
  <c r="Q196" i="5"/>
  <c r="O196" i="5"/>
  <c r="S196" i="5"/>
  <c r="R196" i="5"/>
  <c r="N196" i="5"/>
  <c r="Q212" i="5"/>
  <c r="O212" i="5"/>
  <c r="S212" i="5"/>
  <c r="R212" i="5"/>
  <c r="N212" i="5"/>
  <c r="Q26" i="5"/>
  <c r="N26" i="5"/>
  <c r="Q42" i="5"/>
  <c r="O42" i="5"/>
  <c r="R42" i="5"/>
  <c r="S42" i="5"/>
  <c r="N42" i="5"/>
  <c r="Q58" i="5"/>
  <c r="O58" i="5"/>
  <c r="R58" i="5"/>
  <c r="S58" i="5"/>
  <c r="N58" i="5"/>
  <c r="Q74" i="5"/>
  <c r="O74" i="5"/>
  <c r="R74" i="5"/>
  <c r="S74" i="5"/>
  <c r="N74" i="5"/>
  <c r="Q90" i="5"/>
  <c r="O90" i="5"/>
  <c r="R90" i="5"/>
  <c r="S90" i="5"/>
  <c r="N90" i="5"/>
  <c r="Q106" i="5"/>
  <c r="O106" i="5"/>
  <c r="R106" i="5"/>
  <c r="S106" i="5"/>
  <c r="N106" i="5"/>
  <c r="Q122" i="5"/>
  <c r="O122" i="5"/>
  <c r="R122" i="5"/>
  <c r="S122" i="5"/>
  <c r="N122" i="5"/>
  <c r="Q138" i="5"/>
  <c r="O138" i="5"/>
  <c r="R138" i="5"/>
  <c r="S138" i="5"/>
  <c r="N138" i="5"/>
  <c r="Q154" i="5"/>
  <c r="O154" i="5"/>
  <c r="R154" i="5"/>
  <c r="S154" i="5"/>
  <c r="N154" i="5"/>
  <c r="Q170" i="5"/>
  <c r="O170" i="5"/>
  <c r="R170" i="5"/>
  <c r="S170" i="5"/>
  <c r="N170" i="5"/>
  <c r="Q186" i="5"/>
  <c r="O186" i="5"/>
  <c r="R186" i="5"/>
  <c r="S186" i="5"/>
  <c r="N186" i="5"/>
  <c r="Q202" i="5"/>
  <c r="O202" i="5"/>
  <c r="R202" i="5"/>
  <c r="S202" i="5"/>
  <c r="N202" i="5"/>
  <c r="Q218" i="5"/>
  <c r="O218" i="5"/>
  <c r="R218" i="5"/>
  <c r="S218" i="5"/>
  <c r="N218" i="5"/>
  <c r="Q32" i="5"/>
  <c r="N32" i="5"/>
  <c r="Q48" i="5"/>
  <c r="O48" i="5"/>
  <c r="S48" i="5"/>
  <c r="R48" i="5"/>
  <c r="N48" i="5"/>
  <c r="Q64" i="5"/>
  <c r="O64" i="5"/>
  <c r="S64" i="5"/>
  <c r="R64" i="5"/>
  <c r="N64" i="5"/>
  <c r="Q80" i="5"/>
  <c r="O80" i="5"/>
  <c r="S80" i="5"/>
  <c r="R80" i="5"/>
  <c r="N80" i="5"/>
  <c r="Q96" i="5"/>
  <c r="O96" i="5"/>
  <c r="S96" i="5"/>
  <c r="R96" i="5"/>
  <c r="N96" i="5"/>
  <c r="Q112" i="5"/>
  <c r="O112" i="5"/>
  <c r="S112" i="5"/>
  <c r="R112" i="5"/>
  <c r="N112" i="5"/>
  <c r="Q128" i="5"/>
  <c r="O128" i="5"/>
  <c r="S128" i="5"/>
  <c r="R128" i="5"/>
  <c r="N128" i="5"/>
  <c r="Q144" i="5"/>
  <c r="O144" i="5"/>
  <c r="S144" i="5"/>
  <c r="R144" i="5"/>
  <c r="N144" i="5"/>
  <c r="Q160" i="5"/>
  <c r="O160" i="5"/>
  <c r="S160" i="5"/>
  <c r="R160" i="5"/>
  <c r="N160" i="5"/>
  <c r="Q176" i="5"/>
  <c r="O176" i="5"/>
  <c r="S176" i="5"/>
  <c r="R176" i="5"/>
  <c r="N176" i="5"/>
  <c r="Q192" i="5"/>
  <c r="O192" i="5"/>
  <c r="S192" i="5"/>
  <c r="R192" i="5"/>
  <c r="N192" i="5"/>
  <c r="Q208" i="5"/>
  <c r="O208" i="5"/>
  <c r="S208" i="5"/>
  <c r="R208" i="5"/>
  <c r="N208" i="5"/>
  <c r="Q34" i="5"/>
  <c r="N34" i="5"/>
  <c r="Q50" i="5"/>
  <c r="O50" i="5"/>
  <c r="R50" i="5"/>
  <c r="S50" i="5"/>
  <c r="N50" i="5"/>
  <c r="Q82" i="5"/>
  <c r="O82" i="5"/>
  <c r="R82" i="5"/>
  <c r="S82" i="5"/>
  <c r="N82" i="5"/>
  <c r="Q98" i="5"/>
  <c r="O98" i="5"/>
  <c r="R98" i="5"/>
  <c r="S98" i="5"/>
  <c r="N98" i="5"/>
  <c r="Q130" i="5"/>
  <c r="O130" i="5"/>
  <c r="R130" i="5"/>
  <c r="S130" i="5"/>
  <c r="N130" i="5"/>
  <c r="Q146" i="5"/>
  <c r="O146" i="5"/>
  <c r="R146" i="5"/>
  <c r="S146" i="5"/>
  <c r="N146" i="5"/>
  <c r="Q162" i="5"/>
  <c r="O162" i="5"/>
  <c r="R162" i="5"/>
  <c r="S162" i="5"/>
  <c r="N162" i="5"/>
  <c r="Q178" i="5"/>
  <c r="O178" i="5"/>
  <c r="R178" i="5"/>
  <c r="S178" i="5"/>
  <c r="N178" i="5"/>
  <c r="Q194" i="5"/>
  <c r="O194" i="5"/>
  <c r="R194" i="5"/>
  <c r="S194" i="5"/>
  <c r="N194" i="5"/>
  <c r="Q24" i="5"/>
  <c r="N24" i="5"/>
  <c r="Q40" i="5"/>
  <c r="O40" i="5"/>
  <c r="S40" i="5"/>
  <c r="R40" i="5"/>
  <c r="N40" i="5"/>
  <c r="Q56" i="5"/>
  <c r="O56" i="5"/>
  <c r="S56" i="5"/>
  <c r="R56" i="5"/>
  <c r="N56" i="5"/>
  <c r="Q88" i="5"/>
  <c r="O88" i="5"/>
  <c r="S88" i="5"/>
  <c r="R88" i="5"/>
  <c r="N88" i="5"/>
  <c r="Q104" i="5"/>
  <c r="O104" i="5"/>
  <c r="S104" i="5"/>
  <c r="R104" i="5"/>
  <c r="N104" i="5"/>
  <c r="Q120" i="5"/>
  <c r="O120" i="5"/>
  <c r="S120" i="5"/>
  <c r="R120" i="5"/>
  <c r="N120" i="5"/>
  <c r="Q152" i="5"/>
  <c r="O152" i="5"/>
  <c r="S152" i="5"/>
  <c r="R152" i="5"/>
  <c r="N152" i="5"/>
  <c r="Q168" i="5"/>
  <c r="O168" i="5"/>
  <c r="S168" i="5"/>
  <c r="R168" i="5"/>
  <c r="N168" i="5"/>
  <c r="Q184" i="5"/>
  <c r="O184" i="5"/>
  <c r="S184" i="5"/>
  <c r="R184" i="5"/>
  <c r="N184" i="5"/>
  <c r="Q200" i="5"/>
  <c r="O200" i="5"/>
  <c r="S200" i="5"/>
  <c r="R200" i="5"/>
  <c r="N200" i="5"/>
  <c r="Q216" i="5"/>
  <c r="O216" i="5"/>
  <c r="S216" i="5"/>
  <c r="R216" i="5"/>
  <c r="N216" i="5"/>
  <c r="Q30" i="5"/>
  <c r="N30" i="5"/>
  <c r="Q46" i="5"/>
  <c r="O46" i="5"/>
  <c r="R46" i="5"/>
  <c r="S46" i="5"/>
  <c r="N46" i="5"/>
  <c r="Q78" i="5"/>
  <c r="O78" i="5"/>
  <c r="R78" i="5"/>
  <c r="S78" i="5"/>
  <c r="N78" i="5"/>
  <c r="Q94" i="5"/>
  <c r="O94" i="5"/>
  <c r="R94" i="5"/>
  <c r="S94" i="5"/>
  <c r="N94" i="5"/>
  <c r="Q126" i="5"/>
  <c r="O126" i="5"/>
  <c r="R126" i="5"/>
  <c r="S126" i="5"/>
  <c r="N126" i="5"/>
  <c r="Q142" i="5"/>
  <c r="O142" i="5"/>
  <c r="R142" i="5"/>
  <c r="S142" i="5"/>
  <c r="N142" i="5"/>
  <c r="Q174" i="5"/>
  <c r="O174" i="5"/>
  <c r="R174" i="5"/>
  <c r="S174" i="5"/>
  <c r="N174" i="5"/>
  <c r="Q190" i="5"/>
  <c r="O190" i="5"/>
  <c r="R190" i="5"/>
  <c r="S190" i="5"/>
  <c r="N190" i="5"/>
  <c r="Q206" i="5"/>
  <c r="O206" i="5"/>
  <c r="R206" i="5"/>
  <c r="S206" i="5"/>
  <c r="N206" i="5"/>
  <c r="J19" i="5"/>
  <c r="K19" i="5"/>
  <c r="G19" i="5"/>
  <c r="Q52" i="5"/>
  <c r="O52" i="5"/>
  <c r="S52" i="5"/>
  <c r="R52" i="5"/>
  <c r="N52" i="5"/>
  <c r="Q68" i="5"/>
  <c r="O68" i="5"/>
  <c r="S68" i="5"/>
  <c r="R68" i="5"/>
  <c r="N68" i="5"/>
  <c r="Q116" i="5"/>
  <c r="O116" i="5"/>
  <c r="S116" i="5"/>
  <c r="R116" i="5"/>
  <c r="N116" i="5"/>
  <c r="Q132" i="5"/>
  <c r="O132" i="5"/>
  <c r="S132" i="5"/>
  <c r="R132" i="5"/>
  <c r="N132" i="5"/>
  <c r="Q164" i="5"/>
  <c r="O164" i="5"/>
  <c r="S164" i="5"/>
  <c r="R164" i="5"/>
  <c r="N164" i="5"/>
  <c r="J16" i="5"/>
  <c r="Q17" i="5"/>
  <c r="J17" i="5"/>
  <c r="Q16" i="5"/>
  <c r="J18" i="5"/>
  <c r="Q22" i="5"/>
  <c r="N22" i="5"/>
  <c r="Q38" i="5"/>
  <c r="N38" i="5"/>
  <c r="Q54" i="5"/>
  <c r="O54" i="5"/>
  <c r="R54" i="5"/>
  <c r="S54" i="5"/>
  <c r="N54" i="5"/>
  <c r="Q70" i="5"/>
  <c r="O70" i="5"/>
  <c r="R70" i="5"/>
  <c r="S70" i="5"/>
  <c r="N70" i="5"/>
  <c r="Q86" i="5"/>
  <c r="O86" i="5"/>
  <c r="R86" i="5"/>
  <c r="S86" i="5"/>
  <c r="N86" i="5"/>
  <c r="Q102" i="5"/>
  <c r="O102" i="5"/>
  <c r="R102" i="5"/>
  <c r="S102" i="5"/>
  <c r="N102" i="5"/>
  <c r="Q118" i="5"/>
  <c r="O118" i="5"/>
  <c r="R118" i="5"/>
  <c r="S118" i="5"/>
  <c r="N118" i="5"/>
  <c r="Q134" i="5"/>
  <c r="O134" i="5"/>
  <c r="R134" i="5"/>
  <c r="S134" i="5"/>
  <c r="N134" i="5"/>
  <c r="Q150" i="5"/>
  <c r="O150" i="5"/>
  <c r="R150" i="5"/>
  <c r="S150" i="5"/>
  <c r="N150" i="5"/>
  <c r="Q166" i="5"/>
  <c r="O166" i="5"/>
  <c r="R166" i="5"/>
  <c r="S166" i="5"/>
  <c r="N166" i="5"/>
  <c r="Q182" i="5"/>
  <c r="O182" i="5"/>
  <c r="R182" i="5"/>
  <c r="S182" i="5"/>
  <c r="N182" i="5"/>
  <c r="Q198" i="5"/>
  <c r="O198" i="5"/>
  <c r="R198" i="5"/>
  <c r="S198" i="5"/>
  <c r="N198" i="5"/>
  <c r="Q214" i="5"/>
  <c r="O214" i="5"/>
  <c r="R214" i="5"/>
  <c r="S214" i="5"/>
  <c r="N214" i="5"/>
  <c r="Q28" i="5"/>
  <c r="N28" i="5"/>
  <c r="Q44" i="5"/>
  <c r="O44" i="5"/>
  <c r="S44" i="5"/>
  <c r="R44" i="5"/>
  <c r="N44" i="5"/>
  <c r="Q60" i="5"/>
  <c r="O60" i="5"/>
  <c r="S60" i="5"/>
  <c r="R60" i="5"/>
  <c r="N60" i="5"/>
  <c r="Q76" i="5"/>
  <c r="O76" i="5"/>
  <c r="S76" i="5"/>
  <c r="R76" i="5"/>
  <c r="N76" i="5"/>
  <c r="Q92" i="5"/>
  <c r="O92" i="5"/>
  <c r="S92" i="5"/>
  <c r="R92" i="5"/>
  <c r="N92" i="5"/>
  <c r="Q108" i="5"/>
  <c r="O108" i="5"/>
  <c r="S108" i="5"/>
  <c r="R108" i="5"/>
  <c r="N108" i="5"/>
  <c r="Q124" i="5"/>
  <c r="O124" i="5"/>
  <c r="S124" i="5"/>
  <c r="R124" i="5"/>
  <c r="N124" i="5"/>
  <c r="Q140" i="5"/>
  <c r="O140" i="5"/>
  <c r="S140" i="5"/>
  <c r="R140" i="5"/>
  <c r="N140" i="5"/>
  <c r="Q156" i="5"/>
  <c r="O156" i="5"/>
  <c r="S156" i="5"/>
  <c r="R156" i="5"/>
  <c r="N156" i="5"/>
  <c r="Q172" i="5"/>
  <c r="O172" i="5"/>
  <c r="S172" i="5"/>
  <c r="R172" i="5"/>
  <c r="N172" i="5"/>
  <c r="Q188" i="5"/>
  <c r="O188" i="5"/>
  <c r="S188" i="5"/>
  <c r="R188" i="5"/>
  <c r="N188" i="5"/>
  <c r="Q204" i="5"/>
  <c r="O204" i="5"/>
  <c r="S204" i="5"/>
  <c r="R204" i="5"/>
  <c r="N204" i="5"/>
  <c r="Q220" i="5"/>
  <c r="O220" i="5"/>
  <c r="S220" i="5"/>
  <c r="R220" i="5"/>
  <c r="N220" i="5"/>
  <c r="Q21" i="5"/>
  <c r="N21" i="5"/>
  <c r="Q25" i="5"/>
  <c r="N25" i="5"/>
  <c r="Q29" i="5"/>
  <c r="N29" i="5"/>
  <c r="Q33" i="5"/>
  <c r="N33" i="5"/>
  <c r="Q37" i="5"/>
  <c r="N37" i="5"/>
  <c r="Q41" i="5"/>
  <c r="O41" i="5"/>
  <c r="S41" i="5"/>
  <c r="R41" i="5"/>
  <c r="N41" i="5"/>
  <c r="Q45" i="5"/>
  <c r="O45" i="5"/>
  <c r="S45" i="5"/>
  <c r="R45" i="5"/>
  <c r="N45" i="5"/>
  <c r="Q49" i="5"/>
  <c r="O49" i="5"/>
  <c r="S49" i="5"/>
  <c r="R49" i="5"/>
  <c r="N49" i="5"/>
  <c r="Q53" i="5"/>
  <c r="O53" i="5"/>
  <c r="S53" i="5"/>
  <c r="R53" i="5"/>
  <c r="N53" i="5"/>
  <c r="Q57" i="5"/>
  <c r="O57" i="5"/>
  <c r="S57" i="5"/>
  <c r="R57" i="5"/>
  <c r="N57" i="5"/>
  <c r="Q61" i="5"/>
  <c r="O61" i="5"/>
  <c r="S61" i="5"/>
  <c r="R61" i="5"/>
  <c r="N61" i="5"/>
  <c r="Q65" i="5"/>
  <c r="O65" i="5"/>
  <c r="S65" i="5"/>
  <c r="R65" i="5"/>
  <c r="N65" i="5"/>
  <c r="Q69" i="5"/>
  <c r="O69" i="5"/>
  <c r="S69" i="5"/>
  <c r="R69" i="5"/>
  <c r="N69" i="5"/>
  <c r="Q73" i="5"/>
  <c r="O73" i="5"/>
  <c r="S73" i="5"/>
  <c r="R73" i="5"/>
  <c r="N73" i="5"/>
  <c r="Q77" i="5"/>
  <c r="O77" i="5"/>
  <c r="S77" i="5"/>
  <c r="R77" i="5"/>
  <c r="N77" i="5"/>
  <c r="Q81" i="5"/>
  <c r="O81" i="5"/>
  <c r="S81" i="5"/>
  <c r="R81" i="5"/>
  <c r="N81" i="5"/>
  <c r="Q85" i="5"/>
  <c r="O85" i="5"/>
  <c r="S85" i="5"/>
  <c r="R85" i="5"/>
  <c r="N85" i="5"/>
  <c r="Q89" i="5"/>
  <c r="O89" i="5"/>
  <c r="S89" i="5"/>
  <c r="R89" i="5"/>
  <c r="N89" i="5"/>
  <c r="Q93" i="5"/>
  <c r="O93" i="5"/>
  <c r="S93" i="5"/>
  <c r="R93" i="5"/>
  <c r="N93" i="5"/>
  <c r="Q97" i="5"/>
  <c r="O97" i="5"/>
  <c r="S97" i="5"/>
  <c r="R97" i="5"/>
  <c r="N97" i="5"/>
  <c r="Q101" i="5"/>
  <c r="O101" i="5"/>
  <c r="S101" i="5"/>
  <c r="R101" i="5"/>
  <c r="N101" i="5"/>
  <c r="Q105" i="5"/>
  <c r="O105" i="5"/>
  <c r="S105" i="5"/>
  <c r="R105" i="5"/>
  <c r="N105" i="5"/>
  <c r="Q109" i="5"/>
  <c r="O109" i="5"/>
  <c r="S109" i="5"/>
  <c r="R109" i="5"/>
  <c r="N109" i="5"/>
  <c r="Q113" i="5"/>
  <c r="O113" i="5"/>
  <c r="S113" i="5"/>
  <c r="R113" i="5"/>
  <c r="N113" i="5"/>
  <c r="Q117" i="5"/>
  <c r="O117" i="5"/>
  <c r="S117" i="5"/>
  <c r="R117" i="5"/>
  <c r="N117" i="5"/>
  <c r="Q121" i="5"/>
  <c r="O121" i="5"/>
  <c r="S121" i="5"/>
  <c r="R121" i="5"/>
  <c r="N121" i="5"/>
  <c r="Q125" i="5"/>
  <c r="O125" i="5"/>
  <c r="S125" i="5"/>
  <c r="R125" i="5"/>
  <c r="N125" i="5"/>
  <c r="Q129" i="5"/>
  <c r="O129" i="5"/>
  <c r="S129" i="5"/>
  <c r="R129" i="5"/>
  <c r="N129" i="5"/>
  <c r="Q133" i="5"/>
  <c r="O133" i="5"/>
  <c r="S133" i="5"/>
  <c r="R133" i="5"/>
  <c r="N133" i="5"/>
  <c r="Q137" i="5"/>
  <c r="O137" i="5"/>
  <c r="S137" i="5"/>
  <c r="R137" i="5"/>
  <c r="N137" i="5"/>
  <c r="Q141" i="5"/>
  <c r="O141" i="5"/>
  <c r="S141" i="5"/>
  <c r="R141" i="5"/>
  <c r="N141" i="5"/>
  <c r="Q145" i="5"/>
  <c r="O145" i="5"/>
  <c r="S145" i="5"/>
  <c r="R145" i="5"/>
  <c r="N145" i="5"/>
  <c r="Q149" i="5"/>
  <c r="O149" i="5"/>
  <c r="S149" i="5"/>
  <c r="R149" i="5"/>
  <c r="N149" i="5"/>
  <c r="Q153" i="5"/>
  <c r="O153" i="5"/>
  <c r="S153" i="5"/>
  <c r="R153" i="5"/>
  <c r="N153" i="5"/>
  <c r="Q157" i="5"/>
  <c r="O157" i="5"/>
  <c r="S157" i="5"/>
  <c r="R157" i="5"/>
  <c r="N157" i="5"/>
  <c r="Q161" i="5"/>
  <c r="O161" i="5"/>
  <c r="S161" i="5"/>
  <c r="R161" i="5"/>
  <c r="N161" i="5"/>
  <c r="Q165" i="5"/>
  <c r="O165" i="5"/>
  <c r="S165" i="5"/>
  <c r="R165" i="5"/>
  <c r="N165" i="5"/>
  <c r="Q169" i="5"/>
  <c r="O169" i="5"/>
  <c r="S169" i="5"/>
  <c r="R169" i="5"/>
  <c r="N169" i="5"/>
  <c r="Q173" i="5"/>
  <c r="O173" i="5"/>
  <c r="S173" i="5"/>
  <c r="R173" i="5"/>
  <c r="N173" i="5"/>
  <c r="Q177" i="5"/>
  <c r="O177" i="5"/>
  <c r="S177" i="5"/>
  <c r="R177" i="5"/>
  <c r="N177" i="5"/>
  <c r="Q181" i="5"/>
  <c r="O181" i="5"/>
  <c r="S181" i="5"/>
  <c r="R181" i="5"/>
  <c r="N181" i="5"/>
  <c r="Q185" i="5"/>
  <c r="O185" i="5"/>
  <c r="S185" i="5"/>
  <c r="R185" i="5"/>
  <c r="N185" i="5"/>
  <c r="Q189" i="5"/>
  <c r="O189" i="5"/>
  <c r="S189" i="5"/>
  <c r="R189" i="5"/>
  <c r="N189" i="5"/>
  <c r="Q193" i="5"/>
  <c r="O193" i="5"/>
  <c r="S193" i="5"/>
  <c r="R193" i="5"/>
  <c r="N193" i="5"/>
  <c r="Q197" i="5"/>
  <c r="O197" i="5"/>
  <c r="S197" i="5"/>
  <c r="R197" i="5"/>
  <c r="N197" i="5"/>
  <c r="Q201" i="5"/>
  <c r="O201" i="5"/>
  <c r="S201" i="5"/>
  <c r="R201" i="5"/>
  <c r="N201" i="5"/>
  <c r="Q205" i="5"/>
  <c r="O205" i="5"/>
  <c r="S205" i="5"/>
  <c r="R205" i="5"/>
  <c r="N205" i="5"/>
  <c r="Q209" i="5"/>
  <c r="O209" i="5"/>
  <c r="S209" i="5"/>
  <c r="R209" i="5"/>
  <c r="N209" i="5"/>
  <c r="Q213" i="5"/>
  <c r="O213" i="5"/>
  <c r="S213" i="5"/>
  <c r="R213" i="5"/>
  <c r="N213" i="5"/>
  <c r="Q217" i="5"/>
  <c r="O217" i="5"/>
  <c r="S217" i="5"/>
  <c r="R217" i="5"/>
  <c r="N217" i="5"/>
  <c r="J23" i="5"/>
  <c r="G23" i="5"/>
  <c r="J27" i="5"/>
  <c r="G27" i="5"/>
  <c r="J31" i="5"/>
  <c r="G31" i="5"/>
  <c r="J35" i="5"/>
  <c r="G35" i="5"/>
  <c r="H39" i="5"/>
  <c r="L39" i="5"/>
  <c r="J39" i="5"/>
  <c r="G39" i="5"/>
  <c r="K39" i="5"/>
  <c r="H43" i="5"/>
  <c r="L43" i="5"/>
  <c r="J43" i="5"/>
  <c r="G43" i="5"/>
  <c r="K43" i="5"/>
  <c r="H47" i="5"/>
  <c r="L47" i="5"/>
  <c r="J47" i="5"/>
  <c r="G47" i="5"/>
  <c r="K47" i="5"/>
  <c r="H51" i="5"/>
  <c r="L51" i="5"/>
  <c r="J51" i="5"/>
  <c r="G51" i="5"/>
  <c r="K51" i="5"/>
  <c r="H55" i="5"/>
  <c r="L55" i="5"/>
  <c r="J55" i="5"/>
  <c r="G55" i="5"/>
  <c r="K55" i="5"/>
  <c r="H59" i="5"/>
  <c r="L59" i="5"/>
  <c r="J59" i="5"/>
  <c r="G59" i="5"/>
  <c r="K59" i="5"/>
  <c r="H63" i="5"/>
  <c r="L63" i="5"/>
  <c r="J63" i="5"/>
  <c r="G63" i="5"/>
  <c r="K63" i="5"/>
  <c r="H67" i="5"/>
  <c r="L67" i="5"/>
  <c r="J67" i="5"/>
  <c r="G67" i="5"/>
  <c r="K67" i="5"/>
  <c r="H71" i="5"/>
  <c r="L71" i="5"/>
  <c r="J71" i="5"/>
  <c r="G71" i="5"/>
  <c r="K71" i="5"/>
  <c r="H75" i="5"/>
  <c r="L75" i="5"/>
  <c r="J75" i="5"/>
  <c r="G75" i="5"/>
  <c r="K75" i="5"/>
  <c r="H79" i="5"/>
  <c r="L79" i="5"/>
  <c r="J79" i="5"/>
  <c r="G79" i="5"/>
  <c r="K79" i="5"/>
  <c r="H83" i="5"/>
  <c r="L83" i="5"/>
  <c r="J83" i="5"/>
  <c r="G83" i="5"/>
  <c r="K83" i="5"/>
  <c r="H87" i="5"/>
  <c r="L87" i="5"/>
  <c r="J87" i="5"/>
  <c r="G87" i="5"/>
  <c r="K87" i="5"/>
  <c r="H91" i="5"/>
  <c r="L91" i="5"/>
  <c r="J91" i="5"/>
  <c r="G91" i="5"/>
  <c r="K91" i="5"/>
  <c r="H95" i="5"/>
  <c r="L95" i="5"/>
  <c r="J95" i="5"/>
  <c r="G95" i="5"/>
  <c r="K95" i="5"/>
  <c r="H99" i="5"/>
  <c r="L99" i="5"/>
  <c r="J99" i="5"/>
  <c r="G99" i="5"/>
  <c r="K99" i="5"/>
  <c r="H103" i="5"/>
  <c r="L103" i="5"/>
  <c r="J103" i="5"/>
  <c r="G103" i="5"/>
  <c r="K103" i="5"/>
  <c r="H107" i="5"/>
  <c r="L107" i="5"/>
  <c r="J107" i="5"/>
  <c r="G107" i="5"/>
  <c r="K107" i="5"/>
  <c r="H111" i="5"/>
  <c r="L111" i="5"/>
  <c r="J111" i="5"/>
  <c r="G111" i="5"/>
  <c r="K111" i="5"/>
  <c r="H115" i="5"/>
  <c r="L115" i="5"/>
  <c r="J115" i="5"/>
  <c r="G115" i="5"/>
  <c r="K115" i="5"/>
  <c r="H119" i="5"/>
  <c r="L119" i="5"/>
  <c r="J119" i="5"/>
  <c r="G119" i="5"/>
  <c r="K119" i="5"/>
  <c r="H123" i="5"/>
  <c r="L123" i="5"/>
  <c r="J123" i="5"/>
  <c r="G123" i="5"/>
  <c r="K123" i="5"/>
  <c r="H127" i="5"/>
  <c r="L127" i="5"/>
  <c r="J127" i="5"/>
  <c r="G127" i="5"/>
  <c r="K127" i="5"/>
  <c r="H131" i="5"/>
  <c r="L131" i="5"/>
  <c r="J131" i="5"/>
  <c r="G131" i="5"/>
  <c r="K131" i="5"/>
  <c r="H135" i="5"/>
  <c r="L135" i="5"/>
  <c r="J135" i="5"/>
  <c r="G135" i="5"/>
  <c r="K135" i="5"/>
  <c r="H139" i="5"/>
  <c r="L139" i="5"/>
  <c r="J139" i="5"/>
  <c r="G139" i="5"/>
  <c r="K139" i="5"/>
  <c r="H143" i="5"/>
  <c r="L143" i="5"/>
  <c r="J143" i="5"/>
  <c r="G143" i="5"/>
  <c r="K143" i="5"/>
  <c r="H147" i="5"/>
  <c r="L147" i="5"/>
  <c r="J147" i="5"/>
  <c r="G147" i="5"/>
  <c r="K147" i="5"/>
  <c r="H151" i="5"/>
  <c r="L151" i="5"/>
  <c r="J151" i="5"/>
  <c r="G151" i="5"/>
  <c r="K151" i="5"/>
  <c r="H155" i="5"/>
  <c r="L155" i="5"/>
  <c r="J155" i="5"/>
  <c r="G155" i="5"/>
  <c r="K155" i="5"/>
  <c r="H159" i="5"/>
  <c r="L159" i="5"/>
  <c r="J159" i="5"/>
  <c r="G159" i="5"/>
  <c r="K159" i="5"/>
  <c r="H163" i="5"/>
  <c r="L163" i="5"/>
  <c r="J163" i="5"/>
  <c r="G163" i="5"/>
  <c r="K163" i="5"/>
  <c r="H167" i="5"/>
  <c r="L167" i="5"/>
  <c r="J167" i="5"/>
  <c r="G167" i="5"/>
  <c r="K167" i="5"/>
  <c r="H171" i="5"/>
  <c r="L171" i="5"/>
  <c r="J171" i="5"/>
  <c r="G171" i="5"/>
  <c r="K171" i="5"/>
  <c r="H175" i="5"/>
  <c r="L175" i="5"/>
  <c r="J175" i="5"/>
  <c r="G175" i="5"/>
  <c r="K175" i="5"/>
  <c r="H179" i="5"/>
  <c r="L179" i="5"/>
  <c r="J179" i="5"/>
  <c r="G179" i="5"/>
  <c r="K179" i="5"/>
  <c r="H183" i="5"/>
  <c r="L183" i="5"/>
  <c r="J183" i="5"/>
  <c r="G183" i="5"/>
  <c r="K183" i="5"/>
  <c r="H187" i="5"/>
  <c r="L187" i="5"/>
  <c r="J187" i="5"/>
  <c r="G187" i="5"/>
  <c r="K187" i="5"/>
  <c r="H191" i="5"/>
  <c r="L191" i="5"/>
  <c r="J191" i="5"/>
  <c r="G191" i="5"/>
  <c r="K191" i="5"/>
  <c r="H195" i="5"/>
  <c r="L195" i="5"/>
  <c r="J195" i="5"/>
  <c r="G195" i="5"/>
  <c r="K195" i="5"/>
  <c r="H199" i="5"/>
  <c r="L199" i="5"/>
  <c r="J199" i="5"/>
  <c r="G199" i="5"/>
  <c r="K199" i="5"/>
  <c r="H203" i="5"/>
  <c r="L203" i="5"/>
  <c r="J203" i="5"/>
  <c r="G203" i="5"/>
  <c r="K203" i="5"/>
  <c r="H207" i="5"/>
  <c r="L207" i="5"/>
  <c r="J207" i="5"/>
  <c r="G207" i="5"/>
  <c r="K207" i="5"/>
  <c r="H211" i="5"/>
  <c r="L211" i="5"/>
  <c r="J211" i="5"/>
  <c r="G211" i="5"/>
  <c r="K211" i="5"/>
  <c r="H215" i="5"/>
  <c r="L215" i="5"/>
  <c r="J215" i="5"/>
  <c r="G215" i="5"/>
  <c r="K215" i="5"/>
  <c r="H219" i="5"/>
  <c r="L219" i="5"/>
  <c r="J219" i="5"/>
  <c r="G219" i="5"/>
  <c r="K219" i="5"/>
  <c r="G18" i="5"/>
  <c r="N16" i="5"/>
  <c r="G17" i="5"/>
  <c r="G16" i="5"/>
  <c r="N17" i="5"/>
  <c r="J22" i="5"/>
  <c r="G22" i="5"/>
  <c r="J26" i="5"/>
  <c r="G26" i="5"/>
  <c r="J30" i="5"/>
  <c r="G30" i="5"/>
  <c r="J34" i="5"/>
  <c r="G34" i="5"/>
  <c r="J38" i="5"/>
  <c r="G38" i="5"/>
  <c r="H42" i="5"/>
  <c r="L42" i="5"/>
  <c r="K42" i="5"/>
  <c r="J42" i="5"/>
  <c r="G42" i="5"/>
  <c r="H46" i="5"/>
  <c r="L46" i="5"/>
  <c r="K46" i="5"/>
  <c r="J46" i="5"/>
  <c r="G46" i="5"/>
  <c r="H50" i="5"/>
  <c r="L50" i="5"/>
  <c r="K50" i="5"/>
  <c r="J50" i="5"/>
  <c r="G50" i="5"/>
  <c r="H54" i="5"/>
  <c r="L54" i="5"/>
  <c r="K54" i="5"/>
  <c r="J54" i="5"/>
  <c r="G54" i="5"/>
  <c r="H58" i="5"/>
  <c r="L58" i="5"/>
  <c r="K58" i="5"/>
  <c r="J58" i="5"/>
  <c r="G58" i="5"/>
  <c r="H62" i="5"/>
  <c r="L62" i="5"/>
  <c r="K62" i="5"/>
  <c r="J62" i="5"/>
  <c r="G62" i="5"/>
  <c r="H66" i="5"/>
  <c r="L66" i="5"/>
  <c r="K66" i="5"/>
  <c r="J66" i="5"/>
  <c r="G66" i="5"/>
  <c r="H70" i="5"/>
  <c r="L70" i="5"/>
  <c r="K70" i="5"/>
  <c r="J70" i="5"/>
  <c r="G70" i="5"/>
  <c r="H74" i="5"/>
  <c r="L74" i="5"/>
  <c r="K74" i="5"/>
  <c r="J74" i="5"/>
  <c r="G74" i="5"/>
  <c r="H78" i="5"/>
  <c r="L78" i="5"/>
  <c r="K78" i="5"/>
  <c r="J78" i="5"/>
  <c r="G78" i="5"/>
  <c r="H82" i="5"/>
  <c r="L82" i="5"/>
  <c r="K82" i="5"/>
  <c r="J82" i="5"/>
  <c r="G82" i="5"/>
  <c r="H86" i="5"/>
  <c r="L86" i="5"/>
  <c r="K86" i="5"/>
  <c r="J86" i="5"/>
  <c r="G86" i="5"/>
  <c r="H90" i="5"/>
  <c r="L90" i="5"/>
  <c r="K90" i="5"/>
  <c r="J90" i="5"/>
  <c r="G90" i="5"/>
  <c r="H94" i="5"/>
  <c r="L94" i="5"/>
  <c r="K94" i="5"/>
  <c r="J94" i="5"/>
  <c r="G94" i="5"/>
  <c r="H98" i="5"/>
  <c r="L98" i="5"/>
  <c r="K98" i="5"/>
  <c r="J98" i="5"/>
  <c r="G98" i="5"/>
  <c r="H102" i="5"/>
  <c r="L102" i="5"/>
  <c r="K102" i="5"/>
  <c r="J102" i="5"/>
  <c r="G102" i="5"/>
  <c r="H106" i="5"/>
  <c r="L106" i="5"/>
  <c r="K106" i="5"/>
  <c r="J106" i="5"/>
  <c r="G106" i="5"/>
  <c r="H110" i="5"/>
  <c r="L110" i="5"/>
  <c r="K110" i="5"/>
  <c r="J110" i="5"/>
  <c r="G110" i="5"/>
  <c r="H114" i="5"/>
  <c r="L114" i="5"/>
  <c r="K114" i="5"/>
  <c r="J114" i="5"/>
  <c r="G114" i="5"/>
  <c r="H118" i="5"/>
  <c r="L118" i="5"/>
  <c r="K118" i="5"/>
  <c r="J118" i="5"/>
  <c r="G118" i="5"/>
  <c r="H122" i="5"/>
  <c r="L122" i="5"/>
  <c r="K122" i="5"/>
  <c r="J122" i="5"/>
  <c r="G122" i="5"/>
  <c r="H126" i="5"/>
  <c r="L126" i="5"/>
  <c r="K126" i="5"/>
  <c r="J126" i="5"/>
  <c r="G126" i="5"/>
  <c r="H130" i="5"/>
  <c r="L130" i="5"/>
  <c r="K130" i="5"/>
  <c r="J130" i="5"/>
  <c r="G130" i="5"/>
  <c r="H134" i="5"/>
  <c r="L134" i="5"/>
  <c r="K134" i="5"/>
  <c r="J134" i="5"/>
  <c r="G134" i="5"/>
  <c r="H138" i="5"/>
  <c r="L138" i="5"/>
  <c r="K138" i="5"/>
  <c r="J138" i="5"/>
  <c r="G138" i="5"/>
  <c r="H142" i="5"/>
  <c r="L142" i="5"/>
  <c r="K142" i="5"/>
  <c r="J142" i="5"/>
  <c r="G142" i="5"/>
  <c r="H146" i="5"/>
  <c r="L146" i="5"/>
  <c r="K146" i="5"/>
  <c r="J146" i="5"/>
  <c r="G146" i="5"/>
  <c r="H150" i="5"/>
  <c r="L150" i="5"/>
  <c r="K150" i="5"/>
  <c r="J150" i="5"/>
  <c r="G150" i="5"/>
  <c r="H154" i="5"/>
  <c r="L154" i="5"/>
  <c r="K154" i="5"/>
  <c r="J154" i="5"/>
  <c r="G154" i="5"/>
  <c r="H158" i="5"/>
  <c r="L158" i="5"/>
  <c r="K158" i="5"/>
  <c r="J158" i="5"/>
  <c r="G158" i="5"/>
  <c r="H162" i="5"/>
  <c r="L162" i="5"/>
  <c r="K162" i="5"/>
  <c r="J162" i="5"/>
  <c r="G162" i="5"/>
  <c r="H166" i="5"/>
  <c r="L166" i="5"/>
  <c r="K166" i="5"/>
  <c r="J166" i="5"/>
  <c r="G166" i="5"/>
  <c r="H170" i="5"/>
  <c r="L170" i="5"/>
  <c r="K170" i="5"/>
  <c r="J170" i="5"/>
  <c r="G170" i="5"/>
  <c r="H174" i="5"/>
  <c r="L174" i="5"/>
  <c r="K174" i="5"/>
  <c r="J174" i="5"/>
  <c r="G174" i="5"/>
  <c r="H178" i="5"/>
  <c r="L178" i="5"/>
  <c r="K178" i="5"/>
  <c r="J178" i="5"/>
  <c r="G178" i="5"/>
  <c r="H182" i="5"/>
  <c r="L182" i="5"/>
  <c r="K182" i="5"/>
  <c r="J182" i="5"/>
  <c r="G182" i="5"/>
  <c r="H186" i="5"/>
  <c r="L186" i="5"/>
  <c r="K186" i="5"/>
  <c r="J186" i="5"/>
  <c r="G186" i="5"/>
  <c r="H190" i="5"/>
  <c r="L190" i="5"/>
  <c r="K190" i="5"/>
  <c r="J190" i="5"/>
  <c r="G190" i="5"/>
  <c r="H194" i="5"/>
  <c r="L194" i="5"/>
  <c r="K194" i="5"/>
  <c r="J194" i="5"/>
  <c r="G194" i="5"/>
  <c r="H198" i="5"/>
  <c r="L198" i="5"/>
  <c r="K198" i="5"/>
  <c r="J198" i="5"/>
  <c r="G198" i="5"/>
  <c r="H202" i="5"/>
  <c r="L202" i="5"/>
  <c r="K202" i="5"/>
  <c r="J202" i="5"/>
  <c r="G202" i="5"/>
  <c r="H206" i="5"/>
  <c r="L206" i="5"/>
  <c r="K206" i="5"/>
  <c r="J206" i="5"/>
  <c r="G206" i="5"/>
  <c r="H210" i="5"/>
  <c r="L210" i="5"/>
  <c r="K210" i="5"/>
  <c r="J210" i="5"/>
  <c r="G210" i="5"/>
  <c r="H214" i="5"/>
  <c r="L214" i="5"/>
  <c r="K214" i="5"/>
  <c r="J214" i="5"/>
  <c r="G214" i="5"/>
  <c r="H218" i="5"/>
  <c r="L218" i="5"/>
  <c r="K218" i="5"/>
  <c r="J218" i="5"/>
  <c r="G218" i="5"/>
  <c r="Q23" i="5"/>
  <c r="N23" i="5"/>
  <c r="Q27" i="5"/>
  <c r="N27" i="5"/>
  <c r="Q31" i="5"/>
  <c r="N31" i="5"/>
  <c r="Q35" i="5"/>
  <c r="N35" i="5"/>
  <c r="Q39" i="5"/>
  <c r="O39" i="5"/>
  <c r="R39" i="5"/>
  <c r="N39" i="5"/>
  <c r="S39" i="5"/>
  <c r="Q43" i="5"/>
  <c r="O43" i="5"/>
  <c r="R43" i="5"/>
  <c r="N43" i="5"/>
  <c r="S43" i="5"/>
  <c r="Q47" i="5"/>
  <c r="O47" i="5"/>
  <c r="R47" i="5"/>
  <c r="N47" i="5"/>
  <c r="S47" i="5"/>
  <c r="Q51" i="5"/>
  <c r="O51" i="5"/>
  <c r="R51" i="5"/>
  <c r="N51" i="5"/>
  <c r="S51" i="5"/>
  <c r="Q55" i="5"/>
  <c r="O55" i="5"/>
  <c r="R55" i="5"/>
  <c r="N55" i="5"/>
  <c r="S55" i="5"/>
  <c r="Q59" i="5"/>
  <c r="O59" i="5"/>
  <c r="R59" i="5"/>
  <c r="N59" i="5"/>
  <c r="S59" i="5"/>
  <c r="Q63" i="5"/>
  <c r="O63" i="5"/>
  <c r="R63" i="5"/>
  <c r="N63" i="5"/>
  <c r="S63" i="5"/>
  <c r="Q67" i="5"/>
  <c r="O67" i="5"/>
  <c r="R67" i="5"/>
  <c r="N67" i="5"/>
  <c r="S67" i="5"/>
  <c r="Q71" i="5"/>
  <c r="O71" i="5"/>
  <c r="R71" i="5"/>
  <c r="N71" i="5"/>
  <c r="S71" i="5"/>
  <c r="Q75" i="5"/>
  <c r="O75" i="5"/>
  <c r="R75" i="5"/>
  <c r="N75" i="5"/>
  <c r="S75" i="5"/>
  <c r="Q79" i="5"/>
  <c r="O79" i="5"/>
  <c r="R79" i="5"/>
  <c r="N79" i="5"/>
  <c r="S79" i="5"/>
  <c r="Q83" i="5"/>
  <c r="O83" i="5"/>
  <c r="R83" i="5"/>
  <c r="N83" i="5"/>
  <c r="S83" i="5"/>
  <c r="Q87" i="5"/>
  <c r="O87" i="5"/>
  <c r="R87" i="5"/>
  <c r="N87" i="5"/>
  <c r="S87" i="5"/>
  <c r="Q91" i="5"/>
  <c r="O91" i="5"/>
  <c r="R91" i="5"/>
  <c r="N91" i="5"/>
  <c r="S91" i="5"/>
  <c r="Q95" i="5"/>
  <c r="O95" i="5"/>
  <c r="R95" i="5"/>
  <c r="N95" i="5"/>
  <c r="S95" i="5"/>
  <c r="Q99" i="5"/>
  <c r="O99" i="5"/>
  <c r="R99" i="5"/>
  <c r="N99" i="5"/>
  <c r="S99" i="5"/>
  <c r="Q103" i="5"/>
  <c r="O103" i="5"/>
  <c r="R103" i="5"/>
  <c r="N103" i="5"/>
  <c r="S103" i="5"/>
  <c r="Q107" i="5"/>
  <c r="O107" i="5"/>
  <c r="R107" i="5"/>
  <c r="N107" i="5"/>
  <c r="S107" i="5"/>
  <c r="Q111" i="5"/>
  <c r="O111" i="5"/>
  <c r="R111" i="5"/>
  <c r="N111" i="5"/>
  <c r="S111" i="5"/>
  <c r="Q115" i="5"/>
  <c r="O115" i="5"/>
  <c r="R115" i="5"/>
  <c r="N115" i="5"/>
  <c r="S115" i="5"/>
  <c r="Q119" i="5"/>
  <c r="O119" i="5"/>
  <c r="R119" i="5"/>
  <c r="N119" i="5"/>
  <c r="S119" i="5"/>
  <c r="Q123" i="5"/>
  <c r="O123" i="5"/>
  <c r="R123" i="5"/>
  <c r="N123" i="5"/>
  <c r="S123" i="5"/>
  <c r="Q127" i="5"/>
  <c r="O127" i="5"/>
  <c r="R127" i="5"/>
  <c r="N127" i="5"/>
  <c r="S127" i="5"/>
  <c r="Q131" i="5"/>
  <c r="O131" i="5"/>
  <c r="R131" i="5"/>
  <c r="N131" i="5"/>
  <c r="S131" i="5"/>
  <c r="Q135" i="5"/>
  <c r="O135" i="5"/>
  <c r="R135" i="5"/>
  <c r="N135" i="5"/>
  <c r="S135" i="5"/>
  <c r="Q139" i="5"/>
  <c r="O139" i="5"/>
  <c r="R139" i="5"/>
  <c r="N139" i="5"/>
  <c r="S139" i="5"/>
  <c r="Q143" i="5"/>
  <c r="O143" i="5"/>
  <c r="R143" i="5"/>
  <c r="N143" i="5"/>
  <c r="S143" i="5"/>
  <c r="Q147" i="5"/>
  <c r="O147" i="5"/>
  <c r="R147" i="5"/>
  <c r="N147" i="5"/>
  <c r="S147" i="5"/>
  <c r="Q151" i="5"/>
  <c r="O151" i="5"/>
  <c r="R151" i="5"/>
  <c r="N151" i="5"/>
  <c r="S151" i="5"/>
  <c r="Q155" i="5"/>
  <c r="O155" i="5"/>
  <c r="R155" i="5"/>
  <c r="N155" i="5"/>
  <c r="S155" i="5"/>
  <c r="Q159" i="5"/>
  <c r="O159" i="5"/>
  <c r="R159" i="5"/>
  <c r="N159" i="5"/>
  <c r="S159" i="5"/>
  <c r="Q163" i="5"/>
  <c r="O163" i="5"/>
  <c r="R163" i="5"/>
  <c r="N163" i="5"/>
  <c r="S163" i="5"/>
  <c r="Q167" i="5"/>
  <c r="O167" i="5"/>
  <c r="R167" i="5"/>
  <c r="N167" i="5"/>
  <c r="S167" i="5"/>
  <c r="Q171" i="5"/>
  <c r="O171" i="5"/>
  <c r="R171" i="5"/>
  <c r="N171" i="5"/>
  <c r="S171" i="5"/>
  <c r="Q175" i="5"/>
  <c r="O175" i="5"/>
  <c r="R175" i="5"/>
  <c r="N175" i="5"/>
  <c r="S175" i="5"/>
  <c r="Q179" i="5"/>
  <c r="O179" i="5"/>
  <c r="R179" i="5"/>
  <c r="N179" i="5"/>
  <c r="S179" i="5"/>
  <c r="Q183" i="5"/>
  <c r="O183" i="5"/>
  <c r="R183" i="5"/>
  <c r="N183" i="5"/>
  <c r="S183" i="5"/>
  <c r="Q187" i="5"/>
  <c r="O187" i="5"/>
  <c r="R187" i="5"/>
  <c r="N187" i="5"/>
  <c r="S187" i="5"/>
  <c r="Q191" i="5"/>
  <c r="O191" i="5"/>
  <c r="R191" i="5"/>
  <c r="N191" i="5"/>
  <c r="S191" i="5"/>
  <c r="Q195" i="5"/>
  <c r="O195" i="5"/>
  <c r="R195" i="5"/>
  <c r="N195" i="5"/>
  <c r="S195" i="5"/>
  <c r="Q199" i="5"/>
  <c r="O199" i="5"/>
  <c r="R199" i="5"/>
  <c r="N199" i="5"/>
  <c r="S199" i="5"/>
  <c r="Q203" i="5"/>
  <c r="O203" i="5"/>
  <c r="R203" i="5"/>
  <c r="N203" i="5"/>
  <c r="S203" i="5"/>
  <c r="Q207" i="5"/>
  <c r="O207" i="5"/>
  <c r="R207" i="5"/>
  <c r="N207" i="5"/>
  <c r="S207" i="5"/>
  <c r="Q211" i="5"/>
  <c r="O211" i="5"/>
  <c r="R211" i="5"/>
  <c r="N211" i="5"/>
  <c r="S211" i="5"/>
  <c r="Q215" i="5"/>
  <c r="O215" i="5"/>
  <c r="R215" i="5"/>
  <c r="N215" i="5"/>
  <c r="S215" i="5"/>
  <c r="Q219" i="5"/>
  <c r="O219" i="5"/>
  <c r="R219" i="5"/>
  <c r="N219" i="5"/>
  <c r="S219" i="5"/>
  <c r="G21" i="5"/>
  <c r="J21" i="5"/>
  <c r="G25" i="5"/>
  <c r="J25" i="5"/>
  <c r="G29" i="5"/>
  <c r="J29" i="5"/>
  <c r="G33" i="5"/>
  <c r="J33" i="5"/>
  <c r="G37" i="5"/>
  <c r="J37" i="5"/>
  <c r="H41" i="5"/>
  <c r="L41" i="5"/>
  <c r="G41" i="5"/>
  <c r="J41" i="5"/>
  <c r="K41" i="5"/>
  <c r="H45" i="5"/>
  <c r="L45" i="5"/>
  <c r="G45" i="5"/>
  <c r="J45" i="5"/>
  <c r="K45" i="5"/>
  <c r="H49" i="5"/>
  <c r="L49" i="5"/>
  <c r="G49" i="5"/>
  <c r="K49" i="5"/>
  <c r="J49" i="5"/>
  <c r="H53" i="5"/>
  <c r="L53" i="5"/>
  <c r="G53" i="5"/>
  <c r="K53" i="5"/>
  <c r="J53" i="5"/>
  <c r="H57" i="5"/>
  <c r="L57" i="5"/>
  <c r="G57" i="5"/>
  <c r="J57" i="5"/>
  <c r="K57" i="5"/>
  <c r="H61" i="5"/>
  <c r="L61" i="5"/>
  <c r="G61" i="5"/>
  <c r="K61" i="5"/>
  <c r="J61" i="5"/>
  <c r="H65" i="5"/>
  <c r="L65" i="5"/>
  <c r="G65" i="5"/>
  <c r="K65" i="5"/>
  <c r="J65" i="5"/>
  <c r="H69" i="5"/>
  <c r="L69" i="5"/>
  <c r="G69" i="5"/>
  <c r="K69" i="5"/>
  <c r="J69" i="5"/>
  <c r="H73" i="5"/>
  <c r="L73" i="5"/>
  <c r="G73" i="5"/>
  <c r="J73" i="5"/>
  <c r="K73" i="5"/>
  <c r="H77" i="5"/>
  <c r="L77" i="5"/>
  <c r="G77" i="5"/>
  <c r="J77" i="5"/>
  <c r="K77" i="5"/>
  <c r="H81" i="5"/>
  <c r="L81" i="5"/>
  <c r="G81" i="5"/>
  <c r="K81" i="5"/>
  <c r="J81" i="5"/>
  <c r="H85" i="5"/>
  <c r="L85" i="5"/>
  <c r="G85" i="5"/>
  <c r="K85" i="5"/>
  <c r="J85" i="5"/>
  <c r="H89" i="5"/>
  <c r="L89" i="5"/>
  <c r="G89" i="5"/>
  <c r="J89" i="5"/>
  <c r="K89" i="5"/>
  <c r="H93" i="5"/>
  <c r="L93" i="5"/>
  <c r="G93" i="5"/>
  <c r="K93" i="5"/>
  <c r="J93" i="5"/>
  <c r="H97" i="5"/>
  <c r="L97" i="5"/>
  <c r="G97" i="5"/>
  <c r="K97" i="5"/>
  <c r="J97" i="5"/>
  <c r="H101" i="5"/>
  <c r="L101" i="5"/>
  <c r="G101" i="5"/>
  <c r="K101" i="5"/>
  <c r="J101" i="5"/>
  <c r="H105" i="5"/>
  <c r="L105" i="5"/>
  <c r="G105" i="5"/>
  <c r="J105" i="5"/>
  <c r="K105" i="5"/>
  <c r="H109" i="5"/>
  <c r="L109" i="5"/>
  <c r="G109" i="5"/>
  <c r="K109" i="5"/>
  <c r="J109" i="5"/>
  <c r="H113" i="5"/>
  <c r="L113" i="5"/>
  <c r="G113" i="5"/>
  <c r="K113" i="5"/>
  <c r="J113" i="5"/>
  <c r="H117" i="5"/>
  <c r="L117" i="5"/>
  <c r="G117" i="5"/>
  <c r="K117" i="5"/>
  <c r="J117" i="5"/>
  <c r="H121" i="5"/>
  <c r="L121" i="5"/>
  <c r="G121" i="5"/>
  <c r="J121" i="5"/>
  <c r="K121" i="5"/>
  <c r="H125" i="5"/>
  <c r="L125" i="5"/>
  <c r="G125" i="5"/>
  <c r="J125" i="5"/>
  <c r="K125" i="5"/>
  <c r="H129" i="5"/>
  <c r="L129" i="5"/>
  <c r="G129" i="5"/>
  <c r="K129" i="5"/>
  <c r="J129" i="5"/>
  <c r="H133" i="5"/>
  <c r="L133" i="5"/>
  <c r="G133" i="5"/>
  <c r="K133" i="5"/>
  <c r="J133" i="5"/>
  <c r="H137" i="5"/>
  <c r="L137" i="5"/>
  <c r="G137" i="5"/>
  <c r="J137" i="5"/>
  <c r="K137" i="5"/>
  <c r="H141" i="5"/>
  <c r="L141" i="5"/>
  <c r="G141" i="5"/>
  <c r="J141" i="5"/>
  <c r="K141" i="5"/>
  <c r="H145" i="5"/>
  <c r="L145" i="5"/>
  <c r="G145" i="5"/>
  <c r="K145" i="5"/>
  <c r="J145" i="5"/>
  <c r="H149" i="5"/>
  <c r="L149" i="5"/>
  <c r="G149" i="5"/>
  <c r="K149" i="5"/>
  <c r="J149" i="5"/>
  <c r="H153" i="5"/>
  <c r="L153" i="5"/>
  <c r="G153" i="5"/>
  <c r="J153" i="5"/>
  <c r="K153" i="5"/>
  <c r="H157" i="5"/>
  <c r="L157" i="5"/>
  <c r="G157" i="5"/>
  <c r="J157" i="5"/>
  <c r="K157" i="5"/>
  <c r="H161" i="5"/>
  <c r="L161" i="5"/>
  <c r="G161" i="5"/>
  <c r="K161" i="5"/>
  <c r="J161" i="5"/>
  <c r="H165" i="5"/>
  <c r="L165" i="5"/>
  <c r="G165" i="5"/>
  <c r="K165" i="5"/>
  <c r="J165" i="5"/>
  <c r="H169" i="5"/>
  <c r="L169" i="5"/>
  <c r="G169" i="5"/>
  <c r="J169" i="5"/>
  <c r="K169" i="5"/>
  <c r="H173" i="5"/>
  <c r="L173" i="5"/>
  <c r="G173" i="5"/>
  <c r="K173" i="5"/>
  <c r="J173" i="5"/>
  <c r="H177" i="5"/>
  <c r="L177" i="5"/>
  <c r="G177" i="5"/>
  <c r="K177" i="5"/>
  <c r="J177" i="5"/>
  <c r="H181" i="5"/>
  <c r="L181" i="5"/>
  <c r="G181" i="5"/>
  <c r="K181" i="5"/>
  <c r="J181" i="5"/>
  <c r="H185" i="5"/>
  <c r="L185" i="5"/>
  <c r="G185" i="5"/>
  <c r="J185" i="5"/>
  <c r="K185" i="5"/>
  <c r="H189" i="5"/>
  <c r="L189" i="5"/>
  <c r="G189" i="5"/>
  <c r="K189" i="5"/>
  <c r="J189" i="5"/>
  <c r="H193" i="5"/>
  <c r="L193" i="5"/>
  <c r="G193" i="5"/>
  <c r="K193" i="5"/>
  <c r="J193" i="5"/>
  <c r="H197" i="5"/>
  <c r="L197" i="5"/>
  <c r="G197" i="5"/>
  <c r="K197" i="5"/>
  <c r="J197" i="5"/>
  <c r="H201" i="5"/>
  <c r="L201" i="5"/>
  <c r="G201" i="5"/>
  <c r="J201" i="5"/>
  <c r="K201" i="5"/>
  <c r="H205" i="5"/>
  <c r="L205" i="5"/>
  <c r="G205" i="5"/>
  <c r="K205" i="5"/>
  <c r="J205" i="5"/>
  <c r="H209" i="5"/>
  <c r="L209" i="5"/>
  <c r="G209" i="5"/>
  <c r="K209" i="5"/>
  <c r="J209" i="5"/>
  <c r="H213" i="5"/>
  <c r="L213" i="5"/>
  <c r="G213" i="5"/>
  <c r="K213" i="5"/>
  <c r="J213" i="5"/>
  <c r="H217" i="5"/>
  <c r="L217" i="5"/>
  <c r="G217" i="5"/>
  <c r="J217" i="5"/>
  <c r="K217" i="5"/>
  <c r="K17" i="5"/>
  <c r="K18" i="5"/>
  <c r="K16" i="5"/>
  <c r="J24" i="5"/>
  <c r="G24" i="5"/>
  <c r="J28" i="5"/>
  <c r="G28" i="5"/>
  <c r="J32" i="5"/>
  <c r="G32" i="5"/>
  <c r="J36" i="5"/>
  <c r="G36" i="5"/>
  <c r="H40" i="5"/>
  <c r="L40" i="5"/>
  <c r="K40" i="5"/>
  <c r="J40" i="5"/>
  <c r="G40" i="5"/>
  <c r="H44" i="5"/>
  <c r="L44" i="5"/>
  <c r="K44" i="5"/>
  <c r="J44" i="5"/>
  <c r="G44" i="5"/>
  <c r="H48" i="5"/>
  <c r="L48" i="5"/>
  <c r="K48" i="5"/>
  <c r="J48" i="5"/>
  <c r="G48" i="5"/>
  <c r="H52" i="5"/>
  <c r="L52" i="5"/>
  <c r="K52" i="5"/>
  <c r="J52" i="5"/>
  <c r="G52" i="5"/>
  <c r="H56" i="5"/>
  <c r="L56" i="5"/>
  <c r="K56" i="5"/>
  <c r="J56" i="5"/>
  <c r="G56" i="5"/>
  <c r="H60" i="5"/>
  <c r="L60" i="5"/>
  <c r="K60" i="5"/>
  <c r="J60" i="5"/>
  <c r="G60" i="5"/>
  <c r="H64" i="5"/>
  <c r="L64" i="5"/>
  <c r="K64" i="5"/>
  <c r="J64" i="5"/>
  <c r="G64" i="5"/>
  <c r="H68" i="5"/>
  <c r="L68" i="5"/>
  <c r="K68" i="5"/>
  <c r="J68" i="5"/>
  <c r="G68" i="5"/>
  <c r="H72" i="5"/>
  <c r="L72" i="5"/>
  <c r="K72" i="5"/>
  <c r="J72" i="5"/>
  <c r="G72" i="5"/>
  <c r="H76" i="5"/>
  <c r="L76" i="5"/>
  <c r="K76" i="5"/>
  <c r="J76" i="5"/>
  <c r="G76" i="5"/>
  <c r="H80" i="5"/>
  <c r="L80" i="5"/>
  <c r="K80" i="5"/>
  <c r="J80" i="5"/>
  <c r="G80" i="5"/>
  <c r="H84" i="5"/>
  <c r="L84" i="5"/>
  <c r="K84" i="5"/>
  <c r="J84" i="5"/>
  <c r="G84" i="5"/>
  <c r="H88" i="5"/>
  <c r="L88" i="5"/>
  <c r="K88" i="5"/>
  <c r="J88" i="5"/>
  <c r="G88" i="5"/>
  <c r="H92" i="5"/>
  <c r="L92" i="5"/>
  <c r="K92" i="5"/>
  <c r="J92" i="5"/>
  <c r="G92" i="5"/>
  <c r="H96" i="5"/>
  <c r="L96" i="5"/>
  <c r="K96" i="5"/>
  <c r="J96" i="5"/>
  <c r="G96" i="5"/>
  <c r="H100" i="5"/>
  <c r="L100" i="5"/>
  <c r="K100" i="5"/>
  <c r="J100" i="5"/>
  <c r="G100" i="5"/>
  <c r="H104" i="5"/>
  <c r="L104" i="5"/>
  <c r="K104" i="5"/>
  <c r="J104" i="5"/>
  <c r="G104" i="5"/>
  <c r="H108" i="5"/>
  <c r="L108" i="5"/>
  <c r="K108" i="5"/>
  <c r="J108" i="5"/>
  <c r="G108" i="5"/>
  <c r="H112" i="5"/>
  <c r="L112" i="5"/>
  <c r="K112" i="5"/>
  <c r="J112" i="5"/>
  <c r="G112" i="5"/>
  <c r="H116" i="5"/>
  <c r="L116" i="5"/>
  <c r="K116" i="5"/>
  <c r="J116" i="5"/>
  <c r="G116" i="5"/>
  <c r="H120" i="5"/>
  <c r="L120" i="5"/>
  <c r="K120" i="5"/>
  <c r="J120" i="5"/>
  <c r="G120" i="5"/>
  <c r="H124" i="5"/>
  <c r="L124" i="5"/>
  <c r="K124" i="5"/>
  <c r="J124" i="5"/>
  <c r="G124" i="5"/>
  <c r="H128" i="5"/>
  <c r="L128" i="5"/>
  <c r="K128" i="5"/>
  <c r="J128" i="5"/>
  <c r="G128" i="5"/>
  <c r="H132" i="5"/>
  <c r="L132" i="5"/>
  <c r="K132" i="5"/>
  <c r="J132" i="5"/>
  <c r="G132" i="5"/>
  <c r="H136" i="5"/>
  <c r="L136" i="5"/>
  <c r="K136" i="5"/>
  <c r="J136" i="5"/>
  <c r="G136" i="5"/>
  <c r="H140" i="5"/>
  <c r="L140" i="5"/>
  <c r="K140" i="5"/>
  <c r="J140" i="5"/>
  <c r="G140" i="5"/>
  <c r="H144" i="5"/>
  <c r="L144" i="5"/>
  <c r="K144" i="5"/>
  <c r="J144" i="5"/>
  <c r="G144" i="5"/>
  <c r="H148" i="5"/>
  <c r="L148" i="5"/>
  <c r="K148" i="5"/>
  <c r="J148" i="5"/>
  <c r="G148" i="5"/>
  <c r="H152" i="5"/>
  <c r="L152" i="5"/>
  <c r="K152" i="5"/>
  <c r="J152" i="5"/>
  <c r="G152" i="5"/>
  <c r="H156" i="5"/>
  <c r="L156" i="5"/>
  <c r="K156" i="5"/>
  <c r="J156" i="5"/>
  <c r="G156" i="5"/>
  <c r="H160" i="5"/>
  <c r="L160" i="5"/>
  <c r="K160" i="5"/>
  <c r="J160" i="5"/>
  <c r="G160" i="5"/>
  <c r="H164" i="5"/>
  <c r="L164" i="5"/>
  <c r="K164" i="5"/>
  <c r="J164" i="5"/>
  <c r="G164" i="5"/>
  <c r="H168" i="5"/>
  <c r="L168" i="5"/>
  <c r="K168" i="5"/>
  <c r="J168" i="5"/>
  <c r="G168" i="5"/>
  <c r="H172" i="5"/>
  <c r="L172" i="5"/>
  <c r="K172" i="5"/>
  <c r="J172" i="5"/>
  <c r="G172" i="5"/>
  <c r="H176" i="5"/>
  <c r="L176" i="5"/>
  <c r="K176" i="5"/>
  <c r="J176" i="5"/>
  <c r="G176" i="5"/>
  <c r="H180" i="5"/>
  <c r="L180" i="5"/>
  <c r="K180" i="5"/>
  <c r="J180" i="5"/>
  <c r="G180" i="5"/>
  <c r="H184" i="5"/>
  <c r="L184" i="5"/>
  <c r="K184" i="5"/>
  <c r="J184" i="5"/>
  <c r="G184" i="5"/>
  <c r="H188" i="5"/>
  <c r="L188" i="5"/>
  <c r="K188" i="5"/>
  <c r="J188" i="5"/>
  <c r="G188" i="5"/>
  <c r="H192" i="5"/>
  <c r="L192" i="5"/>
  <c r="K192" i="5"/>
  <c r="J192" i="5"/>
  <c r="G192" i="5"/>
  <c r="H196" i="5"/>
  <c r="L196" i="5"/>
  <c r="K196" i="5"/>
  <c r="J196" i="5"/>
  <c r="G196" i="5"/>
  <c r="H200" i="5"/>
  <c r="L200" i="5"/>
  <c r="K200" i="5"/>
  <c r="J200" i="5"/>
  <c r="G200" i="5"/>
  <c r="H204" i="5"/>
  <c r="L204" i="5"/>
  <c r="K204" i="5"/>
  <c r="J204" i="5"/>
  <c r="G204" i="5"/>
  <c r="H208" i="5"/>
  <c r="L208" i="5"/>
  <c r="K208" i="5"/>
  <c r="J208" i="5"/>
  <c r="G208" i="5"/>
  <c r="H212" i="5"/>
  <c r="L212" i="5"/>
  <c r="K212" i="5"/>
  <c r="J212" i="5"/>
  <c r="G212" i="5"/>
  <c r="H216" i="5"/>
  <c r="L216" i="5"/>
  <c r="K216" i="5"/>
  <c r="J216" i="5"/>
  <c r="G216" i="5"/>
  <c r="H220" i="5"/>
  <c r="L220" i="5"/>
  <c r="K220" i="5"/>
  <c r="J220" i="5"/>
  <c r="G220" i="5"/>
  <c r="B36" i="6" a="1"/>
  <c r="B36" i="6" s="1"/>
  <c r="B52" i="6" a="1"/>
  <c r="B52" i="6" s="1"/>
  <c r="B36" i="7" a="1"/>
  <c r="B36" i="7" s="1"/>
  <c r="B52" i="7" a="1"/>
  <c r="B52" i="7" s="1"/>
  <c r="B52" i="8" a="1"/>
  <c r="B52" i="8" s="1"/>
  <c r="B36" i="8" a="1"/>
  <c r="B36" i="8" s="1"/>
  <c r="B36" i="9" a="1"/>
  <c r="B36" i="9" s="1"/>
  <c r="B52" i="9" a="1"/>
  <c r="B52" i="9" s="1"/>
  <c r="B36" i="10" a="1"/>
  <c r="B36" i="10" s="1"/>
  <c r="B52" i="10" a="1"/>
  <c r="B52" i="10" s="1"/>
  <c r="I1" i="11"/>
  <c r="N1" i="11"/>
  <c r="K1" i="11"/>
  <c r="J1" i="11"/>
  <c r="L1" i="11"/>
  <c r="M1" i="11"/>
  <c r="H1" i="11"/>
  <c r="H73" i="9" a="1"/>
  <c r="H73" i="9" s="1"/>
  <c r="H71" i="9" a="1"/>
  <c r="H71" i="9" s="1"/>
  <c r="H59" i="8" a="1"/>
  <c r="H59" i="8" s="1"/>
  <c r="H57" i="9" a="1"/>
  <c r="H57" i="9" s="1"/>
  <c r="H57" i="8" a="1"/>
  <c r="H57" i="8" s="1"/>
  <c r="K18" i="10" a="1"/>
  <c r="K18" i="10" s="1"/>
  <c r="K17" i="10" a="1"/>
  <c r="K17" i="10" s="1"/>
  <c r="K18" i="9" a="1"/>
  <c r="K18" i="9" s="1"/>
  <c r="K17" i="8" a="1"/>
  <c r="K17" i="8" s="1"/>
  <c r="K17" i="7" a="1"/>
  <c r="K17" i="7" s="1"/>
  <c r="K18" i="6" a="1"/>
  <c r="K18" i="6" s="1"/>
  <c r="H62" i="8" a="1"/>
  <c r="H62" i="8" s="1"/>
  <c r="H37" i="7" a="1"/>
  <c r="H37" i="7" s="1"/>
  <c r="G5" i="6"/>
  <c r="K5" i="6" a="1"/>
  <c r="K5" i="6" s="1"/>
  <c r="J5" i="6"/>
  <c r="L5" i="6"/>
  <c r="M5" i="6" s="1"/>
  <c r="BK35" i="6"/>
  <c r="BK63" i="6"/>
  <c r="BK51" i="6"/>
  <c r="BK41" i="6"/>
  <c r="AA72" i="6"/>
  <c r="J42" i="6"/>
  <c r="H42" i="6" a="1"/>
  <c r="H42" i="6" s="1"/>
  <c r="G42" i="6"/>
  <c r="N42" i="6"/>
  <c r="M42" i="6"/>
  <c r="L42" i="6"/>
  <c r="N45" i="6"/>
  <c r="M45" i="6"/>
  <c r="L45" i="6"/>
  <c r="K45" i="6" a="1"/>
  <c r="K45" i="6" s="1"/>
  <c r="J45" i="6"/>
  <c r="H45" i="6" a="1"/>
  <c r="H45" i="6" s="1"/>
  <c r="G55" i="6"/>
  <c r="N55" i="6"/>
  <c r="M55" i="6"/>
  <c r="L55" i="6"/>
  <c r="K55" i="6" a="1"/>
  <c r="K55" i="6" s="1"/>
  <c r="J55" i="6"/>
  <c r="H55" i="6" a="1"/>
  <c r="H55" i="6" s="1"/>
  <c r="AY30" i="6"/>
  <c r="AA45" i="6"/>
  <c r="W59" i="6"/>
  <c r="K222" i="6" a="1"/>
  <c r="K222" i="6" s="1"/>
  <c r="H222" i="6" a="1"/>
  <c r="H222" i="6" s="1"/>
  <c r="G222" i="6"/>
  <c r="N222" i="6"/>
  <c r="L222" i="6"/>
  <c r="J222" i="6"/>
  <c r="M222" i="6"/>
  <c r="W234" i="6"/>
  <c r="W228" i="6"/>
  <c r="W222" i="6"/>
  <c r="W216" i="6"/>
  <c r="W231" i="6"/>
  <c r="W232" i="6"/>
  <c r="W220" i="6"/>
  <c r="W221" i="6"/>
  <c r="W218" i="6"/>
  <c r="W225" i="6"/>
  <c r="W215" i="6"/>
  <c r="W219" i="6"/>
  <c r="W229" i="6"/>
  <c r="W223" i="6"/>
  <c r="W217" i="6"/>
  <c r="W206" i="6"/>
  <c r="W203" i="6"/>
  <c r="W195" i="6"/>
  <c r="W187" i="6"/>
  <c r="W179" i="6"/>
  <c r="W171" i="6"/>
  <c r="W210" i="6"/>
  <c r="W200" i="6"/>
  <c r="W192" i="6"/>
  <c r="W184" i="6"/>
  <c r="W176" i="6"/>
  <c r="W233" i="6"/>
  <c r="W227" i="6"/>
  <c r="W209" i="6"/>
  <c r="W213" i="6"/>
  <c r="W199" i="6"/>
  <c r="W191" i="6"/>
  <c r="W183" i="6"/>
  <c r="W175" i="6"/>
  <c r="W167" i="6"/>
  <c r="W211" i="6"/>
  <c r="W198" i="6"/>
  <c r="W190" i="6"/>
  <c r="W182" i="6"/>
  <c r="W174" i="6"/>
  <c r="W163" i="6"/>
  <c r="W157" i="6"/>
  <c r="W151" i="6"/>
  <c r="W145" i="6"/>
  <c r="W139" i="6"/>
  <c r="W133" i="6"/>
  <c r="W127" i="6"/>
  <c r="W226" i="6"/>
  <c r="W178" i="6"/>
  <c r="W168" i="6"/>
  <c r="W165" i="6"/>
  <c r="W154" i="6"/>
  <c r="W136" i="6"/>
  <c r="W146" i="6"/>
  <c r="W128" i="6"/>
  <c r="W230" i="6"/>
  <c r="W202" i="6"/>
  <c r="W201" i="6"/>
  <c r="W170" i="6"/>
  <c r="W169" i="6"/>
  <c r="W164" i="6"/>
  <c r="W161" i="6"/>
  <c r="W156" i="6"/>
  <c r="W143" i="6"/>
  <c r="W138" i="6"/>
  <c r="W189" i="6"/>
  <c r="W180" i="6"/>
  <c r="W148" i="6"/>
  <c r="W130" i="6"/>
  <c r="W224" i="6"/>
  <c r="W207" i="6"/>
  <c r="W153" i="6"/>
  <c r="W135" i="6"/>
  <c r="W120" i="6"/>
  <c r="W114" i="6"/>
  <c r="W108" i="6"/>
  <c r="W102" i="6"/>
  <c r="W96" i="6"/>
  <c r="W90" i="6"/>
  <c r="W84" i="6"/>
  <c r="W78" i="6"/>
  <c r="W72" i="6"/>
  <c r="W214" i="6"/>
  <c r="W194" i="6"/>
  <c r="W193" i="6"/>
  <c r="W158" i="6"/>
  <c r="W140" i="6"/>
  <c r="W208" i="6"/>
  <c r="W204" i="6"/>
  <c r="W181" i="6"/>
  <c r="W172" i="6"/>
  <c r="W155" i="6"/>
  <c r="W150" i="6"/>
  <c r="W137" i="6"/>
  <c r="W132" i="6"/>
  <c r="W121" i="6"/>
  <c r="W115" i="6"/>
  <c r="W109" i="6"/>
  <c r="W103" i="6"/>
  <c r="W97" i="6"/>
  <c r="W91" i="6"/>
  <c r="W85" i="6"/>
  <c r="W79" i="6"/>
  <c r="W73" i="6"/>
  <c r="W212" i="6"/>
  <c r="W160" i="6"/>
  <c r="W142" i="6"/>
  <c r="W124" i="6"/>
  <c r="W186" i="6"/>
  <c r="W185" i="6"/>
  <c r="W147" i="6"/>
  <c r="W129" i="6"/>
  <c r="W122" i="6"/>
  <c r="W116" i="6"/>
  <c r="W110" i="6"/>
  <c r="W104" i="6"/>
  <c r="W98" i="6"/>
  <c r="W92" i="6"/>
  <c r="W86" i="6"/>
  <c r="W80" i="6"/>
  <c r="W74" i="6"/>
  <c r="W205" i="6"/>
  <c r="W196" i="6"/>
  <c r="W173" i="6"/>
  <c r="W152" i="6"/>
  <c r="W134" i="6"/>
  <c r="W177" i="6"/>
  <c r="W166" i="6"/>
  <c r="W162" i="6"/>
  <c r="W149" i="6"/>
  <c r="W144" i="6"/>
  <c r="W131" i="6"/>
  <c r="W126" i="6"/>
  <c r="W117" i="6"/>
  <c r="W111" i="6"/>
  <c r="W105" i="6"/>
  <c r="W99" i="6"/>
  <c r="W93" i="6"/>
  <c r="W87" i="6"/>
  <c r="W81" i="6"/>
  <c r="W75" i="6"/>
  <c r="W57" i="6"/>
  <c r="W48" i="6"/>
  <c r="W47" i="6"/>
  <c r="W35" i="6"/>
  <c r="W100" i="6"/>
  <c r="W71" i="6"/>
  <c r="W56" i="6"/>
  <c r="W113" i="6"/>
  <c r="W55" i="6"/>
  <c r="W49" i="6"/>
  <c r="W45" i="6"/>
  <c r="W29" i="6"/>
  <c r="W159" i="6"/>
  <c r="W118" i="6"/>
  <c r="W67" i="6"/>
  <c r="W66" i="6"/>
  <c r="W54" i="6"/>
  <c r="W44" i="6"/>
  <c r="W31" i="6"/>
  <c r="W123" i="6"/>
  <c r="W89" i="6"/>
  <c r="W70" i="6"/>
  <c r="W68" i="6"/>
  <c r="W65" i="6"/>
  <c r="W53" i="6"/>
  <c r="W50" i="6"/>
  <c r="W43" i="6"/>
  <c r="W106" i="6"/>
  <c r="W101" i="6"/>
  <c r="W88" i="6"/>
  <c r="W83" i="6"/>
  <c r="W64" i="6"/>
  <c r="W52" i="6"/>
  <c r="W42" i="6"/>
  <c r="W188" i="6"/>
  <c r="W82" i="6"/>
  <c r="W77" i="6"/>
  <c r="W63" i="6"/>
  <c r="W51" i="6"/>
  <c r="W41" i="6"/>
  <c r="W125" i="6"/>
  <c r="W119" i="6"/>
  <c r="W76" i="6"/>
  <c r="W62" i="6"/>
  <c r="W40" i="6"/>
  <c r="W197" i="6"/>
  <c r="W95" i="6"/>
  <c r="W94" i="6"/>
  <c r="W61" i="6"/>
  <c r="W39" i="6"/>
  <c r="W30" i="6"/>
  <c r="W28" i="6"/>
  <c r="W141" i="6"/>
  <c r="W107" i="6"/>
  <c r="W69" i="6"/>
  <c r="W60" i="6"/>
  <c r="W38" i="6"/>
  <c r="L38" i="6" s="1"/>
  <c r="N38" i="6" s="1"/>
  <c r="W58" i="6"/>
  <c r="W36" i="6"/>
  <c r="BK30" i="6"/>
  <c r="BK117" i="6"/>
  <c r="I6" i="6"/>
  <c r="W27" i="6"/>
  <c r="AY42" i="6"/>
  <c r="AA36" i="6"/>
  <c r="AY39" i="6"/>
  <c r="AY124" i="6"/>
  <c r="BK36" i="6"/>
  <c r="BK61" i="6"/>
  <c r="AY29" i="6"/>
  <c r="AY27" i="6"/>
  <c r="AY66" i="6"/>
  <c r="AY54" i="6"/>
  <c r="AY44" i="6"/>
  <c r="AY31" i="6"/>
  <c r="AY52" i="6"/>
  <c r="AY85" i="6"/>
  <c r="I7" i="6"/>
  <c r="G49" i="6"/>
  <c r="N49" i="6"/>
  <c r="M49" i="6"/>
  <c r="L49" i="6"/>
  <c r="K49" i="6" a="1"/>
  <c r="K49" i="6" s="1"/>
  <c r="J49" i="6"/>
  <c r="H49" i="6" a="1"/>
  <c r="H49" i="6" s="1"/>
  <c r="K67" i="6" a="1"/>
  <c r="K67" i="6" s="1"/>
  <c r="G67" i="6"/>
  <c r="N67" i="6"/>
  <c r="M67" i="6"/>
  <c r="L67" i="6"/>
  <c r="J67" i="6"/>
  <c r="H67" i="6" a="1"/>
  <c r="H67" i="6" s="1"/>
  <c r="BK82" i="6"/>
  <c r="AA230" i="6"/>
  <c r="AA217" i="6"/>
  <c r="AA209" i="6"/>
  <c r="AA203" i="6"/>
  <c r="AA197" i="6"/>
  <c r="AA191" i="6"/>
  <c r="AA185" i="6"/>
  <c r="AA179" i="6"/>
  <c r="AA173" i="6"/>
  <c r="AA167" i="6"/>
  <c r="AA233" i="6"/>
  <c r="AA211" i="6"/>
  <c r="AA205" i="6"/>
  <c r="AA199" i="6"/>
  <c r="AA193" i="6"/>
  <c r="AA187" i="6"/>
  <c r="AA181" i="6"/>
  <c r="AA175" i="6"/>
  <c r="AA169" i="6"/>
  <c r="AA231" i="6"/>
  <c r="AA212" i="6"/>
  <c r="AA206" i="6"/>
  <c r="AA229" i="6"/>
  <c r="AA207" i="6"/>
  <c r="AA201" i="6"/>
  <c r="AA195" i="6"/>
  <c r="AA189" i="6"/>
  <c r="AA183" i="6"/>
  <c r="AA177" i="6"/>
  <c r="AA171" i="6"/>
  <c r="AA165" i="6"/>
  <c r="AA222" i="6"/>
  <c r="AA216" i="6"/>
  <c r="AA210" i="6"/>
  <c r="AA200" i="6"/>
  <c r="AA192" i="6"/>
  <c r="AA184" i="6"/>
  <c r="AA176" i="6"/>
  <c r="AA168" i="6"/>
  <c r="AA228" i="6"/>
  <c r="AA226" i="6"/>
  <c r="AA220" i="6"/>
  <c r="AA214" i="6"/>
  <c r="AA202" i="6"/>
  <c r="AA194" i="6"/>
  <c r="AA186" i="6"/>
  <c r="AA178" i="6"/>
  <c r="AA170" i="6"/>
  <c r="AA160" i="6"/>
  <c r="AA154" i="6"/>
  <c r="AA148" i="6"/>
  <c r="AA142" i="6"/>
  <c r="AA136" i="6"/>
  <c r="AA130" i="6"/>
  <c r="AA124" i="6"/>
  <c r="AA232" i="6"/>
  <c r="AA225" i="6"/>
  <c r="AA208" i="6"/>
  <c r="AA161" i="6"/>
  <c r="AA155" i="6"/>
  <c r="AA149" i="6"/>
  <c r="AA143" i="6"/>
  <c r="AA137" i="6"/>
  <c r="AA131" i="6"/>
  <c r="AA125" i="6"/>
  <c r="AA223" i="6"/>
  <c r="AA215" i="6"/>
  <c r="AA188" i="6"/>
  <c r="AA182" i="6"/>
  <c r="AA159" i="6"/>
  <c r="AA141" i="6"/>
  <c r="AA123" i="6"/>
  <c r="AA118" i="6"/>
  <c r="AA112" i="6"/>
  <c r="AA106" i="6"/>
  <c r="AA100" i="6"/>
  <c r="AA164" i="6"/>
  <c r="AA156" i="6"/>
  <c r="AA151" i="6"/>
  <c r="AA138" i="6"/>
  <c r="AA133" i="6"/>
  <c r="AA119" i="6"/>
  <c r="AA113" i="6"/>
  <c r="AA107" i="6"/>
  <c r="AA101" i="6"/>
  <c r="AA219" i="6"/>
  <c r="AA180" i="6"/>
  <c r="AA174" i="6"/>
  <c r="AA224" i="6"/>
  <c r="AA221" i="6"/>
  <c r="AA153" i="6"/>
  <c r="AA135" i="6"/>
  <c r="AA120" i="6"/>
  <c r="AA114" i="6"/>
  <c r="AA108" i="6"/>
  <c r="AA102" i="6"/>
  <c r="AA158" i="6"/>
  <c r="AA140" i="6"/>
  <c r="AA234" i="6"/>
  <c r="AA227" i="6"/>
  <c r="AA204" i="6"/>
  <c r="AA198" i="6"/>
  <c r="AA172" i="6"/>
  <c r="AA163" i="6"/>
  <c r="AA150" i="6"/>
  <c r="AA145" i="6"/>
  <c r="AA132" i="6"/>
  <c r="AA127" i="6"/>
  <c r="AA121" i="6"/>
  <c r="AA115" i="6"/>
  <c r="AA109" i="6"/>
  <c r="AA103" i="6"/>
  <c r="AA97" i="6"/>
  <c r="AA147" i="6"/>
  <c r="AA129" i="6"/>
  <c r="AA122" i="6"/>
  <c r="AA116" i="6"/>
  <c r="AA110" i="6"/>
  <c r="AA104" i="6"/>
  <c r="AA98" i="6"/>
  <c r="AA92" i="6"/>
  <c r="AA196" i="6"/>
  <c r="AA190" i="6"/>
  <c r="AA152" i="6"/>
  <c r="AA134" i="6"/>
  <c r="AA166" i="6"/>
  <c r="AA162" i="6"/>
  <c r="AA157" i="6"/>
  <c r="AA144" i="6"/>
  <c r="AA139" i="6"/>
  <c r="AA126" i="6"/>
  <c r="AA117" i="6"/>
  <c r="AA111" i="6"/>
  <c r="AA105" i="6"/>
  <c r="AA99" i="6"/>
  <c r="AA93" i="6"/>
  <c r="AA87" i="6"/>
  <c r="AA81" i="6"/>
  <c r="AA75" i="6"/>
  <c r="AA218" i="6"/>
  <c r="AA213" i="6"/>
  <c r="AA86" i="6"/>
  <c r="AA71" i="6"/>
  <c r="AA56" i="6"/>
  <c r="AA46" i="6"/>
  <c r="AA27" i="6"/>
  <c r="AA146" i="6"/>
  <c r="AA96" i="6"/>
  <c r="AA80" i="6"/>
  <c r="AA55" i="6"/>
  <c r="AA49" i="6"/>
  <c r="AA91" i="6"/>
  <c r="AA67" i="6"/>
  <c r="AA66" i="6"/>
  <c r="AA54" i="6"/>
  <c r="AA44" i="6"/>
  <c r="AA31" i="6"/>
  <c r="AA90" i="6"/>
  <c r="AA89" i="6"/>
  <c r="AA85" i="6"/>
  <c r="AA74" i="6"/>
  <c r="AA70" i="6"/>
  <c r="AA68" i="6"/>
  <c r="AA65" i="6"/>
  <c r="AA53" i="6"/>
  <c r="AA50" i="6"/>
  <c r="AA43" i="6"/>
  <c r="AA88" i="6"/>
  <c r="AA84" i="6"/>
  <c r="AA83" i="6"/>
  <c r="AA79" i="6"/>
  <c r="AA64" i="6"/>
  <c r="AA52" i="6"/>
  <c r="AA42" i="6"/>
  <c r="AA82" i="6"/>
  <c r="AA78" i="6"/>
  <c r="AA77" i="6"/>
  <c r="AA63" i="6"/>
  <c r="AA51" i="6"/>
  <c r="AA41" i="6"/>
  <c r="AA76" i="6"/>
  <c r="AA62" i="6"/>
  <c r="AA40" i="6"/>
  <c r="AA28" i="6"/>
  <c r="AA128" i="6"/>
  <c r="AA95" i="6"/>
  <c r="AA94" i="6"/>
  <c r="AA73" i="6"/>
  <c r="AA61" i="6"/>
  <c r="AA39" i="6"/>
  <c r="AA30" i="6"/>
  <c r="AA69" i="6"/>
  <c r="AA60" i="6"/>
  <c r="AA38" i="6"/>
  <c r="AA59" i="6"/>
  <c r="AA37" i="6"/>
  <c r="AA32" i="6"/>
  <c r="AA57" i="6"/>
  <c r="AA48" i="6"/>
  <c r="AA47" i="6"/>
  <c r="AA35" i="6"/>
  <c r="W37" i="6"/>
  <c r="BK129" i="6"/>
  <c r="J17" i="6"/>
  <c r="AE27" i="6"/>
  <c r="BC28" i="6"/>
  <c r="AE29" i="6"/>
  <c r="BG30" i="6"/>
  <c r="AM31" i="6"/>
  <c r="S32" i="6"/>
  <c r="G35" i="6"/>
  <c r="S37" i="6"/>
  <c r="BK38" i="6"/>
  <c r="BG39" i="6"/>
  <c r="BC40" i="6"/>
  <c r="K41" i="6" a="1"/>
  <c r="K41" i="6" s="1"/>
  <c r="AY41" i="6"/>
  <c r="AU42" i="6"/>
  <c r="AQ43" i="6"/>
  <c r="AM44" i="6"/>
  <c r="AI45" i="6"/>
  <c r="AE46" i="6"/>
  <c r="G47" i="6"/>
  <c r="G48" i="6"/>
  <c r="AI49" i="6"/>
  <c r="AQ50" i="6"/>
  <c r="K51" i="6" a="1"/>
  <c r="K51" i="6" s="1"/>
  <c r="AY51" i="6"/>
  <c r="AU52" i="6"/>
  <c r="AQ53" i="6"/>
  <c r="AM54" i="6"/>
  <c r="AI55" i="6"/>
  <c r="AE56" i="6"/>
  <c r="G57" i="6"/>
  <c r="S59" i="6"/>
  <c r="BK60" i="6"/>
  <c r="BG61" i="6"/>
  <c r="BC62" i="6"/>
  <c r="K63" i="6" a="1"/>
  <c r="K63" i="6" s="1"/>
  <c r="AY63" i="6"/>
  <c r="AU64" i="6"/>
  <c r="AQ65" i="6"/>
  <c r="AM66" i="6"/>
  <c r="AM67" i="6"/>
  <c r="BC68" i="6"/>
  <c r="AY70" i="6"/>
  <c r="AE71" i="6"/>
  <c r="S72" i="6"/>
  <c r="AY74" i="6"/>
  <c r="AY79" i="6"/>
  <c r="AQ80" i="6"/>
  <c r="G84" i="6"/>
  <c r="BG84" i="6"/>
  <c r="AU85" i="6"/>
  <c r="AI86" i="6"/>
  <c r="BG89" i="6"/>
  <c r="AQ90" i="6"/>
  <c r="AQ91" i="6"/>
  <c r="AM96" i="6"/>
  <c r="K103" i="6" a="1"/>
  <c r="K103" i="6" s="1"/>
  <c r="J103" i="6"/>
  <c r="H103" i="6" a="1"/>
  <c r="H103" i="6" s="1"/>
  <c r="G103" i="6"/>
  <c r="N103" i="6"/>
  <c r="M103" i="6"/>
  <c r="L103" i="6"/>
  <c r="J114" i="6"/>
  <c r="H114" i="6" a="1"/>
  <c r="H114" i="6" s="1"/>
  <c r="G114" i="6"/>
  <c r="N114" i="6"/>
  <c r="M114" i="6"/>
  <c r="L114" i="6"/>
  <c r="K114" i="6" a="1"/>
  <c r="K114" i="6" s="1"/>
  <c r="BC117" i="6"/>
  <c r="AM121" i="6"/>
  <c r="AM148" i="6"/>
  <c r="AU158" i="6"/>
  <c r="BG184" i="6"/>
  <c r="K17" i="6" a="1"/>
  <c r="K17" i="6" s="1"/>
  <c r="S223" i="6"/>
  <c r="S208" i="6"/>
  <c r="S202" i="6"/>
  <c r="S196" i="6"/>
  <c r="S190" i="6"/>
  <c r="S184" i="6"/>
  <c r="S178" i="6"/>
  <c r="S172" i="6"/>
  <c r="S166" i="6"/>
  <c r="S210" i="6"/>
  <c r="S204" i="6"/>
  <c r="S198" i="6"/>
  <c r="S192" i="6"/>
  <c r="S186" i="6"/>
  <c r="S180" i="6"/>
  <c r="S174" i="6"/>
  <c r="S168" i="6"/>
  <c r="S233" i="6"/>
  <c r="S228" i="6"/>
  <c r="S211" i="6"/>
  <c r="S222" i="6"/>
  <c r="S212" i="6"/>
  <c r="S206" i="6"/>
  <c r="S200" i="6"/>
  <c r="S194" i="6"/>
  <c r="S188" i="6"/>
  <c r="S182" i="6"/>
  <c r="S176" i="6"/>
  <c r="S170" i="6"/>
  <c r="S164" i="6"/>
  <c r="S229" i="6"/>
  <c r="S217" i="6"/>
  <c r="S203" i="6"/>
  <c r="S195" i="6"/>
  <c r="S187" i="6"/>
  <c r="S179" i="6"/>
  <c r="S171" i="6"/>
  <c r="S216" i="6"/>
  <c r="S234" i="6"/>
  <c r="S221" i="6"/>
  <c r="S215" i="6"/>
  <c r="S205" i="6"/>
  <c r="S197" i="6"/>
  <c r="S189" i="6"/>
  <c r="S181" i="6"/>
  <c r="S173" i="6"/>
  <c r="S159" i="6"/>
  <c r="S153" i="6"/>
  <c r="S147" i="6"/>
  <c r="S141" i="6"/>
  <c r="S135" i="6"/>
  <c r="S129" i="6"/>
  <c r="S123" i="6"/>
  <c r="S226" i="6"/>
  <c r="S219" i="6"/>
  <c r="S214" i="6"/>
  <c r="S160" i="6"/>
  <c r="S154" i="6"/>
  <c r="S148" i="6"/>
  <c r="S142" i="6"/>
  <c r="S136" i="6"/>
  <c r="S130" i="6"/>
  <c r="S124" i="6"/>
  <c r="S218" i="6"/>
  <c r="S213" i="6"/>
  <c r="S209" i="6"/>
  <c r="S177" i="6"/>
  <c r="S162" i="6"/>
  <c r="S149" i="6"/>
  <c r="S144" i="6"/>
  <c r="S131" i="6"/>
  <c r="S126" i="6"/>
  <c r="S117" i="6"/>
  <c r="S111" i="6"/>
  <c r="S105" i="6"/>
  <c r="S99" i="6"/>
  <c r="S118" i="6"/>
  <c r="S112" i="6"/>
  <c r="S106" i="6"/>
  <c r="S100" i="6"/>
  <c r="S175" i="6"/>
  <c r="S151" i="6"/>
  <c r="S146" i="6"/>
  <c r="S133" i="6"/>
  <c r="S128" i="6"/>
  <c r="S230" i="6"/>
  <c r="S201" i="6"/>
  <c r="S169" i="6"/>
  <c r="S161" i="6"/>
  <c r="S156" i="6"/>
  <c r="S143" i="6"/>
  <c r="S138" i="6"/>
  <c r="S125" i="6"/>
  <c r="S119" i="6"/>
  <c r="S113" i="6"/>
  <c r="S107" i="6"/>
  <c r="S101" i="6"/>
  <c r="S231" i="6"/>
  <c r="S224" i="6"/>
  <c r="S207" i="6"/>
  <c r="S120" i="6"/>
  <c r="S114" i="6"/>
  <c r="S108" i="6"/>
  <c r="S102" i="6"/>
  <c r="S96" i="6"/>
  <c r="S227" i="6"/>
  <c r="S225" i="6"/>
  <c r="S199" i="6"/>
  <c r="S193" i="6"/>
  <c r="S163" i="6"/>
  <c r="S158" i="6"/>
  <c r="S145" i="6"/>
  <c r="S140" i="6"/>
  <c r="S127" i="6"/>
  <c r="S155" i="6"/>
  <c r="S150" i="6"/>
  <c r="S137" i="6"/>
  <c r="S132" i="6"/>
  <c r="S121" i="6"/>
  <c r="S115" i="6"/>
  <c r="S109" i="6"/>
  <c r="S103" i="6"/>
  <c r="S97" i="6"/>
  <c r="S220" i="6"/>
  <c r="S191" i="6"/>
  <c r="S185" i="6"/>
  <c r="S167" i="6"/>
  <c r="S122" i="6"/>
  <c r="S116" i="6"/>
  <c r="S110" i="6"/>
  <c r="S104" i="6"/>
  <c r="S98" i="6"/>
  <c r="S92" i="6"/>
  <c r="S86" i="6"/>
  <c r="S80" i="6"/>
  <c r="S74" i="6"/>
  <c r="S232" i="6"/>
  <c r="S157" i="6"/>
  <c r="S152" i="6"/>
  <c r="S139" i="6"/>
  <c r="S134" i="6"/>
  <c r="AI210" i="6"/>
  <c r="AI204" i="6"/>
  <c r="AI198" i="6"/>
  <c r="AI192" i="6"/>
  <c r="AI186" i="6"/>
  <c r="AI180" i="6"/>
  <c r="AI174" i="6"/>
  <c r="AI168" i="6"/>
  <c r="AI231" i="6"/>
  <c r="AI212" i="6"/>
  <c r="AI206" i="6"/>
  <c r="AI200" i="6"/>
  <c r="AI194" i="6"/>
  <c r="AI188" i="6"/>
  <c r="AI182" i="6"/>
  <c r="AI176" i="6"/>
  <c r="AI170" i="6"/>
  <c r="AI207" i="6"/>
  <c r="AI234" i="6"/>
  <c r="AI208" i="6"/>
  <c r="AI202" i="6"/>
  <c r="AI196" i="6"/>
  <c r="AI190" i="6"/>
  <c r="AI184" i="6"/>
  <c r="AI178" i="6"/>
  <c r="AI172" i="6"/>
  <c r="AI166" i="6"/>
  <c r="AI222" i="6"/>
  <c r="AI216" i="6"/>
  <c r="AI228" i="6"/>
  <c r="AI221" i="6"/>
  <c r="AI205" i="6"/>
  <c r="AI197" i="6"/>
  <c r="AI189" i="6"/>
  <c r="AI181" i="6"/>
  <c r="AI173" i="6"/>
  <c r="AI233" i="6"/>
  <c r="AI227" i="6"/>
  <c r="AI220" i="6"/>
  <c r="AI215" i="6"/>
  <c r="AI209" i="6"/>
  <c r="AI219" i="6"/>
  <c r="AI213" i="6"/>
  <c r="AI199" i="6"/>
  <c r="AI191" i="6"/>
  <c r="AI183" i="6"/>
  <c r="AI175" i="6"/>
  <c r="AI167" i="6"/>
  <c r="AI161" i="6"/>
  <c r="AI155" i="6"/>
  <c r="AI149" i="6"/>
  <c r="AI143" i="6"/>
  <c r="AI137" i="6"/>
  <c r="AI131" i="6"/>
  <c r="AI125" i="6"/>
  <c r="AI224" i="6"/>
  <c r="AI162" i="6"/>
  <c r="AI156" i="6"/>
  <c r="AI150" i="6"/>
  <c r="AI144" i="6"/>
  <c r="AI138" i="6"/>
  <c r="AI132" i="6"/>
  <c r="AI126" i="6"/>
  <c r="AI223" i="6"/>
  <c r="AI229" i="6"/>
  <c r="AI217" i="6"/>
  <c r="AI164" i="6"/>
  <c r="AI151" i="6"/>
  <c r="AI146" i="6"/>
  <c r="AI133" i="6"/>
  <c r="AI128" i="6"/>
  <c r="AI119" i="6"/>
  <c r="AI113" i="6"/>
  <c r="AI107" i="6"/>
  <c r="AI101" i="6"/>
  <c r="AI95" i="6"/>
  <c r="AI230" i="6"/>
  <c r="AI179" i="6"/>
  <c r="AI153" i="6"/>
  <c r="AI148" i="6"/>
  <c r="AI135" i="6"/>
  <c r="AI130" i="6"/>
  <c r="AI120" i="6"/>
  <c r="AI114" i="6"/>
  <c r="AI108" i="6"/>
  <c r="AI102" i="6"/>
  <c r="AI96" i="6"/>
  <c r="AI193" i="6"/>
  <c r="AI171" i="6"/>
  <c r="AI163" i="6"/>
  <c r="AI158" i="6"/>
  <c r="AI145" i="6"/>
  <c r="AI140" i="6"/>
  <c r="AI127" i="6"/>
  <c r="AI121" i="6"/>
  <c r="AI115" i="6"/>
  <c r="AI109" i="6"/>
  <c r="AI103" i="6"/>
  <c r="AI214" i="6"/>
  <c r="AI211" i="6"/>
  <c r="AI203" i="6"/>
  <c r="AI225" i="6"/>
  <c r="AI160" i="6"/>
  <c r="AI147" i="6"/>
  <c r="AI142" i="6"/>
  <c r="AI129" i="6"/>
  <c r="AI124" i="6"/>
  <c r="AI122" i="6"/>
  <c r="AI116" i="6"/>
  <c r="AI110" i="6"/>
  <c r="AI104" i="6"/>
  <c r="AI98" i="6"/>
  <c r="AI185" i="6"/>
  <c r="AI195" i="6"/>
  <c r="AI157" i="6"/>
  <c r="AI152" i="6"/>
  <c r="AI139" i="6"/>
  <c r="AI134" i="6"/>
  <c r="AI117" i="6"/>
  <c r="AI111" i="6"/>
  <c r="AI105" i="6"/>
  <c r="AI99" i="6"/>
  <c r="AI93" i="6"/>
  <c r="AI177" i="6"/>
  <c r="AI232" i="6"/>
  <c r="AI218" i="6"/>
  <c r="AI159" i="6"/>
  <c r="AI154" i="6"/>
  <c r="AI141" i="6"/>
  <c r="AI136" i="6"/>
  <c r="AI123" i="6"/>
  <c r="AI118" i="6"/>
  <c r="AI112" i="6"/>
  <c r="AI106" i="6"/>
  <c r="AI100" i="6"/>
  <c r="AI94" i="6"/>
  <c r="AI88" i="6"/>
  <c r="AI82" i="6"/>
  <c r="AI76" i="6"/>
  <c r="AI226" i="6"/>
  <c r="AI187" i="6"/>
  <c r="AI165" i="6"/>
  <c r="AY225" i="6"/>
  <c r="AY212" i="6"/>
  <c r="AY206" i="6"/>
  <c r="AY200" i="6"/>
  <c r="AY194" i="6"/>
  <c r="AY188" i="6"/>
  <c r="AY182" i="6"/>
  <c r="AY176" i="6"/>
  <c r="AY170" i="6"/>
  <c r="AY164" i="6"/>
  <c r="AY213" i="6"/>
  <c r="AY208" i="6"/>
  <c r="AY202" i="6"/>
  <c r="AY196" i="6"/>
  <c r="AY190" i="6"/>
  <c r="AY184" i="6"/>
  <c r="AY178" i="6"/>
  <c r="AY172" i="6"/>
  <c r="AY232" i="6"/>
  <c r="AY209" i="6"/>
  <c r="AY224" i="6"/>
  <c r="AY210" i="6"/>
  <c r="AY204" i="6"/>
  <c r="AY198" i="6"/>
  <c r="AY192" i="6"/>
  <c r="AY186" i="6"/>
  <c r="AY180" i="6"/>
  <c r="AY174" i="6"/>
  <c r="AY168" i="6"/>
  <c r="AY234" i="6"/>
  <c r="AY233" i="6"/>
  <c r="AY220" i="6"/>
  <c r="AY214" i="6"/>
  <c r="AY226" i="6"/>
  <c r="AY199" i="6"/>
  <c r="AY191" i="6"/>
  <c r="AY183" i="6"/>
  <c r="AY175" i="6"/>
  <c r="AY167" i="6"/>
  <c r="AY219" i="6"/>
  <c r="AY201" i="6"/>
  <c r="AY193" i="6"/>
  <c r="AY185" i="6"/>
  <c r="AY177" i="6"/>
  <c r="AY169" i="6"/>
  <c r="AY163" i="6"/>
  <c r="AY157" i="6"/>
  <c r="AY151" i="6"/>
  <c r="AY145" i="6"/>
  <c r="AY139" i="6"/>
  <c r="AY133" i="6"/>
  <c r="AY127" i="6"/>
  <c r="AY211" i="6"/>
  <c r="AY158" i="6"/>
  <c r="AY152" i="6"/>
  <c r="AY146" i="6"/>
  <c r="AY140" i="6"/>
  <c r="AY134" i="6"/>
  <c r="AY128" i="6"/>
  <c r="AY228" i="6"/>
  <c r="AY221" i="6"/>
  <c r="AY216" i="6"/>
  <c r="AY227" i="6"/>
  <c r="AY215" i="6"/>
  <c r="AY217" i="6"/>
  <c r="AY197" i="6"/>
  <c r="AY121" i="6"/>
  <c r="AY115" i="6"/>
  <c r="AY109" i="6"/>
  <c r="AY103" i="6"/>
  <c r="AY97" i="6"/>
  <c r="AY207" i="6"/>
  <c r="AY203" i="6"/>
  <c r="AY155" i="6"/>
  <c r="AY150" i="6"/>
  <c r="AY137" i="6"/>
  <c r="AY132" i="6"/>
  <c r="AY122" i="6"/>
  <c r="AY116" i="6"/>
  <c r="AY110" i="6"/>
  <c r="AY104" i="6"/>
  <c r="AY98" i="6"/>
  <c r="AY189" i="6"/>
  <c r="AY160" i="6"/>
  <c r="AY147" i="6"/>
  <c r="AY142" i="6"/>
  <c r="AY129" i="6"/>
  <c r="AY231" i="6"/>
  <c r="AY223" i="6"/>
  <c r="AY117" i="6"/>
  <c r="AY111" i="6"/>
  <c r="AY105" i="6"/>
  <c r="AY99" i="6"/>
  <c r="AY229" i="6"/>
  <c r="AY195" i="6"/>
  <c r="AY67" i="6"/>
  <c r="AY181" i="6"/>
  <c r="AY166" i="6"/>
  <c r="AY162" i="6"/>
  <c r="AY149" i="6"/>
  <c r="AY144" i="6"/>
  <c r="AY131" i="6"/>
  <c r="AY126" i="6"/>
  <c r="AY118" i="6"/>
  <c r="AY112" i="6"/>
  <c r="AY106" i="6"/>
  <c r="AY100" i="6"/>
  <c r="AY159" i="6"/>
  <c r="AY154" i="6"/>
  <c r="AY141" i="6"/>
  <c r="AY136" i="6"/>
  <c r="AY123" i="6"/>
  <c r="AY187" i="6"/>
  <c r="AY165" i="6"/>
  <c r="AY119" i="6"/>
  <c r="AY113" i="6"/>
  <c r="AY107" i="6"/>
  <c r="AY101" i="6"/>
  <c r="AY95" i="6"/>
  <c r="AY218" i="6"/>
  <c r="AY205" i="6"/>
  <c r="AY173" i="6"/>
  <c r="AY222" i="6"/>
  <c r="AY161" i="6"/>
  <c r="AY156" i="6"/>
  <c r="AY143" i="6"/>
  <c r="AY138" i="6"/>
  <c r="AY125" i="6"/>
  <c r="AY120" i="6"/>
  <c r="AY114" i="6"/>
  <c r="AY108" i="6"/>
  <c r="AY102" i="6"/>
  <c r="AY96" i="6"/>
  <c r="AY90" i="6"/>
  <c r="AY84" i="6"/>
  <c r="AY78" i="6"/>
  <c r="AY72" i="6"/>
  <c r="AY179" i="6"/>
  <c r="AY153" i="6"/>
  <c r="AY148" i="6"/>
  <c r="AY135" i="6"/>
  <c r="AY130" i="6"/>
  <c r="AM27" i="6"/>
  <c r="S28" i="6"/>
  <c r="BK28" i="6"/>
  <c r="AM29" i="6"/>
  <c r="S30" i="6"/>
  <c r="AU31" i="6"/>
  <c r="H35" i="6" a="1"/>
  <c r="H35" i="6" s="1"/>
  <c r="AI35" i="6"/>
  <c r="L35" i="6" s="1"/>
  <c r="AE36" i="6"/>
  <c r="G37" i="6"/>
  <c r="S39" i="6"/>
  <c r="BK40" i="6"/>
  <c r="M41" i="6"/>
  <c r="BG41" i="6"/>
  <c r="BC42" i="6"/>
  <c r="AY43" i="6"/>
  <c r="AU44" i="6"/>
  <c r="AQ45" i="6"/>
  <c r="AM46" i="6"/>
  <c r="H47" i="6" a="1"/>
  <c r="H47" i="6" s="1"/>
  <c r="AI47" i="6"/>
  <c r="H48" i="6" a="1"/>
  <c r="H48" i="6" s="1"/>
  <c r="AI48" i="6"/>
  <c r="AQ49" i="6"/>
  <c r="AY50" i="6"/>
  <c r="M51" i="6"/>
  <c r="BG51" i="6"/>
  <c r="BC52" i="6"/>
  <c r="AY53" i="6"/>
  <c r="AU54" i="6"/>
  <c r="AQ55" i="6"/>
  <c r="AM56" i="6"/>
  <c r="H57" i="6" a="1"/>
  <c r="H57" i="6" s="1"/>
  <c r="AI57" i="6"/>
  <c r="AE58" i="6"/>
  <c r="G59" i="6"/>
  <c r="S61" i="6"/>
  <c r="BK62" i="6"/>
  <c r="M63" i="6"/>
  <c r="BG63" i="6"/>
  <c r="BC64" i="6"/>
  <c r="K65" i="6" a="1"/>
  <c r="K65" i="6" s="1"/>
  <c r="AY65" i="6"/>
  <c r="AU66" i="6"/>
  <c r="AU67" i="6"/>
  <c r="BK68" i="6"/>
  <c r="BK70" i="6"/>
  <c r="AM71" i="6"/>
  <c r="AE72" i="6"/>
  <c r="BG74" i="6"/>
  <c r="AQ75" i="6"/>
  <c r="N78" i="6"/>
  <c r="L78" i="6"/>
  <c r="K78" i="6" a="1"/>
  <c r="K78" i="6" s="1"/>
  <c r="N79" i="6"/>
  <c r="M79" i="6"/>
  <c r="L79" i="6"/>
  <c r="AY80" i="6"/>
  <c r="AI81" i="6"/>
  <c r="AU86" i="6"/>
  <c r="S87" i="6"/>
  <c r="AY91" i="6"/>
  <c r="AU92" i="6"/>
  <c r="S93" i="6"/>
  <c r="S94" i="6"/>
  <c r="S95" i="6"/>
  <c r="K97" i="6" a="1"/>
  <c r="K97" i="6" s="1"/>
  <c r="J97" i="6"/>
  <c r="G97" i="6"/>
  <c r="N97" i="6"/>
  <c r="M97" i="6"/>
  <c r="L97" i="6"/>
  <c r="BC99" i="6"/>
  <c r="AM103" i="6"/>
  <c r="BC104" i="6"/>
  <c r="BK112" i="6"/>
  <c r="AM114" i="6"/>
  <c r="AE133" i="6"/>
  <c r="AQ135" i="6"/>
  <c r="BC163" i="6"/>
  <c r="AY71" i="6"/>
  <c r="AI72" i="6"/>
  <c r="S73" i="6"/>
  <c r="BK74" i="6"/>
  <c r="AY75" i="6"/>
  <c r="S76" i="6"/>
  <c r="BC80" i="6"/>
  <c r="AQ81" i="6"/>
  <c r="N84" i="6"/>
  <c r="L84" i="6"/>
  <c r="K84" i="6" a="1"/>
  <c r="K84" i="6" s="1"/>
  <c r="N85" i="6"/>
  <c r="M85" i="6"/>
  <c r="L85" i="6"/>
  <c r="AY86" i="6"/>
  <c r="AI87" i="6"/>
  <c r="AY92" i="6"/>
  <c r="AQ93" i="6"/>
  <c r="BK99" i="6"/>
  <c r="AU103" i="6"/>
  <c r="AE107" i="6"/>
  <c r="K115" i="6" a="1"/>
  <c r="K115" i="6" s="1"/>
  <c r="J115" i="6"/>
  <c r="H115" i="6" a="1"/>
  <c r="H115" i="6" s="1"/>
  <c r="G115" i="6"/>
  <c r="N115" i="6"/>
  <c r="M115" i="6"/>
  <c r="L115" i="6"/>
  <c r="AU116" i="6"/>
  <c r="AY230" i="6"/>
  <c r="AU27" i="6"/>
  <c r="AU29" i="6"/>
  <c r="BC31" i="6"/>
  <c r="AI32" i="6"/>
  <c r="J35" i="6"/>
  <c r="AQ35" i="6"/>
  <c r="AM36" i="6"/>
  <c r="H37" i="6" a="1"/>
  <c r="H37" i="6" s="1"/>
  <c r="AI37" i="6"/>
  <c r="AE38" i="6"/>
  <c r="S41" i="6"/>
  <c r="BK42" i="6"/>
  <c r="BG43" i="6"/>
  <c r="BC44" i="6"/>
  <c r="AY45" i="6"/>
  <c r="AU46" i="6"/>
  <c r="J47" i="6"/>
  <c r="AQ47" i="6"/>
  <c r="J48" i="6"/>
  <c r="AQ48" i="6"/>
  <c r="AY49" i="6"/>
  <c r="BG50" i="6"/>
  <c r="S51" i="6"/>
  <c r="BK52" i="6"/>
  <c r="BG53" i="6"/>
  <c r="BC54" i="6"/>
  <c r="AY55" i="6"/>
  <c r="AU56" i="6"/>
  <c r="J57" i="6"/>
  <c r="AQ57" i="6"/>
  <c r="AM58" i="6"/>
  <c r="AI59" i="6"/>
  <c r="AE60" i="6"/>
  <c r="S63" i="6"/>
  <c r="BK64" i="6"/>
  <c r="BG65" i="6"/>
  <c r="BC66" i="6"/>
  <c r="BG67" i="6"/>
  <c r="AI69" i="6"/>
  <c r="BG71" i="6"/>
  <c r="AM72" i="6"/>
  <c r="BC75" i="6"/>
  <c r="S77" i="6"/>
  <c r="M78" i="6"/>
  <c r="BG80" i="6"/>
  <c r="AY81" i="6"/>
  <c r="S82" i="6"/>
  <c r="J84" i="6"/>
  <c r="J85" i="6"/>
  <c r="BC86" i="6"/>
  <c r="AQ87" i="6"/>
  <c r="N90" i="6"/>
  <c r="L90" i="6"/>
  <c r="K90" i="6" a="1"/>
  <c r="K90" i="6" s="1"/>
  <c r="N91" i="6"/>
  <c r="M91" i="6"/>
  <c r="L91" i="6"/>
  <c r="BC92" i="6"/>
  <c r="AY93" i="6"/>
  <c r="AI97" i="6"/>
  <c r="AU98" i="6"/>
  <c r="AI201" i="6"/>
  <c r="BK203" i="6"/>
  <c r="AM230" i="6"/>
  <c r="AM224" i="6"/>
  <c r="AM218" i="6"/>
  <c r="AM233" i="6"/>
  <c r="AM221" i="6"/>
  <c r="AM222" i="6"/>
  <c r="AM219" i="6"/>
  <c r="AM229" i="6"/>
  <c r="AM226" i="6"/>
  <c r="AM216" i="6"/>
  <c r="AM213" i="6"/>
  <c r="AM223" i="6"/>
  <c r="AM220" i="6"/>
  <c r="AM228" i="6"/>
  <c r="AM205" i="6"/>
  <c r="AM197" i="6"/>
  <c r="AM189" i="6"/>
  <c r="AM181" i="6"/>
  <c r="AM173" i="6"/>
  <c r="AM234" i="6"/>
  <c r="AM227" i="6"/>
  <c r="AM215" i="6"/>
  <c r="AM209" i="6"/>
  <c r="AM214" i="6"/>
  <c r="AM202" i="6"/>
  <c r="AM194" i="6"/>
  <c r="AM186" i="6"/>
  <c r="AM178" i="6"/>
  <c r="AM232" i="6"/>
  <c r="AM225" i="6"/>
  <c r="AM208" i="6"/>
  <c r="AM165" i="6"/>
  <c r="AM212" i="6"/>
  <c r="AM201" i="6"/>
  <c r="AM193" i="6"/>
  <c r="AM185" i="6"/>
  <c r="AM177" i="6"/>
  <c r="AM169" i="6"/>
  <c r="AM217" i="6"/>
  <c r="AM210" i="6"/>
  <c r="AM200" i="6"/>
  <c r="AM192" i="6"/>
  <c r="AM184" i="6"/>
  <c r="AM176" i="6"/>
  <c r="AM168" i="6"/>
  <c r="AM159" i="6"/>
  <c r="AM153" i="6"/>
  <c r="AM147" i="6"/>
  <c r="AM141" i="6"/>
  <c r="AM135" i="6"/>
  <c r="AM129" i="6"/>
  <c r="AM123" i="6"/>
  <c r="AM206" i="6"/>
  <c r="AM164" i="6"/>
  <c r="AM156" i="6"/>
  <c r="AM138" i="6"/>
  <c r="AM180" i="6"/>
  <c r="AM207" i="6"/>
  <c r="AM171" i="6"/>
  <c r="AM163" i="6"/>
  <c r="AM158" i="6"/>
  <c r="AM145" i="6"/>
  <c r="AM140" i="6"/>
  <c r="AM127" i="6"/>
  <c r="AM211" i="6"/>
  <c r="AM203" i="6"/>
  <c r="AM198" i="6"/>
  <c r="AM150" i="6"/>
  <c r="AM132" i="6"/>
  <c r="AM231" i="6"/>
  <c r="AM204" i="6"/>
  <c r="AM199" i="6"/>
  <c r="AM172" i="6"/>
  <c r="AM160" i="6"/>
  <c r="AM155" i="6"/>
  <c r="AM142" i="6"/>
  <c r="AM137" i="6"/>
  <c r="AM124" i="6"/>
  <c r="AM122" i="6"/>
  <c r="AM116" i="6"/>
  <c r="AM110" i="6"/>
  <c r="AM104" i="6"/>
  <c r="AM98" i="6"/>
  <c r="AM92" i="6"/>
  <c r="AM86" i="6"/>
  <c r="AM80" i="6"/>
  <c r="AM74" i="6"/>
  <c r="AM195" i="6"/>
  <c r="AM190" i="6"/>
  <c r="AM157" i="6"/>
  <c r="AM152" i="6"/>
  <c r="AM139" i="6"/>
  <c r="AM134" i="6"/>
  <c r="AM117" i="6"/>
  <c r="AM111" i="6"/>
  <c r="AM105" i="6"/>
  <c r="AM99" i="6"/>
  <c r="AM93" i="6"/>
  <c r="AM87" i="6"/>
  <c r="AM81" i="6"/>
  <c r="AM75" i="6"/>
  <c r="AM69" i="6"/>
  <c r="AM68" i="6"/>
  <c r="AM196" i="6"/>
  <c r="AM191" i="6"/>
  <c r="AM167" i="6"/>
  <c r="AM162" i="6"/>
  <c r="AM144" i="6"/>
  <c r="AM126" i="6"/>
  <c r="AM166" i="6"/>
  <c r="AM154" i="6"/>
  <c r="AM149" i="6"/>
  <c r="AM136" i="6"/>
  <c r="AM131" i="6"/>
  <c r="AM118" i="6"/>
  <c r="AM112" i="6"/>
  <c r="AM106" i="6"/>
  <c r="AM100" i="6"/>
  <c r="AM94" i="6"/>
  <c r="AM88" i="6"/>
  <c r="AM82" i="6"/>
  <c r="AM76" i="6"/>
  <c r="AM70" i="6"/>
  <c r="AM187" i="6"/>
  <c r="AM182" i="6"/>
  <c r="AM188" i="6"/>
  <c r="AM183" i="6"/>
  <c r="AM151" i="6"/>
  <c r="AM146" i="6"/>
  <c r="AM133" i="6"/>
  <c r="AM128" i="6"/>
  <c r="AM119" i="6"/>
  <c r="AM113" i="6"/>
  <c r="AM107" i="6"/>
  <c r="AM101" i="6"/>
  <c r="AM95" i="6"/>
  <c r="AM89" i="6"/>
  <c r="AM83" i="6"/>
  <c r="AM77" i="6"/>
  <c r="BC232" i="6"/>
  <c r="BC226" i="6"/>
  <c r="BC220" i="6"/>
  <c r="BC214" i="6"/>
  <c r="BC229" i="6"/>
  <c r="BC231" i="6"/>
  <c r="BC222" i="6"/>
  <c r="BC234" i="6"/>
  <c r="BC223" i="6"/>
  <c r="BC230" i="6"/>
  <c r="BC227" i="6"/>
  <c r="BC217" i="6"/>
  <c r="BC221" i="6"/>
  <c r="BC199" i="6"/>
  <c r="BC191" i="6"/>
  <c r="BC183" i="6"/>
  <c r="BC175" i="6"/>
  <c r="BC167" i="6"/>
  <c r="BC219" i="6"/>
  <c r="BC225" i="6"/>
  <c r="BC218" i="6"/>
  <c r="BC213" i="6"/>
  <c r="BC208" i="6"/>
  <c r="BC204" i="6"/>
  <c r="BC196" i="6"/>
  <c r="BC188" i="6"/>
  <c r="BC180" i="6"/>
  <c r="BC172" i="6"/>
  <c r="BC207" i="6"/>
  <c r="BC203" i="6"/>
  <c r="BC195" i="6"/>
  <c r="BC187" i="6"/>
  <c r="BC179" i="6"/>
  <c r="BC171" i="6"/>
  <c r="BC166" i="6"/>
  <c r="BC215" i="6"/>
  <c r="BC233" i="6"/>
  <c r="BC209" i="6"/>
  <c r="BC202" i="6"/>
  <c r="BC194" i="6"/>
  <c r="BC186" i="6"/>
  <c r="BC178" i="6"/>
  <c r="BC170" i="6"/>
  <c r="BC161" i="6"/>
  <c r="BC155" i="6"/>
  <c r="BC149" i="6"/>
  <c r="BC143" i="6"/>
  <c r="BC137" i="6"/>
  <c r="BC131" i="6"/>
  <c r="BC125" i="6"/>
  <c r="BC228" i="6"/>
  <c r="BC158" i="6"/>
  <c r="BC140" i="6"/>
  <c r="BC224" i="6"/>
  <c r="BC211" i="6"/>
  <c r="BC210" i="6"/>
  <c r="BC198" i="6"/>
  <c r="BC193" i="6"/>
  <c r="BC189" i="6"/>
  <c r="BC184" i="6"/>
  <c r="BC160" i="6"/>
  <c r="BC147" i="6"/>
  <c r="BC142" i="6"/>
  <c r="BC129" i="6"/>
  <c r="BC124" i="6"/>
  <c r="BC176" i="6"/>
  <c r="BC152" i="6"/>
  <c r="BC134" i="6"/>
  <c r="BC212" i="6"/>
  <c r="BC190" i="6"/>
  <c r="BC185" i="6"/>
  <c r="BC181" i="6"/>
  <c r="BC162" i="6"/>
  <c r="BC157" i="6"/>
  <c r="BC144" i="6"/>
  <c r="BC139" i="6"/>
  <c r="BC126" i="6"/>
  <c r="BC118" i="6"/>
  <c r="BC112" i="6"/>
  <c r="BC106" i="6"/>
  <c r="BC100" i="6"/>
  <c r="BC94" i="6"/>
  <c r="BC88" i="6"/>
  <c r="BC82" i="6"/>
  <c r="BC76" i="6"/>
  <c r="BC70" i="6"/>
  <c r="BC216" i="6"/>
  <c r="BC159" i="6"/>
  <c r="BC154" i="6"/>
  <c r="BC141" i="6"/>
  <c r="BC136" i="6"/>
  <c r="BC123" i="6"/>
  <c r="BC177" i="6"/>
  <c r="BC165" i="6"/>
  <c r="BC119" i="6"/>
  <c r="BC113" i="6"/>
  <c r="BC107" i="6"/>
  <c r="BC101" i="6"/>
  <c r="BC95" i="6"/>
  <c r="BC89" i="6"/>
  <c r="BC83" i="6"/>
  <c r="BC77" i="6"/>
  <c r="BC71" i="6"/>
  <c r="BC205" i="6"/>
  <c r="BC200" i="6"/>
  <c r="BC182" i="6"/>
  <c r="BC173" i="6"/>
  <c r="BC146" i="6"/>
  <c r="BC128" i="6"/>
  <c r="BC206" i="6"/>
  <c r="BC168" i="6"/>
  <c r="BC164" i="6"/>
  <c r="BC156" i="6"/>
  <c r="BC151" i="6"/>
  <c r="BC138" i="6"/>
  <c r="BC133" i="6"/>
  <c r="BC120" i="6"/>
  <c r="BC114" i="6"/>
  <c r="BC108" i="6"/>
  <c r="BC102" i="6"/>
  <c r="BC96" i="6"/>
  <c r="BC90" i="6"/>
  <c r="BC84" i="6"/>
  <c r="BC78" i="6"/>
  <c r="BC72" i="6"/>
  <c r="BC153" i="6"/>
  <c r="BC148" i="6"/>
  <c r="BC135" i="6"/>
  <c r="BC130" i="6"/>
  <c r="BC201" i="6"/>
  <c r="BC197" i="6"/>
  <c r="BC192" i="6"/>
  <c r="BC174" i="6"/>
  <c r="BC169" i="6"/>
  <c r="BC121" i="6"/>
  <c r="BC115" i="6"/>
  <c r="BC109" i="6"/>
  <c r="BC103" i="6"/>
  <c r="BC97" i="6"/>
  <c r="BC91" i="6"/>
  <c r="BC85" i="6"/>
  <c r="BC79" i="6"/>
  <c r="AE30" i="6"/>
  <c r="BG31" i="6"/>
  <c r="AM32" i="6"/>
  <c r="AU35" i="6"/>
  <c r="AQ36" i="6"/>
  <c r="AM37" i="6"/>
  <c r="AI38" i="6"/>
  <c r="AE39" i="6"/>
  <c r="S42" i="6"/>
  <c r="N43" i="6"/>
  <c r="BK43" i="6"/>
  <c r="M44" i="6"/>
  <c r="BG44" i="6"/>
  <c r="BC45" i="6"/>
  <c r="K46" i="6" a="1"/>
  <c r="K46" i="6" s="1"/>
  <c r="AY46" i="6"/>
  <c r="AU47" i="6"/>
  <c r="AU48" i="6"/>
  <c r="BC49" i="6"/>
  <c r="N50" i="6"/>
  <c r="BK50" i="6"/>
  <c r="S52" i="6"/>
  <c r="N53" i="6"/>
  <c r="BK53" i="6"/>
  <c r="M54" i="6"/>
  <c r="BG54" i="6"/>
  <c r="BC55" i="6"/>
  <c r="AY56" i="6"/>
  <c r="AU57" i="6"/>
  <c r="J58" i="6"/>
  <c r="AQ58" i="6"/>
  <c r="AM59" i="6"/>
  <c r="AI60" i="6"/>
  <c r="AE61" i="6"/>
  <c r="S64" i="6"/>
  <c r="N65" i="6"/>
  <c r="BK65" i="6"/>
  <c r="M66" i="6"/>
  <c r="BG66" i="6"/>
  <c r="BK67" i="6"/>
  <c r="AQ69" i="6"/>
  <c r="AQ72" i="6"/>
  <c r="AI73" i="6"/>
  <c r="BG75" i="6"/>
  <c r="S78" i="6"/>
  <c r="K79" i="6" a="1"/>
  <c r="K79" i="6" s="1"/>
  <c r="BC81" i="6"/>
  <c r="S83" i="6"/>
  <c r="M84" i="6"/>
  <c r="BG86" i="6"/>
  <c r="AY87" i="6"/>
  <c r="S88" i="6"/>
  <c r="BG92" i="6"/>
  <c r="BC93" i="6"/>
  <c r="AY94" i="6"/>
  <c r="AE95" i="6"/>
  <c r="AM97" i="6"/>
  <c r="BC98" i="6"/>
  <c r="J108" i="6"/>
  <c r="H108" i="6" a="1"/>
  <c r="H108" i="6" s="1"/>
  <c r="G108" i="6"/>
  <c r="N108" i="6"/>
  <c r="M108" i="6"/>
  <c r="L108" i="6"/>
  <c r="K108" i="6" a="1"/>
  <c r="K108" i="6" s="1"/>
  <c r="BC111" i="6"/>
  <c r="AM115" i="6"/>
  <c r="AE119" i="6"/>
  <c r="AM125" i="6"/>
  <c r="AM130" i="6"/>
  <c r="J150" i="6"/>
  <c r="H150" i="6" a="1"/>
  <c r="H150" i="6" s="1"/>
  <c r="N150" i="6"/>
  <c r="G150" i="6"/>
  <c r="M150" i="6"/>
  <c r="L150" i="6"/>
  <c r="K150" i="6" a="1"/>
  <c r="K150" i="6" s="1"/>
  <c r="BG155" i="6"/>
  <c r="AE164" i="6"/>
  <c r="AM179" i="6"/>
  <c r="BK198" i="6"/>
  <c r="BC27" i="6"/>
  <c r="AE28" i="6"/>
  <c r="BC29" i="6"/>
  <c r="AI30" i="6"/>
  <c r="BK31" i="6"/>
  <c r="AQ32" i="6"/>
  <c r="K35" i="6" a="1"/>
  <c r="K35" i="6" s="1"/>
  <c r="AY35" i="6"/>
  <c r="AU36" i="6"/>
  <c r="J37" i="6"/>
  <c r="AQ37" i="6"/>
  <c r="AM38" i="6"/>
  <c r="H39" i="6" a="1"/>
  <c r="H39" i="6" s="1"/>
  <c r="AI39" i="6"/>
  <c r="AE40" i="6"/>
  <c r="G41" i="6"/>
  <c r="S43" i="6"/>
  <c r="N44" i="6"/>
  <c r="BK44" i="6"/>
  <c r="BG45" i="6"/>
  <c r="L46" i="6"/>
  <c r="BC46" i="6"/>
  <c r="K47" i="6" a="1"/>
  <c r="K47" i="6" s="1"/>
  <c r="AY47" i="6"/>
  <c r="K48" i="6" a="1"/>
  <c r="K48" i="6" s="1"/>
  <c r="AY48" i="6"/>
  <c r="BG49" i="6"/>
  <c r="S50" i="6"/>
  <c r="G51" i="6"/>
  <c r="S53" i="6"/>
  <c r="N54" i="6"/>
  <c r="BK54" i="6"/>
  <c r="BG55" i="6"/>
  <c r="L56" i="6"/>
  <c r="BC56" i="6"/>
  <c r="K57" i="6" a="1"/>
  <c r="K57" i="6" s="1"/>
  <c r="AY57" i="6"/>
  <c r="AU58" i="6"/>
  <c r="J59" i="6"/>
  <c r="AQ59" i="6"/>
  <c r="AM60" i="6"/>
  <c r="H61" i="6" a="1"/>
  <c r="H61" i="6" s="1"/>
  <c r="AI61" i="6"/>
  <c r="AE62" i="6"/>
  <c r="G63" i="6"/>
  <c r="S65" i="6"/>
  <c r="N66" i="6"/>
  <c r="BK66" i="6"/>
  <c r="S68" i="6"/>
  <c r="AY69" i="6"/>
  <c r="S70" i="6"/>
  <c r="N71" i="6"/>
  <c r="L71" i="6"/>
  <c r="J71" i="6"/>
  <c r="AU72" i="6"/>
  <c r="AM73" i="6"/>
  <c r="BK75" i="6"/>
  <c r="AQ76" i="6"/>
  <c r="S79" i="6"/>
  <c r="BG81" i="6"/>
  <c r="S84" i="6"/>
  <c r="K85" i="6" a="1"/>
  <c r="K85" i="6" s="1"/>
  <c r="BC87" i="6"/>
  <c r="S89" i="6"/>
  <c r="BG93" i="6"/>
  <c r="BG94" i="6"/>
  <c r="G96" i="6"/>
  <c r="AU97" i="6"/>
  <c r="AE108" i="6"/>
  <c r="BK111" i="6"/>
  <c r="AU115" i="6"/>
  <c r="AU140" i="6"/>
  <c r="BC150" i="6"/>
  <c r="AM161" i="6"/>
  <c r="AM174" i="6"/>
  <c r="M177" i="6"/>
  <c r="J177" i="6"/>
  <c r="G177" i="6"/>
  <c r="L177" i="6"/>
  <c r="K177" i="6" a="1"/>
  <c r="K177" i="6" s="1"/>
  <c r="H177" i="6" a="1"/>
  <c r="H177" i="6" s="1"/>
  <c r="N177" i="6"/>
  <c r="BK210" i="6"/>
  <c r="BG27" i="6"/>
  <c r="AI28" i="6"/>
  <c r="AI21" i="6" s="1"/>
  <c r="AH21" i="6" s="1"/>
  <c r="BG29" i="6"/>
  <c r="AM30" i="6"/>
  <c r="S31" i="6"/>
  <c r="AU32" i="6"/>
  <c r="BC35" i="6"/>
  <c r="K36" i="6" a="1"/>
  <c r="K36" i="6" s="1"/>
  <c r="AY36" i="6"/>
  <c r="AU37" i="6"/>
  <c r="AQ38" i="6"/>
  <c r="AM39" i="6"/>
  <c r="L39" i="6" s="1"/>
  <c r="N39" i="6" s="1"/>
  <c r="AI40" i="6"/>
  <c r="AE41" i="6"/>
  <c r="S44" i="6"/>
  <c r="BK45" i="6"/>
  <c r="M46" i="6"/>
  <c r="BG46" i="6"/>
  <c r="L47" i="6"/>
  <c r="BC47" i="6"/>
  <c r="L48" i="6"/>
  <c r="BC48" i="6"/>
  <c r="BK49" i="6"/>
  <c r="AE51" i="6"/>
  <c r="S54" i="6"/>
  <c r="BK55" i="6"/>
  <c r="M56" i="6"/>
  <c r="BG56" i="6"/>
  <c r="L57" i="6"/>
  <c r="BC57" i="6"/>
  <c r="K58" i="6" a="1"/>
  <c r="K58" i="6" s="1"/>
  <c r="AY58" i="6"/>
  <c r="AU59" i="6"/>
  <c r="AQ60" i="6"/>
  <c r="AM61" i="6"/>
  <c r="AI62" i="6"/>
  <c r="AE63" i="6"/>
  <c r="S66" i="6"/>
  <c r="S67" i="6"/>
  <c r="BC69" i="6"/>
  <c r="BG72" i="6"/>
  <c r="AQ73" i="6"/>
  <c r="AY76" i="6"/>
  <c r="AE77" i="6"/>
  <c r="AE78" i="6"/>
  <c r="BK81" i="6"/>
  <c r="AQ82" i="6"/>
  <c r="S85" i="6"/>
  <c r="BG87" i="6"/>
  <c r="S90" i="6"/>
  <c r="BK93" i="6"/>
  <c r="BK94" i="6"/>
  <c r="AE101" i="6"/>
  <c r="BK106" i="6"/>
  <c r="AM108" i="6"/>
  <c r="J120" i="6"/>
  <c r="H120" i="6" a="1"/>
  <c r="H120" i="6" s="1"/>
  <c r="G120" i="6"/>
  <c r="N120" i="6"/>
  <c r="M120" i="6"/>
  <c r="L120" i="6"/>
  <c r="K120" i="6" a="1"/>
  <c r="K120" i="6" s="1"/>
  <c r="BC145" i="6"/>
  <c r="BK147" i="6"/>
  <c r="AE156" i="6"/>
  <c r="BK189" i="6"/>
  <c r="AQ192" i="6"/>
  <c r="BK207" i="6"/>
  <c r="AQ218" i="6"/>
  <c r="AQ211" i="6"/>
  <c r="AQ205" i="6"/>
  <c r="AQ199" i="6"/>
  <c r="AQ193" i="6"/>
  <c r="AQ187" i="6"/>
  <c r="AQ181" i="6"/>
  <c r="AQ175" i="6"/>
  <c r="AQ169" i="6"/>
  <c r="AQ207" i="6"/>
  <c r="AQ201" i="6"/>
  <c r="AQ195" i="6"/>
  <c r="AQ189" i="6"/>
  <c r="AQ183" i="6"/>
  <c r="AQ177" i="6"/>
  <c r="AQ171" i="6"/>
  <c r="AQ234" i="6"/>
  <c r="AQ208" i="6"/>
  <c r="AQ232" i="6"/>
  <c r="AQ209" i="6"/>
  <c r="AQ203" i="6"/>
  <c r="AQ197" i="6"/>
  <c r="AQ191" i="6"/>
  <c r="AQ185" i="6"/>
  <c r="AQ179" i="6"/>
  <c r="AQ173" i="6"/>
  <c r="AQ167" i="6"/>
  <c r="AQ227" i="6"/>
  <c r="AQ221" i="6"/>
  <c r="AQ215" i="6"/>
  <c r="AQ233" i="6"/>
  <c r="AQ220" i="6"/>
  <c r="AQ214" i="6"/>
  <c r="AQ202" i="6"/>
  <c r="AQ194" i="6"/>
  <c r="AQ186" i="6"/>
  <c r="AQ178" i="6"/>
  <c r="AQ170" i="6"/>
  <c r="AQ226" i="6"/>
  <c r="AQ231" i="6"/>
  <c r="AQ230" i="6"/>
  <c r="AQ204" i="6"/>
  <c r="AQ196" i="6"/>
  <c r="AQ188" i="6"/>
  <c r="AQ180" i="6"/>
  <c r="AQ172" i="6"/>
  <c r="AQ162" i="6"/>
  <c r="AQ156" i="6"/>
  <c r="AQ150" i="6"/>
  <c r="AQ144" i="6"/>
  <c r="AQ138" i="6"/>
  <c r="AQ132" i="6"/>
  <c r="AQ126" i="6"/>
  <c r="AQ163" i="6"/>
  <c r="AQ157" i="6"/>
  <c r="AQ151" i="6"/>
  <c r="AQ145" i="6"/>
  <c r="AQ139" i="6"/>
  <c r="AQ133" i="6"/>
  <c r="AQ127" i="6"/>
  <c r="AQ229" i="6"/>
  <c r="AQ228" i="6"/>
  <c r="AQ222" i="6"/>
  <c r="AQ216" i="6"/>
  <c r="AQ174" i="6"/>
  <c r="AQ161" i="6"/>
  <c r="AQ148" i="6"/>
  <c r="AQ143" i="6"/>
  <c r="AQ130" i="6"/>
  <c r="AQ125" i="6"/>
  <c r="AQ120" i="6"/>
  <c r="AQ114" i="6"/>
  <c r="AQ108" i="6"/>
  <c r="AQ102" i="6"/>
  <c r="AQ96" i="6"/>
  <c r="AQ219" i="6"/>
  <c r="AQ158" i="6"/>
  <c r="AQ140" i="6"/>
  <c r="AQ121" i="6"/>
  <c r="AQ115" i="6"/>
  <c r="AQ109" i="6"/>
  <c r="AQ103" i="6"/>
  <c r="AQ97" i="6"/>
  <c r="AQ224" i="6"/>
  <c r="AQ198" i="6"/>
  <c r="AQ210" i="6"/>
  <c r="AQ184" i="6"/>
  <c r="AQ160" i="6"/>
  <c r="AQ155" i="6"/>
  <c r="AQ142" i="6"/>
  <c r="AQ137" i="6"/>
  <c r="AQ124" i="6"/>
  <c r="AQ122" i="6"/>
  <c r="AQ116" i="6"/>
  <c r="AQ110" i="6"/>
  <c r="AQ104" i="6"/>
  <c r="AQ98" i="6"/>
  <c r="AQ225" i="6"/>
  <c r="AQ223" i="6"/>
  <c r="AQ147" i="6"/>
  <c r="AQ129" i="6"/>
  <c r="AQ212" i="6"/>
  <c r="AQ190" i="6"/>
  <c r="AQ176" i="6"/>
  <c r="AQ152" i="6"/>
  <c r="AQ134" i="6"/>
  <c r="AQ117" i="6"/>
  <c r="AQ111" i="6"/>
  <c r="AQ105" i="6"/>
  <c r="AQ99" i="6"/>
  <c r="AQ166" i="6"/>
  <c r="AQ154" i="6"/>
  <c r="AQ149" i="6"/>
  <c r="AQ136" i="6"/>
  <c r="AQ131" i="6"/>
  <c r="AQ118" i="6"/>
  <c r="AQ112" i="6"/>
  <c r="AQ106" i="6"/>
  <c r="AQ100" i="6"/>
  <c r="AQ94" i="6"/>
  <c r="AQ182" i="6"/>
  <c r="AQ159" i="6"/>
  <c r="AQ141" i="6"/>
  <c r="AQ123" i="6"/>
  <c r="AQ213" i="6"/>
  <c r="AQ200" i="6"/>
  <c r="AQ165" i="6"/>
  <c r="AQ146" i="6"/>
  <c r="AQ128" i="6"/>
  <c r="AQ119" i="6"/>
  <c r="AQ113" i="6"/>
  <c r="AQ107" i="6"/>
  <c r="AQ101" i="6"/>
  <c r="AQ95" i="6"/>
  <c r="AQ89" i="6"/>
  <c r="AQ83" i="6"/>
  <c r="AQ77" i="6"/>
  <c r="AQ71" i="6"/>
  <c r="AQ206" i="6"/>
  <c r="AQ168" i="6"/>
  <c r="AQ164" i="6"/>
  <c r="BG219" i="6"/>
  <c r="BG207" i="6"/>
  <c r="BG201" i="6"/>
  <c r="BG195" i="6"/>
  <c r="BG189" i="6"/>
  <c r="BG183" i="6"/>
  <c r="BG177" i="6"/>
  <c r="BG171" i="6"/>
  <c r="BG165" i="6"/>
  <c r="BG220" i="6"/>
  <c r="BG209" i="6"/>
  <c r="BG203" i="6"/>
  <c r="BG197" i="6"/>
  <c r="BG191" i="6"/>
  <c r="BG185" i="6"/>
  <c r="BG179" i="6"/>
  <c r="BG173" i="6"/>
  <c r="BG167" i="6"/>
  <c r="BG224" i="6"/>
  <c r="BG214" i="6"/>
  <c r="BG210" i="6"/>
  <c r="BG218" i="6"/>
  <c r="BG211" i="6"/>
  <c r="BG205" i="6"/>
  <c r="BG199" i="6"/>
  <c r="BG193" i="6"/>
  <c r="BG187" i="6"/>
  <c r="BG181" i="6"/>
  <c r="BG175" i="6"/>
  <c r="BG169" i="6"/>
  <c r="BG226" i="6"/>
  <c r="BG225" i="6"/>
  <c r="BG213" i="6"/>
  <c r="BG208" i="6"/>
  <c r="BG204" i="6"/>
  <c r="BG196" i="6"/>
  <c r="BG188" i="6"/>
  <c r="BG180" i="6"/>
  <c r="BG172" i="6"/>
  <c r="BG232" i="6"/>
  <c r="BG231" i="6"/>
  <c r="BG230" i="6"/>
  <c r="BG212" i="6"/>
  <c r="BG198" i="6"/>
  <c r="BG190" i="6"/>
  <c r="BG182" i="6"/>
  <c r="BG174" i="6"/>
  <c r="BG158" i="6"/>
  <c r="BG152" i="6"/>
  <c r="BG146" i="6"/>
  <c r="BG140" i="6"/>
  <c r="BG134" i="6"/>
  <c r="BG128" i="6"/>
  <c r="BG206" i="6"/>
  <c r="BG164" i="6"/>
  <c r="BG159" i="6"/>
  <c r="BG153" i="6"/>
  <c r="BG147" i="6"/>
  <c r="BG141" i="6"/>
  <c r="BG135" i="6"/>
  <c r="BG129" i="6"/>
  <c r="BG123" i="6"/>
  <c r="BG233" i="6"/>
  <c r="BG227" i="6"/>
  <c r="BG234" i="6"/>
  <c r="BG170" i="6"/>
  <c r="BG163" i="6"/>
  <c r="BG150" i="6"/>
  <c r="BG145" i="6"/>
  <c r="BG132" i="6"/>
  <c r="BG127" i="6"/>
  <c r="BG122" i="6"/>
  <c r="BG116" i="6"/>
  <c r="BG110" i="6"/>
  <c r="BG104" i="6"/>
  <c r="BG98" i="6"/>
  <c r="BG117" i="6"/>
  <c r="BG111" i="6"/>
  <c r="BG105" i="6"/>
  <c r="BG99" i="6"/>
  <c r="BG223" i="6"/>
  <c r="BG221" i="6"/>
  <c r="BG176" i="6"/>
  <c r="BG229" i="6"/>
  <c r="BG194" i="6"/>
  <c r="BG162" i="6"/>
  <c r="BG157" i="6"/>
  <c r="BG144" i="6"/>
  <c r="BG139" i="6"/>
  <c r="BG126" i="6"/>
  <c r="BG118" i="6"/>
  <c r="BG112" i="6"/>
  <c r="BG106" i="6"/>
  <c r="BG100" i="6"/>
  <c r="BG216" i="6"/>
  <c r="BG166" i="6"/>
  <c r="BG154" i="6"/>
  <c r="BG149" i="6"/>
  <c r="BG136" i="6"/>
  <c r="BG131" i="6"/>
  <c r="BG119" i="6"/>
  <c r="BG113" i="6"/>
  <c r="BG107" i="6"/>
  <c r="BG101" i="6"/>
  <c r="BG95" i="6"/>
  <c r="BG200" i="6"/>
  <c r="BG186" i="6"/>
  <c r="BG168" i="6"/>
  <c r="BG156" i="6"/>
  <c r="BG151" i="6"/>
  <c r="BG138" i="6"/>
  <c r="BG133" i="6"/>
  <c r="BG120" i="6"/>
  <c r="BG114" i="6"/>
  <c r="BG108" i="6"/>
  <c r="BG102" i="6"/>
  <c r="BG96" i="6"/>
  <c r="BG222" i="6"/>
  <c r="BG161" i="6"/>
  <c r="BG148" i="6"/>
  <c r="BG143" i="6"/>
  <c r="BG130" i="6"/>
  <c r="BG125" i="6"/>
  <c r="BG192" i="6"/>
  <c r="BG178" i="6"/>
  <c r="BG121" i="6"/>
  <c r="BG115" i="6"/>
  <c r="BG109" i="6"/>
  <c r="BG103" i="6"/>
  <c r="BG97" i="6"/>
  <c r="BG91" i="6"/>
  <c r="BG85" i="6"/>
  <c r="BG79" i="6"/>
  <c r="BG73" i="6"/>
  <c r="BG228" i="6"/>
  <c r="BG217" i="6"/>
  <c r="BG215" i="6"/>
  <c r="S27" i="6"/>
  <c r="BK27" i="6"/>
  <c r="AM28" i="6"/>
  <c r="S29" i="6"/>
  <c r="BK29" i="6"/>
  <c r="AQ30" i="6"/>
  <c r="AY32" i="6"/>
  <c r="M35" i="6"/>
  <c r="BG35" i="6"/>
  <c r="BC36" i="6"/>
  <c r="K37" i="6" a="1"/>
  <c r="K37" i="6" s="1"/>
  <c r="AY37" i="6"/>
  <c r="AU38" i="6"/>
  <c r="J39" i="6"/>
  <c r="AQ39" i="6"/>
  <c r="AM40" i="6"/>
  <c r="AI41" i="6"/>
  <c r="AE42" i="6"/>
  <c r="S45" i="6"/>
  <c r="N46" i="6"/>
  <c r="BK46" i="6"/>
  <c r="M47" i="6"/>
  <c r="BG47" i="6"/>
  <c r="M48" i="6"/>
  <c r="BG48" i="6"/>
  <c r="S49" i="6"/>
  <c r="G50" i="6"/>
  <c r="H51" i="6" a="1"/>
  <c r="H51" i="6" s="1"/>
  <c r="AI51" i="6"/>
  <c r="AE52" i="6"/>
  <c r="G53" i="6"/>
  <c r="S55" i="6"/>
  <c r="BK56" i="6"/>
  <c r="M57" i="6"/>
  <c r="BG57" i="6"/>
  <c r="L58" i="6"/>
  <c r="BC58" i="6"/>
  <c r="K59" i="6" a="1"/>
  <c r="K59" i="6" s="1"/>
  <c r="AY59" i="6"/>
  <c r="AU60" i="6"/>
  <c r="J61" i="6"/>
  <c r="AQ61" i="6"/>
  <c r="AM62" i="6"/>
  <c r="H63" i="6" a="1"/>
  <c r="H63" i="6" s="1"/>
  <c r="AI63" i="6"/>
  <c r="AE64" i="6"/>
  <c r="G65" i="6"/>
  <c r="BG69" i="6"/>
  <c r="M71" i="6"/>
  <c r="N72" i="6"/>
  <c r="L72" i="6"/>
  <c r="K72" i="6" a="1"/>
  <c r="K72" i="6" s="1"/>
  <c r="AU73" i="6"/>
  <c r="BG76" i="6"/>
  <c r="AI77" i="6"/>
  <c r="AI78" i="6"/>
  <c r="AI79" i="6"/>
  <c r="AY82" i="6"/>
  <c r="AE83" i="6"/>
  <c r="AE84" i="6"/>
  <c r="BK87" i="6"/>
  <c r="AQ88" i="6"/>
  <c r="S91" i="6"/>
  <c r="K109" i="6" a="1"/>
  <c r="K109" i="6" s="1"/>
  <c r="J109" i="6"/>
  <c r="H109" i="6" a="1"/>
  <c r="H109" i="6" s="1"/>
  <c r="G109" i="6"/>
  <c r="N109" i="6"/>
  <c r="M109" i="6"/>
  <c r="L109" i="6"/>
  <c r="AU110" i="6"/>
  <c r="AE120" i="6"/>
  <c r="BC37" i="6"/>
  <c r="AY38" i="6"/>
  <c r="AU39" i="6"/>
  <c r="AQ40" i="6"/>
  <c r="AM41" i="6"/>
  <c r="AI42" i="6"/>
  <c r="AE43" i="6"/>
  <c r="S46" i="6"/>
  <c r="BK47" i="6"/>
  <c r="BK48" i="6"/>
  <c r="AE50" i="6"/>
  <c r="AM51" i="6"/>
  <c r="AI52" i="6"/>
  <c r="AE53" i="6"/>
  <c r="S56" i="6"/>
  <c r="BK57" i="6"/>
  <c r="M58" i="6"/>
  <c r="BG58" i="6"/>
  <c r="BC59" i="6"/>
  <c r="AY60" i="6"/>
  <c r="AU61" i="6"/>
  <c r="AQ62" i="6"/>
  <c r="AM63" i="6"/>
  <c r="AI64" i="6"/>
  <c r="AE65" i="6"/>
  <c r="AI68" i="6"/>
  <c r="BK69" i="6"/>
  <c r="AE70" i="6"/>
  <c r="S71" i="6"/>
  <c r="AY73" i="6"/>
  <c r="AI74" i="6"/>
  <c r="BK76" i="6"/>
  <c r="AY77" i="6"/>
  <c r="AM78" i="6"/>
  <c r="AM79" i="6"/>
  <c r="BG82" i="6"/>
  <c r="AI83" i="6"/>
  <c r="AI84" i="6"/>
  <c r="AI85" i="6"/>
  <c r="AY88" i="6"/>
  <c r="AE89" i="6"/>
  <c r="AE90" i="6"/>
  <c r="J96" i="6"/>
  <c r="N96" i="6"/>
  <c r="M96" i="6"/>
  <c r="L96" i="6"/>
  <c r="K96" i="6" a="1"/>
  <c r="K96" i="6" s="1"/>
  <c r="J102" i="6"/>
  <c r="H102" i="6" a="1"/>
  <c r="H102" i="6" s="1"/>
  <c r="G102" i="6"/>
  <c r="N102" i="6"/>
  <c r="M102" i="6"/>
  <c r="L102" i="6"/>
  <c r="K102" i="6" a="1"/>
  <c r="K102" i="6" s="1"/>
  <c r="BC110" i="6"/>
  <c r="BK118" i="6"/>
  <c r="AM120" i="6"/>
  <c r="AE151" i="6"/>
  <c r="AQ153" i="6"/>
  <c r="S165" i="6"/>
  <c r="AY171" i="6"/>
  <c r="S48" i="6"/>
  <c r="AI50" i="6"/>
  <c r="AQ51" i="6"/>
  <c r="AM52" i="6"/>
  <c r="AI53" i="6"/>
  <c r="AE54" i="6"/>
  <c r="S57" i="6"/>
  <c r="BK58" i="6"/>
  <c r="M59" i="6"/>
  <c r="BG59" i="6"/>
  <c r="BC60" i="6"/>
  <c r="AY61" i="6"/>
  <c r="AU62" i="6"/>
  <c r="AQ63" i="6"/>
  <c r="AM64" i="6"/>
  <c r="AI65" i="6"/>
  <c r="AE66" i="6"/>
  <c r="AE67" i="6"/>
  <c r="AQ68" i="6"/>
  <c r="AI70" i="6"/>
  <c r="N73" i="6"/>
  <c r="M73" i="6"/>
  <c r="BC73" i="6"/>
  <c r="AQ74" i="6"/>
  <c r="BG77" i="6"/>
  <c r="AQ78" i="6"/>
  <c r="AQ79" i="6"/>
  <c r="AY83" i="6"/>
  <c r="AM84" i="6"/>
  <c r="AM85" i="6"/>
  <c r="BG88" i="6"/>
  <c r="AI89" i="6"/>
  <c r="AI90" i="6"/>
  <c r="AI91" i="6"/>
  <c r="AE102" i="6"/>
  <c r="BC105" i="6"/>
  <c r="AM109" i="6"/>
  <c r="K121" i="6" a="1"/>
  <c r="K121" i="6" s="1"/>
  <c r="J121" i="6"/>
  <c r="H121" i="6" a="1"/>
  <c r="H121" i="6" s="1"/>
  <c r="G121" i="6"/>
  <c r="N121" i="6"/>
  <c r="M121" i="6"/>
  <c r="L121" i="6"/>
  <c r="AU122" i="6"/>
  <c r="J132" i="6"/>
  <c r="H132" i="6" a="1"/>
  <c r="H132" i="6" s="1"/>
  <c r="N132" i="6"/>
  <c r="G132" i="6"/>
  <c r="M132" i="6"/>
  <c r="L132" i="6"/>
  <c r="K132" i="6" a="1"/>
  <c r="K132" i="6" s="1"/>
  <c r="BG137" i="6"/>
  <c r="AI169" i="6"/>
  <c r="S183" i="6"/>
  <c r="AE229" i="6"/>
  <c r="AE223" i="6"/>
  <c r="AE217" i="6"/>
  <c r="AE232" i="6"/>
  <c r="AE227" i="6"/>
  <c r="AE224" i="6"/>
  <c r="AE214" i="6"/>
  <c r="AE228" i="6"/>
  <c r="AE225" i="6"/>
  <c r="AE215" i="6"/>
  <c r="AE222" i="6"/>
  <c r="AE219" i="6"/>
  <c r="AE226" i="6"/>
  <c r="AE216" i="6"/>
  <c r="AE213" i="6"/>
  <c r="AE210" i="6"/>
  <c r="AE200" i="6"/>
  <c r="AE192" i="6"/>
  <c r="AE184" i="6"/>
  <c r="AE176" i="6"/>
  <c r="AE168" i="6"/>
  <c r="AE234" i="6"/>
  <c r="AE221" i="6"/>
  <c r="AE205" i="6"/>
  <c r="AE197" i="6"/>
  <c r="AE189" i="6"/>
  <c r="AE181" i="6"/>
  <c r="AE173" i="6"/>
  <c r="AE231" i="6"/>
  <c r="AE230" i="6"/>
  <c r="AE218" i="6"/>
  <c r="AE204" i="6"/>
  <c r="AE196" i="6"/>
  <c r="AE188" i="6"/>
  <c r="AE180" i="6"/>
  <c r="AE172" i="6"/>
  <c r="AE165" i="6"/>
  <c r="AE206" i="6"/>
  <c r="AE203" i="6"/>
  <c r="AE195" i="6"/>
  <c r="AE187" i="6"/>
  <c r="AE179" i="6"/>
  <c r="AE171" i="6"/>
  <c r="AE166" i="6"/>
  <c r="AE158" i="6"/>
  <c r="AE152" i="6"/>
  <c r="AE146" i="6"/>
  <c r="AE140" i="6"/>
  <c r="AE134" i="6"/>
  <c r="AE128" i="6"/>
  <c r="AE183" i="6"/>
  <c r="AE202" i="6"/>
  <c r="AE201" i="6"/>
  <c r="AE175" i="6"/>
  <c r="AE174" i="6"/>
  <c r="AE170" i="6"/>
  <c r="AE169" i="6"/>
  <c r="AE161" i="6"/>
  <c r="AE143" i="6"/>
  <c r="AE125" i="6"/>
  <c r="AE153" i="6"/>
  <c r="AE148" i="6"/>
  <c r="AE135" i="6"/>
  <c r="AE130" i="6"/>
  <c r="AE207" i="6"/>
  <c r="AE198" i="6"/>
  <c r="AE194" i="6"/>
  <c r="AE193" i="6"/>
  <c r="AE163" i="6"/>
  <c r="AE150" i="6"/>
  <c r="AE145" i="6"/>
  <c r="AE132" i="6"/>
  <c r="AE127" i="6"/>
  <c r="AE121" i="6"/>
  <c r="AE115" i="6"/>
  <c r="AE109" i="6"/>
  <c r="AE103" i="6"/>
  <c r="AE97" i="6"/>
  <c r="AE91" i="6"/>
  <c r="AE85" i="6"/>
  <c r="AE79" i="6"/>
  <c r="AE73" i="6"/>
  <c r="AE211" i="6"/>
  <c r="AE208" i="6"/>
  <c r="AE199" i="6"/>
  <c r="AE155" i="6"/>
  <c r="AE137" i="6"/>
  <c r="AE212" i="6"/>
  <c r="AE160" i="6"/>
  <c r="AE147" i="6"/>
  <c r="AE142" i="6"/>
  <c r="AE129" i="6"/>
  <c r="AE124" i="6"/>
  <c r="AE122" i="6"/>
  <c r="AE116" i="6"/>
  <c r="AE110" i="6"/>
  <c r="AE104" i="6"/>
  <c r="AE98" i="6"/>
  <c r="AE92" i="6"/>
  <c r="AE86" i="6"/>
  <c r="AE80" i="6"/>
  <c r="AE74" i="6"/>
  <c r="AE190" i="6"/>
  <c r="AE186" i="6"/>
  <c r="AE185" i="6"/>
  <c r="AE220" i="6"/>
  <c r="AE191" i="6"/>
  <c r="AE167" i="6"/>
  <c r="AE162" i="6"/>
  <c r="AE157" i="6"/>
  <c r="AE144" i="6"/>
  <c r="AE139" i="6"/>
  <c r="AE126" i="6"/>
  <c r="AE117" i="6"/>
  <c r="AE111" i="6"/>
  <c r="AE105" i="6"/>
  <c r="AE99" i="6"/>
  <c r="AE93" i="6"/>
  <c r="AE87" i="6"/>
  <c r="AE81" i="6"/>
  <c r="AE75" i="6"/>
  <c r="AE69" i="6"/>
  <c r="AE68" i="6"/>
  <c r="AE177" i="6"/>
  <c r="AE149" i="6"/>
  <c r="AE131" i="6"/>
  <c r="AE233" i="6"/>
  <c r="AE209" i="6"/>
  <c r="AE182" i="6"/>
  <c r="AE178" i="6"/>
  <c r="AE159" i="6"/>
  <c r="AE154" i="6"/>
  <c r="AE141" i="6"/>
  <c r="AE136" i="6"/>
  <c r="AE123" i="6"/>
  <c r="AE118" i="6"/>
  <c r="AE112" i="6"/>
  <c r="AE106" i="6"/>
  <c r="AE100" i="6"/>
  <c r="AE94" i="6"/>
  <c r="AE88" i="6"/>
  <c r="AE82" i="6"/>
  <c r="AE76" i="6"/>
  <c r="AU231" i="6"/>
  <c r="AU225" i="6"/>
  <c r="AU219" i="6"/>
  <c r="AU213" i="6"/>
  <c r="AU234" i="6"/>
  <c r="AU233" i="6"/>
  <c r="AU228" i="6"/>
  <c r="AU215" i="6"/>
  <c r="AU229" i="6"/>
  <c r="AU226" i="6"/>
  <c r="AU216" i="6"/>
  <c r="AU223" i="6"/>
  <c r="AU220" i="6"/>
  <c r="AU230" i="6"/>
  <c r="AU227" i="6"/>
  <c r="AU217" i="6"/>
  <c r="AU214" i="6"/>
  <c r="AU209" i="6"/>
  <c r="AU202" i="6"/>
  <c r="AU194" i="6"/>
  <c r="AU186" i="6"/>
  <c r="AU178" i="6"/>
  <c r="AU170" i="6"/>
  <c r="AU199" i="6"/>
  <c r="AU191" i="6"/>
  <c r="AU183" i="6"/>
  <c r="AU175" i="6"/>
  <c r="AU224" i="6"/>
  <c r="AU218" i="6"/>
  <c r="AU212" i="6"/>
  <c r="AU207" i="6"/>
  <c r="AU198" i="6"/>
  <c r="AU190" i="6"/>
  <c r="AU182" i="6"/>
  <c r="AU174" i="6"/>
  <c r="AU222" i="6"/>
  <c r="AU221" i="6"/>
  <c r="AU205" i="6"/>
  <c r="AU197" i="6"/>
  <c r="AU189" i="6"/>
  <c r="AU181" i="6"/>
  <c r="AU173" i="6"/>
  <c r="AU160" i="6"/>
  <c r="AU154" i="6"/>
  <c r="AU148" i="6"/>
  <c r="AU142" i="6"/>
  <c r="AU136" i="6"/>
  <c r="AU130" i="6"/>
  <c r="AU124" i="6"/>
  <c r="AU201" i="6"/>
  <c r="AU192" i="6"/>
  <c r="AU179" i="6"/>
  <c r="AU169" i="6"/>
  <c r="AU153" i="6"/>
  <c r="AU135" i="6"/>
  <c r="AU171" i="6"/>
  <c r="AU163" i="6"/>
  <c r="AU145" i="6"/>
  <c r="AU127" i="6"/>
  <c r="AU211" i="6"/>
  <c r="AU210" i="6"/>
  <c r="AU203" i="6"/>
  <c r="AU193" i="6"/>
  <c r="AU184" i="6"/>
  <c r="AU155" i="6"/>
  <c r="AU150" i="6"/>
  <c r="AU137" i="6"/>
  <c r="AU132" i="6"/>
  <c r="AU204" i="6"/>
  <c r="AU172" i="6"/>
  <c r="AU147" i="6"/>
  <c r="AU129" i="6"/>
  <c r="AU208" i="6"/>
  <c r="AU176" i="6"/>
  <c r="AU152" i="6"/>
  <c r="AU134" i="6"/>
  <c r="AU117" i="6"/>
  <c r="AU111" i="6"/>
  <c r="AU105" i="6"/>
  <c r="AU99" i="6"/>
  <c r="AU93" i="6"/>
  <c r="AU87" i="6"/>
  <c r="AU81" i="6"/>
  <c r="AU75" i="6"/>
  <c r="AU69" i="6"/>
  <c r="AU68" i="6"/>
  <c r="AU195" i="6"/>
  <c r="AU185" i="6"/>
  <c r="AU157" i="6"/>
  <c r="AU139" i="6"/>
  <c r="AU196" i="6"/>
  <c r="AU167" i="6"/>
  <c r="AU166" i="6"/>
  <c r="AU162" i="6"/>
  <c r="AU149" i="6"/>
  <c r="AU144" i="6"/>
  <c r="AU131" i="6"/>
  <c r="AU126" i="6"/>
  <c r="AU118" i="6"/>
  <c r="AU112" i="6"/>
  <c r="AU106" i="6"/>
  <c r="AU100" i="6"/>
  <c r="AU94" i="6"/>
  <c r="AU88" i="6"/>
  <c r="AU82" i="6"/>
  <c r="AU76" i="6"/>
  <c r="AU70" i="6"/>
  <c r="AU177" i="6"/>
  <c r="AU159" i="6"/>
  <c r="AU141" i="6"/>
  <c r="AU123" i="6"/>
  <c r="AU232" i="6"/>
  <c r="AU200" i="6"/>
  <c r="AU187" i="6"/>
  <c r="AU165" i="6"/>
  <c r="AU146" i="6"/>
  <c r="AU128" i="6"/>
  <c r="AU119" i="6"/>
  <c r="AU113" i="6"/>
  <c r="AU107" i="6"/>
  <c r="AU101" i="6"/>
  <c r="AU95" i="6"/>
  <c r="AU89" i="6"/>
  <c r="AU83" i="6"/>
  <c r="AU77" i="6"/>
  <c r="AU71" i="6"/>
  <c r="AU206" i="6"/>
  <c r="AU188" i="6"/>
  <c r="AU168" i="6"/>
  <c r="AU164" i="6"/>
  <c r="AU151" i="6"/>
  <c r="AU133" i="6"/>
  <c r="AU161" i="6"/>
  <c r="AU156" i="6"/>
  <c r="AU143" i="6"/>
  <c r="AU138" i="6"/>
  <c r="AU125" i="6"/>
  <c r="AU120" i="6"/>
  <c r="AU114" i="6"/>
  <c r="AU108" i="6"/>
  <c r="AU102" i="6"/>
  <c r="AU96" i="6"/>
  <c r="AU90" i="6"/>
  <c r="AU84" i="6"/>
  <c r="AU78" i="6"/>
  <c r="BK233" i="6"/>
  <c r="BK227" i="6"/>
  <c r="BK221" i="6"/>
  <c r="BK215" i="6"/>
  <c r="BK230" i="6"/>
  <c r="BK216" i="6"/>
  <c r="BK232" i="6"/>
  <c r="BK217" i="6"/>
  <c r="BK228" i="6"/>
  <c r="BK225" i="6"/>
  <c r="BK219" i="6"/>
  <c r="BK213" i="6"/>
  <c r="BK208" i="6"/>
  <c r="BK204" i="6"/>
  <c r="BK196" i="6"/>
  <c r="BK188" i="6"/>
  <c r="BK180" i="6"/>
  <c r="BK172" i="6"/>
  <c r="BK231" i="6"/>
  <c r="BK218" i="6"/>
  <c r="BK212" i="6"/>
  <c r="BK224" i="6"/>
  <c r="BK201" i="6"/>
  <c r="BK193" i="6"/>
  <c r="BK185" i="6"/>
  <c r="BK177" i="6"/>
  <c r="BK211" i="6"/>
  <c r="BK166" i="6"/>
  <c r="BK223" i="6"/>
  <c r="BK200" i="6"/>
  <c r="BK192" i="6"/>
  <c r="BK184" i="6"/>
  <c r="BK176" i="6"/>
  <c r="BK168" i="6"/>
  <c r="BK234" i="6"/>
  <c r="BK226" i="6"/>
  <c r="BK220" i="6"/>
  <c r="BK214" i="6"/>
  <c r="BK199" i="6"/>
  <c r="BK191" i="6"/>
  <c r="BK183" i="6"/>
  <c r="BK175" i="6"/>
  <c r="BK167" i="6"/>
  <c r="BK165" i="6"/>
  <c r="BK162" i="6"/>
  <c r="BK156" i="6"/>
  <c r="BK150" i="6"/>
  <c r="BK144" i="6"/>
  <c r="BK138" i="6"/>
  <c r="BK132" i="6"/>
  <c r="BK126" i="6"/>
  <c r="BK202" i="6"/>
  <c r="BK171" i="6"/>
  <c r="BK160" i="6"/>
  <c r="BK155" i="6"/>
  <c r="BK142" i="6"/>
  <c r="BK137" i="6"/>
  <c r="BK124" i="6"/>
  <c r="BK229" i="6"/>
  <c r="BK194" i="6"/>
  <c r="BK157" i="6"/>
  <c r="BK152" i="6"/>
  <c r="BK139" i="6"/>
  <c r="BK134" i="6"/>
  <c r="BK195" i="6"/>
  <c r="BK190" i="6"/>
  <c r="BK181" i="6"/>
  <c r="BK154" i="6"/>
  <c r="BK149" i="6"/>
  <c r="BK136" i="6"/>
  <c r="BK131" i="6"/>
  <c r="BK159" i="6"/>
  <c r="BK141" i="6"/>
  <c r="BK123" i="6"/>
  <c r="BK119" i="6"/>
  <c r="BK113" i="6"/>
  <c r="BK107" i="6"/>
  <c r="BK101" i="6"/>
  <c r="BK95" i="6"/>
  <c r="BK89" i="6"/>
  <c r="BK83" i="6"/>
  <c r="BK77" i="6"/>
  <c r="BK71" i="6"/>
  <c r="BK186" i="6"/>
  <c r="BK205" i="6"/>
  <c r="BK187" i="6"/>
  <c r="BK182" i="6"/>
  <c r="BK173" i="6"/>
  <c r="BK151" i="6"/>
  <c r="BK146" i="6"/>
  <c r="BK133" i="6"/>
  <c r="BK128" i="6"/>
  <c r="BK120" i="6"/>
  <c r="BK114" i="6"/>
  <c r="BK108" i="6"/>
  <c r="BK102" i="6"/>
  <c r="BK96" i="6"/>
  <c r="BK90" i="6"/>
  <c r="BK84" i="6"/>
  <c r="BK78" i="6"/>
  <c r="BK72" i="6"/>
  <c r="BK222" i="6"/>
  <c r="BK206" i="6"/>
  <c r="BK164" i="6"/>
  <c r="BK161" i="6"/>
  <c r="BK148" i="6"/>
  <c r="BK143" i="6"/>
  <c r="BK130" i="6"/>
  <c r="BK125" i="6"/>
  <c r="BK178" i="6"/>
  <c r="BK153" i="6"/>
  <c r="BK135" i="6"/>
  <c r="BK121" i="6"/>
  <c r="BK115" i="6"/>
  <c r="BK109" i="6"/>
  <c r="BK103" i="6"/>
  <c r="BK97" i="6"/>
  <c r="BK91" i="6"/>
  <c r="BK85" i="6"/>
  <c r="BK79" i="6"/>
  <c r="BK73" i="6"/>
  <c r="BK209" i="6"/>
  <c r="BK197" i="6"/>
  <c r="BK179" i="6"/>
  <c r="BK174" i="6"/>
  <c r="BK169" i="6"/>
  <c r="BK170" i="6"/>
  <c r="BK163" i="6"/>
  <c r="BK158" i="6"/>
  <c r="BK145" i="6"/>
  <c r="BK140" i="6"/>
  <c r="BK127" i="6"/>
  <c r="BK122" i="6"/>
  <c r="BK116" i="6"/>
  <c r="BK110" i="6"/>
  <c r="BK104" i="6"/>
  <c r="BK98" i="6"/>
  <c r="BK92" i="6"/>
  <c r="BK86" i="6"/>
  <c r="BK80" i="6"/>
  <c r="AY28" i="6"/>
  <c r="BC30" i="6"/>
  <c r="AI31" i="6"/>
  <c r="BK32" i="6"/>
  <c r="S36" i="6"/>
  <c r="L36" i="6" s="1"/>
  <c r="N36" i="6" s="1"/>
  <c r="BK37" i="6"/>
  <c r="BG38" i="6"/>
  <c r="BC39" i="6"/>
  <c r="AY40" i="6"/>
  <c r="AU41" i="6"/>
  <c r="AQ42" i="6"/>
  <c r="AM43" i="6"/>
  <c r="AI44" i="6"/>
  <c r="AE45" i="6"/>
  <c r="AE49" i="6"/>
  <c r="AM50" i="6"/>
  <c r="AU51" i="6"/>
  <c r="AQ52" i="6"/>
  <c r="AM53" i="6"/>
  <c r="AI54" i="6"/>
  <c r="AE55" i="6"/>
  <c r="S58" i="6"/>
  <c r="BK59" i="6"/>
  <c r="BG60" i="6"/>
  <c r="BC61" i="6"/>
  <c r="AY62" i="6"/>
  <c r="AU63" i="6"/>
  <c r="AQ64" i="6"/>
  <c r="AM65" i="6"/>
  <c r="AI66" i="6"/>
  <c r="AI67" i="6"/>
  <c r="AY68" i="6"/>
  <c r="AQ70" i="6"/>
  <c r="AU74" i="6"/>
  <c r="BG78" i="6"/>
  <c r="AU79" i="6"/>
  <c r="AI80" i="6"/>
  <c r="BG83" i="6"/>
  <c r="AQ84" i="6"/>
  <c r="AQ85" i="6"/>
  <c r="BK88" i="6"/>
  <c r="AY89" i="6"/>
  <c r="AM90" i="6"/>
  <c r="AM91" i="6"/>
  <c r="AE96" i="6"/>
  <c r="BK100" i="6"/>
  <c r="AM102" i="6"/>
  <c r="BK105" i="6"/>
  <c r="AU109" i="6"/>
  <c r="BC122" i="6"/>
  <c r="BC132" i="6"/>
  <c r="AM143" i="6"/>
  <c r="BG202" i="6"/>
  <c r="L220" i="6"/>
  <c r="K220" i="6" a="1"/>
  <c r="K220" i="6" s="1"/>
  <c r="J220" i="6"/>
  <c r="H220" i="6" a="1"/>
  <c r="H220" i="6" s="1"/>
  <c r="N220" i="6"/>
  <c r="G220" i="6"/>
  <c r="M220" i="6"/>
  <c r="L124" i="6"/>
  <c r="H130" i="6" a="1"/>
  <c r="H130" i="6" s="1"/>
  <c r="G133" i="6"/>
  <c r="K137" i="6" a="1"/>
  <c r="K137" i="6" s="1"/>
  <c r="J140" i="6"/>
  <c r="L142" i="6"/>
  <c r="H148" i="6" a="1"/>
  <c r="H148" i="6" s="1"/>
  <c r="G151" i="6"/>
  <c r="K155" i="6" a="1"/>
  <c r="K155" i="6" s="1"/>
  <c r="J158" i="6"/>
  <c r="L160" i="6"/>
  <c r="J181" i="6"/>
  <c r="G181" i="6"/>
  <c r="M181" i="6"/>
  <c r="L181" i="6"/>
  <c r="G185" i="6"/>
  <c r="M185" i="6"/>
  <c r="J185" i="6"/>
  <c r="L185" i="6"/>
  <c r="K185" i="6" a="1"/>
  <c r="K185" i="6" s="1"/>
  <c r="H185" i="6" a="1"/>
  <c r="H185" i="6" s="1"/>
  <c r="N185" i="6"/>
  <c r="K190" i="6" a="1"/>
  <c r="K190" i="6" s="1"/>
  <c r="H190" i="6" a="1"/>
  <c r="H190" i="6" s="1"/>
  <c r="N190" i="6"/>
  <c r="M190" i="6"/>
  <c r="L190" i="6"/>
  <c r="J190" i="6"/>
  <c r="J77" i="6"/>
  <c r="J83" i="6"/>
  <c r="J89" i="6"/>
  <c r="H94" i="6" a="1"/>
  <c r="H94" i="6" s="1"/>
  <c r="J95" i="6"/>
  <c r="H100" i="6" a="1"/>
  <c r="H100" i="6" s="1"/>
  <c r="J101" i="6"/>
  <c r="H106" i="6" a="1"/>
  <c r="H106" i="6" s="1"/>
  <c r="J107" i="6"/>
  <c r="H112" i="6" a="1"/>
  <c r="H112" i="6" s="1"/>
  <c r="J113" i="6"/>
  <c r="H118" i="6" a="1"/>
  <c r="H118" i="6" s="1"/>
  <c r="J119" i="6"/>
  <c r="M124" i="6"/>
  <c r="H125" i="6" a="1"/>
  <c r="H125" i="6" s="1"/>
  <c r="G125" i="6"/>
  <c r="L125" i="6"/>
  <c r="L127" i="6"/>
  <c r="G128" i="6"/>
  <c r="M137" i="6"/>
  <c r="M142" i="6"/>
  <c r="H143" i="6" a="1"/>
  <c r="H143" i="6" s="1"/>
  <c r="G143" i="6"/>
  <c r="L143" i="6"/>
  <c r="L145" i="6"/>
  <c r="G146" i="6"/>
  <c r="M155" i="6"/>
  <c r="M160" i="6"/>
  <c r="H161" i="6" a="1"/>
  <c r="H161" i="6" s="1"/>
  <c r="G161" i="6"/>
  <c r="L161" i="6"/>
  <c r="L163" i="6"/>
  <c r="G164" i="6"/>
  <c r="K172" i="6" a="1"/>
  <c r="K172" i="6" s="1"/>
  <c r="H172" i="6" a="1"/>
  <c r="H172" i="6" s="1"/>
  <c r="J172" i="6"/>
  <c r="G172" i="6"/>
  <c r="L172" i="6"/>
  <c r="K176" i="6" a="1"/>
  <c r="K176" i="6" s="1"/>
  <c r="H176" i="6" a="1"/>
  <c r="H176" i="6" s="1"/>
  <c r="M176" i="6"/>
  <c r="N124" i="6"/>
  <c r="J125" i="6"/>
  <c r="M127" i="6"/>
  <c r="J130" i="6"/>
  <c r="J138" i="6"/>
  <c r="H138" i="6" a="1"/>
  <c r="H138" i="6" s="1"/>
  <c r="N138" i="6"/>
  <c r="L140" i="6"/>
  <c r="N142" i="6"/>
  <c r="M145" i="6"/>
  <c r="J156" i="6"/>
  <c r="H156" i="6" a="1"/>
  <c r="H156" i="6" s="1"/>
  <c r="N156" i="6"/>
  <c r="L158" i="6"/>
  <c r="N160" i="6"/>
  <c r="M163" i="6"/>
  <c r="K181" i="6" a="1"/>
  <c r="K181" i="6" s="1"/>
  <c r="L214" i="6"/>
  <c r="G214" i="6"/>
  <c r="N214" i="6"/>
  <c r="K214" i="6" a="1"/>
  <c r="K214" i="6" s="1"/>
  <c r="J214" i="6"/>
  <c r="H214" i="6" a="1"/>
  <c r="H214" i="6" s="1"/>
  <c r="M216" i="6"/>
  <c r="J216" i="6"/>
  <c r="H216" i="6" a="1"/>
  <c r="H216" i="6" s="1"/>
  <c r="G216" i="6"/>
  <c r="L216" i="6"/>
  <c r="N227" i="6"/>
  <c r="G227" i="6"/>
  <c r="M227" i="6"/>
  <c r="K227" i="6" a="1"/>
  <c r="K227" i="6" s="1"/>
  <c r="J227" i="6"/>
  <c r="L227" i="6"/>
  <c r="N234" i="6"/>
  <c r="J234" i="6"/>
  <c r="H234" i="6" a="1"/>
  <c r="H234" i="6" s="1"/>
  <c r="G234" i="6"/>
  <c r="L234" i="6"/>
  <c r="M128" i="6"/>
  <c r="K128" i="6" a="1"/>
  <c r="K128" i="6" s="1"/>
  <c r="K133" i="6" a="1"/>
  <c r="K133" i="6" s="1"/>
  <c r="J133" i="6"/>
  <c r="N140" i="6"/>
  <c r="M146" i="6"/>
  <c r="K146" i="6" a="1"/>
  <c r="K146" i="6" s="1"/>
  <c r="K151" i="6" a="1"/>
  <c r="K151" i="6" s="1"/>
  <c r="J151" i="6"/>
  <c r="N158" i="6"/>
  <c r="M164" i="6"/>
  <c r="K164" i="6" a="1"/>
  <c r="K164" i="6" s="1"/>
  <c r="K184" i="6" a="1"/>
  <c r="K184" i="6" s="1"/>
  <c r="H184" i="6" a="1"/>
  <c r="H184" i="6" s="1"/>
  <c r="M184" i="6"/>
  <c r="M189" i="6"/>
  <c r="J189" i="6"/>
  <c r="G189" i="6"/>
  <c r="L189" i="6"/>
  <c r="J193" i="6"/>
  <c r="G193" i="6"/>
  <c r="M193" i="6"/>
  <c r="L193" i="6"/>
  <c r="K193" i="6" a="1"/>
  <c r="K193" i="6" s="1"/>
  <c r="H193" i="6" a="1"/>
  <c r="H193" i="6" s="1"/>
  <c r="N193" i="6"/>
  <c r="H198" i="6" a="1"/>
  <c r="H198" i="6" s="1"/>
  <c r="K198" i="6" a="1"/>
  <c r="K198" i="6" s="1"/>
  <c r="N198" i="6"/>
  <c r="M198" i="6"/>
  <c r="L198" i="6"/>
  <c r="J198" i="6"/>
  <c r="L77" i="6"/>
  <c r="L83" i="6"/>
  <c r="L89" i="6"/>
  <c r="L95" i="6"/>
  <c r="L101" i="6"/>
  <c r="L107" i="6"/>
  <c r="L113" i="6"/>
  <c r="L119" i="6"/>
  <c r="K125" i="6" a="1"/>
  <c r="K125" i="6" s="1"/>
  <c r="J128" i="6"/>
  <c r="L130" i="6"/>
  <c r="H136" i="6" a="1"/>
  <c r="H136" i="6" s="1"/>
  <c r="K138" i="6" a="1"/>
  <c r="K138" i="6" s="1"/>
  <c r="G139" i="6"/>
  <c r="K143" i="6" a="1"/>
  <c r="K143" i="6" s="1"/>
  <c r="J146" i="6"/>
  <c r="L148" i="6"/>
  <c r="H154" i="6" a="1"/>
  <c r="H154" i="6" s="1"/>
  <c r="K156" i="6" a="1"/>
  <c r="K156" i="6" s="1"/>
  <c r="G157" i="6"/>
  <c r="K161" i="6" a="1"/>
  <c r="K161" i="6" s="1"/>
  <c r="J164" i="6"/>
  <c r="N176" i="6"/>
  <c r="J184" i="6"/>
  <c r="M207" i="6"/>
  <c r="J207" i="6"/>
  <c r="H207" i="6" a="1"/>
  <c r="H207" i="6" s="1"/>
  <c r="G207" i="6"/>
  <c r="L207" i="6"/>
  <c r="K207" i="6" a="1"/>
  <c r="K207" i="6" s="1"/>
  <c r="N207" i="6"/>
  <c r="H210" i="6" a="1"/>
  <c r="H210" i="6" s="1"/>
  <c r="M210" i="6"/>
  <c r="K210" i="6" a="1"/>
  <c r="K210" i="6" s="1"/>
  <c r="L210" i="6"/>
  <c r="J210" i="6"/>
  <c r="M214" i="6"/>
  <c r="N216" i="6"/>
  <c r="N221" i="6"/>
  <c r="H221" i="6" a="1"/>
  <c r="H221" i="6" s="1"/>
  <c r="M221" i="6"/>
  <c r="K221" i="6" a="1"/>
  <c r="K221" i="6" s="1"/>
  <c r="G221" i="6"/>
  <c r="K223" i="6" a="1"/>
  <c r="K223" i="6" s="1"/>
  <c r="J223" i="6"/>
  <c r="H223" i="6" a="1"/>
  <c r="H223" i="6" s="1"/>
  <c r="N223" i="6"/>
  <c r="M223" i="6"/>
  <c r="G223" i="6"/>
  <c r="M234" i="6"/>
  <c r="H131" i="6" a="1"/>
  <c r="H131" i="6" s="1"/>
  <c r="G131" i="6"/>
  <c r="L131" i="6"/>
  <c r="L133" i="6"/>
  <c r="G134" i="6"/>
  <c r="H149" i="6" a="1"/>
  <c r="H149" i="6" s="1"/>
  <c r="G149" i="6"/>
  <c r="L149" i="6"/>
  <c r="L151" i="6"/>
  <c r="G152" i="6"/>
  <c r="L156" i="6"/>
  <c r="M165" i="6"/>
  <c r="G165" i="6"/>
  <c r="K165" i="6" a="1"/>
  <c r="K165" i="6" s="1"/>
  <c r="J169" i="6"/>
  <c r="G169" i="6"/>
  <c r="M169" i="6"/>
  <c r="L169" i="6"/>
  <c r="K169" i="6" a="1"/>
  <c r="K169" i="6" s="1"/>
  <c r="H169" i="6" a="1"/>
  <c r="H169" i="6" s="1"/>
  <c r="N169" i="6"/>
  <c r="L184" i="6"/>
  <c r="K189" i="6" a="1"/>
  <c r="K189" i="6" s="1"/>
  <c r="J221" i="6"/>
  <c r="L223" i="6"/>
  <c r="N125" i="6"/>
  <c r="J126" i="6"/>
  <c r="H126" i="6" a="1"/>
  <c r="H126" i="6" s="1"/>
  <c r="N126" i="6"/>
  <c r="L128" i="6"/>
  <c r="N130" i="6"/>
  <c r="J131" i="6"/>
  <c r="M133" i="6"/>
  <c r="J136" i="6"/>
  <c r="M138" i="6"/>
  <c r="N143" i="6"/>
  <c r="J144" i="6"/>
  <c r="H144" i="6" a="1"/>
  <c r="H144" i="6" s="1"/>
  <c r="N144" i="6"/>
  <c r="L146" i="6"/>
  <c r="N148" i="6"/>
  <c r="J149" i="6"/>
  <c r="M151" i="6"/>
  <c r="J154" i="6"/>
  <c r="M156" i="6"/>
  <c r="J162" i="6"/>
  <c r="H162" i="6" a="1"/>
  <c r="H162" i="6" s="1"/>
  <c r="N162" i="6"/>
  <c r="L164" i="6"/>
  <c r="J165" i="6"/>
  <c r="H174" i="6" a="1"/>
  <c r="H174" i="6" s="1"/>
  <c r="K174" i="6" a="1"/>
  <c r="K174" i="6" s="1"/>
  <c r="N174" i="6"/>
  <c r="M174" i="6"/>
  <c r="L174" i="6"/>
  <c r="J174" i="6"/>
  <c r="N184" i="6"/>
  <c r="N189" i="6"/>
  <c r="H192" i="6" a="1"/>
  <c r="H192" i="6" s="1"/>
  <c r="K192" i="6" a="1"/>
  <c r="K192" i="6" s="1"/>
  <c r="M192" i="6"/>
  <c r="G197" i="6"/>
  <c r="M197" i="6"/>
  <c r="J197" i="6"/>
  <c r="L197" i="6"/>
  <c r="M201" i="6"/>
  <c r="J201" i="6"/>
  <c r="G201" i="6"/>
  <c r="L201" i="6"/>
  <c r="K201" i="6" a="1"/>
  <c r="K201" i="6" s="1"/>
  <c r="H201" i="6" a="1"/>
  <c r="H201" i="6" s="1"/>
  <c r="N201" i="6"/>
  <c r="N210" i="6"/>
  <c r="L221" i="6"/>
  <c r="I5" i="7"/>
  <c r="M134" i="6"/>
  <c r="K134" i="6" a="1"/>
  <c r="K134" i="6" s="1"/>
  <c r="K139" i="6" a="1"/>
  <c r="K139" i="6" s="1"/>
  <c r="J139" i="6"/>
  <c r="M152" i="6"/>
  <c r="K152" i="6" a="1"/>
  <c r="K152" i="6" s="1"/>
  <c r="K157" i="6" a="1"/>
  <c r="K157" i="6" s="1"/>
  <c r="J157" i="6"/>
  <c r="H166" i="6" a="1"/>
  <c r="H166" i="6" s="1"/>
  <c r="L166" i="6"/>
  <c r="H168" i="6" a="1"/>
  <c r="H168" i="6" s="1"/>
  <c r="K168" i="6" a="1"/>
  <c r="K168" i="6" s="1"/>
  <c r="M168" i="6"/>
  <c r="G209" i="6"/>
  <c r="M209" i="6"/>
  <c r="K209" i="6" a="1"/>
  <c r="K209" i="6" s="1"/>
  <c r="J209" i="6"/>
  <c r="N209" i="6"/>
  <c r="N215" i="6"/>
  <c r="J215" i="6"/>
  <c r="G215" i="6"/>
  <c r="M215" i="6"/>
  <c r="K215" i="6" a="1"/>
  <c r="K215" i="6" s="1"/>
  <c r="M217" i="6"/>
  <c r="K217" i="6" a="1"/>
  <c r="K217" i="6" s="1"/>
  <c r="J217" i="6"/>
  <c r="N217" i="6"/>
  <c r="H217" i="6" a="1"/>
  <c r="H217" i="6" s="1"/>
  <c r="J228" i="6"/>
  <c r="G228" i="6"/>
  <c r="M228" i="6"/>
  <c r="L228" i="6"/>
  <c r="H137" i="6" a="1"/>
  <c r="H137" i="6" s="1"/>
  <c r="G137" i="6"/>
  <c r="L137" i="6"/>
  <c r="L139" i="6"/>
  <c r="H155" i="6" a="1"/>
  <c r="H155" i="6" s="1"/>
  <c r="G155" i="6"/>
  <c r="L155" i="6"/>
  <c r="L157" i="6"/>
  <c r="K166" i="6" a="1"/>
  <c r="K166" i="6" s="1"/>
  <c r="L168" i="6"/>
  <c r="G173" i="6"/>
  <c r="M173" i="6"/>
  <c r="J173" i="6"/>
  <c r="L173" i="6"/>
  <c r="K182" i="6" a="1"/>
  <c r="K182" i="6" s="1"/>
  <c r="H182" i="6" a="1"/>
  <c r="H182" i="6" s="1"/>
  <c r="N182" i="6"/>
  <c r="M182" i="6"/>
  <c r="L182" i="6"/>
  <c r="J182" i="6"/>
  <c r="K200" i="6" a="1"/>
  <c r="K200" i="6" s="1"/>
  <c r="H200" i="6" a="1"/>
  <c r="H200" i="6" s="1"/>
  <c r="M200" i="6"/>
  <c r="J205" i="6"/>
  <c r="G205" i="6"/>
  <c r="M205" i="6"/>
  <c r="L205" i="6"/>
  <c r="K127" i="6" a="1"/>
  <c r="K127" i="6" s="1"/>
  <c r="J127" i="6"/>
  <c r="N134" i="6"/>
  <c r="N139" i="6"/>
  <c r="M140" i="6"/>
  <c r="K140" i="6" a="1"/>
  <c r="K140" i="6" s="1"/>
  <c r="K145" i="6" a="1"/>
  <c r="K145" i="6" s="1"/>
  <c r="J145" i="6"/>
  <c r="N152" i="6"/>
  <c r="N157" i="6"/>
  <c r="M158" i="6"/>
  <c r="K158" i="6" a="1"/>
  <c r="K158" i="6" s="1"/>
  <c r="K163" i="6" a="1"/>
  <c r="K163" i="6" s="1"/>
  <c r="J163" i="6"/>
  <c r="N166" i="6"/>
  <c r="K170" i="6" a="1"/>
  <c r="K170" i="6" s="1"/>
  <c r="H170" i="6" a="1"/>
  <c r="H170" i="6" s="1"/>
  <c r="K178" i="6" a="1"/>
  <c r="K178" i="6" s="1"/>
  <c r="H178" i="6" a="1"/>
  <c r="H178" i="6" s="1"/>
  <c r="L180" i="6"/>
  <c r="H186" i="6" a="1"/>
  <c r="H186" i="6" s="1"/>
  <c r="K186" i="6" a="1"/>
  <c r="K186" i="6" s="1"/>
  <c r="L188" i="6"/>
  <c r="K194" i="6" a="1"/>
  <c r="K194" i="6" s="1"/>
  <c r="H194" i="6" a="1"/>
  <c r="H194" i="6" s="1"/>
  <c r="L196" i="6"/>
  <c r="K202" i="6" a="1"/>
  <c r="K202" i="6" s="1"/>
  <c r="H202" i="6" a="1"/>
  <c r="H202" i="6" s="1"/>
  <c r="L204" i="6"/>
  <c r="N213" i="6"/>
  <c r="J213" i="6"/>
  <c r="H213" i="6" a="1"/>
  <c r="H213" i="6" s="1"/>
  <c r="G213" i="6"/>
  <c r="L219" i="6"/>
  <c r="H219" i="6" a="1"/>
  <c r="H219" i="6" s="1"/>
  <c r="G219" i="6"/>
  <c r="J225" i="6"/>
  <c r="G225" i="6"/>
  <c r="N225" i="6"/>
  <c r="J231" i="6"/>
  <c r="G231" i="6"/>
  <c r="N231" i="6"/>
  <c r="L232" i="6"/>
  <c r="K232" i="6" a="1"/>
  <c r="K232" i="6" s="1"/>
  <c r="J232" i="6"/>
  <c r="H232" i="6" a="1"/>
  <c r="H232" i="6" s="1"/>
  <c r="AY58" i="7"/>
  <c r="L126" i="7"/>
  <c r="H126" i="7" a="1"/>
  <c r="H126" i="7" s="1"/>
  <c r="N126" i="7"/>
  <c r="M126" i="7"/>
  <c r="K126" i="7" a="1"/>
  <c r="K126" i="7" s="1"/>
  <c r="J126" i="7"/>
  <c r="G126" i="7"/>
  <c r="L226" i="6"/>
  <c r="N226" i="6"/>
  <c r="J226" i="6"/>
  <c r="H226" i="6" a="1"/>
  <c r="H226" i="6" s="1"/>
  <c r="G226" i="6"/>
  <c r="AY48" i="7"/>
  <c r="AI64" i="7"/>
  <c r="G99" i="7"/>
  <c r="L99" i="7"/>
  <c r="N99" i="7"/>
  <c r="M99" i="7"/>
  <c r="K99" i="7" a="1"/>
  <c r="K99" i="7" s="1"/>
  <c r="J99" i="7"/>
  <c r="H99" i="7" a="1"/>
  <c r="H99" i="7" s="1"/>
  <c r="W230" i="7"/>
  <c r="W224" i="7"/>
  <c r="W218" i="7"/>
  <c r="W212" i="7"/>
  <c r="W206" i="7"/>
  <c r="W200" i="7"/>
  <c r="W194" i="7"/>
  <c r="W188" i="7"/>
  <c r="W182" i="7"/>
  <c r="W176" i="7"/>
  <c r="W170" i="7"/>
  <c r="W164" i="7"/>
  <c r="W158" i="7"/>
  <c r="W152" i="7"/>
  <c r="W146" i="7"/>
  <c r="W140" i="7"/>
  <c r="W134" i="7"/>
  <c r="W128" i="7"/>
  <c r="W122" i="7"/>
  <c r="W116" i="7"/>
  <c r="W110" i="7"/>
  <c r="W104" i="7"/>
  <c r="W231" i="7"/>
  <c r="W225" i="7"/>
  <c r="W219" i="7"/>
  <c r="W213" i="7"/>
  <c r="W207" i="7"/>
  <c r="W201" i="7"/>
  <c r="W195" i="7"/>
  <c r="W189" i="7"/>
  <c r="W183" i="7"/>
  <c r="W177" i="7"/>
  <c r="W171" i="7"/>
  <c r="W165" i="7"/>
  <c r="W159" i="7"/>
  <c r="W153" i="7"/>
  <c r="W147" i="7"/>
  <c r="W141" i="7"/>
  <c r="W135" i="7"/>
  <c r="W129" i="7"/>
  <c r="W123" i="7"/>
  <c r="W117" i="7"/>
  <c r="W111" i="7"/>
  <c r="W105" i="7"/>
  <c r="W99" i="7"/>
  <c r="W93" i="7"/>
  <c r="W234" i="7"/>
  <c r="W228" i="7"/>
  <c r="W222" i="7"/>
  <c r="W216" i="7"/>
  <c r="W210" i="7"/>
  <c r="W204" i="7"/>
  <c r="W198" i="7"/>
  <c r="W192" i="7"/>
  <c r="W186" i="7"/>
  <c r="W180" i="7"/>
  <c r="W174" i="7"/>
  <c r="W168" i="7"/>
  <c r="W162" i="7"/>
  <c r="W156" i="7"/>
  <c r="W150" i="7"/>
  <c r="W144" i="7"/>
  <c r="W138" i="7"/>
  <c r="W132" i="7"/>
  <c r="W126" i="7"/>
  <c r="W120" i="7"/>
  <c r="W114" i="7"/>
  <c r="W108" i="7"/>
  <c r="W102" i="7"/>
  <c r="W96" i="7"/>
  <c r="W217" i="7"/>
  <c r="W220" i="7"/>
  <c r="W202" i="7"/>
  <c r="W184" i="7"/>
  <c r="W172" i="7"/>
  <c r="W154" i="7"/>
  <c r="W136" i="7"/>
  <c r="W118" i="7"/>
  <c r="W227" i="7"/>
  <c r="W187" i="7"/>
  <c r="W181" i="7"/>
  <c r="W163" i="7"/>
  <c r="W145" i="7"/>
  <c r="W127" i="7"/>
  <c r="W106" i="7"/>
  <c r="W94" i="7"/>
  <c r="W86" i="7"/>
  <c r="W215" i="7"/>
  <c r="W205" i="7"/>
  <c r="W167" i="7"/>
  <c r="W208" i="7"/>
  <c r="W197" i="7"/>
  <c r="W178" i="7"/>
  <c r="W160" i="7"/>
  <c r="W142" i="7"/>
  <c r="W124" i="7"/>
  <c r="W233" i="7"/>
  <c r="W223" i="7"/>
  <c r="W203" i="7"/>
  <c r="W169" i="7"/>
  <c r="W151" i="7"/>
  <c r="W133" i="7"/>
  <c r="W115" i="7"/>
  <c r="W214" i="7"/>
  <c r="W185" i="7"/>
  <c r="W112" i="7"/>
  <c r="W89" i="7"/>
  <c r="W229" i="7"/>
  <c r="W191" i="7"/>
  <c r="W166" i="7"/>
  <c r="W157" i="7"/>
  <c r="W125" i="7"/>
  <c r="W121" i="7"/>
  <c r="W103" i="7"/>
  <c r="W85" i="7"/>
  <c r="W79" i="7"/>
  <c r="W73" i="7"/>
  <c r="W60" i="7"/>
  <c r="W161" i="7"/>
  <c r="W100" i="7"/>
  <c r="W92" i="7"/>
  <c r="W59" i="7"/>
  <c r="W37" i="7"/>
  <c r="W32" i="7"/>
  <c r="W190" i="7"/>
  <c r="W88" i="7"/>
  <c r="W80" i="7"/>
  <c r="W74" i="7"/>
  <c r="W58" i="7"/>
  <c r="W221" i="7"/>
  <c r="W143" i="7"/>
  <c r="W98" i="7"/>
  <c r="W84" i="7"/>
  <c r="W57" i="7"/>
  <c r="W48" i="7"/>
  <c r="W47" i="7"/>
  <c r="W35" i="7"/>
  <c r="W139" i="7"/>
  <c r="W81" i="7"/>
  <c r="W75" i="7"/>
  <c r="W69" i="7"/>
  <c r="W68" i="7"/>
  <c r="W56" i="7"/>
  <c r="W226" i="7"/>
  <c r="W175" i="7"/>
  <c r="W155" i="7"/>
  <c r="W113" i="7"/>
  <c r="W179" i="7"/>
  <c r="W131" i="7"/>
  <c r="W130" i="7"/>
  <c r="W107" i="7"/>
  <c r="W97" i="7"/>
  <c r="W91" i="7"/>
  <c r="W87" i="7"/>
  <c r="W82" i="7"/>
  <c r="W76" i="7"/>
  <c r="W70" i="7"/>
  <c r="W66" i="7"/>
  <c r="W54" i="7"/>
  <c r="W44" i="7"/>
  <c r="W31" i="7"/>
  <c r="W173" i="7"/>
  <c r="W149" i="7"/>
  <c r="W148" i="7"/>
  <c r="W109" i="7"/>
  <c r="W95" i="7"/>
  <c r="W90" i="7"/>
  <c r="W63" i="7"/>
  <c r="W51" i="7"/>
  <c r="W41" i="7"/>
  <c r="L41" i="7" s="1"/>
  <c r="W101" i="7"/>
  <c r="W78" i="7"/>
  <c r="W72" i="7"/>
  <c r="W62" i="7"/>
  <c r="W209" i="7"/>
  <c r="W196" i="7"/>
  <c r="W137" i="7"/>
  <c r="W61" i="7"/>
  <c r="W39" i="7"/>
  <c r="W30" i="7"/>
  <c r="W28" i="7"/>
  <c r="L28" i="7" s="1"/>
  <c r="N28" i="7" s="1"/>
  <c r="W64" i="7"/>
  <c r="W49" i="7"/>
  <c r="W45" i="7"/>
  <c r="W83" i="7"/>
  <c r="W71" i="7"/>
  <c r="W52" i="7"/>
  <c r="W50" i="7"/>
  <c r="W46" i="7"/>
  <c r="W232" i="7"/>
  <c r="W67" i="7"/>
  <c r="W40" i="7"/>
  <c r="W55" i="7"/>
  <c r="W36" i="7"/>
  <c r="W43" i="7"/>
  <c r="W193" i="7"/>
  <c r="W38" i="7"/>
  <c r="W211" i="7"/>
  <c r="W42" i="7"/>
  <c r="W29" i="7"/>
  <c r="W27" i="7"/>
  <c r="AI28" i="7"/>
  <c r="AY101" i="7"/>
  <c r="AY129" i="7"/>
  <c r="AI47" i="7"/>
  <c r="N170" i="6"/>
  <c r="M171" i="6"/>
  <c r="J171" i="6"/>
  <c r="G171" i="6"/>
  <c r="N178" i="6"/>
  <c r="G179" i="6"/>
  <c r="M179" i="6"/>
  <c r="J179" i="6"/>
  <c r="J187" i="6"/>
  <c r="G187" i="6"/>
  <c r="M187" i="6"/>
  <c r="M195" i="6"/>
  <c r="J195" i="6"/>
  <c r="G195" i="6"/>
  <c r="G203" i="6"/>
  <c r="M203" i="6"/>
  <c r="J203" i="6"/>
  <c r="K206" i="6" a="1"/>
  <c r="K206" i="6" s="1"/>
  <c r="H206" i="6" a="1"/>
  <c r="H206" i="6" s="1"/>
  <c r="G206" i="6"/>
  <c r="M229" i="6"/>
  <c r="J229" i="6"/>
  <c r="H229" i="6" a="1"/>
  <c r="H229" i="6" s="1"/>
  <c r="J44" i="7"/>
  <c r="H44" i="7" a="1"/>
  <c r="H44" i="7" s="1"/>
  <c r="M44" i="7"/>
  <c r="K44" i="7" a="1"/>
  <c r="K44" i="7" s="1"/>
  <c r="G44" i="7"/>
  <c r="AI30" i="7"/>
  <c r="AI42" i="7"/>
  <c r="W77" i="7"/>
  <c r="W199" i="7"/>
  <c r="K171" i="6" a="1"/>
  <c r="K171" i="6" s="1"/>
  <c r="K179" i="6" a="1"/>
  <c r="K179" i="6" s="1"/>
  <c r="K187" i="6" a="1"/>
  <c r="K187" i="6" s="1"/>
  <c r="K195" i="6" a="1"/>
  <c r="K195" i="6" s="1"/>
  <c r="K203" i="6" a="1"/>
  <c r="K203" i="6" s="1"/>
  <c r="J211" i="6"/>
  <c r="G211" i="6"/>
  <c r="M211" i="6"/>
  <c r="K229" i="6" a="1"/>
  <c r="K229" i="6" s="1"/>
  <c r="AA228" i="7"/>
  <c r="AA221" i="7"/>
  <c r="AA210" i="7"/>
  <c r="AA203" i="7"/>
  <c r="AA229" i="7"/>
  <c r="AA211" i="7"/>
  <c r="AA193" i="7"/>
  <c r="AA227" i="7"/>
  <c r="AA220" i="7"/>
  <c r="AA216" i="7"/>
  <c r="AA213" i="7"/>
  <c r="AA187" i="7"/>
  <c r="AA184" i="7"/>
  <c r="AA181" i="7"/>
  <c r="AA163" i="7"/>
  <c r="AA145" i="7"/>
  <c r="AA127" i="7"/>
  <c r="AA111" i="7"/>
  <c r="AA106" i="7"/>
  <c r="AA94" i="7"/>
  <c r="AA86" i="7"/>
  <c r="AA224" i="7"/>
  <c r="AA215" i="7"/>
  <c r="AA205" i="7"/>
  <c r="AA198" i="7"/>
  <c r="AA174" i="7"/>
  <c r="AA167" i="7"/>
  <c r="AA156" i="7"/>
  <c r="AA149" i="7"/>
  <c r="AA138" i="7"/>
  <c r="AA131" i="7"/>
  <c r="AA120" i="7"/>
  <c r="AA113" i="7"/>
  <c r="AA101" i="7"/>
  <c r="AA92" i="7"/>
  <c r="AA212" i="7"/>
  <c r="AA208" i="7"/>
  <c r="AA201" i="7"/>
  <c r="AA192" i="7"/>
  <c r="AA165" i="7"/>
  <c r="AA234" i="7"/>
  <c r="AA231" i="7"/>
  <c r="AA204" i="7"/>
  <c r="AA197" i="7"/>
  <c r="AA195" i="7"/>
  <c r="AA186" i="7"/>
  <c r="AA178" i="7"/>
  <c r="AA176" i="7"/>
  <c r="AA160" i="7"/>
  <c r="AA158" i="7"/>
  <c r="AA142" i="7"/>
  <c r="AA140" i="7"/>
  <c r="AA124" i="7"/>
  <c r="AA122" i="7"/>
  <c r="AA233" i="7"/>
  <c r="AA223" i="7"/>
  <c r="AA219" i="7"/>
  <c r="AA169" i="7"/>
  <c r="AA151" i="7"/>
  <c r="AA133" i="7"/>
  <c r="AA115" i="7"/>
  <c r="AA103" i="7"/>
  <c r="AA97" i="7"/>
  <c r="AA88" i="7"/>
  <c r="AA230" i="7"/>
  <c r="AA226" i="7"/>
  <c r="AA191" i="7"/>
  <c r="AA189" i="7"/>
  <c r="AA183" i="7"/>
  <c r="AA180" i="7"/>
  <c r="AA173" i="7"/>
  <c r="AA162" i="7"/>
  <c r="AA155" i="7"/>
  <c r="AA144" i="7"/>
  <c r="AA137" i="7"/>
  <c r="AA126" i="7"/>
  <c r="AA119" i="7"/>
  <c r="AA110" i="7"/>
  <c r="AA218" i="7"/>
  <c r="AA207" i="7"/>
  <c r="AA194" i="7"/>
  <c r="AA166" i="7"/>
  <c r="AA164" i="7"/>
  <c r="AA148" i="7"/>
  <c r="AA146" i="7"/>
  <c r="AA130" i="7"/>
  <c r="AA128" i="7"/>
  <c r="AA107" i="7"/>
  <c r="AA93" i="7"/>
  <c r="AA161" i="7"/>
  <c r="AA147" i="7"/>
  <c r="AA136" i="7"/>
  <c r="AA135" i="7"/>
  <c r="AA134" i="7"/>
  <c r="AA100" i="7"/>
  <c r="AA59" i="7"/>
  <c r="AA190" i="7"/>
  <c r="AA80" i="7"/>
  <c r="AA74" i="7"/>
  <c r="AA58" i="7"/>
  <c r="AA36" i="7"/>
  <c r="AA159" i="7"/>
  <c r="AA143" i="7"/>
  <c r="AA123" i="7"/>
  <c r="AA99" i="7"/>
  <c r="AA98" i="7"/>
  <c r="AA84" i="7"/>
  <c r="AA57" i="7"/>
  <c r="AA48" i="7"/>
  <c r="AA47" i="7"/>
  <c r="AA214" i="7"/>
  <c r="AA182" i="7"/>
  <c r="AA139" i="7"/>
  <c r="AA81" i="7"/>
  <c r="AA75" i="7"/>
  <c r="AA69" i="7"/>
  <c r="AA68" i="7"/>
  <c r="AA56" i="7"/>
  <c r="AA46" i="7"/>
  <c r="AA27" i="7"/>
  <c r="AA175" i="7"/>
  <c r="AA67" i="7"/>
  <c r="AA55" i="7"/>
  <c r="AA49" i="7"/>
  <c r="AA179" i="7"/>
  <c r="AA168" i="7"/>
  <c r="AA153" i="7"/>
  <c r="AA152" i="7"/>
  <c r="AA141" i="7"/>
  <c r="AA112" i="7"/>
  <c r="AA91" i="7"/>
  <c r="AA87" i="7"/>
  <c r="AA82" i="7"/>
  <c r="AA76" i="7"/>
  <c r="AA70" i="7"/>
  <c r="AA232" i="7"/>
  <c r="AA225" i="7"/>
  <c r="AA200" i="7"/>
  <c r="AA199" i="7"/>
  <c r="AA154" i="7"/>
  <c r="AA65" i="7"/>
  <c r="AA53" i="7"/>
  <c r="AA50" i="7"/>
  <c r="AA43" i="7"/>
  <c r="AA222" i="7"/>
  <c r="AA206" i="7"/>
  <c r="AA129" i="7"/>
  <c r="AA118" i="7"/>
  <c r="AA117" i="7"/>
  <c r="AA116" i="7"/>
  <c r="AA105" i="7"/>
  <c r="AA96" i="7"/>
  <c r="AA78" i="7"/>
  <c r="AA72" i="7"/>
  <c r="AA62" i="7"/>
  <c r="AA40" i="7"/>
  <c r="AA28" i="7"/>
  <c r="AA217" i="7"/>
  <c r="AA209" i="7"/>
  <c r="AA202" i="7"/>
  <c r="AA196" i="7"/>
  <c r="AA171" i="7"/>
  <c r="AA61" i="7"/>
  <c r="AA172" i="7"/>
  <c r="AA170" i="7"/>
  <c r="AA157" i="7"/>
  <c r="AA150" i="7"/>
  <c r="AA125" i="7"/>
  <c r="AA121" i="7"/>
  <c r="AA104" i="7"/>
  <c r="AA102" i="7"/>
  <c r="AA89" i="7"/>
  <c r="AA85" i="7"/>
  <c r="AA79" i="7"/>
  <c r="AA73" i="7"/>
  <c r="AA60" i="7"/>
  <c r="AA38" i="7"/>
  <c r="AA188" i="7"/>
  <c r="AA109" i="7"/>
  <c r="AA83" i="7"/>
  <c r="AA71" i="7"/>
  <c r="AA52" i="7"/>
  <c r="AA177" i="7"/>
  <c r="AA114" i="7"/>
  <c r="AA66" i="7"/>
  <c r="AA185" i="7"/>
  <c r="AA108" i="7"/>
  <c r="AA54" i="7"/>
  <c r="AA90" i="7"/>
  <c r="AA44" i="7"/>
  <c r="AA39" i="7"/>
  <c r="AA35" i="7"/>
  <c r="AA77" i="7"/>
  <c r="AA132" i="7"/>
  <c r="AA63" i="7"/>
  <c r="AA51" i="7"/>
  <c r="AA42" i="7"/>
  <c r="AA32" i="7"/>
  <c r="AA31" i="7"/>
  <c r="AA30" i="7"/>
  <c r="AA29" i="7"/>
  <c r="AA95" i="7"/>
  <c r="AA64" i="7"/>
  <c r="AA45" i="7"/>
  <c r="AA41" i="7"/>
  <c r="J39" i="7"/>
  <c r="G39" i="7"/>
  <c r="K39" i="7" a="1"/>
  <c r="K39" i="7" s="1"/>
  <c r="H39" i="7" a="1"/>
  <c r="H39" i="7" s="1"/>
  <c r="W119" i="7"/>
  <c r="H180" i="6" a="1"/>
  <c r="H180" i="6" s="1"/>
  <c r="K180" i="6" a="1"/>
  <c r="K180" i="6" s="1"/>
  <c r="K188" i="6" a="1"/>
  <c r="K188" i="6" s="1"/>
  <c r="H188" i="6" a="1"/>
  <c r="H188" i="6" s="1"/>
  <c r="K196" i="6" a="1"/>
  <c r="K196" i="6" s="1"/>
  <c r="H196" i="6" a="1"/>
  <c r="H196" i="6" s="1"/>
  <c r="H204" i="6" a="1"/>
  <c r="H204" i="6" s="1"/>
  <c r="K204" i="6" a="1"/>
  <c r="K204" i="6" s="1"/>
  <c r="K212" i="6" a="1"/>
  <c r="K212" i="6" s="1"/>
  <c r="H212" i="6" a="1"/>
  <c r="H212" i="6" s="1"/>
  <c r="G212" i="6"/>
  <c r="AI230" i="7"/>
  <c r="AI219" i="7"/>
  <c r="AI212" i="7"/>
  <c r="AI215" i="7"/>
  <c r="AI205" i="7"/>
  <c r="AI192" i="7"/>
  <c r="AI87" i="7"/>
  <c r="AI234" i="7"/>
  <c r="AI208" i="7"/>
  <c r="AI201" i="7"/>
  <c r="AI176" i="7"/>
  <c r="AI165" i="7"/>
  <c r="AI158" i="7"/>
  <c r="AI147" i="7"/>
  <c r="AI140" i="7"/>
  <c r="AI129" i="7"/>
  <c r="AI122" i="7"/>
  <c r="AI108" i="7"/>
  <c r="AI99" i="7"/>
  <c r="AI231" i="7"/>
  <c r="AI204" i="7"/>
  <c r="AI197" i="7"/>
  <c r="AI195" i="7"/>
  <c r="AI186" i="7"/>
  <c r="AI178" i="7"/>
  <c r="AI160" i="7"/>
  <c r="AI233" i="7"/>
  <c r="AI223" i="7"/>
  <c r="AI203" i="7"/>
  <c r="AI191" i="7"/>
  <c r="AI180" i="7"/>
  <c r="AI173" i="7"/>
  <c r="AI169" i="7"/>
  <c r="AI162" i="7"/>
  <c r="AI155" i="7"/>
  <c r="AI151" i="7"/>
  <c r="AI144" i="7"/>
  <c r="AI137" i="7"/>
  <c r="AI133" i="7"/>
  <c r="AI126" i="7"/>
  <c r="AI119" i="7"/>
  <c r="AI226" i="7"/>
  <c r="AI200" i="7"/>
  <c r="AI189" i="7"/>
  <c r="AI185" i="7"/>
  <c r="AI183" i="7"/>
  <c r="AI89" i="7"/>
  <c r="AI83" i="7"/>
  <c r="AI222" i="7"/>
  <c r="AI218" i="7"/>
  <c r="AI214" i="7"/>
  <c r="AI211" i="7"/>
  <c r="AI194" i="7"/>
  <c r="AI171" i="7"/>
  <c r="AI164" i="7"/>
  <c r="AI153" i="7"/>
  <c r="AI146" i="7"/>
  <c r="AI135" i="7"/>
  <c r="AI128" i="7"/>
  <c r="AI117" i="7"/>
  <c r="AI112" i="7"/>
  <c r="AI209" i="7"/>
  <c r="AI182" i="7"/>
  <c r="AI179" i="7"/>
  <c r="AI175" i="7"/>
  <c r="AI168" i="7"/>
  <c r="AI161" i="7"/>
  <c r="AI157" i="7"/>
  <c r="AI150" i="7"/>
  <c r="AI143" i="7"/>
  <c r="AI139" i="7"/>
  <c r="AI132" i="7"/>
  <c r="AI125" i="7"/>
  <c r="AI121" i="7"/>
  <c r="AI114" i="7"/>
  <c r="AI102" i="7"/>
  <c r="AI100" i="7"/>
  <c r="AI98" i="7"/>
  <c r="AI190" i="7"/>
  <c r="AI94" i="7"/>
  <c r="AI92" i="7"/>
  <c r="AI88" i="7"/>
  <c r="AI57" i="7"/>
  <c r="AI48" i="7"/>
  <c r="AI210" i="7"/>
  <c r="AI174" i="7"/>
  <c r="AI167" i="7"/>
  <c r="AI159" i="7"/>
  <c r="AI138" i="7"/>
  <c r="AI124" i="7"/>
  <c r="AI123" i="7"/>
  <c r="AI84" i="7"/>
  <c r="AI81" i="7"/>
  <c r="AI75" i="7"/>
  <c r="AI69" i="7"/>
  <c r="AI68" i="7"/>
  <c r="AI56" i="7"/>
  <c r="AI46" i="7"/>
  <c r="AI29" i="7"/>
  <c r="AI27" i="7"/>
  <c r="AI221" i="7"/>
  <c r="AI181" i="7"/>
  <c r="AI67" i="7"/>
  <c r="AI55" i="7"/>
  <c r="AI49" i="7"/>
  <c r="AI45" i="7"/>
  <c r="AI152" i="7"/>
  <c r="AI91" i="7"/>
  <c r="AI82" i="7"/>
  <c r="AI76" i="7"/>
  <c r="AI70" i="7"/>
  <c r="AI66" i="7"/>
  <c r="AI54" i="7"/>
  <c r="AI44" i="7"/>
  <c r="AI31" i="7"/>
  <c r="AI142" i="7"/>
  <c r="AI141" i="7"/>
  <c r="AI113" i="7"/>
  <c r="AI107" i="7"/>
  <c r="AI65" i="7"/>
  <c r="AI53" i="7"/>
  <c r="AI50" i="7"/>
  <c r="AI232" i="7"/>
  <c r="AI225" i="7"/>
  <c r="AI220" i="7"/>
  <c r="AI199" i="7"/>
  <c r="AI154" i="7"/>
  <c r="AI131" i="7"/>
  <c r="AI130" i="7"/>
  <c r="AI127" i="7"/>
  <c r="AI110" i="7"/>
  <c r="AI97" i="7"/>
  <c r="AI77" i="7"/>
  <c r="AI71" i="7"/>
  <c r="AI227" i="7"/>
  <c r="AI224" i="7"/>
  <c r="AI213" i="7"/>
  <c r="AI198" i="7"/>
  <c r="AI193" i="7"/>
  <c r="AI188" i="7"/>
  <c r="AI177" i="7"/>
  <c r="AI111" i="7"/>
  <c r="AI63" i="7"/>
  <c r="AI51" i="7"/>
  <c r="AI41" i="7"/>
  <c r="AI217" i="7"/>
  <c r="AI207" i="7"/>
  <c r="AI202" i="7"/>
  <c r="AI196" i="7"/>
  <c r="AI184" i="7"/>
  <c r="AI170" i="7"/>
  <c r="AI163" i="7"/>
  <c r="AI156" i="7"/>
  <c r="AI120" i="7"/>
  <c r="AI115" i="7"/>
  <c r="AI104" i="7"/>
  <c r="AI101" i="7"/>
  <c r="AI85" i="7"/>
  <c r="AI79" i="7"/>
  <c r="AI73" i="7"/>
  <c r="AI60" i="7"/>
  <c r="AI38" i="7"/>
  <c r="AI172" i="7"/>
  <c r="AI134" i="7"/>
  <c r="AI59" i="7"/>
  <c r="AI229" i="7"/>
  <c r="AI166" i="7"/>
  <c r="AI136" i="7"/>
  <c r="AI103" i="7"/>
  <c r="AI93" i="7"/>
  <c r="AI80" i="7"/>
  <c r="AI74" i="7"/>
  <c r="AI58" i="7"/>
  <c r="AI36" i="7"/>
  <c r="AI216" i="7"/>
  <c r="AI116" i="7"/>
  <c r="AI61" i="7"/>
  <c r="AI40" i="7"/>
  <c r="AI62" i="7"/>
  <c r="AI105" i="7"/>
  <c r="AI90" i="7"/>
  <c r="AI43" i="7"/>
  <c r="AI106" i="7"/>
  <c r="AI72" i="7"/>
  <c r="AI228" i="7"/>
  <c r="AI96" i="7"/>
  <c r="AI39" i="7"/>
  <c r="AI35" i="7"/>
  <c r="AI148" i="7"/>
  <c r="AI118" i="7"/>
  <c r="AI206" i="7"/>
  <c r="AI95" i="7"/>
  <c r="AI86" i="7"/>
  <c r="AI78" i="7"/>
  <c r="AI37" i="7"/>
  <c r="AI109" i="7"/>
  <c r="AI52" i="7"/>
  <c r="L46" i="7"/>
  <c r="N46" i="7" s="1"/>
  <c r="G167" i="6"/>
  <c r="J167" i="6"/>
  <c r="W65" i="7"/>
  <c r="AI145" i="7"/>
  <c r="J175" i="6"/>
  <c r="G175" i="6"/>
  <c r="M175" i="6"/>
  <c r="M183" i="6"/>
  <c r="J183" i="6"/>
  <c r="G183" i="6"/>
  <c r="G191" i="6"/>
  <c r="M191" i="6"/>
  <c r="J191" i="6"/>
  <c r="J199" i="6"/>
  <c r="G199" i="6"/>
  <c r="M199" i="6"/>
  <c r="K208" i="6" a="1"/>
  <c r="K208" i="6" s="1"/>
  <c r="J208" i="6"/>
  <c r="H208" i="6" a="1"/>
  <c r="H208" i="6" s="1"/>
  <c r="W53" i="7"/>
  <c r="AI187" i="7"/>
  <c r="S226" i="7"/>
  <c r="S208" i="7"/>
  <c r="S218" i="7"/>
  <c r="S200" i="7"/>
  <c r="S182" i="7"/>
  <c r="S193" i="7"/>
  <c r="S190" i="7"/>
  <c r="S170" i="7"/>
  <c r="S152" i="7"/>
  <c r="S134" i="7"/>
  <c r="S116" i="7"/>
  <c r="S109" i="7"/>
  <c r="S104" i="7"/>
  <c r="S96" i="7"/>
  <c r="S91" i="7"/>
  <c r="S85" i="7"/>
  <c r="S220" i="7"/>
  <c r="S216" i="7"/>
  <c r="S213" i="7"/>
  <c r="S184" i="7"/>
  <c r="S172" i="7"/>
  <c r="S154" i="7"/>
  <c r="S136" i="7"/>
  <c r="S118" i="7"/>
  <c r="S111" i="7"/>
  <c r="S227" i="7"/>
  <c r="S224" i="7"/>
  <c r="S198" i="7"/>
  <c r="S187" i="7"/>
  <c r="S181" i="7"/>
  <c r="S174" i="7"/>
  <c r="S163" i="7"/>
  <c r="S156" i="7"/>
  <c r="S215" i="7"/>
  <c r="S212" i="7"/>
  <c r="S205" i="7"/>
  <c r="S201" i="7"/>
  <c r="S192" i="7"/>
  <c r="S167" i="7"/>
  <c r="S165" i="7"/>
  <c r="S149" i="7"/>
  <c r="S147" i="7"/>
  <c r="S131" i="7"/>
  <c r="S129" i="7"/>
  <c r="S234" i="7"/>
  <c r="S231" i="7"/>
  <c r="S204" i="7"/>
  <c r="S195" i="7"/>
  <c r="S186" i="7"/>
  <c r="S176" i="7"/>
  <c r="S158" i="7"/>
  <c r="S140" i="7"/>
  <c r="S122" i="7"/>
  <c r="S108" i="7"/>
  <c r="S99" i="7"/>
  <c r="S87" i="7"/>
  <c r="S219" i="7"/>
  <c r="S197" i="7"/>
  <c r="S178" i="7"/>
  <c r="S160" i="7"/>
  <c r="S142" i="7"/>
  <c r="S124" i="7"/>
  <c r="S222" i="7"/>
  <c r="S211" i="7"/>
  <c r="S191" i="7"/>
  <c r="S173" i="7"/>
  <c r="S171" i="7"/>
  <c r="S155" i="7"/>
  <c r="S153" i="7"/>
  <c r="S137" i="7"/>
  <c r="S135" i="7"/>
  <c r="S119" i="7"/>
  <c r="S117" i="7"/>
  <c r="S105" i="7"/>
  <c r="S95" i="7"/>
  <c r="S209" i="7"/>
  <c r="S196" i="7"/>
  <c r="S150" i="7"/>
  <c r="S133" i="7"/>
  <c r="S102" i="7"/>
  <c r="S89" i="7"/>
  <c r="S61" i="7"/>
  <c r="S230" i="7"/>
  <c r="S229" i="7"/>
  <c r="S189" i="7"/>
  <c r="S166" i="7"/>
  <c r="S157" i="7"/>
  <c r="S125" i="7"/>
  <c r="S121" i="7"/>
  <c r="S103" i="7"/>
  <c r="S94" i="7"/>
  <c r="S93" i="7"/>
  <c r="S79" i="7"/>
  <c r="S73" i="7"/>
  <c r="S60" i="7"/>
  <c r="S38" i="7"/>
  <c r="S210" i="7"/>
  <c r="S161" i="7"/>
  <c r="S138" i="7"/>
  <c r="S100" i="7"/>
  <c r="S92" i="7"/>
  <c r="S59" i="7"/>
  <c r="S159" i="7"/>
  <c r="S126" i="7"/>
  <c r="S123" i="7"/>
  <c r="S88" i="7"/>
  <c r="S80" i="7"/>
  <c r="S74" i="7"/>
  <c r="S58" i="7"/>
  <c r="S36" i="7"/>
  <c r="L36" i="7" s="1"/>
  <c r="S223" i="7"/>
  <c r="S221" i="7"/>
  <c r="S214" i="7"/>
  <c r="S151" i="7"/>
  <c r="S143" i="7"/>
  <c r="S98" i="7"/>
  <c r="S84" i="7"/>
  <c r="S57" i="7"/>
  <c r="S48" i="7"/>
  <c r="S162" i="7"/>
  <c r="S139" i="7"/>
  <c r="S128" i="7"/>
  <c r="S81" i="7"/>
  <c r="S75" i="7"/>
  <c r="S69" i="7"/>
  <c r="S233" i="7"/>
  <c r="S194" i="7"/>
  <c r="S175" i="7"/>
  <c r="S168" i="7"/>
  <c r="S144" i="7"/>
  <c r="S141" i="7"/>
  <c r="S127" i="7"/>
  <c r="S113" i="7"/>
  <c r="S112" i="7"/>
  <c r="S110" i="7"/>
  <c r="S67" i="7"/>
  <c r="S55" i="7"/>
  <c r="S49" i="7"/>
  <c r="S45" i="7"/>
  <c r="S29" i="7"/>
  <c r="S27" i="7"/>
  <c r="S228" i="7"/>
  <c r="S164" i="7"/>
  <c r="S145" i="7"/>
  <c r="S132" i="7"/>
  <c r="S86" i="7"/>
  <c r="S83" i="7"/>
  <c r="S77" i="7"/>
  <c r="S71" i="7"/>
  <c r="S64" i="7"/>
  <c r="S52" i="7"/>
  <c r="S42" i="7"/>
  <c r="S207" i="7"/>
  <c r="S206" i="7"/>
  <c r="S203" i="7"/>
  <c r="S180" i="7"/>
  <c r="S169" i="7"/>
  <c r="S148" i="7"/>
  <c r="S120" i="7"/>
  <c r="S115" i="7"/>
  <c r="S90" i="7"/>
  <c r="S63" i="7"/>
  <c r="S51" i="7"/>
  <c r="S217" i="7"/>
  <c r="S202" i="7"/>
  <c r="S101" i="7"/>
  <c r="S78" i="7"/>
  <c r="S72" i="7"/>
  <c r="S62" i="7"/>
  <c r="S40" i="7"/>
  <c r="BG230" i="7"/>
  <c r="BG219" i="7"/>
  <c r="BG212" i="7"/>
  <c r="BG201" i="7"/>
  <c r="BG194" i="7"/>
  <c r="BG183" i="7"/>
  <c r="BG211" i="7"/>
  <c r="BG203" i="7"/>
  <c r="BG171" i="7"/>
  <c r="BG164" i="7"/>
  <c r="BG153" i="7"/>
  <c r="BG146" i="7"/>
  <c r="BG135" i="7"/>
  <c r="BG128" i="7"/>
  <c r="BG117" i="7"/>
  <c r="BG105" i="7"/>
  <c r="BG93" i="7"/>
  <c r="BG90" i="7"/>
  <c r="BG84" i="7"/>
  <c r="BG226" i="7"/>
  <c r="BG222" i="7"/>
  <c r="BG218" i="7"/>
  <c r="BG185" i="7"/>
  <c r="BG112" i="7"/>
  <c r="BG107" i="7"/>
  <c r="BG214" i="7"/>
  <c r="BG207" i="7"/>
  <c r="BG188" i="7"/>
  <c r="BG182" i="7"/>
  <c r="BG175" i="7"/>
  <c r="BG166" i="7"/>
  <c r="BG157" i="7"/>
  <c r="BG229" i="7"/>
  <c r="BG221" i="7"/>
  <c r="BG210" i="7"/>
  <c r="BG179" i="7"/>
  <c r="BG168" i="7"/>
  <c r="BG161" i="7"/>
  <c r="BG150" i="7"/>
  <c r="BG143" i="7"/>
  <c r="BG132" i="7"/>
  <c r="BG125" i="7"/>
  <c r="BG209" i="7"/>
  <c r="BG206" i="7"/>
  <c r="BG202" i="7"/>
  <c r="BG199" i="7"/>
  <c r="BG196" i="7"/>
  <c r="BG177" i="7"/>
  <c r="BG170" i="7"/>
  <c r="BG159" i="7"/>
  <c r="BG152" i="7"/>
  <c r="BG141" i="7"/>
  <c r="BG134" i="7"/>
  <c r="BG123" i="7"/>
  <c r="BG116" i="7"/>
  <c r="BG109" i="7"/>
  <c r="BG104" i="7"/>
  <c r="BG96" i="7"/>
  <c r="BG86" i="7"/>
  <c r="BG232" i="7"/>
  <c r="BG225" i="7"/>
  <c r="BG217" i="7"/>
  <c r="BG193" i="7"/>
  <c r="BG227" i="7"/>
  <c r="BG224" i="7"/>
  <c r="BG220" i="7"/>
  <c r="BG216" i="7"/>
  <c r="BG213" i="7"/>
  <c r="BG198" i="7"/>
  <c r="BG184" i="7"/>
  <c r="BG181" i="7"/>
  <c r="BG174" i="7"/>
  <c r="BG167" i="7"/>
  <c r="BG156" i="7"/>
  <c r="BG149" i="7"/>
  <c r="BG138" i="7"/>
  <c r="BG131" i="7"/>
  <c r="BG120" i="7"/>
  <c r="BG113" i="7"/>
  <c r="BG106" i="7"/>
  <c r="BG101" i="7"/>
  <c r="BG189" i="7"/>
  <c r="BG186" i="7"/>
  <c r="BG160" i="7"/>
  <c r="BG140" i="7"/>
  <c r="BG87" i="7"/>
  <c r="BG63" i="7"/>
  <c r="BG51" i="7"/>
  <c r="BG139" i="7"/>
  <c r="BG127" i="7"/>
  <c r="BG126" i="7"/>
  <c r="BG83" i="7"/>
  <c r="BG78" i="7"/>
  <c r="BG72" i="7"/>
  <c r="BG62" i="7"/>
  <c r="BG40" i="7"/>
  <c r="BG28" i="7"/>
  <c r="BG215" i="7"/>
  <c r="BG154" i="7"/>
  <c r="BG151" i="7"/>
  <c r="BG142" i="7"/>
  <c r="BG111" i="7"/>
  <c r="BG110" i="7"/>
  <c r="BG97" i="7"/>
  <c r="BG61" i="7"/>
  <c r="BG223" i="7"/>
  <c r="BG204" i="7"/>
  <c r="BG176" i="7"/>
  <c r="BG108" i="7"/>
  <c r="BG79" i="7"/>
  <c r="BG73" i="7"/>
  <c r="BG60" i="7"/>
  <c r="BG38" i="7"/>
  <c r="BG192" i="7"/>
  <c r="BG187" i="7"/>
  <c r="BG162" i="7"/>
  <c r="BG155" i="7"/>
  <c r="BG145" i="7"/>
  <c r="BG144" i="7"/>
  <c r="BG130" i="7"/>
  <c r="BG114" i="7"/>
  <c r="BG95" i="7"/>
  <c r="BG59" i="7"/>
  <c r="BG233" i="7"/>
  <c r="BG228" i="7"/>
  <c r="BG200" i="7"/>
  <c r="BG178" i="7"/>
  <c r="BG163" i="7"/>
  <c r="BG129" i="7"/>
  <c r="BG118" i="7"/>
  <c r="BG85" i="7"/>
  <c r="BG80" i="7"/>
  <c r="BG74" i="7"/>
  <c r="BG231" i="7"/>
  <c r="BG119" i="7"/>
  <c r="BG115" i="7"/>
  <c r="BG89" i="7"/>
  <c r="BG57" i="7"/>
  <c r="BG48" i="7"/>
  <c r="BG47" i="7"/>
  <c r="BG35" i="7"/>
  <c r="BG180" i="7"/>
  <c r="BG137" i="7"/>
  <c r="BG133" i="7"/>
  <c r="BG121" i="7"/>
  <c r="BG99" i="7"/>
  <c r="BG98" i="7"/>
  <c r="BG82" i="7"/>
  <c r="BG76" i="7"/>
  <c r="BG70" i="7"/>
  <c r="BG66" i="7"/>
  <c r="BG54" i="7"/>
  <c r="BG44" i="7"/>
  <c r="BG31" i="7"/>
  <c r="BG208" i="7"/>
  <c r="BG197" i="7"/>
  <c r="BG195" i="7"/>
  <c r="BG190" i="7"/>
  <c r="BG158" i="7"/>
  <c r="BG65" i="7"/>
  <c r="BG53" i="7"/>
  <c r="BG50" i="7"/>
  <c r="BG43" i="7"/>
  <c r="BG234" i="7"/>
  <c r="BG191" i="7"/>
  <c r="BG165" i="7"/>
  <c r="BG124" i="7"/>
  <c r="BG91" i="7"/>
  <c r="BG77" i="7"/>
  <c r="BG71" i="7"/>
  <c r="BG64" i="7"/>
  <c r="BG52" i="7"/>
  <c r="BG42" i="7"/>
  <c r="AU38" i="7"/>
  <c r="AU46" i="7"/>
  <c r="AY36" i="7"/>
  <c r="S37" i="7"/>
  <c r="K38" i="7" a="1"/>
  <c r="K38" i="7" s="1"/>
  <c r="AQ40" i="7"/>
  <c r="S47" i="7"/>
  <c r="BG49" i="7"/>
  <c r="S53" i="7"/>
  <c r="AU59" i="7"/>
  <c r="AM61" i="7"/>
  <c r="S65" i="7"/>
  <c r="AY74" i="7"/>
  <c r="M84" i="7"/>
  <c r="L84" i="7"/>
  <c r="J84" i="7"/>
  <c r="N84" i="7"/>
  <c r="K84" i="7" a="1"/>
  <c r="K84" i="7" s="1"/>
  <c r="H84" i="7" a="1"/>
  <c r="H84" i="7" s="1"/>
  <c r="G84" i="7"/>
  <c r="BG88" i="7"/>
  <c r="AY104" i="7"/>
  <c r="AM115" i="7"/>
  <c r="AU172" i="7"/>
  <c r="AU202" i="7"/>
  <c r="AQ234" i="7"/>
  <c r="AQ232" i="7"/>
  <c r="AQ223" i="7"/>
  <c r="AQ216" i="7"/>
  <c r="AQ214" i="7"/>
  <c r="AQ205" i="7"/>
  <c r="AQ224" i="7"/>
  <c r="AQ206" i="7"/>
  <c r="AQ188" i="7"/>
  <c r="AQ212" i="7"/>
  <c r="AQ208" i="7"/>
  <c r="AQ204" i="7"/>
  <c r="AQ186" i="7"/>
  <c r="AQ176" i="7"/>
  <c r="AQ158" i="7"/>
  <c r="AQ140" i="7"/>
  <c r="AQ122" i="7"/>
  <c r="AQ88" i="7"/>
  <c r="AQ231" i="7"/>
  <c r="AQ197" i="7"/>
  <c r="AQ195" i="7"/>
  <c r="AQ180" i="7"/>
  <c r="AQ178" i="7"/>
  <c r="AQ169" i="7"/>
  <c r="AQ162" i="7"/>
  <c r="AQ160" i="7"/>
  <c r="AQ151" i="7"/>
  <c r="AQ144" i="7"/>
  <c r="AQ142" i="7"/>
  <c r="AQ133" i="7"/>
  <c r="AQ126" i="7"/>
  <c r="AQ124" i="7"/>
  <c r="AQ115" i="7"/>
  <c r="AQ103" i="7"/>
  <c r="AQ97" i="7"/>
  <c r="AQ233" i="7"/>
  <c r="AQ219" i="7"/>
  <c r="AQ203" i="7"/>
  <c r="AQ191" i="7"/>
  <c r="AQ189" i="7"/>
  <c r="AQ183" i="7"/>
  <c r="AQ173" i="7"/>
  <c r="AQ155" i="7"/>
  <c r="AQ230" i="7"/>
  <c r="AQ226" i="7"/>
  <c r="AQ222" i="7"/>
  <c r="AQ211" i="7"/>
  <c r="AQ200" i="7"/>
  <c r="AQ185" i="7"/>
  <c r="AQ171" i="7"/>
  <c r="AQ153" i="7"/>
  <c r="AQ135" i="7"/>
  <c r="AQ117" i="7"/>
  <c r="AQ218" i="7"/>
  <c r="AQ210" i="7"/>
  <c r="AQ207" i="7"/>
  <c r="AQ194" i="7"/>
  <c r="AQ164" i="7"/>
  <c r="AQ146" i="7"/>
  <c r="AQ128" i="7"/>
  <c r="AQ112" i="7"/>
  <c r="AQ107" i="7"/>
  <c r="AQ90" i="7"/>
  <c r="AQ84" i="7"/>
  <c r="AQ221" i="7"/>
  <c r="AQ175" i="7"/>
  <c r="AQ168" i="7"/>
  <c r="AQ166" i="7"/>
  <c r="AQ157" i="7"/>
  <c r="AQ150" i="7"/>
  <c r="AQ148" i="7"/>
  <c r="AQ139" i="7"/>
  <c r="AQ132" i="7"/>
  <c r="AQ130" i="7"/>
  <c r="AQ121" i="7"/>
  <c r="AQ114" i="7"/>
  <c r="AQ228" i="7"/>
  <c r="AQ225" i="7"/>
  <c r="AQ217" i="7"/>
  <c r="AQ202" i="7"/>
  <c r="AQ196" i="7"/>
  <c r="AQ177" i="7"/>
  <c r="AQ159" i="7"/>
  <c r="AQ141" i="7"/>
  <c r="AQ123" i="7"/>
  <c r="AQ109" i="7"/>
  <c r="AQ96" i="7"/>
  <c r="AQ201" i="7"/>
  <c r="AQ181" i="7"/>
  <c r="AQ167" i="7"/>
  <c r="AQ143" i="7"/>
  <c r="AQ99" i="7"/>
  <c r="AQ98" i="7"/>
  <c r="AQ67" i="7"/>
  <c r="AQ55" i="7"/>
  <c r="AQ49" i="7"/>
  <c r="AQ182" i="7"/>
  <c r="AQ82" i="7"/>
  <c r="AQ76" i="7"/>
  <c r="AQ70" i="7"/>
  <c r="AQ66" i="7"/>
  <c r="AQ54" i="7"/>
  <c r="AQ44" i="7"/>
  <c r="AQ31" i="7"/>
  <c r="AQ165" i="7"/>
  <c r="AQ152" i="7"/>
  <c r="AQ91" i="7"/>
  <c r="AQ65" i="7"/>
  <c r="AQ53" i="7"/>
  <c r="AQ50" i="7"/>
  <c r="AQ179" i="7"/>
  <c r="AQ127" i="7"/>
  <c r="AQ113" i="7"/>
  <c r="AQ87" i="7"/>
  <c r="AQ77" i="7"/>
  <c r="AQ71" i="7"/>
  <c r="AQ64" i="7"/>
  <c r="AQ52" i="7"/>
  <c r="AQ42" i="7"/>
  <c r="AQ220" i="7"/>
  <c r="AQ199" i="7"/>
  <c r="AQ198" i="7"/>
  <c r="AQ193" i="7"/>
  <c r="AQ154" i="7"/>
  <c r="AQ131" i="7"/>
  <c r="AQ111" i="7"/>
  <c r="AQ110" i="7"/>
  <c r="AQ83" i="7"/>
  <c r="AQ63" i="7"/>
  <c r="AQ51" i="7"/>
  <c r="AQ227" i="7"/>
  <c r="AQ215" i="7"/>
  <c r="AQ213" i="7"/>
  <c r="AQ192" i="7"/>
  <c r="AQ108" i="7"/>
  <c r="AQ86" i="7"/>
  <c r="AQ78" i="7"/>
  <c r="AQ72" i="7"/>
  <c r="AQ187" i="7"/>
  <c r="AQ145" i="7"/>
  <c r="AQ116" i="7"/>
  <c r="AQ106" i="7"/>
  <c r="AQ95" i="7"/>
  <c r="AQ61" i="7"/>
  <c r="AQ39" i="7"/>
  <c r="AQ30" i="7"/>
  <c r="AQ172" i="7"/>
  <c r="AQ134" i="7"/>
  <c r="AQ125" i="7"/>
  <c r="AQ80" i="7"/>
  <c r="AQ74" i="7"/>
  <c r="AQ58" i="7"/>
  <c r="AQ36" i="7"/>
  <c r="AQ229" i="7"/>
  <c r="AQ161" i="7"/>
  <c r="AQ137" i="7"/>
  <c r="AQ136" i="7"/>
  <c r="AQ100" i="7"/>
  <c r="AQ94" i="7"/>
  <c r="AQ93" i="7"/>
  <c r="AQ57" i="7"/>
  <c r="AQ48" i="7"/>
  <c r="AQ47" i="7"/>
  <c r="AQ190" i="7"/>
  <c r="AQ174" i="7"/>
  <c r="AQ147" i="7"/>
  <c r="AQ138" i="7"/>
  <c r="AQ92" i="7"/>
  <c r="AQ81" i="7"/>
  <c r="AQ75" i="7"/>
  <c r="AQ69" i="7"/>
  <c r="AQ68" i="7"/>
  <c r="AQ56" i="7"/>
  <c r="AQ46" i="7"/>
  <c r="AQ29" i="7"/>
  <c r="AQ27" i="7"/>
  <c r="S30" i="7"/>
  <c r="S31" i="7"/>
  <c r="S32" i="7"/>
  <c r="AM41" i="7"/>
  <c r="BG45" i="7"/>
  <c r="AY47" i="7"/>
  <c r="M51" i="7"/>
  <c r="K51" i="7" a="1"/>
  <c r="K51" i="7" s="1"/>
  <c r="J51" i="7"/>
  <c r="H51" i="7" a="1"/>
  <c r="H51" i="7" s="1"/>
  <c r="AY57" i="7"/>
  <c r="N60" i="7"/>
  <c r="M60" i="7"/>
  <c r="L60" i="7"/>
  <c r="H60" i="7" a="1"/>
  <c r="H60" i="7" s="1"/>
  <c r="G60" i="7"/>
  <c r="M63" i="7"/>
  <c r="L63" i="7"/>
  <c r="K63" i="7" a="1"/>
  <c r="K63" i="7" s="1"/>
  <c r="J63" i="7"/>
  <c r="H63" i="7" a="1"/>
  <c r="H63" i="7" s="1"/>
  <c r="N63" i="7"/>
  <c r="BG103" i="7"/>
  <c r="AQ120" i="7"/>
  <c r="BG122" i="7"/>
  <c r="S130" i="7"/>
  <c r="AY134" i="7"/>
  <c r="AQ156" i="7"/>
  <c r="AM187" i="7"/>
  <c r="N223" i="7"/>
  <c r="L223" i="7"/>
  <c r="G223" i="7"/>
  <c r="K223" i="7" a="1"/>
  <c r="K223" i="7" s="1"/>
  <c r="M223" i="7"/>
  <c r="J223" i="7"/>
  <c r="G36" i="7"/>
  <c r="J36" i="7"/>
  <c r="H36" i="7" a="1"/>
  <c r="H36" i="7" s="1"/>
  <c r="AQ41" i="7"/>
  <c r="S56" i="7"/>
  <c r="AU58" i="7"/>
  <c r="N79" i="7"/>
  <c r="M79" i="7"/>
  <c r="L79" i="7"/>
  <c r="K79" i="7" a="1"/>
  <c r="K79" i="7" s="1"/>
  <c r="H79" i="7" a="1"/>
  <c r="H79" i="7" s="1"/>
  <c r="G79" i="7"/>
  <c r="AQ89" i="7"/>
  <c r="S97" i="7"/>
  <c r="AQ101" i="7"/>
  <c r="AQ129" i="7"/>
  <c r="S199" i="7"/>
  <c r="J219" i="7"/>
  <c r="G219" i="7"/>
  <c r="M219" i="7"/>
  <c r="N219" i="7"/>
  <c r="L219" i="7"/>
  <c r="K219" i="7" a="1"/>
  <c r="K219" i="7" s="1"/>
  <c r="AM30" i="7"/>
  <c r="AM31" i="7"/>
  <c r="S35" i="7"/>
  <c r="L35" i="7" s="1"/>
  <c r="N35" i="7" s="1"/>
  <c r="K36" i="7" a="1"/>
  <c r="K36" i="7" s="1"/>
  <c r="AM38" i="7"/>
  <c r="S39" i="7"/>
  <c r="L39" i="7" s="1"/>
  <c r="N39" i="7" s="1"/>
  <c r="BG41" i="7"/>
  <c r="AM42" i="7"/>
  <c r="AM51" i="7"/>
  <c r="BG56" i="7"/>
  <c r="BG58" i="7"/>
  <c r="AM60" i="7"/>
  <c r="AM63" i="7"/>
  <c r="BG75" i="7"/>
  <c r="AM79" i="7"/>
  <c r="AU80" i="7"/>
  <c r="BG94" i="7"/>
  <c r="AQ119" i="7"/>
  <c r="AM145" i="7"/>
  <c r="AQ149" i="7"/>
  <c r="AQ170" i="7"/>
  <c r="AY217" i="7"/>
  <c r="AU28" i="7"/>
  <c r="AM29" i="7"/>
  <c r="AM21" i="7" s="1"/>
  <c r="AL21" i="7" s="1"/>
  <c r="AU30" i="7"/>
  <c r="AU31" i="7"/>
  <c r="AU32" i="7"/>
  <c r="M36" i="7"/>
  <c r="BG37" i="7"/>
  <c r="AQ38" i="7"/>
  <c r="AU42" i="7"/>
  <c r="S43" i="7"/>
  <c r="H46" i="7" a="1"/>
  <c r="H46" i="7" s="1"/>
  <c r="G46" i="7"/>
  <c r="K46" i="7" a="1"/>
  <c r="K46" i="7" s="1"/>
  <c r="J46" i="7"/>
  <c r="AQ60" i="7"/>
  <c r="BG68" i="7"/>
  <c r="AQ79" i="7"/>
  <c r="AY80" i="7"/>
  <c r="AY170" i="7"/>
  <c r="L192" i="7"/>
  <c r="H192" i="7" a="1"/>
  <c r="H192" i="7" s="1"/>
  <c r="N192" i="7"/>
  <c r="M192" i="7"/>
  <c r="J192" i="7"/>
  <c r="G192" i="7"/>
  <c r="AQ209" i="7"/>
  <c r="S225" i="7"/>
  <c r="AY227" i="7"/>
  <c r="AY209" i="7"/>
  <c r="AY228" i="7"/>
  <c r="AY210" i="7"/>
  <c r="AY192" i="7"/>
  <c r="AY231" i="7"/>
  <c r="AY223" i="7"/>
  <c r="AY197" i="7"/>
  <c r="AY195" i="7"/>
  <c r="AY180" i="7"/>
  <c r="AY162" i="7"/>
  <c r="AY144" i="7"/>
  <c r="AY126" i="7"/>
  <c r="AY110" i="7"/>
  <c r="AY95" i="7"/>
  <c r="AY89" i="7"/>
  <c r="AY233" i="7"/>
  <c r="AY230" i="7"/>
  <c r="AY219" i="7"/>
  <c r="AY211" i="7"/>
  <c r="AY203" i="7"/>
  <c r="AY200" i="7"/>
  <c r="AY191" i="7"/>
  <c r="AY189" i="7"/>
  <c r="AY183" i="7"/>
  <c r="AY173" i="7"/>
  <c r="AY155" i="7"/>
  <c r="AY137" i="7"/>
  <c r="AY119" i="7"/>
  <c r="AY226" i="7"/>
  <c r="AY222" i="7"/>
  <c r="AY218" i="7"/>
  <c r="AY194" i="7"/>
  <c r="AY185" i="7"/>
  <c r="AY171" i="7"/>
  <c r="AY164" i="7"/>
  <c r="AY153" i="7"/>
  <c r="AY214" i="7"/>
  <c r="AY207" i="7"/>
  <c r="AY175" i="7"/>
  <c r="AY166" i="7"/>
  <c r="AY157" i="7"/>
  <c r="AY148" i="7"/>
  <c r="AY139" i="7"/>
  <c r="AY130" i="7"/>
  <c r="AY121" i="7"/>
  <c r="AY229" i="7"/>
  <c r="AY221" i="7"/>
  <c r="AY188" i="7"/>
  <c r="AY182" i="7"/>
  <c r="AY168" i="7"/>
  <c r="AY150" i="7"/>
  <c r="AY132" i="7"/>
  <c r="AY114" i="7"/>
  <c r="AY102" i="7"/>
  <c r="AY98" i="7"/>
  <c r="AY91" i="7"/>
  <c r="AY85" i="7"/>
  <c r="AY202" i="7"/>
  <c r="AY199" i="7"/>
  <c r="AY196" i="7"/>
  <c r="AY179" i="7"/>
  <c r="AY161" i="7"/>
  <c r="AY143" i="7"/>
  <c r="AY125" i="7"/>
  <c r="AY190" i="7"/>
  <c r="AY187" i="7"/>
  <c r="AY172" i="7"/>
  <c r="AY163" i="7"/>
  <c r="AY154" i="7"/>
  <c r="AY145" i="7"/>
  <c r="AY136" i="7"/>
  <c r="AY127" i="7"/>
  <c r="AY118" i="7"/>
  <c r="AY94" i="7"/>
  <c r="AY234" i="7"/>
  <c r="AY158" i="7"/>
  <c r="AY124" i="7"/>
  <c r="AY65" i="7"/>
  <c r="AY53" i="7"/>
  <c r="AY50" i="7"/>
  <c r="AY186" i="7"/>
  <c r="AY165" i="7"/>
  <c r="AY160" i="7"/>
  <c r="AY152" i="7"/>
  <c r="AY87" i="7"/>
  <c r="AY77" i="7"/>
  <c r="AY71" i="7"/>
  <c r="AY64" i="7"/>
  <c r="AY52" i="7"/>
  <c r="AY42" i="7"/>
  <c r="AY220" i="7"/>
  <c r="AY141" i="7"/>
  <c r="AY140" i="7"/>
  <c r="AY113" i="7"/>
  <c r="AY63" i="7"/>
  <c r="AY51" i="7"/>
  <c r="AY225" i="7"/>
  <c r="AY198" i="7"/>
  <c r="AY193" i="7"/>
  <c r="AY151" i="7"/>
  <c r="AY142" i="7"/>
  <c r="AY131" i="7"/>
  <c r="AY128" i="7"/>
  <c r="AY112" i="7"/>
  <c r="AY111" i="7"/>
  <c r="AY107" i="7"/>
  <c r="AY97" i="7"/>
  <c r="AY83" i="7"/>
  <c r="AY78" i="7"/>
  <c r="AY72" i="7"/>
  <c r="AY62" i="7"/>
  <c r="AY40" i="7"/>
  <c r="AY28" i="7"/>
  <c r="AY232" i="7"/>
  <c r="AY224" i="7"/>
  <c r="AY215" i="7"/>
  <c r="AY213" i="7"/>
  <c r="AY204" i="7"/>
  <c r="AY177" i="7"/>
  <c r="AY109" i="7"/>
  <c r="AY108" i="7"/>
  <c r="AY106" i="7"/>
  <c r="AY90" i="7"/>
  <c r="AY86" i="7"/>
  <c r="AY61" i="7"/>
  <c r="AY216" i="7"/>
  <c r="AY176" i="7"/>
  <c r="AY116" i="7"/>
  <c r="AY96" i="7"/>
  <c r="AY79" i="7"/>
  <c r="AY73" i="7"/>
  <c r="AY206" i="7"/>
  <c r="AY184" i="7"/>
  <c r="AY178" i="7"/>
  <c r="AY156" i="7"/>
  <c r="AY149" i="7"/>
  <c r="AY146" i="7"/>
  <c r="AY120" i="7"/>
  <c r="AY105" i="7"/>
  <c r="AY59" i="7"/>
  <c r="AY37" i="7"/>
  <c r="AY32" i="7"/>
  <c r="AY169" i="7"/>
  <c r="AY103" i="7"/>
  <c r="AY100" i="7"/>
  <c r="AY93" i="7"/>
  <c r="AY92" i="7"/>
  <c r="AY81" i="7"/>
  <c r="AY75" i="7"/>
  <c r="AY69" i="7"/>
  <c r="AY68" i="7"/>
  <c r="AY56" i="7"/>
  <c r="AY46" i="7"/>
  <c r="AY29" i="7"/>
  <c r="AY27" i="7"/>
  <c r="AY212" i="7"/>
  <c r="AY174" i="7"/>
  <c r="AY147" i="7"/>
  <c r="AY138" i="7"/>
  <c r="AY133" i="7"/>
  <c r="AY122" i="7"/>
  <c r="AY88" i="7"/>
  <c r="AY84" i="7"/>
  <c r="AY67" i="7"/>
  <c r="AY55" i="7"/>
  <c r="AY49" i="7"/>
  <c r="AY45" i="7"/>
  <c r="AY208" i="7"/>
  <c r="AY201" i="7"/>
  <c r="AY181" i="7"/>
  <c r="AY167" i="7"/>
  <c r="AY159" i="7"/>
  <c r="AY135" i="7"/>
  <c r="AY123" i="7"/>
  <c r="AY99" i="7"/>
  <c r="AY82" i="7"/>
  <c r="AY76" i="7"/>
  <c r="AY70" i="7"/>
  <c r="AY66" i="7"/>
  <c r="AY54" i="7"/>
  <c r="AY44" i="7"/>
  <c r="AY31" i="7"/>
  <c r="BG27" i="7"/>
  <c r="AU29" i="7"/>
  <c r="AY30" i="7"/>
  <c r="AY38" i="7"/>
  <c r="H41" i="7" a="1"/>
  <c r="H41" i="7" s="1"/>
  <c r="S44" i="7"/>
  <c r="L44" i="7" s="1"/>
  <c r="AY60" i="7"/>
  <c r="BG100" i="7"/>
  <c r="S106" i="7"/>
  <c r="AY117" i="7"/>
  <c r="AQ118" i="7"/>
  <c r="BG136" i="7"/>
  <c r="BG148" i="7"/>
  <c r="K192" i="7" a="1"/>
  <c r="K192" i="7" s="1"/>
  <c r="BG205" i="7"/>
  <c r="K18" i="7" a="1"/>
  <c r="K18" i="7" s="1"/>
  <c r="S54" i="7"/>
  <c r="BG147" i="7"/>
  <c r="AM163" i="7"/>
  <c r="BG169" i="7"/>
  <c r="S185" i="7"/>
  <c r="S232" i="7"/>
  <c r="S50" i="7"/>
  <c r="BG55" i="7"/>
  <c r="N61" i="7"/>
  <c r="M61" i="7"/>
  <c r="L61" i="7"/>
  <c r="K61" i="7" a="1"/>
  <c r="K61" i="7" s="1"/>
  <c r="J61" i="7"/>
  <c r="G61" i="7"/>
  <c r="S66" i="7"/>
  <c r="N73" i="7"/>
  <c r="M73" i="7"/>
  <c r="L73" i="7"/>
  <c r="K73" i="7" a="1"/>
  <c r="K73" i="7" s="1"/>
  <c r="H73" i="7" a="1"/>
  <c r="H73" i="7" s="1"/>
  <c r="G73" i="7"/>
  <c r="AQ85" i="7"/>
  <c r="AQ102" i="7"/>
  <c r="S114" i="7"/>
  <c r="AQ163" i="7"/>
  <c r="S177" i="7"/>
  <c r="L198" i="7"/>
  <c r="M198" i="7"/>
  <c r="N198" i="7"/>
  <c r="K198" i="7" a="1"/>
  <c r="K198" i="7" s="1"/>
  <c r="J198" i="7"/>
  <c r="H198" i="7" a="1"/>
  <c r="H198" i="7" s="1"/>
  <c r="G198" i="7"/>
  <c r="AM36" i="7"/>
  <c r="M38" i="7"/>
  <c r="H38" i="7" a="1"/>
  <c r="H38" i="7" s="1"/>
  <c r="G38" i="7"/>
  <c r="AY39" i="7"/>
  <c r="M41" i="7"/>
  <c r="K42" i="7" a="1"/>
  <c r="K42" i="7" s="1"/>
  <c r="J42" i="7"/>
  <c r="M42" i="7"/>
  <c r="AQ43" i="7"/>
  <c r="AM44" i="7"/>
  <c r="BG67" i="7"/>
  <c r="S76" i="7"/>
  <c r="AU85" i="7"/>
  <c r="BG102" i="7"/>
  <c r="AQ105" i="7"/>
  <c r="N151" i="7"/>
  <c r="L151" i="7"/>
  <c r="H151" i="7" a="1"/>
  <c r="H151" i="7" s="1"/>
  <c r="G151" i="7"/>
  <c r="M151" i="7"/>
  <c r="K151" i="7" a="1"/>
  <c r="K151" i="7" s="1"/>
  <c r="AQ184" i="7"/>
  <c r="S188" i="7"/>
  <c r="AM205" i="7"/>
  <c r="AU36" i="7"/>
  <c r="AU21" i="7" s="1"/>
  <c r="AT21" i="7" s="1"/>
  <c r="J38" i="7"/>
  <c r="BG39" i="7"/>
  <c r="S41" i="7"/>
  <c r="AY43" i="7"/>
  <c r="AU44" i="7"/>
  <c r="AM46" i="7"/>
  <c r="AQ59" i="7"/>
  <c r="AQ62" i="7"/>
  <c r="BG69" i="7"/>
  <c r="AM73" i="7"/>
  <c r="AU74" i="7"/>
  <c r="BG81" i="7"/>
  <c r="BG92" i="7"/>
  <c r="AQ104" i="7"/>
  <c r="BG173" i="7"/>
  <c r="S183" i="7"/>
  <c r="AU184" i="7"/>
  <c r="AU196" i="7"/>
  <c r="M213" i="7"/>
  <c r="N213" i="7"/>
  <c r="L213" i="7"/>
  <c r="K213" i="7" a="1"/>
  <c r="K213" i="7" s="1"/>
  <c r="J213" i="7"/>
  <c r="H213" i="7" a="1"/>
  <c r="H213" i="7" s="1"/>
  <c r="AE32" i="7"/>
  <c r="AM35" i="7"/>
  <c r="AE37" i="7"/>
  <c r="BK41" i="7"/>
  <c r="BC43" i="7"/>
  <c r="AU45" i="7"/>
  <c r="AM47" i="7"/>
  <c r="AM48" i="7"/>
  <c r="AU49" i="7"/>
  <c r="BC50" i="7"/>
  <c r="BK51" i="7"/>
  <c r="M52" i="7"/>
  <c r="BC53" i="7"/>
  <c r="K54" i="7" a="1"/>
  <c r="K54" i="7" s="1"/>
  <c r="AU55" i="7"/>
  <c r="J56" i="7"/>
  <c r="AM57" i="7"/>
  <c r="AE59" i="7"/>
  <c r="BK63" i="7"/>
  <c r="M64" i="7"/>
  <c r="BC65" i="7"/>
  <c r="K66" i="7" a="1"/>
  <c r="K66" i="7" s="1"/>
  <c r="AU67" i="7"/>
  <c r="J68" i="7"/>
  <c r="J69" i="7"/>
  <c r="K70" i="7" a="1"/>
  <c r="K70" i="7" s="1"/>
  <c r="M71" i="7"/>
  <c r="J75" i="7"/>
  <c r="K76" i="7" a="1"/>
  <c r="K76" i="7" s="1"/>
  <c r="M77" i="7"/>
  <c r="J81" i="7"/>
  <c r="K82" i="7" a="1"/>
  <c r="K82" i="7" s="1"/>
  <c r="M83" i="7"/>
  <c r="AU84" i="7"/>
  <c r="L86" i="7"/>
  <c r="J87" i="7"/>
  <c r="BK87" i="7"/>
  <c r="AU88" i="7"/>
  <c r="N90" i="7"/>
  <c r="AM94" i="7"/>
  <c r="L96" i="7"/>
  <c r="AU98" i="7"/>
  <c r="AM100" i="7"/>
  <c r="L108" i="7"/>
  <c r="G108" i="7"/>
  <c r="K108" i="7" a="1"/>
  <c r="K108" i="7" s="1"/>
  <c r="L114" i="7"/>
  <c r="M114" i="7"/>
  <c r="K114" i="7" a="1"/>
  <c r="K114" i="7" s="1"/>
  <c r="H114" i="7" a="1"/>
  <c r="H114" i="7" s="1"/>
  <c r="AU122" i="7"/>
  <c r="J129" i="7"/>
  <c r="AM133" i="7"/>
  <c r="AE134" i="7"/>
  <c r="BC158" i="7"/>
  <c r="BK160" i="7"/>
  <c r="AE161" i="7"/>
  <c r="K183" i="7" a="1"/>
  <c r="K183" i="7" s="1"/>
  <c r="BK186" i="7"/>
  <c r="BK189" i="7"/>
  <c r="BC195" i="7"/>
  <c r="BC197" i="7"/>
  <c r="J211" i="7"/>
  <c r="AU212" i="7"/>
  <c r="BK52" i="7"/>
  <c r="L54" i="7"/>
  <c r="BC54" i="7"/>
  <c r="AU56" i="7"/>
  <c r="AM58" i="7"/>
  <c r="H59" i="7" a="1"/>
  <c r="H59" i="7" s="1"/>
  <c r="AE60" i="7"/>
  <c r="N64" i="7"/>
  <c r="BK64" i="7"/>
  <c r="L66" i="7"/>
  <c r="BC66" i="7"/>
  <c r="AU68" i="7"/>
  <c r="AU69" i="7"/>
  <c r="L70" i="7"/>
  <c r="BC70" i="7"/>
  <c r="N71" i="7"/>
  <c r="BK71" i="7"/>
  <c r="AE73" i="7"/>
  <c r="AM74" i="7"/>
  <c r="AU75" i="7"/>
  <c r="L76" i="7"/>
  <c r="BC76" i="7"/>
  <c r="N77" i="7"/>
  <c r="BK77" i="7"/>
  <c r="AE79" i="7"/>
  <c r="AM80" i="7"/>
  <c r="AU81" i="7"/>
  <c r="L82" i="7"/>
  <c r="BC82" i="7"/>
  <c r="N83" i="7"/>
  <c r="AE85" i="7"/>
  <c r="N86" i="7"/>
  <c r="AE89" i="7"/>
  <c r="AU92" i="7"/>
  <c r="M96" i="7"/>
  <c r="BC98" i="7"/>
  <c r="BC99" i="7"/>
  <c r="AE102" i="7"/>
  <c r="AM103" i="7"/>
  <c r="AE104" i="7"/>
  <c r="J108" i="7"/>
  <c r="K109" i="7" a="1"/>
  <c r="K109" i="7" s="1"/>
  <c r="J114" i="7"/>
  <c r="AM121" i="7"/>
  <c r="BK124" i="7"/>
  <c r="AE125" i="7"/>
  <c r="L129" i="7"/>
  <c r="BK135" i="7"/>
  <c r="L144" i="7"/>
  <c r="H144" i="7" a="1"/>
  <c r="H144" i="7" s="1"/>
  <c r="N144" i="7"/>
  <c r="AE150" i="7"/>
  <c r="AM157" i="7"/>
  <c r="BC167" i="7"/>
  <c r="AE170" i="7"/>
  <c r="M231" i="7"/>
  <c r="N231" i="7"/>
  <c r="K231" i="7" a="1"/>
  <c r="K231" i="7" s="1"/>
  <c r="BK234" i="7"/>
  <c r="AM232" i="7"/>
  <c r="AM226" i="7"/>
  <c r="AM220" i="7"/>
  <c r="AM214" i="7"/>
  <c r="AM208" i="7"/>
  <c r="AM202" i="7"/>
  <c r="AM196" i="7"/>
  <c r="AM190" i="7"/>
  <c r="AM184" i="7"/>
  <c r="AM178" i="7"/>
  <c r="AM172" i="7"/>
  <c r="AM166" i="7"/>
  <c r="AM160" i="7"/>
  <c r="AM154" i="7"/>
  <c r="AM148" i="7"/>
  <c r="AM142" i="7"/>
  <c r="AM136" i="7"/>
  <c r="AM130" i="7"/>
  <c r="AM124" i="7"/>
  <c r="AM118" i="7"/>
  <c r="AM112" i="7"/>
  <c r="AM106" i="7"/>
  <c r="AM233" i="7"/>
  <c r="AM227" i="7"/>
  <c r="AM221" i="7"/>
  <c r="AM215" i="7"/>
  <c r="AM209" i="7"/>
  <c r="AM203" i="7"/>
  <c r="AM197" i="7"/>
  <c r="AM191" i="7"/>
  <c r="AM185" i="7"/>
  <c r="AM179" i="7"/>
  <c r="AM173" i="7"/>
  <c r="AM167" i="7"/>
  <c r="AM161" i="7"/>
  <c r="AM155" i="7"/>
  <c r="AM149" i="7"/>
  <c r="AM143" i="7"/>
  <c r="AM137" i="7"/>
  <c r="AM131" i="7"/>
  <c r="AM125" i="7"/>
  <c r="AM119" i="7"/>
  <c r="AM113" i="7"/>
  <c r="AM107" i="7"/>
  <c r="AM101" i="7"/>
  <c r="AM95" i="7"/>
  <c r="AM230" i="7"/>
  <c r="AM224" i="7"/>
  <c r="AM218" i="7"/>
  <c r="AM212" i="7"/>
  <c r="AM206" i="7"/>
  <c r="AM200" i="7"/>
  <c r="AM194" i="7"/>
  <c r="AM188" i="7"/>
  <c r="AM182" i="7"/>
  <c r="AM176" i="7"/>
  <c r="AM170" i="7"/>
  <c r="AM164" i="7"/>
  <c r="AM158" i="7"/>
  <c r="AM152" i="7"/>
  <c r="AM146" i="7"/>
  <c r="AM140" i="7"/>
  <c r="AM134" i="7"/>
  <c r="AM128" i="7"/>
  <c r="AM122" i="7"/>
  <c r="AM116" i="7"/>
  <c r="AM110" i="7"/>
  <c r="AM104" i="7"/>
  <c r="AM98" i="7"/>
  <c r="AM92" i="7"/>
  <c r="AM231" i="7"/>
  <c r="AM213" i="7"/>
  <c r="AM195" i="7"/>
  <c r="AM234" i="7"/>
  <c r="AM201" i="7"/>
  <c r="AM165" i="7"/>
  <c r="AM147" i="7"/>
  <c r="AM129" i="7"/>
  <c r="AM108" i="7"/>
  <c r="AM99" i="7"/>
  <c r="AM204" i="7"/>
  <c r="AM186" i="7"/>
  <c r="AM88" i="7"/>
  <c r="AM223" i="7"/>
  <c r="AM180" i="7"/>
  <c r="AM169" i="7"/>
  <c r="AM162" i="7"/>
  <c r="AM151" i="7"/>
  <c r="AM219" i="7"/>
  <c r="AM189" i="7"/>
  <c r="AM183" i="7"/>
  <c r="AM222" i="7"/>
  <c r="AM211" i="7"/>
  <c r="AM171" i="7"/>
  <c r="AM153" i="7"/>
  <c r="AM135" i="7"/>
  <c r="AM117" i="7"/>
  <c r="AM105" i="7"/>
  <c r="AM93" i="7"/>
  <c r="AM210" i="7"/>
  <c r="AM207" i="7"/>
  <c r="AM229" i="7"/>
  <c r="AM199" i="7"/>
  <c r="AM91" i="7"/>
  <c r="AM85" i="7"/>
  <c r="BC234" i="7"/>
  <c r="BC228" i="7"/>
  <c r="BC222" i="7"/>
  <c r="BC216" i="7"/>
  <c r="BC210" i="7"/>
  <c r="BC204" i="7"/>
  <c r="BC198" i="7"/>
  <c r="BC192" i="7"/>
  <c r="BC186" i="7"/>
  <c r="BC180" i="7"/>
  <c r="BC174" i="7"/>
  <c r="BC168" i="7"/>
  <c r="BC162" i="7"/>
  <c r="BC156" i="7"/>
  <c r="BC150" i="7"/>
  <c r="BC144" i="7"/>
  <c r="BC138" i="7"/>
  <c r="BC132" i="7"/>
  <c r="BC126" i="7"/>
  <c r="BC120" i="7"/>
  <c r="BC114" i="7"/>
  <c r="BC108" i="7"/>
  <c r="BC102" i="7"/>
  <c r="BC229" i="7"/>
  <c r="BC223" i="7"/>
  <c r="BC217" i="7"/>
  <c r="BC211" i="7"/>
  <c r="BC205" i="7"/>
  <c r="BC199" i="7"/>
  <c r="BC193" i="7"/>
  <c r="BC187" i="7"/>
  <c r="BC181" i="7"/>
  <c r="BC175" i="7"/>
  <c r="BC169" i="7"/>
  <c r="BC163" i="7"/>
  <c r="BC157" i="7"/>
  <c r="BC151" i="7"/>
  <c r="BC145" i="7"/>
  <c r="BC139" i="7"/>
  <c r="BC133" i="7"/>
  <c r="BC127" i="7"/>
  <c r="BC121" i="7"/>
  <c r="BC115" i="7"/>
  <c r="BC109" i="7"/>
  <c r="BC103" i="7"/>
  <c r="BC97" i="7"/>
  <c r="BC232" i="7"/>
  <c r="BC226" i="7"/>
  <c r="BC220" i="7"/>
  <c r="BC214" i="7"/>
  <c r="BC208" i="7"/>
  <c r="BC202" i="7"/>
  <c r="BC196" i="7"/>
  <c r="BC190" i="7"/>
  <c r="BC184" i="7"/>
  <c r="BC178" i="7"/>
  <c r="BC172" i="7"/>
  <c r="BC166" i="7"/>
  <c r="BC160" i="7"/>
  <c r="BC154" i="7"/>
  <c r="BC148" i="7"/>
  <c r="BC142" i="7"/>
  <c r="BC136" i="7"/>
  <c r="BC130" i="7"/>
  <c r="BC124" i="7"/>
  <c r="BC118" i="7"/>
  <c r="BC112" i="7"/>
  <c r="BC106" i="7"/>
  <c r="BC100" i="7"/>
  <c r="BC94" i="7"/>
  <c r="BC225" i="7"/>
  <c r="BC218" i="7"/>
  <c r="BC207" i="7"/>
  <c r="BC221" i="7"/>
  <c r="BC203" i="7"/>
  <c r="BC185" i="7"/>
  <c r="BC233" i="7"/>
  <c r="BC230" i="7"/>
  <c r="BC219" i="7"/>
  <c r="BC200" i="7"/>
  <c r="BC191" i="7"/>
  <c r="BC189" i="7"/>
  <c r="BC183" i="7"/>
  <c r="BC173" i="7"/>
  <c r="BC155" i="7"/>
  <c r="BC137" i="7"/>
  <c r="BC119" i="7"/>
  <c r="BC194" i="7"/>
  <c r="BC171" i="7"/>
  <c r="BC164" i="7"/>
  <c r="BC153" i="7"/>
  <c r="BC146" i="7"/>
  <c r="BC135" i="7"/>
  <c r="BC128" i="7"/>
  <c r="BC117" i="7"/>
  <c r="BC105" i="7"/>
  <c r="BC93" i="7"/>
  <c r="BC90" i="7"/>
  <c r="BC84" i="7"/>
  <c r="BC188" i="7"/>
  <c r="BC182" i="7"/>
  <c r="BC179" i="7"/>
  <c r="BC161" i="7"/>
  <c r="BC143" i="7"/>
  <c r="BC125" i="7"/>
  <c r="BC209" i="7"/>
  <c r="BC206" i="7"/>
  <c r="BC177" i="7"/>
  <c r="BC170" i="7"/>
  <c r="BC159" i="7"/>
  <c r="BC152" i="7"/>
  <c r="BC141" i="7"/>
  <c r="BC134" i="7"/>
  <c r="BC123" i="7"/>
  <c r="BC116" i="7"/>
  <c r="BC111" i="7"/>
  <c r="BC92" i="7"/>
  <c r="BC87" i="7"/>
  <c r="AE30" i="7"/>
  <c r="AE21" i="7" s="1"/>
  <c r="AD21" i="7" s="1"/>
  <c r="AM32" i="7"/>
  <c r="AU35" i="7"/>
  <c r="AM37" i="7"/>
  <c r="AE39" i="7"/>
  <c r="G40" i="7"/>
  <c r="BK43" i="7"/>
  <c r="BC45" i="7"/>
  <c r="AU47" i="7"/>
  <c r="AU48" i="7"/>
  <c r="BC49" i="7"/>
  <c r="BK50" i="7"/>
  <c r="BK53" i="7"/>
  <c r="M54" i="7"/>
  <c r="BC55" i="7"/>
  <c r="K56" i="7" a="1"/>
  <c r="K56" i="7" s="1"/>
  <c r="AU57" i="7"/>
  <c r="AM59" i="7"/>
  <c r="AE61" i="7"/>
  <c r="BK65" i="7"/>
  <c r="BC67" i="7"/>
  <c r="K68" i="7" a="1"/>
  <c r="K68" i="7" s="1"/>
  <c r="K69" i="7" a="1"/>
  <c r="K69" i="7" s="1"/>
  <c r="K75" i="7" a="1"/>
  <c r="K75" i="7" s="1"/>
  <c r="K81" i="7" a="1"/>
  <c r="K81" i="7" s="1"/>
  <c r="BK84" i="7"/>
  <c r="K87" i="7" a="1"/>
  <c r="K87" i="7" s="1"/>
  <c r="BC88" i="7"/>
  <c r="AM89" i="7"/>
  <c r="AU94" i="7"/>
  <c r="AM102" i="7"/>
  <c r="BC122" i="7"/>
  <c r="AU136" i="7"/>
  <c r="BK138" i="7"/>
  <c r="BC147" i="7"/>
  <c r="AM150" i="7"/>
  <c r="L162" i="7"/>
  <c r="H162" i="7" a="1"/>
  <c r="H162" i="7" s="1"/>
  <c r="G162" i="7"/>
  <c r="N162" i="7"/>
  <c r="BK171" i="7"/>
  <c r="BK174" i="7"/>
  <c r="N187" i="7"/>
  <c r="L187" i="7"/>
  <c r="K187" i="7" a="1"/>
  <c r="K187" i="7" s="1"/>
  <c r="M187" i="7"/>
  <c r="J187" i="7"/>
  <c r="H187" i="7" a="1"/>
  <c r="H187" i="7" s="1"/>
  <c r="BK195" i="7"/>
  <c r="BK201" i="7"/>
  <c r="AU205" i="7"/>
  <c r="BK208" i="7"/>
  <c r="AE209" i="7"/>
  <c r="BC212" i="7"/>
  <c r="AE218" i="7"/>
  <c r="I6" i="8"/>
  <c r="K6" i="8" s="1"/>
  <c r="G5" i="8"/>
  <c r="L5" i="8"/>
  <c r="M5" i="8" s="1"/>
  <c r="J5" i="8"/>
  <c r="BC36" i="7"/>
  <c r="AM40" i="7"/>
  <c r="AE42" i="7"/>
  <c r="L42" i="7" s="1"/>
  <c r="AE52" i="7"/>
  <c r="N56" i="7"/>
  <c r="BK56" i="7"/>
  <c r="BC58" i="7"/>
  <c r="K59" i="7" a="1"/>
  <c r="K59" i="7" s="1"/>
  <c r="AU60" i="7"/>
  <c r="AM62" i="7"/>
  <c r="AE64" i="7"/>
  <c r="N68" i="7"/>
  <c r="BK68" i="7"/>
  <c r="N69" i="7"/>
  <c r="BK69" i="7"/>
  <c r="AE71" i="7"/>
  <c r="AM72" i="7"/>
  <c r="AU73" i="7"/>
  <c r="BC74" i="7"/>
  <c r="N75" i="7"/>
  <c r="BK75" i="7"/>
  <c r="AE77" i="7"/>
  <c r="AM78" i="7"/>
  <c r="AU79" i="7"/>
  <c r="BC80" i="7"/>
  <c r="N81" i="7"/>
  <c r="BK81" i="7"/>
  <c r="AE83" i="7"/>
  <c r="BC85" i="7"/>
  <c r="AM86" i="7"/>
  <c r="AM90" i="7"/>
  <c r="AM96" i="7"/>
  <c r="BC101" i="7"/>
  <c r="BK102" i="7"/>
  <c r="BC104" i="7"/>
  <c r="AE108" i="7"/>
  <c r="AM109" i="7"/>
  <c r="AE114" i="7"/>
  <c r="AU118" i="7"/>
  <c r="BC129" i="7"/>
  <c r="AM132" i="7"/>
  <c r="M162" i="7"/>
  <c r="AU163" i="7"/>
  <c r="AU176" i="7"/>
  <c r="AM192" i="7"/>
  <c r="L204" i="7"/>
  <c r="K204" i="7" a="1"/>
  <c r="K204" i="7" s="1"/>
  <c r="N204" i="7"/>
  <c r="J204" i="7"/>
  <c r="AM216" i="7"/>
  <c r="AM228" i="7"/>
  <c r="AM83" i="7"/>
  <c r="K89" i="7" a="1"/>
  <c r="K89" i="7" s="1"/>
  <c r="H89" i="7" a="1"/>
  <c r="H89" i="7" s="1"/>
  <c r="BK89" i="7"/>
  <c r="AU90" i="7"/>
  <c r="K93" i="7" a="1"/>
  <c r="K93" i="7" s="1"/>
  <c r="J93" i="7"/>
  <c r="L94" i="7"/>
  <c r="M94" i="7"/>
  <c r="J94" i="7"/>
  <c r="BC95" i="7"/>
  <c r="N103" i="7"/>
  <c r="L103" i="7"/>
  <c r="H103" i="7" a="1"/>
  <c r="H103" i="7" s="1"/>
  <c r="G103" i="7"/>
  <c r="M103" i="7"/>
  <c r="BK105" i="7"/>
  <c r="AU106" i="7"/>
  <c r="AE107" i="7"/>
  <c r="AU109" i="7"/>
  <c r="AM111" i="7"/>
  <c r="AM114" i="7"/>
  <c r="BK120" i="7"/>
  <c r="BK132" i="7"/>
  <c r="AM144" i="7"/>
  <c r="AU145" i="7"/>
  <c r="BC149" i="7"/>
  <c r="BK156" i="7"/>
  <c r="N165" i="7"/>
  <c r="M165" i="7"/>
  <c r="K165" i="7" a="1"/>
  <c r="K165" i="7" s="1"/>
  <c r="AM177" i="7"/>
  <c r="BK184" i="7"/>
  <c r="AU187" i="7"/>
  <c r="N189" i="7"/>
  <c r="H189" i="7" a="1"/>
  <c r="H189" i="7" s="1"/>
  <c r="G189" i="7"/>
  <c r="M189" i="7"/>
  <c r="AM193" i="7"/>
  <c r="AE194" i="7"/>
  <c r="AM198" i="7"/>
  <c r="AU224" i="7"/>
  <c r="BK231" i="7"/>
  <c r="AM52" i="7"/>
  <c r="AE54" i="7"/>
  <c r="BK58" i="7"/>
  <c r="M59" i="7"/>
  <c r="BC60" i="7"/>
  <c r="AU62" i="7"/>
  <c r="AM64" i="7"/>
  <c r="AE66" i="7"/>
  <c r="AE70" i="7"/>
  <c r="AM71" i="7"/>
  <c r="AU72" i="7"/>
  <c r="BC73" i="7"/>
  <c r="BK74" i="7"/>
  <c r="AE76" i="7"/>
  <c r="AM77" i="7"/>
  <c r="AU78" i="7"/>
  <c r="BC79" i="7"/>
  <c r="BK80" i="7"/>
  <c r="AE82" i="7"/>
  <c r="AM87" i="7"/>
  <c r="J89" i="7"/>
  <c r="AE91" i="7"/>
  <c r="L93" i="7"/>
  <c r="BC96" i="7"/>
  <c r="AM97" i="7"/>
  <c r="AM127" i="7"/>
  <c r="AE128" i="7"/>
  <c r="N133" i="7"/>
  <c r="L133" i="7"/>
  <c r="H133" i="7" a="1"/>
  <c r="H133" i="7" s="1"/>
  <c r="G133" i="7"/>
  <c r="M133" i="7"/>
  <c r="AE140" i="7"/>
  <c r="AE152" i="7"/>
  <c r="BK153" i="7"/>
  <c r="J165" i="7"/>
  <c r="AE168" i="7"/>
  <c r="BC176" i="7"/>
  <c r="BK178" i="7"/>
  <c r="L186" i="7"/>
  <c r="G186" i="7"/>
  <c r="N186" i="7"/>
  <c r="K186" i="7" a="1"/>
  <c r="K186" i="7" s="1"/>
  <c r="J189" i="7"/>
  <c r="AM225" i="7"/>
  <c r="BC227" i="7"/>
  <c r="AE231" i="7"/>
  <c r="AE225" i="7"/>
  <c r="AE219" i="7"/>
  <c r="AE213" i="7"/>
  <c r="AE207" i="7"/>
  <c r="AE201" i="7"/>
  <c r="AE195" i="7"/>
  <c r="AE189" i="7"/>
  <c r="AE183" i="7"/>
  <c r="AE177" i="7"/>
  <c r="AE171" i="7"/>
  <c r="AE165" i="7"/>
  <c r="AE159" i="7"/>
  <c r="AE153" i="7"/>
  <c r="AE147" i="7"/>
  <c r="AE141" i="7"/>
  <c r="AE135" i="7"/>
  <c r="AE129" i="7"/>
  <c r="AE123" i="7"/>
  <c r="AE117" i="7"/>
  <c r="AE111" i="7"/>
  <c r="AE105" i="7"/>
  <c r="AE232" i="7"/>
  <c r="AE226" i="7"/>
  <c r="AE220" i="7"/>
  <c r="AE214" i="7"/>
  <c r="AE208" i="7"/>
  <c r="AE202" i="7"/>
  <c r="AE196" i="7"/>
  <c r="AE190" i="7"/>
  <c r="AE184" i="7"/>
  <c r="AE178" i="7"/>
  <c r="AE172" i="7"/>
  <c r="AE166" i="7"/>
  <c r="AE160" i="7"/>
  <c r="AE154" i="7"/>
  <c r="AE148" i="7"/>
  <c r="AE142" i="7"/>
  <c r="AE136" i="7"/>
  <c r="AE130" i="7"/>
  <c r="AE124" i="7"/>
  <c r="AE118" i="7"/>
  <c r="AE112" i="7"/>
  <c r="AE106" i="7"/>
  <c r="AE100" i="7"/>
  <c r="AE94" i="7"/>
  <c r="AE229" i="7"/>
  <c r="AE223" i="7"/>
  <c r="AE217" i="7"/>
  <c r="AE211" i="7"/>
  <c r="AE205" i="7"/>
  <c r="AE199" i="7"/>
  <c r="AE193" i="7"/>
  <c r="AE187" i="7"/>
  <c r="AE181" i="7"/>
  <c r="AE175" i="7"/>
  <c r="AE169" i="7"/>
  <c r="AE163" i="7"/>
  <c r="AE157" i="7"/>
  <c r="AE151" i="7"/>
  <c r="AE145" i="7"/>
  <c r="AE139" i="7"/>
  <c r="AE133" i="7"/>
  <c r="AE127" i="7"/>
  <c r="AE121" i="7"/>
  <c r="AE115" i="7"/>
  <c r="AE109" i="7"/>
  <c r="AE103" i="7"/>
  <c r="AE97" i="7"/>
  <c r="AE233" i="7"/>
  <c r="AE222" i="7"/>
  <c r="AE215" i="7"/>
  <c r="AE204" i="7"/>
  <c r="AE197" i="7"/>
  <c r="AE186" i="7"/>
  <c r="AE224" i="7"/>
  <c r="AE198" i="7"/>
  <c r="AE174" i="7"/>
  <c r="AE167" i="7"/>
  <c r="AE156" i="7"/>
  <c r="AE149" i="7"/>
  <c r="AE138" i="7"/>
  <c r="AE131" i="7"/>
  <c r="AE120" i="7"/>
  <c r="AE113" i="7"/>
  <c r="AE101" i="7"/>
  <c r="AE92" i="7"/>
  <c r="AE212" i="7"/>
  <c r="AE192" i="7"/>
  <c r="AE87" i="7"/>
  <c r="AE234" i="7"/>
  <c r="AE176" i="7"/>
  <c r="AE158" i="7"/>
  <c r="AE230" i="7"/>
  <c r="AE203" i="7"/>
  <c r="AE191" i="7"/>
  <c r="AE180" i="7"/>
  <c r="AE173" i="7"/>
  <c r="AE162" i="7"/>
  <c r="AE155" i="7"/>
  <c r="AE144" i="7"/>
  <c r="AE137" i="7"/>
  <c r="AE126" i="7"/>
  <c r="AE119" i="7"/>
  <c r="AE110" i="7"/>
  <c r="AE95" i="7"/>
  <c r="AE200" i="7"/>
  <c r="AE185" i="7"/>
  <c r="AE221" i="7"/>
  <c r="AE210" i="7"/>
  <c r="AE188" i="7"/>
  <c r="AE90" i="7"/>
  <c r="AE84" i="7"/>
  <c r="AU233" i="7"/>
  <c r="AU227" i="7"/>
  <c r="AU221" i="7"/>
  <c r="AU215" i="7"/>
  <c r="AU209" i="7"/>
  <c r="AU203" i="7"/>
  <c r="AU197" i="7"/>
  <c r="AU191" i="7"/>
  <c r="AU185" i="7"/>
  <c r="AU179" i="7"/>
  <c r="AU173" i="7"/>
  <c r="AU167" i="7"/>
  <c r="AU161" i="7"/>
  <c r="AU155" i="7"/>
  <c r="AU149" i="7"/>
  <c r="AU143" i="7"/>
  <c r="AU137" i="7"/>
  <c r="AU131" i="7"/>
  <c r="AU125" i="7"/>
  <c r="AU119" i="7"/>
  <c r="AU113" i="7"/>
  <c r="AU107" i="7"/>
  <c r="AU101" i="7"/>
  <c r="AU234" i="7"/>
  <c r="AU228" i="7"/>
  <c r="AU222" i="7"/>
  <c r="AU216" i="7"/>
  <c r="AU210" i="7"/>
  <c r="AU204" i="7"/>
  <c r="AU198" i="7"/>
  <c r="AU192" i="7"/>
  <c r="AU186" i="7"/>
  <c r="AU180" i="7"/>
  <c r="AU174" i="7"/>
  <c r="AU168" i="7"/>
  <c r="AU162" i="7"/>
  <c r="AU156" i="7"/>
  <c r="AU150" i="7"/>
  <c r="AU144" i="7"/>
  <c r="AU138" i="7"/>
  <c r="AU132" i="7"/>
  <c r="AU126" i="7"/>
  <c r="AU120" i="7"/>
  <c r="AU114" i="7"/>
  <c r="AU108" i="7"/>
  <c r="AU102" i="7"/>
  <c r="AU96" i="7"/>
  <c r="AU231" i="7"/>
  <c r="AU225" i="7"/>
  <c r="AU219" i="7"/>
  <c r="AU213" i="7"/>
  <c r="AU207" i="7"/>
  <c r="AU201" i="7"/>
  <c r="AU195" i="7"/>
  <c r="AU189" i="7"/>
  <c r="AU183" i="7"/>
  <c r="AU177" i="7"/>
  <c r="AU171" i="7"/>
  <c r="AU165" i="7"/>
  <c r="AU159" i="7"/>
  <c r="AU153" i="7"/>
  <c r="AU147" i="7"/>
  <c r="AU141" i="7"/>
  <c r="AU135" i="7"/>
  <c r="AU129" i="7"/>
  <c r="AU123" i="7"/>
  <c r="AU117" i="7"/>
  <c r="AU111" i="7"/>
  <c r="AU105" i="7"/>
  <c r="AU99" i="7"/>
  <c r="AU93" i="7"/>
  <c r="AU226" i="7"/>
  <c r="AU217" i="7"/>
  <c r="AU208" i="7"/>
  <c r="AU199" i="7"/>
  <c r="AU190" i="7"/>
  <c r="AU181" i="7"/>
  <c r="AU178" i="7"/>
  <c r="AU169" i="7"/>
  <c r="AU160" i="7"/>
  <c r="AU151" i="7"/>
  <c r="AU142" i="7"/>
  <c r="AU133" i="7"/>
  <c r="AU124" i="7"/>
  <c r="AU115" i="7"/>
  <c r="AU103" i="7"/>
  <c r="AU97" i="7"/>
  <c r="AU223" i="7"/>
  <c r="AU110" i="7"/>
  <c r="AU95" i="7"/>
  <c r="AU89" i="7"/>
  <c r="AU83" i="7"/>
  <c r="AU230" i="7"/>
  <c r="AU211" i="7"/>
  <c r="AU200" i="7"/>
  <c r="AU218" i="7"/>
  <c r="AU194" i="7"/>
  <c r="AU164" i="7"/>
  <c r="AU146" i="7"/>
  <c r="AU128" i="7"/>
  <c r="AU214" i="7"/>
  <c r="AU175" i="7"/>
  <c r="AU166" i="7"/>
  <c r="AU157" i="7"/>
  <c r="AU148" i="7"/>
  <c r="AU139" i="7"/>
  <c r="AU130" i="7"/>
  <c r="AU121" i="7"/>
  <c r="AU100" i="7"/>
  <c r="AU229" i="7"/>
  <c r="AU188" i="7"/>
  <c r="AU182" i="7"/>
  <c r="AU232" i="7"/>
  <c r="AU206" i="7"/>
  <c r="AU193" i="7"/>
  <c r="AU170" i="7"/>
  <c r="AU152" i="7"/>
  <c r="AU134" i="7"/>
  <c r="AU116" i="7"/>
  <c r="AU104" i="7"/>
  <c r="AU86" i="7"/>
  <c r="BK229" i="7"/>
  <c r="BK223" i="7"/>
  <c r="BK217" i="7"/>
  <c r="BK211" i="7"/>
  <c r="BK205" i="7"/>
  <c r="BK199" i="7"/>
  <c r="BK193" i="7"/>
  <c r="BK187" i="7"/>
  <c r="BK181" i="7"/>
  <c r="BK175" i="7"/>
  <c r="BK169" i="7"/>
  <c r="BK163" i="7"/>
  <c r="BK157" i="7"/>
  <c r="BK151" i="7"/>
  <c r="BK145" i="7"/>
  <c r="BK139" i="7"/>
  <c r="BK133" i="7"/>
  <c r="BK127" i="7"/>
  <c r="BK121" i="7"/>
  <c r="BK115" i="7"/>
  <c r="BK109" i="7"/>
  <c r="BK103" i="7"/>
  <c r="BK230" i="7"/>
  <c r="BK224" i="7"/>
  <c r="BK218" i="7"/>
  <c r="BK212" i="7"/>
  <c r="BK206" i="7"/>
  <c r="BK200" i="7"/>
  <c r="BK194" i="7"/>
  <c r="BK188" i="7"/>
  <c r="BK182" i="7"/>
  <c r="BK176" i="7"/>
  <c r="BK170" i="7"/>
  <c r="BK164" i="7"/>
  <c r="BK158" i="7"/>
  <c r="BK152" i="7"/>
  <c r="BK146" i="7"/>
  <c r="BK140" i="7"/>
  <c r="BK134" i="7"/>
  <c r="BK128" i="7"/>
  <c r="BK122" i="7"/>
  <c r="BK116" i="7"/>
  <c r="BK110" i="7"/>
  <c r="BK104" i="7"/>
  <c r="BK98" i="7"/>
  <c r="BK92" i="7"/>
  <c r="BK233" i="7"/>
  <c r="BK227" i="7"/>
  <c r="BK221" i="7"/>
  <c r="BK215" i="7"/>
  <c r="BK209" i="7"/>
  <c r="BK203" i="7"/>
  <c r="BK197" i="7"/>
  <c r="BK191" i="7"/>
  <c r="BK185" i="7"/>
  <c r="BK179" i="7"/>
  <c r="BK173" i="7"/>
  <c r="BK167" i="7"/>
  <c r="BK161" i="7"/>
  <c r="BK155" i="7"/>
  <c r="BK149" i="7"/>
  <c r="BK143" i="7"/>
  <c r="BK137" i="7"/>
  <c r="BK131" i="7"/>
  <c r="BK125" i="7"/>
  <c r="BK119" i="7"/>
  <c r="BK113" i="7"/>
  <c r="BK107" i="7"/>
  <c r="BK101" i="7"/>
  <c r="BK95" i="7"/>
  <c r="BK220" i="7"/>
  <c r="BK202" i="7"/>
  <c r="BK226" i="7"/>
  <c r="BK222" i="7"/>
  <c r="BK112" i="7"/>
  <c r="BK214" i="7"/>
  <c r="BK207" i="7"/>
  <c r="BK166" i="7"/>
  <c r="BK148" i="7"/>
  <c r="BK130" i="7"/>
  <c r="BK100" i="7"/>
  <c r="BK91" i="7"/>
  <c r="BK85" i="7"/>
  <c r="BK210" i="7"/>
  <c r="BK168" i="7"/>
  <c r="BK150" i="7"/>
  <c r="BK196" i="7"/>
  <c r="BK177" i="7"/>
  <c r="BK159" i="7"/>
  <c r="BK141" i="7"/>
  <c r="BK123" i="7"/>
  <c r="BK232" i="7"/>
  <c r="BK225" i="7"/>
  <c r="BK228" i="7"/>
  <c r="BK190" i="7"/>
  <c r="BK172" i="7"/>
  <c r="BK154" i="7"/>
  <c r="BK136" i="7"/>
  <c r="BK118" i="7"/>
  <c r="BK111" i="7"/>
  <c r="BK165" i="7"/>
  <c r="BK147" i="7"/>
  <c r="BK129" i="7"/>
  <c r="BK99" i="7"/>
  <c r="BK88" i="7"/>
  <c r="BC30" i="7"/>
  <c r="BC21" i="7" s="1"/>
  <c r="BB21" i="7" s="1"/>
  <c r="BK32" i="7"/>
  <c r="BK21" i="7" s="1"/>
  <c r="BJ21" i="7" s="1"/>
  <c r="BK37" i="7"/>
  <c r="BC39" i="7"/>
  <c r="K40" i="7" a="1"/>
  <c r="K40" i="7" s="1"/>
  <c r="AU41" i="7"/>
  <c r="AM43" i="7"/>
  <c r="AE45" i="7"/>
  <c r="AE49" i="7"/>
  <c r="AM50" i="7"/>
  <c r="AU51" i="7"/>
  <c r="L51" i="7" s="1"/>
  <c r="N51" i="7" s="1"/>
  <c r="J52" i="7"/>
  <c r="AM53" i="7"/>
  <c r="H54" i="7" a="1"/>
  <c r="H54" i="7" s="1"/>
  <c r="AE55" i="7"/>
  <c r="G56" i="7"/>
  <c r="BK59" i="7"/>
  <c r="BC61" i="7"/>
  <c r="K62" i="7" a="1"/>
  <c r="K62" i="7" s="1"/>
  <c r="AU63" i="7"/>
  <c r="J64" i="7"/>
  <c r="AM65" i="7"/>
  <c r="H66" i="7" a="1"/>
  <c r="H66" i="7" s="1"/>
  <c r="AE67" i="7"/>
  <c r="G68" i="7"/>
  <c r="G69" i="7"/>
  <c r="H70" i="7" a="1"/>
  <c r="H70" i="7" s="1"/>
  <c r="J71" i="7"/>
  <c r="K72" i="7" a="1"/>
  <c r="K72" i="7" s="1"/>
  <c r="G75" i="7"/>
  <c r="H76" i="7" a="1"/>
  <c r="H76" i="7" s="1"/>
  <c r="J77" i="7"/>
  <c r="K78" i="7" a="1"/>
  <c r="K78" i="7" s="1"/>
  <c r="G81" i="7"/>
  <c r="H82" i="7" a="1"/>
  <c r="H82" i="7" s="1"/>
  <c r="J83" i="7"/>
  <c r="BC86" i="7"/>
  <c r="L89" i="7"/>
  <c r="BK90" i="7"/>
  <c r="M93" i="7"/>
  <c r="K94" i="7" a="1"/>
  <c r="K94" i="7" s="1"/>
  <c r="BK96" i="7"/>
  <c r="L102" i="7"/>
  <c r="M102" i="7"/>
  <c r="K102" i="7" a="1"/>
  <c r="K102" i="7" s="1"/>
  <c r="H102" i="7" a="1"/>
  <c r="H102" i="7" s="1"/>
  <c r="BK106" i="7"/>
  <c r="BC110" i="7"/>
  <c r="BK114" i="7"/>
  <c r="J133" i="7"/>
  <c r="AU140" i="7"/>
  <c r="AM141" i="7"/>
  <c r="BK144" i="7"/>
  <c r="N147" i="7"/>
  <c r="M147" i="7"/>
  <c r="K147" i="7" a="1"/>
  <c r="K147" i="7" s="1"/>
  <c r="AU154" i="7"/>
  <c r="BK162" i="7"/>
  <c r="L165" i="7"/>
  <c r="AM168" i="7"/>
  <c r="AM175" i="7"/>
  <c r="J186" i="7"/>
  <c r="K189" i="7" a="1"/>
  <c r="K189" i="7" s="1"/>
  <c r="BK192" i="7"/>
  <c r="G195" i="7"/>
  <c r="N195" i="7"/>
  <c r="L195" i="7"/>
  <c r="BC213" i="7"/>
  <c r="BC215" i="7"/>
  <c r="BK219" i="7"/>
  <c r="AU220" i="7"/>
  <c r="BC224" i="7"/>
  <c r="AU52" i="7"/>
  <c r="AM54" i="7"/>
  <c r="AE56" i="7"/>
  <c r="BK60" i="7"/>
  <c r="BC62" i="7"/>
  <c r="AU64" i="7"/>
  <c r="AM66" i="7"/>
  <c r="AE68" i="7"/>
  <c r="AE69" i="7"/>
  <c r="AM70" i="7"/>
  <c r="AU71" i="7"/>
  <c r="BC72" i="7"/>
  <c r="BK73" i="7"/>
  <c r="AE75" i="7"/>
  <c r="AM76" i="7"/>
  <c r="AU77" i="7"/>
  <c r="BC78" i="7"/>
  <c r="BK79" i="7"/>
  <c r="AE81" i="7"/>
  <c r="AM82" i="7"/>
  <c r="BC83" i="7"/>
  <c r="G86" i="7"/>
  <c r="M86" i="7"/>
  <c r="BK86" i="7"/>
  <c r="AU87" i="7"/>
  <c r="M89" i="7"/>
  <c r="M90" i="7"/>
  <c r="L90" i="7"/>
  <c r="J90" i="7"/>
  <c r="N93" i="7"/>
  <c r="N94" i="7"/>
  <c r="BC107" i="7"/>
  <c r="BK108" i="7"/>
  <c r="N115" i="7"/>
  <c r="L115" i="7"/>
  <c r="H115" i="7" a="1"/>
  <c r="H115" i="7" s="1"/>
  <c r="G115" i="7"/>
  <c r="M115" i="7"/>
  <c r="AM126" i="7"/>
  <c r="AU127" i="7"/>
  <c r="G129" i="7"/>
  <c r="BC131" i="7"/>
  <c r="AM139" i="7"/>
  <c r="N169" i="7"/>
  <c r="L169" i="7"/>
  <c r="H169" i="7" a="1"/>
  <c r="H169" i="7" s="1"/>
  <c r="G169" i="7"/>
  <c r="M169" i="7"/>
  <c r="L180" i="7"/>
  <c r="H180" i="7" a="1"/>
  <c r="H180" i="7" s="1"/>
  <c r="G180" i="7"/>
  <c r="N180" i="7"/>
  <c r="AE182" i="7"/>
  <c r="M186" i="7"/>
  <c r="L189" i="7"/>
  <c r="J195" i="7"/>
  <c r="BK198" i="7"/>
  <c r="J201" i="7"/>
  <c r="N201" i="7"/>
  <c r="M201" i="7"/>
  <c r="K201" i="7" a="1"/>
  <c r="K201" i="7" s="1"/>
  <c r="BK204" i="7"/>
  <c r="BK213" i="7"/>
  <c r="L234" i="7"/>
  <c r="M234" i="7"/>
  <c r="N234" i="7"/>
  <c r="J234" i="7"/>
  <c r="BK30" i="7"/>
  <c r="AE35" i="7"/>
  <c r="BK39" i="7"/>
  <c r="BC41" i="7"/>
  <c r="AU43" i="7"/>
  <c r="AM45" i="7"/>
  <c r="AE47" i="7"/>
  <c r="AE48" i="7"/>
  <c r="AM49" i="7"/>
  <c r="AU50" i="7"/>
  <c r="BC51" i="7"/>
  <c r="AU53" i="7"/>
  <c r="AM55" i="7"/>
  <c r="AE57" i="7"/>
  <c r="BK61" i="7"/>
  <c r="BC63" i="7"/>
  <c r="AU65" i="7"/>
  <c r="AM67" i="7"/>
  <c r="J86" i="7"/>
  <c r="AE88" i="7"/>
  <c r="N89" i="7"/>
  <c r="AU91" i="7"/>
  <c r="N96" i="7"/>
  <c r="K96" i="7" a="1"/>
  <c r="K96" i="7" s="1"/>
  <c r="H96" i="7" a="1"/>
  <c r="H96" i="7" s="1"/>
  <c r="BK97" i="7"/>
  <c r="AE98" i="7"/>
  <c r="AE99" i="7"/>
  <c r="BC113" i="7"/>
  <c r="J115" i="7"/>
  <c r="K133" i="7" a="1"/>
  <c r="K133" i="7" s="1"/>
  <c r="BC140" i="7"/>
  <c r="BK142" i="7"/>
  <c r="AE143" i="7"/>
  <c r="AU158" i="7"/>
  <c r="J180" i="7"/>
  <c r="AM181" i="7"/>
  <c r="K195" i="7" a="1"/>
  <c r="K195" i="7" s="1"/>
  <c r="L201" i="7"/>
  <c r="L222" i="7"/>
  <c r="K222" i="7" a="1"/>
  <c r="K222" i="7" s="1"/>
  <c r="H222" i="7" a="1"/>
  <c r="H222" i="7" s="1"/>
  <c r="G222" i="7"/>
  <c r="K234" i="7" a="1"/>
  <c r="K234" i="7" s="1"/>
  <c r="BC52" i="7"/>
  <c r="AU54" i="7"/>
  <c r="AM56" i="7"/>
  <c r="AE58" i="7"/>
  <c r="BK62" i="7"/>
  <c r="BC64" i="7"/>
  <c r="AU66" i="7"/>
  <c r="AM68" i="7"/>
  <c r="AM69" i="7"/>
  <c r="AU70" i="7"/>
  <c r="BC71" i="7"/>
  <c r="BK72" i="7"/>
  <c r="AE74" i="7"/>
  <c r="AM75" i="7"/>
  <c r="AU76" i="7"/>
  <c r="BC77" i="7"/>
  <c r="BK78" i="7"/>
  <c r="AE80" i="7"/>
  <c r="AM81" i="7"/>
  <c r="AU82" i="7"/>
  <c r="BK83" i="7"/>
  <c r="AM84" i="7"/>
  <c r="H87" i="7" a="1"/>
  <c r="H87" i="7" s="1"/>
  <c r="L87" i="7"/>
  <c r="BC91" i="7"/>
  <c r="AE93" i="7"/>
  <c r="N109" i="7"/>
  <c r="L109" i="7"/>
  <c r="M109" i="7"/>
  <c r="J109" i="7"/>
  <c r="G109" i="7"/>
  <c r="AE122" i="7"/>
  <c r="AM123" i="7"/>
  <c r="BK126" i="7"/>
  <c r="N129" i="7"/>
  <c r="M129" i="7"/>
  <c r="K129" i="7" a="1"/>
  <c r="K129" i="7" s="1"/>
  <c r="AM138" i="7"/>
  <c r="AM159" i="7"/>
  <c r="BC165" i="7"/>
  <c r="AM174" i="7"/>
  <c r="J183" i="7"/>
  <c r="H183" i="7" a="1"/>
  <c r="H183" i="7" s="1"/>
  <c r="G183" i="7"/>
  <c r="N183" i="7"/>
  <c r="N211" i="7"/>
  <c r="L211" i="7"/>
  <c r="H211" i="7" a="1"/>
  <c r="H211" i="7" s="1"/>
  <c r="G211" i="7"/>
  <c r="J222" i="7"/>
  <c r="G231" i="7"/>
  <c r="N88" i="7"/>
  <c r="G123" i="7"/>
  <c r="N127" i="7"/>
  <c r="L127" i="7"/>
  <c r="N145" i="7"/>
  <c r="L145" i="7"/>
  <c r="N163" i="7"/>
  <c r="L163" i="7"/>
  <c r="N181" i="7"/>
  <c r="L181" i="7"/>
  <c r="N205" i="7"/>
  <c r="L205" i="7"/>
  <c r="G205" i="7"/>
  <c r="K205" i="7" a="1"/>
  <c r="K205" i="7" s="1"/>
  <c r="BG77" i="8"/>
  <c r="AQ224" i="8"/>
  <c r="AQ222" i="8"/>
  <c r="AQ209" i="8"/>
  <c r="AQ203" i="8"/>
  <c r="AQ197" i="8"/>
  <c r="AQ191" i="8"/>
  <c r="AQ185" i="8"/>
  <c r="AQ179" i="8"/>
  <c r="AQ173" i="8"/>
  <c r="AQ167" i="8"/>
  <c r="AQ227" i="8"/>
  <c r="AQ220" i="8"/>
  <c r="AQ234" i="8"/>
  <c r="AQ218" i="8"/>
  <c r="AQ216" i="8"/>
  <c r="AQ211" i="8"/>
  <c r="AQ205" i="8"/>
  <c r="AQ199" i="8"/>
  <c r="AQ193" i="8"/>
  <c r="AQ187" i="8"/>
  <c r="AQ181" i="8"/>
  <c r="AQ175" i="8"/>
  <c r="AQ169" i="8"/>
  <c r="AQ163" i="8"/>
  <c r="AQ157" i="8"/>
  <c r="AQ219" i="8"/>
  <c r="AQ217" i="8"/>
  <c r="AQ208" i="8"/>
  <c r="AQ202" i="8"/>
  <c r="AQ196" i="8"/>
  <c r="AQ190" i="8"/>
  <c r="AQ184" i="8"/>
  <c r="AQ178" i="8"/>
  <c r="AQ172" i="8"/>
  <c r="AQ166" i="8"/>
  <c r="AQ160" i="8"/>
  <c r="AQ154" i="8"/>
  <c r="AQ228" i="8"/>
  <c r="AQ186" i="8"/>
  <c r="AQ231" i="8"/>
  <c r="AQ226" i="8"/>
  <c r="AQ225" i="8"/>
  <c r="AQ177" i="8"/>
  <c r="AQ210" i="8"/>
  <c r="AQ204" i="8"/>
  <c r="AQ198" i="8"/>
  <c r="AQ176" i="8"/>
  <c r="AQ165" i="8"/>
  <c r="AQ159" i="8"/>
  <c r="AQ180" i="8"/>
  <c r="AQ164" i="8"/>
  <c r="AQ221" i="8"/>
  <c r="AQ168" i="8"/>
  <c r="AQ158" i="8"/>
  <c r="AQ156" i="8"/>
  <c r="AQ214" i="8"/>
  <c r="AQ195" i="8"/>
  <c r="AQ194" i="8"/>
  <c r="AQ182" i="8"/>
  <c r="AQ171" i="8"/>
  <c r="AQ153" i="8"/>
  <c r="AQ147" i="8"/>
  <c r="AQ141" i="8"/>
  <c r="AQ135" i="8"/>
  <c r="AQ129" i="8"/>
  <c r="AQ123" i="8"/>
  <c r="AQ117" i="8"/>
  <c r="AQ111" i="8"/>
  <c r="AQ105" i="8"/>
  <c r="AQ233" i="8"/>
  <c r="AQ232" i="8"/>
  <c r="AQ229" i="8"/>
  <c r="AQ212" i="8"/>
  <c r="AQ207" i="8"/>
  <c r="AQ201" i="8"/>
  <c r="AQ125" i="8"/>
  <c r="AQ106" i="8"/>
  <c r="AQ102" i="8"/>
  <c r="AQ98" i="8"/>
  <c r="AQ92" i="8"/>
  <c r="AQ86" i="8"/>
  <c r="AQ80" i="8"/>
  <c r="AQ74" i="8"/>
  <c r="AQ192" i="8"/>
  <c r="AQ189" i="8"/>
  <c r="AQ148" i="8"/>
  <c r="AQ136" i="8"/>
  <c r="AQ132" i="8"/>
  <c r="AQ128" i="8"/>
  <c r="AQ109" i="8"/>
  <c r="AQ143" i="8"/>
  <c r="AQ124" i="8"/>
  <c r="AQ120" i="8"/>
  <c r="AQ116" i="8"/>
  <c r="AQ67" i="8"/>
  <c r="AQ223" i="8"/>
  <c r="AQ152" i="8"/>
  <c r="AQ131" i="8"/>
  <c r="AQ112" i="8"/>
  <c r="AQ108" i="8"/>
  <c r="AQ104" i="8"/>
  <c r="AQ65" i="8"/>
  <c r="AQ53" i="8"/>
  <c r="AQ50" i="8"/>
  <c r="AQ188" i="8"/>
  <c r="AQ170" i="8"/>
  <c r="AQ142" i="8"/>
  <c r="AQ138" i="8"/>
  <c r="AQ134" i="8"/>
  <c r="AQ115" i="8"/>
  <c r="AQ95" i="8"/>
  <c r="AQ89" i="8"/>
  <c r="AQ83" i="8"/>
  <c r="AQ77" i="8"/>
  <c r="AQ71" i="8"/>
  <c r="AQ206" i="8"/>
  <c r="AQ200" i="8"/>
  <c r="AQ151" i="8"/>
  <c r="AQ145" i="8"/>
  <c r="AQ119" i="8"/>
  <c r="AQ155" i="8"/>
  <c r="AQ130" i="8"/>
  <c r="AQ126" i="8"/>
  <c r="AQ122" i="8"/>
  <c r="AQ103" i="8"/>
  <c r="AQ96" i="8"/>
  <c r="AQ90" i="8"/>
  <c r="AQ84" i="8"/>
  <c r="AQ183" i="8"/>
  <c r="AQ150" i="8"/>
  <c r="AQ133" i="8"/>
  <c r="AQ107" i="8"/>
  <c r="AQ213" i="8"/>
  <c r="AQ174" i="8"/>
  <c r="AQ161" i="8"/>
  <c r="AQ149" i="8"/>
  <c r="AQ144" i="8"/>
  <c r="AQ140" i="8"/>
  <c r="AQ121" i="8"/>
  <c r="AQ59" i="8"/>
  <c r="AQ99" i="8"/>
  <c r="AQ69" i="8"/>
  <c r="AQ63" i="8"/>
  <c r="AQ41" i="8"/>
  <c r="AQ139" i="8"/>
  <c r="AQ101" i="8"/>
  <c r="AQ87" i="8"/>
  <c r="AQ85" i="8"/>
  <c r="AQ58" i="8"/>
  <c r="AQ54" i="8"/>
  <c r="AQ45" i="8"/>
  <c r="AQ215" i="8"/>
  <c r="AQ82" i="8"/>
  <c r="AQ78" i="8"/>
  <c r="AQ38" i="8"/>
  <c r="AQ230" i="8"/>
  <c r="AQ127" i="8"/>
  <c r="AQ113" i="8"/>
  <c r="AQ76" i="8"/>
  <c r="AQ72" i="8"/>
  <c r="AQ66" i="8"/>
  <c r="AQ64" i="8"/>
  <c r="AQ49" i="8"/>
  <c r="AQ36" i="8"/>
  <c r="AQ94" i="8"/>
  <c r="AQ81" i="8"/>
  <c r="AQ68" i="8"/>
  <c r="AQ35" i="8"/>
  <c r="AQ118" i="8"/>
  <c r="AQ114" i="8"/>
  <c r="AQ70" i="8"/>
  <c r="AQ62" i="8"/>
  <c r="AQ56" i="8"/>
  <c r="AQ52" i="8"/>
  <c r="AQ47" i="8"/>
  <c r="AQ29" i="8"/>
  <c r="AQ27" i="8"/>
  <c r="AQ137" i="8"/>
  <c r="AQ93" i="8"/>
  <c r="AQ91" i="8"/>
  <c r="AQ97" i="8"/>
  <c r="AQ75" i="8"/>
  <c r="AQ60" i="8"/>
  <c r="AQ31" i="8"/>
  <c r="AQ146" i="8"/>
  <c r="AQ110" i="8"/>
  <c r="AQ100" i="8"/>
  <c r="AQ79" i="8"/>
  <c r="AQ48" i="8"/>
  <c r="AQ42" i="8"/>
  <c r="AQ55" i="8"/>
  <c r="AQ162" i="8"/>
  <c r="AQ43" i="8"/>
  <c r="AQ37" i="8"/>
  <c r="AQ32" i="8"/>
  <c r="AQ28" i="8"/>
  <c r="AQ57" i="8"/>
  <c r="AQ39" i="8"/>
  <c r="AQ73" i="8"/>
  <c r="AQ44" i="8"/>
  <c r="AQ40" i="8"/>
  <c r="AQ61" i="8"/>
  <c r="G121" i="7"/>
  <c r="K138" i="7" a="1"/>
  <c r="K138" i="7" s="1"/>
  <c r="G139" i="7"/>
  <c r="K156" i="7" a="1"/>
  <c r="K156" i="7" s="1"/>
  <c r="G157" i="7"/>
  <c r="K174" i="7" a="1"/>
  <c r="K174" i="7" s="1"/>
  <c r="G175" i="7"/>
  <c r="N193" i="7"/>
  <c r="L193" i="7"/>
  <c r="L216" i="7"/>
  <c r="M216" i="7"/>
  <c r="J38" i="8"/>
  <c r="G38" i="8"/>
  <c r="M38" i="8"/>
  <c r="K85" i="7" a="1"/>
  <c r="K85" i="7" s="1"/>
  <c r="G88" i="7"/>
  <c r="K91" i="7" a="1"/>
  <c r="K91" i="7" s="1"/>
  <c r="M120" i="7"/>
  <c r="J123" i="7"/>
  <c r="K127" i="7" a="1"/>
  <c r="K127" i="7" s="1"/>
  <c r="H132" i="7" a="1"/>
  <c r="H132" i="7" s="1"/>
  <c r="M138" i="7"/>
  <c r="J141" i="7"/>
  <c r="K145" i="7" a="1"/>
  <c r="K145" i="7" s="1"/>
  <c r="H150" i="7" a="1"/>
  <c r="H150" i="7" s="1"/>
  <c r="M156" i="7"/>
  <c r="J159" i="7"/>
  <c r="K163" i="7" a="1"/>
  <c r="K163" i="7" s="1"/>
  <c r="H168" i="7" a="1"/>
  <c r="H168" i="7" s="1"/>
  <c r="M174" i="7"/>
  <c r="J177" i="7"/>
  <c r="K181" i="7" a="1"/>
  <c r="K181" i="7" s="1"/>
  <c r="N199" i="7"/>
  <c r="L199" i="7"/>
  <c r="H199" i="7" a="1"/>
  <c r="H199" i="7" s="1"/>
  <c r="M205" i="7"/>
  <c r="J216" i="7"/>
  <c r="N217" i="7"/>
  <c r="L217" i="7"/>
  <c r="H217" i="7" a="1"/>
  <c r="H217" i="7" s="1"/>
  <c r="L228" i="7"/>
  <c r="H228" i="7" a="1"/>
  <c r="H228" i="7" s="1"/>
  <c r="N121" i="7"/>
  <c r="L121" i="7"/>
  <c r="N139" i="7"/>
  <c r="L139" i="7"/>
  <c r="N157" i="7"/>
  <c r="L157" i="7"/>
  <c r="N175" i="7"/>
  <c r="L175" i="7"/>
  <c r="G18" i="8"/>
  <c r="K18" i="8" a="1"/>
  <c r="K18" i="8" s="1"/>
  <c r="AQ88" i="8"/>
  <c r="J168" i="7"/>
  <c r="J175" i="7"/>
  <c r="N229" i="7"/>
  <c r="L229" i="7"/>
  <c r="J18" i="8"/>
  <c r="H97" i="7" a="1"/>
  <c r="H97" i="7" s="1"/>
  <c r="K100" i="7" a="1"/>
  <c r="K100" i="7" s="1"/>
  <c r="M123" i="7"/>
  <c r="K132" i="7" a="1"/>
  <c r="K132" i="7" s="1"/>
  <c r="M141" i="7"/>
  <c r="K150" i="7" a="1"/>
  <c r="K150" i="7" s="1"/>
  <c r="K168" i="7" a="1"/>
  <c r="K168" i="7" s="1"/>
  <c r="L210" i="7"/>
  <c r="H210" i="7" a="1"/>
  <c r="H210" i="7" s="1"/>
  <c r="J229" i="7"/>
  <c r="BG227" i="8"/>
  <c r="BG218" i="8"/>
  <c r="BG205" i="8"/>
  <c r="BG199" i="8"/>
  <c r="BG193" i="8"/>
  <c r="BG187" i="8"/>
  <c r="BG181" i="8"/>
  <c r="BG175" i="8"/>
  <c r="BG169" i="8"/>
  <c r="BG163" i="8"/>
  <c r="BG211" i="8"/>
  <c r="BG232" i="8"/>
  <c r="BG223" i="8"/>
  <c r="BG230" i="8"/>
  <c r="BG221" i="8"/>
  <c r="BG212" i="8"/>
  <c r="BG207" i="8"/>
  <c r="BG201" i="8"/>
  <c r="BG195" i="8"/>
  <c r="BG189" i="8"/>
  <c r="BG183" i="8"/>
  <c r="BG177" i="8"/>
  <c r="BG171" i="8"/>
  <c r="BG165" i="8"/>
  <c r="BG159" i="8"/>
  <c r="BG153" i="8"/>
  <c r="BG231" i="8"/>
  <c r="BG222" i="8"/>
  <c r="BG213" i="8"/>
  <c r="BG210" i="8"/>
  <c r="BG204" i="8"/>
  <c r="BG198" i="8"/>
  <c r="BG192" i="8"/>
  <c r="BG186" i="8"/>
  <c r="BG180" i="8"/>
  <c r="BG174" i="8"/>
  <c r="BG168" i="8"/>
  <c r="BG162" i="8"/>
  <c r="BG156" i="8"/>
  <c r="BG225" i="8"/>
  <c r="BG224" i="8"/>
  <c r="BG184" i="8"/>
  <c r="BG191" i="8"/>
  <c r="BG176" i="8"/>
  <c r="BG164" i="8"/>
  <c r="BG161" i="8"/>
  <c r="BG216" i="8"/>
  <c r="BG208" i="8"/>
  <c r="BG202" i="8"/>
  <c r="BG179" i="8"/>
  <c r="BG158" i="8"/>
  <c r="BG206" i="8"/>
  <c r="BG200" i="8"/>
  <c r="BG178" i="8"/>
  <c r="BG167" i="8"/>
  <c r="BG160" i="8"/>
  <c r="BG220" i="8"/>
  <c r="BG219" i="8"/>
  <c r="BG170" i="8"/>
  <c r="BG155" i="8"/>
  <c r="BG149" i="8"/>
  <c r="BG143" i="8"/>
  <c r="BG137" i="8"/>
  <c r="BG131" i="8"/>
  <c r="BG125" i="8"/>
  <c r="BG119" i="8"/>
  <c r="BG113" i="8"/>
  <c r="BG107" i="8"/>
  <c r="BG101" i="8"/>
  <c r="BG234" i="8"/>
  <c r="BG185" i="8"/>
  <c r="BG228" i="8"/>
  <c r="BG147" i="8"/>
  <c r="BG139" i="8"/>
  <c r="BG124" i="8"/>
  <c r="BG120" i="8"/>
  <c r="BG105" i="8"/>
  <c r="BG94" i="8"/>
  <c r="BG88" i="8"/>
  <c r="BG82" i="8"/>
  <c r="BG76" i="8"/>
  <c r="BG70" i="8"/>
  <c r="BG215" i="8"/>
  <c r="BG172" i="8"/>
  <c r="BG135" i="8"/>
  <c r="BG116" i="8"/>
  <c r="BG233" i="8"/>
  <c r="BG229" i="8"/>
  <c r="BG190" i="8"/>
  <c r="BG152" i="8"/>
  <c r="BG142" i="8"/>
  <c r="BG138" i="8"/>
  <c r="BG123" i="8"/>
  <c r="BG104" i="8"/>
  <c r="BG63" i="8"/>
  <c r="BG188" i="8"/>
  <c r="BG182" i="8"/>
  <c r="BG173" i="8"/>
  <c r="BG157" i="8"/>
  <c r="BG151" i="8"/>
  <c r="BG145" i="8"/>
  <c r="BG130" i="8"/>
  <c r="BG126" i="8"/>
  <c r="BG111" i="8"/>
  <c r="BG61" i="8"/>
  <c r="BG150" i="8"/>
  <c r="BG141" i="8"/>
  <c r="BG122" i="8"/>
  <c r="BG103" i="8"/>
  <c r="BG97" i="8"/>
  <c r="BG91" i="8"/>
  <c r="BG85" i="8"/>
  <c r="BG79" i="8"/>
  <c r="BG73" i="8"/>
  <c r="BG209" i="8"/>
  <c r="BG203" i="8"/>
  <c r="BG197" i="8"/>
  <c r="BG194" i="8"/>
  <c r="BG166" i="8"/>
  <c r="BG133" i="8"/>
  <c r="BG118" i="8"/>
  <c r="BG114" i="8"/>
  <c r="BG144" i="8"/>
  <c r="BG129" i="8"/>
  <c r="BG110" i="8"/>
  <c r="BG98" i="8"/>
  <c r="BG92" i="8"/>
  <c r="BG86" i="8"/>
  <c r="BG140" i="8"/>
  <c r="BG121" i="8"/>
  <c r="BG106" i="8"/>
  <c r="BG102" i="8"/>
  <c r="BG217" i="8"/>
  <c r="BG214" i="8"/>
  <c r="BG148" i="8"/>
  <c r="BG128" i="8"/>
  <c r="BG109" i="8"/>
  <c r="BG67" i="8"/>
  <c r="BG55" i="8"/>
  <c r="BG49" i="8"/>
  <c r="BG45" i="8"/>
  <c r="BG37" i="8"/>
  <c r="BG32" i="8"/>
  <c r="BG108" i="8"/>
  <c r="BG78" i="8"/>
  <c r="BG59" i="8"/>
  <c r="BG51" i="8"/>
  <c r="BG46" i="8"/>
  <c r="BG134" i="8"/>
  <c r="BG112" i="8"/>
  <c r="BG84" i="8"/>
  <c r="BG72" i="8"/>
  <c r="BG68" i="8"/>
  <c r="BG64" i="8"/>
  <c r="BG29" i="8"/>
  <c r="BG27" i="8"/>
  <c r="BG132" i="8"/>
  <c r="BG60" i="8"/>
  <c r="BG31" i="8"/>
  <c r="BG44" i="8"/>
  <c r="BG43" i="8"/>
  <c r="BG95" i="8"/>
  <c r="BG93" i="8"/>
  <c r="BG80" i="8"/>
  <c r="BG75" i="8"/>
  <c r="BG57" i="8"/>
  <c r="BG53" i="8"/>
  <c r="BG50" i="8"/>
  <c r="BG42" i="8"/>
  <c r="BG48" i="8"/>
  <c r="BG41" i="8"/>
  <c r="BG89" i="8"/>
  <c r="BG69" i="8"/>
  <c r="BG65" i="8"/>
  <c r="BG54" i="8"/>
  <c r="BG40" i="8"/>
  <c r="BG28" i="8"/>
  <c r="BG117" i="8"/>
  <c r="BG115" i="8"/>
  <c r="BG99" i="8"/>
  <c r="BG87" i="8"/>
  <c r="BG38" i="8"/>
  <c r="BG196" i="8"/>
  <c r="BG74" i="8"/>
  <c r="BG36" i="8"/>
  <c r="BG146" i="8"/>
  <c r="BG56" i="8"/>
  <c r="BG52" i="8"/>
  <c r="BG35" i="8"/>
  <c r="BG90" i="8"/>
  <c r="BG62" i="8"/>
  <c r="BG83" i="8"/>
  <c r="BG39" i="8"/>
  <c r="BG127" i="8"/>
  <c r="BG81" i="8"/>
  <c r="BG66" i="8"/>
  <c r="BG154" i="8"/>
  <c r="BG136" i="8"/>
  <c r="BG58" i="8"/>
  <c r="BG30" i="8"/>
  <c r="BG96" i="8"/>
  <c r="BG226" i="8"/>
  <c r="BG71" i="8"/>
  <c r="M100" i="7"/>
  <c r="K121" i="7" a="1"/>
  <c r="K121" i="7" s="1"/>
  <c r="M132" i="7"/>
  <c r="K139" i="7" a="1"/>
  <c r="K139" i="7" s="1"/>
  <c r="M150" i="7"/>
  <c r="K157" i="7" a="1"/>
  <c r="K157" i="7" s="1"/>
  <c r="M168" i="7"/>
  <c r="K175" i="7" a="1"/>
  <c r="K175" i="7" s="1"/>
  <c r="J210" i="7"/>
  <c r="M217" i="7"/>
  <c r="K229" i="7" a="1"/>
  <c r="K229" i="7" s="1"/>
  <c r="AQ30" i="8"/>
  <c r="AQ46" i="8"/>
  <c r="AQ51" i="8"/>
  <c r="BG100" i="8"/>
  <c r="AA230" i="8"/>
  <c r="AA228" i="8"/>
  <c r="AA212" i="8"/>
  <c r="AA207" i="8"/>
  <c r="AA201" i="8"/>
  <c r="AA195" i="8"/>
  <c r="AA189" i="8"/>
  <c r="AA183" i="8"/>
  <c r="AA177" i="8"/>
  <c r="AA171" i="8"/>
  <c r="AA165" i="8"/>
  <c r="AA226" i="8"/>
  <c r="AA219" i="8"/>
  <c r="AA224" i="8"/>
  <c r="AA222" i="8"/>
  <c r="AA209" i="8"/>
  <c r="AA203" i="8"/>
  <c r="AA197" i="8"/>
  <c r="AA191" i="8"/>
  <c r="AA185" i="8"/>
  <c r="AA179" i="8"/>
  <c r="AA173" i="8"/>
  <c r="AA167" i="8"/>
  <c r="AA161" i="8"/>
  <c r="AA155" i="8"/>
  <c r="AA231" i="8"/>
  <c r="AA220" i="8"/>
  <c r="AA213" i="8"/>
  <c r="AA223" i="8"/>
  <c r="AA221" i="8"/>
  <c r="AA206" i="8"/>
  <c r="AA200" i="8"/>
  <c r="AA194" i="8"/>
  <c r="AA188" i="8"/>
  <c r="AA182" i="8"/>
  <c r="AA176" i="8"/>
  <c r="AA170" i="8"/>
  <c r="AA164" i="8"/>
  <c r="AA158" i="8"/>
  <c r="AA233" i="8"/>
  <c r="AA229" i="8"/>
  <c r="AA218" i="8"/>
  <c r="AA193" i="8"/>
  <c r="AA232" i="8"/>
  <c r="AA211" i="8"/>
  <c r="AA205" i="8"/>
  <c r="AA199" i="8"/>
  <c r="AA178" i="8"/>
  <c r="AA166" i="8"/>
  <c r="AA157" i="8"/>
  <c r="AA210" i="8"/>
  <c r="AA204" i="8"/>
  <c r="AA198" i="8"/>
  <c r="AA215" i="8"/>
  <c r="AA190" i="8"/>
  <c r="AA180" i="8"/>
  <c r="AA154" i="8"/>
  <c r="AA172" i="8"/>
  <c r="AA151" i="8"/>
  <c r="AA145" i="8"/>
  <c r="AA139" i="8"/>
  <c r="AA133" i="8"/>
  <c r="AA127" i="8"/>
  <c r="AA121" i="8"/>
  <c r="AA115" i="8"/>
  <c r="AA109" i="8"/>
  <c r="AA103" i="8"/>
  <c r="AA186" i="8"/>
  <c r="AA174" i="8"/>
  <c r="AA141" i="8"/>
  <c r="AA137" i="8"/>
  <c r="AA114" i="8"/>
  <c r="AA96" i="8"/>
  <c r="AA90" i="8"/>
  <c r="AA84" i="8"/>
  <c r="AA78" i="8"/>
  <c r="AA72" i="8"/>
  <c r="AA217" i="8"/>
  <c r="AA214" i="8"/>
  <c r="AA187" i="8"/>
  <c r="AA163" i="8"/>
  <c r="AA149" i="8"/>
  <c r="AA144" i="8"/>
  <c r="AA118" i="8"/>
  <c r="AA110" i="8"/>
  <c r="AA225" i="8"/>
  <c r="AA184" i="8"/>
  <c r="AA162" i="8"/>
  <c r="AA132" i="8"/>
  <c r="AA106" i="8"/>
  <c r="AA168" i="8"/>
  <c r="AA147" i="8"/>
  <c r="AA143" i="8"/>
  <c r="AA120" i="8"/>
  <c r="AA57" i="8"/>
  <c r="L57" i="8" s="1"/>
  <c r="AA48" i="8"/>
  <c r="L48" i="8" s="1"/>
  <c r="AA47" i="8"/>
  <c r="AA227" i="8"/>
  <c r="AA196" i="8"/>
  <c r="AA124" i="8"/>
  <c r="AA116" i="8"/>
  <c r="AA105" i="8"/>
  <c r="AA101" i="8"/>
  <c r="AA99" i="8"/>
  <c r="AA93" i="8"/>
  <c r="AA87" i="8"/>
  <c r="AA81" i="8"/>
  <c r="AA75" i="8"/>
  <c r="AA69" i="8"/>
  <c r="AA68" i="8"/>
  <c r="AA216" i="8"/>
  <c r="AA153" i="8"/>
  <c r="AA152" i="8"/>
  <c r="AA146" i="8"/>
  <c r="AA135" i="8"/>
  <c r="AA131" i="8"/>
  <c r="AA108" i="8"/>
  <c r="AA208" i="8"/>
  <c r="AA202" i="8"/>
  <c r="AA138" i="8"/>
  <c r="AA112" i="8"/>
  <c r="AA104" i="8"/>
  <c r="AA94" i="8"/>
  <c r="AA88" i="8"/>
  <c r="AA82" i="8"/>
  <c r="AA159" i="8"/>
  <c r="AA142" i="8"/>
  <c r="AA134" i="8"/>
  <c r="AA123" i="8"/>
  <c r="AA119" i="8"/>
  <c r="AA175" i="8"/>
  <c r="AA160" i="8"/>
  <c r="AA150" i="8"/>
  <c r="AA130" i="8"/>
  <c r="AA122" i="8"/>
  <c r="AA111" i="8"/>
  <c r="AA107" i="8"/>
  <c r="AA63" i="8"/>
  <c r="AA51" i="8"/>
  <c r="AA98" i="8"/>
  <c r="AA80" i="8"/>
  <c r="AA60" i="8"/>
  <c r="AA29" i="8"/>
  <c r="AA126" i="8"/>
  <c r="AA117" i="8"/>
  <c r="AA100" i="8"/>
  <c r="AA89" i="8"/>
  <c r="AA79" i="8"/>
  <c r="AA44" i="8"/>
  <c r="AA192" i="8"/>
  <c r="AA102" i="8"/>
  <c r="AA85" i="8"/>
  <c r="AA74" i="8"/>
  <c r="AA42" i="8"/>
  <c r="AA181" i="8"/>
  <c r="AA61" i="8"/>
  <c r="AA58" i="8"/>
  <c r="AA40" i="8"/>
  <c r="AA28" i="8"/>
  <c r="AA136" i="8"/>
  <c r="AA113" i="8"/>
  <c r="AA83" i="8"/>
  <c r="AA39" i="8"/>
  <c r="AA30" i="8"/>
  <c r="AA156" i="8"/>
  <c r="AA77" i="8"/>
  <c r="AA76" i="8"/>
  <c r="AA66" i="8"/>
  <c r="AA55" i="8"/>
  <c r="AA46" i="8"/>
  <c r="AA38" i="8"/>
  <c r="AA140" i="8"/>
  <c r="AA59" i="8"/>
  <c r="AA49" i="8"/>
  <c r="AA37" i="8"/>
  <c r="AA32" i="8"/>
  <c r="AA234" i="8"/>
  <c r="AA129" i="8"/>
  <c r="AA71" i="8"/>
  <c r="AA70" i="8"/>
  <c r="AA64" i="8"/>
  <c r="AA36" i="8"/>
  <c r="AA125" i="8"/>
  <c r="AA95" i="8"/>
  <c r="AA92" i="8"/>
  <c r="AA52" i="8"/>
  <c r="AA27" i="8"/>
  <c r="AA31" i="8"/>
  <c r="AA128" i="8"/>
  <c r="AA45" i="8"/>
  <c r="AA41" i="8"/>
  <c r="AA91" i="8"/>
  <c r="AA62" i="8"/>
  <c r="AA56" i="8"/>
  <c r="AA169" i="8"/>
  <c r="AA65" i="8"/>
  <c r="AA43" i="8"/>
  <c r="AA35" i="8"/>
  <c r="AA86" i="8"/>
  <c r="AA54" i="8"/>
  <c r="AA73" i="8"/>
  <c r="AA53" i="8"/>
  <c r="AA148" i="8"/>
  <c r="AA97" i="8"/>
  <c r="AA67" i="8"/>
  <c r="AI193" i="8"/>
  <c r="AU30" i="8"/>
  <c r="G48" i="8"/>
  <c r="M48" i="8"/>
  <c r="J48" i="8"/>
  <c r="H48" i="8" a="1"/>
  <c r="H48" i="8" s="1"/>
  <c r="AI87" i="8"/>
  <c r="AI92" i="8"/>
  <c r="W99" i="8"/>
  <c r="AI143" i="8"/>
  <c r="W29" i="8"/>
  <c r="W57" i="8"/>
  <c r="W204" i="8"/>
  <c r="H56" i="8" a="1"/>
  <c r="H56" i="8" s="1"/>
  <c r="AU72" i="8"/>
  <c r="AU79" i="8"/>
  <c r="AI109" i="8"/>
  <c r="W172" i="8"/>
  <c r="L83" i="8"/>
  <c r="J83" i="8"/>
  <c r="H83" i="8" a="1"/>
  <c r="H83" i="8" s="1"/>
  <c r="G83" i="8"/>
  <c r="N83" i="8"/>
  <c r="M83" i="8"/>
  <c r="AI130" i="8"/>
  <c r="AI133" i="8"/>
  <c r="W145" i="8"/>
  <c r="AU28" i="8"/>
  <c r="AU61" i="8"/>
  <c r="AU29" i="8"/>
  <c r="AU27" i="8"/>
  <c r="AU31" i="8"/>
  <c r="AU57" i="8"/>
  <c r="AU44" i="8"/>
  <c r="AU43" i="8"/>
  <c r="AU38" i="8"/>
  <c r="AU39" i="8"/>
  <c r="J41" i="8"/>
  <c r="M41" i="8"/>
  <c r="W42" i="8"/>
  <c r="AU50" i="8"/>
  <c r="AI60" i="8"/>
  <c r="W230" i="8"/>
  <c r="W224" i="8"/>
  <c r="W218" i="8"/>
  <c r="W231" i="8"/>
  <c r="W225" i="8"/>
  <c r="W219" i="8"/>
  <c r="W213" i="8"/>
  <c r="W228" i="8"/>
  <c r="W212" i="8"/>
  <c r="W207" i="8"/>
  <c r="W201" i="8"/>
  <c r="W195" i="8"/>
  <c r="W189" i="8"/>
  <c r="W233" i="8"/>
  <c r="W222" i="8"/>
  <c r="W209" i="8"/>
  <c r="W203" i="8"/>
  <c r="W197" i="8"/>
  <c r="W191" i="8"/>
  <c r="W185" i="8"/>
  <c r="W179" i="8"/>
  <c r="W173" i="8"/>
  <c r="W167" i="8"/>
  <c r="W161" i="8"/>
  <c r="W155" i="8"/>
  <c r="W232" i="8"/>
  <c r="W214" i="8"/>
  <c r="W194" i="8"/>
  <c r="W182" i="8"/>
  <c r="W229" i="8"/>
  <c r="W206" i="8"/>
  <c r="W200" i="8"/>
  <c r="W193" i="8"/>
  <c r="W153" i="8"/>
  <c r="W147" i="8"/>
  <c r="W141" i="8"/>
  <c r="W135" i="8"/>
  <c r="W129" i="8"/>
  <c r="W123" i="8"/>
  <c r="W117" i="8"/>
  <c r="W111" i="8"/>
  <c r="W105" i="8"/>
  <c r="W234" i="8"/>
  <c r="W186" i="8"/>
  <c r="W181" i="8"/>
  <c r="W174" i="8"/>
  <c r="W160" i="8"/>
  <c r="W148" i="8"/>
  <c r="W142" i="8"/>
  <c r="W136" i="8"/>
  <c r="W130" i="8"/>
  <c r="W124" i="8"/>
  <c r="W118" i="8"/>
  <c r="W112" i="8"/>
  <c r="W106" i="8"/>
  <c r="W100" i="8"/>
  <c r="W192" i="8"/>
  <c r="W169" i="8"/>
  <c r="W162" i="8"/>
  <c r="W149" i="8"/>
  <c r="W143" i="8"/>
  <c r="W137" i="8"/>
  <c r="W131" i="8"/>
  <c r="W125" i="8"/>
  <c r="W119" i="8"/>
  <c r="W113" i="8"/>
  <c r="W107" i="8"/>
  <c r="W101" i="8"/>
  <c r="W184" i="8"/>
  <c r="W176" i="8"/>
  <c r="W159" i="8"/>
  <c r="W150" i="8"/>
  <c r="W215" i="8"/>
  <c r="W190" i="8"/>
  <c r="W180" i="8"/>
  <c r="W154" i="8"/>
  <c r="W227" i="8"/>
  <c r="W217" i="8"/>
  <c r="W208" i="8"/>
  <c r="W202" i="8"/>
  <c r="W187" i="8"/>
  <c r="W171" i="8"/>
  <c r="W175" i="8"/>
  <c r="W166" i="8"/>
  <c r="W133" i="8"/>
  <c r="W122" i="8"/>
  <c r="W114" i="8"/>
  <c r="W96" i="8"/>
  <c r="W211" i="8"/>
  <c r="W205" i="8"/>
  <c r="W199" i="8"/>
  <c r="W178" i="8"/>
  <c r="W140" i="8"/>
  <c r="W102" i="8"/>
  <c r="W97" i="8"/>
  <c r="W91" i="8"/>
  <c r="W85" i="8"/>
  <c r="W79" i="8"/>
  <c r="W73" i="8"/>
  <c r="W60" i="8"/>
  <c r="W226" i="8"/>
  <c r="W220" i="8"/>
  <c r="W139" i="8"/>
  <c r="W128" i="8"/>
  <c r="W98" i="8"/>
  <c r="W92" i="8"/>
  <c r="W86" i="8"/>
  <c r="W80" i="8"/>
  <c r="W74" i="8"/>
  <c r="W58" i="8"/>
  <c r="W223" i="8"/>
  <c r="W221" i="8"/>
  <c r="W168" i="8"/>
  <c r="W120" i="8"/>
  <c r="W196" i="8"/>
  <c r="W127" i="8"/>
  <c r="W116" i="8"/>
  <c r="W216" i="8"/>
  <c r="W188" i="8"/>
  <c r="W170" i="8"/>
  <c r="W165" i="8"/>
  <c r="W152" i="8"/>
  <c r="W146" i="8"/>
  <c r="W108" i="8"/>
  <c r="W158" i="8"/>
  <c r="W151" i="8"/>
  <c r="W138" i="8"/>
  <c r="W115" i="8"/>
  <c r="W104" i="8"/>
  <c r="W156" i="8"/>
  <c r="W126" i="8"/>
  <c r="W103" i="8"/>
  <c r="W95" i="8"/>
  <c r="W89" i="8"/>
  <c r="W83" i="8"/>
  <c r="W77" i="8"/>
  <c r="W71" i="8"/>
  <c r="W64" i="8"/>
  <c r="L64" i="8" s="1"/>
  <c r="N64" i="8" s="1"/>
  <c r="W52" i="8"/>
  <c r="W177" i="8"/>
  <c r="W144" i="8"/>
  <c r="W110" i="8"/>
  <c r="W88" i="8"/>
  <c r="W27" i="8"/>
  <c r="W210" i="8"/>
  <c r="W121" i="8"/>
  <c r="W87" i="8"/>
  <c r="W67" i="8"/>
  <c r="W65" i="8"/>
  <c r="W53" i="8"/>
  <c r="L53" i="8" s="1"/>
  <c r="W50" i="8"/>
  <c r="L50" i="8" s="1"/>
  <c r="W48" i="8"/>
  <c r="W43" i="8"/>
  <c r="L43" i="8" s="1"/>
  <c r="N43" i="8" s="1"/>
  <c r="W198" i="8"/>
  <c r="W109" i="8"/>
  <c r="W82" i="8"/>
  <c r="W54" i="8"/>
  <c r="W45" i="8"/>
  <c r="W41" i="8"/>
  <c r="W163" i="8"/>
  <c r="W78" i="8"/>
  <c r="W61" i="8"/>
  <c r="W40" i="8"/>
  <c r="W183" i="8"/>
  <c r="W132" i="8"/>
  <c r="W84" i="8"/>
  <c r="W39" i="8"/>
  <c r="W30" i="8"/>
  <c r="W28" i="8"/>
  <c r="W94" i="8"/>
  <c r="W81" i="8"/>
  <c r="W76" i="8"/>
  <c r="W72" i="8"/>
  <c r="W68" i="8"/>
  <c r="W66" i="8"/>
  <c r="W55" i="8"/>
  <c r="W51" i="8"/>
  <c r="W46" i="8"/>
  <c r="W38" i="8"/>
  <c r="W157" i="8"/>
  <c r="W59" i="8"/>
  <c r="W49" i="8"/>
  <c r="L49" i="8" s="1"/>
  <c r="W37" i="8"/>
  <c r="W32" i="8"/>
  <c r="W75" i="8"/>
  <c r="W62" i="8"/>
  <c r="L62" i="8" s="1"/>
  <c r="N62" i="8" s="1"/>
  <c r="W56" i="8"/>
  <c r="W47" i="8"/>
  <c r="W35" i="8"/>
  <c r="H49" i="8" a="1"/>
  <c r="H49" i="8" s="1"/>
  <c r="M49" i="8"/>
  <c r="J49" i="8"/>
  <c r="G49" i="8"/>
  <c r="W90" i="8"/>
  <c r="N111" i="8"/>
  <c r="L111" i="8"/>
  <c r="J111" i="8"/>
  <c r="M111" i="8"/>
  <c r="H111" i="8" a="1"/>
  <c r="H111" i="8" s="1"/>
  <c r="G111" i="8"/>
  <c r="H168" i="8" a="1"/>
  <c r="H168" i="8" s="1"/>
  <c r="M168" i="8"/>
  <c r="L168" i="8"/>
  <c r="J168" i="8"/>
  <c r="G168" i="8"/>
  <c r="N168" i="8"/>
  <c r="W31" i="8"/>
  <c r="W69" i="8"/>
  <c r="AI75" i="8"/>
  <c r="N95" i="8"/>
  <c r="L95" i="8"/>
  <c r="J95" i="8"/>
  <c r="H95" i="8" a="1"/>
  <c r="H95" i="8" s="1"/>
  <c r="M95" i="8"/>
  <c r="H208" i="8" a="1"/>
  <c r="H208" i="8" s="1"/>
  <c r="N208" i="8"/>
  <c r="J208" i="8"/>
  <c r="M208" i="8"/>
  <c r="L208" i="8"/>
  <c r="G208" i="8"/>
  <c r="AI150" i="8"/>
  <c r="G40" i="8"/>
  <c r="M40" i="8"/>
  <c r="AI41" i="8"/>
  <c r="AU112" i="8"/>
  <c r="J40" i="8"/>
  <c r="AU49" i="8"/>
  <c r="AU59" i="8"/>
  <c r="M63" i="8"/>
  <c r="G63" i="8"/>
  <c r="J63" i="8"/>
  <c r="H63" i="8" a="1"/>
  <c r="H63" i="8" s="1"/>
  <c r="AI74" i="8"/>
  <c r="W93" i="8"/>
  <c r="W134" i="8"/>
  <c r="W164" i="8"/>
  <c r="G44" i="8"/>
  <c r="M44" i="8"/>
  <c r="J44" i="8"/>
  <c r="W63" i="8"/>
  <c r="AU84" i="8"/>
  <c r="AE231" i="8"/>
  <c r="AE225" i="8"/>
  <c r="AE219" i="8"/>
  <c r="AE213" i="8"/>
  <c r="AE232" i="8"/>
  <c r="AE226" i="8"/>
  <c r="AE220" i="8"/>
  <c r="AE214" i="8"/>
  <c r="AE233" i="8"/>
  <c r="AE217" i="8"/>
  <c r="AE215" i="8"/>
  <c r="AE208" i="8"/>
  <c r="AE202" i="8"/>
  <c r="AE196" i="8"/>
  <c r="AE190" i="8"/>
  <c r="AE224" i="8"/>
  <c r="AE222" i="8"/>
  <c r="AE229" i="8"/>
  <c r="AE227" i="8"/>
  <c r="AE210" i="8"/>
  <c r="AE204" i="8"/>
  <c r="AE198" i="8"/>
  <c r="AE192" i="8"/>
  <c r="AE186" i="8"/>
  <c r="AE180" i="8"/>
  <c r="AE174" i="8"/>
  <c r="AE168" i="8"/>
  <c r="AE162" i="8"/>
  <c r="AE156" i="8"/>
  <c r="AE211" i="8"/>
  <c r="AE206" i="8"/>
  <c r="AE205" i="8"/>
  <c r="AE200" i="8"/>
  <c r="AE199" i="8"/>
  <c r="AE178" i="8"/>
  <c r="AE234" i="8"/>
  <c r="AE223" i="8"/>
  <c r="AE212" i="8"/>
  <c r="AE181" i="8"/>
  <c r="AE170" i="8"/>
  <c r="AE160" i="8"/>
  <c r="AE148" i="8"/>
  <c r="AE142" i="8"/>
  <c r="AE136" i="8"/>
  <c r="AE130" i="8"/>
  <c r="AE124" i="8"/>
  <c r="AE118" i="8"/>
  <c r="AE112" i="8"/>
  <c r="AE106" i="8"/>
  <c r="AE100" i="8"/>
  <c r="AE185" i="8"/>
  <c r="AE177" i="8"/>
  <c r="AE169" i="8"/>
  <c r="AE149" i="8"/>
  <c r="AE143" i="8"/>
  <c r="AE137" i="8"/>
  <c r="AE131" i="8"/>
  <c r="AE125" i="8"/>
  <c r="AE119" i="8"/>
  <c r="AE113" i="8"/>
  <c r="AE107" i="8"/>
  <c r="AE101" i="8"/>
  <c r="AE191" i="8"/>
  <c r="AE184" i="8"/>
  <c r="AE173" i="8"/>
  <c r="AE165" i="8"/>
  <c r="AE159" i="8"/>
  <c r="AE150" i="8"/>
  <c r="AE144" i="8"/>
  <c r="AE138" i="8"/>
  <c r="AE132" i="8"/>
  <c r="AE126" i="8"/>
  <c r="AE120" i="8"/>
  <c r="AE114" i="8"/>
  <c r="AE108" i="8"/>
  <c r="AE102" i="8"/>
  <c r="AE172" i="8"/>
  <c r="AE151" i="8"/>
  <c r="AE216" i="8"/>
  <c r="AE189" i="8"/>
  <c r="AE183" i="8"/>
  <c r="AE175" i="8"/>
  <c r="AE164" i="8"/>
  <c r="AE218" i="8"/>
  <c r="AE207" i="8"/>
  <c r="AE201" i="8"/>
  <c r="AE194" i="8"/>
  <c r="AE193" i="8"/>
  <c r="AE182" i="8"/>
  <c r="AE187" i="8"/>
  <c r="AE163" i="8"/>
  <c r="AE161" i="8"/>
  <c r="AE110" i="8"/>
  <c r="AE228" i="8"/>
  <c r="AE140" i="8"/>
  <c r="AE129" i="8"/>
  <c r="AE121" i="8"/>
  <c r="AE97" i="8"/>
  <c r="AE167" i="8"/>
  <c r="AE128" i="8"/>
  <c r="AE117" i="8"/>
  <c r="AE109" i="8"/>
  <c r="AE98" i="8"/>
  <c r="AE92" i="8"/>
  <c r="AE86" i="8"/>
  <c r="AE80" i="8"/>
  <c r="AE74" i="8"/>
  <c r="AE221" i="8"/>
  <c r="AE116" i="8"/>
  <c r="AE105" i="8"/>
  <c r="AE99" i="8"/>
  <c r="AE93" i="8"/>
  <c r="AE87" i="8"/>
  <c r="AE81" i="8"/>
  <c r="AE75" i="8"/>
  <c r="AE69" i="8"/>
  <c r="AE68" i="8"/>
  <c r="AE56" i="8"/>
  <c r="AE46" i="8"/>
  <c r="L46" i="8" s="1"/>
  <c r="N46" i="8" s="1"/>
  <c r="AE153" i="8"/>
  <c r="AE152" i="8"/>
  <c r="AE146" i="8"/>
  <c r="AE135" i="8"/>
  <c r="AE127" i="8"/>
  <c r="AE67" i="8"/>
  <c r="AE188" i="8"/>
  <c r="AE154" i="8"/>
  <c r="AE158" i="8"/>
  <c r="AE134" i="8"/>
  <c r="AE123" i="8"/>
  <c r="AE115" i="8"/>
  <c r="AE209" i="8"/>
  <c r="AE203" i="8"/>
  <c r="AE197" i="8"/>
  <c r="AE179" i="8"/>
  <c r="AE157" i="8"/>
  <c r="AE145" i="8"/>
  <c r="AE230" i="8"/>
  <c r="AE171" i="8"/>
  <c r="AE166" i="8"/>
  <c r="AE141" i="8"/>
  <c r="AE133" i="8"/>
  <c r="AE96" i="8"/>
  <c r="AE90" i="8"/>
  <c r="AE84" i="8"/>
  <c r="AE78" i="8"/>
  <c r="AE72" i="8"/>
  <c r="AE62" i="8"/>
  <c r="AU233" i="8"/>
  <c r="AU227" i="8"/>
  <c r="AU221" i="8"/>
  <c r="AU215" i="8"/>
  <c r="AU234" i="8"/>
  <c r="AU228" i="8"/>
  <c r="AU222" i="8"/>
  <c r="AU216" i="8"/>
  <c r="AU231" i="8"/>
  <c r="AU229" i="8"/>
  <c r="AU213" i="8"/>
  <c r="AU210" i="8"/>
  <c r="AU204" i="8"/>
  <c r="AU198" i="8"/>
  <c r="AU192" i="8"/>
  <c r="AU186" i="8"/>
  <c r="AU225" i="8"/>
  <c r="AU223" i="8"/>
  <c r="AU206" i="8"/>
  <c r="AU200" i="8"/>
  <c r="AU194" i="8"/>
  <c r="AU188" i="8"/>
  <c r="AU182" i="8"/>
  <c r="AU176" i="8"/>
  <c r="AU170" i="8"/>
  <c r="AU164" i="8"/>
  <c r="AU158" i="8"/>
  <c r="AU226" i="8"/>
  <c r="AU177" i="8"/>
  <c r="AU230" i="8"/>
  <c r="AU185" i="8"/>
  <c r="AU169" i="8"/>
  <c r="AU162" i="8"/>
  <c r="AU150" i="8"/>
  <c r="AU144" i="8"/>
  <c r="AU138" i="8"/>
  <c r="AU132" i="8"/>
  <c r="AU126" i="8"/>
  <c r="AU120" i="8"/>
  <c r="AU114" i="8"/>
  <c r="AU108" i="8"/>
  <c r="AU102" i="8"/>
  <c r="AU191" i="8"/>
  <c r="AU184" i="8"/>
  <c r="AU154" i="8"/>
  <c r="AU151" i="8"/>
  <c r="AU145" i="8"/>
  <c r="AU139" i="8"/>
  <c r="AU133" i="8"/>
  <c r="AU127" i="8"/>
  <c r="AU121" i="8"/>
  <c r="AU115" i="8"/>
  <c r="AU109" i="8"/>
  <c r="AU103" i="8"/>
  <c r="AU190" i="8"/>
  <c r="AU189" i="8"/>
  <c r="AU183" i="8"/>
  <c r="AU172" i="8"/>
  <c r="AU161" i="8"/>
  <c r="AU152" i="8"/>
  <c r="AU146" i="8"/>
  <c r="AU140" i="8"/>
  <c r="AU134" i="8"/>
  <c r="AU128" i="8"/>
  <c r="AU122" i="8"/>
  <c r="AU116" i="8"/>
  <c r="AU110" i="8"/>
  <c r="AU104" i="8"/>
  <c r="AU214" i="8"/>
  <c r="AU196" i="8"/>
  <c r="AU195" i="8"/>
  <c r="AU187" i="8"/>
  <c r="AU179" i="8"/>
  <c r="AU171" i="8"/>
  <c r="AU153" i="8"/>
  <c r="AU147" i="8"/>
  <c r="AU217" i="8"/>
  <c r="AU208" i="8"/>
  <c r="AU207" i="8"/>
  <c r="AU202" i="8"/>
  <c r="AU201" i="8"/>
  <c r="AU163" i="8"/>
  <c r="AU219" i="8"/>
  <c r="AU181" i="8"/>
  <c r="AU174" i="8"/>
  <c r="AU167" i="8"/>
  <c r="AU148" i="8"/>
  <c r="AU136" i="8"/>
  <c r="AU117" i="8"/>
  <c r="AU193" i="8"/>
  <c r="AU180" i="8"/>
  <c r="AU113" i="8"/>
  <c r="AU99" i="8"/>
  <c r="AU93" i="8"/>
  <c r="AU135" i="8"/>
  <c r="AU101" i="8"/>
  <c r="AU94" i="8"/>
  <c r="AU88" i="8"/>
  <c r="AU82" i="8"/>
  <c r="AU76" i="8"/>
  <c r="AU70" i="8"/>
  <c r="AU66" i="8"/>
  <c r="AU142" i="8"/>
  <c r="AU123" i="8"/>
  <c r="AU95" i="8"/>
  <c r="AU89" i="8"/>
  <c r="AU83" i="8"/>
  <c r="AU77" i="8"/>
  <c r="AU71" i="8"/>
  <c r="AU64" i="8"/>
  <c r="AU52" i="8"/>
  <c r="AU173" i="8"/>
  <c r="AU165" i="8"/>
  <c r="AU119" i="8"/>
  <c r="AU100" i="8"/>
  <c r="AU218" i="8"/>
  <c r="AU159" i="8"/>
  <c r="AU155" i="8"/>
  <c r="AU130" i="8"/>
  <c r="AU111" i="8"/>
  <c r="AU209" i="8"/>
  <c r="AU203" i="8"/>
  <c r="AU197" i="8"/>
  <c r="AU160" i="8"/>
  <c r="AU157" i="8"/>
  <c r="AU141" i="8"/>
  <c r="AU107" i="8"/>
  <c r="AU212" i="8"/>
  <c r="AU156" i="8"/>
  <c r="AU137" i="8"/>
  <c r="AU118" i="8"/>
  <c r="AU224" i="8"/>
  <c r="AU125" i="8"/>
  <c r="AU106" i="8"/>
  <c r="AU98" i="8"/>
  <c r="AU92" i="8"/>
  <c r="AU86" i="8"/>
  <c r="AU80" i="8"/>
  <c r="AU74" i="8"/>
  <c r="AU58" i="8"/>
  <c r="BK229" i="8"/>
  <c r="BK223" i="8"/>
  <c r="BK217" i="8"/>
  <c r="BK230" i="8"/>
  <c r="BK224" i="8"/>
  <c r="BK218" i="8"/>
  <c r="BK212" i="8"/>
  <c r="BK211" i="8"/>
  <c r="BK234" i="8"/>
  <c r="BK225" i="8"/>
  <c r="BK216" i="8"/>
  <c r="BK206" i="8"/>
  <c r="BK200" i="8"/>
  <c r="BK194" i="8"/>
  <c r="BK188" i="8"/>
  <c r="BK221" i="8"/>
  <c r="BK228" i="8"/>
  <c r="BK219" i="8"/>
  <c r="BK208" i="8"/>
  <c r="BK202" i="8"/>
  <c r="BK196" i="8"/>
  <c r="BK190" i="8"/>
  <c r="BK184" i="8"/>
  <c r="BK178" i="8"/>
  <c r="BK172" i="8"/>
  <c r="BK166" i="8"/>
  <c r="BK160" i="8"/>
  <c r="BK154" i="8"/>
  <c r="BK220" i="8"/>
  <c r="BK192" i="8"/>
  <c r="BK191" i="8"/>
  <c r="BK176" i="8"/>
  <c r="BK210" i="8"/>
  <c r="BK209" i="8"/>
  <c r="BK204" i="8"/>
  <c r="BK203" i="8"/>
  <c r="BK198" i="8"/>
  <c r="BK197" i="8"/>
  <c r="BK152" i="8"/>
  <c r="BK146" i="8"/>
  <c r="BK140" i="8"/>
  <c r="BK134" i="8"/>
  <c r="BK128" i="8"/>
  <c r="BK122" i="8"/>
  <c r="BK116" i="8"/>
  <c r="BK110" i="8"/>
  <c r="BK104" i="8"/>
  <c r="BK215" i="8"/>
  <c r="BK189" i="8"/>
  <c r="BK183" i="8"/>
  <c r="BK175" i="8"/>
  <c r="BK156" i="8"/>
  <c r="BK147" i="8"/>
  <c r="BK141" i="8"/>
  <c r="BK135" i="8"/>
  <c r="BK129" i="8"/>
  <c r="BK123" i="8"/>
  <c r="BK117" i="8"/>
  <c r="BK111" i="8"/>
  <c r="BK105" i="8"/>
  <c r="BK214" i="8"/>
  <c r="BK195" i="8"/>
  <c r="BK187" i="8"/>
  <c r="BK182" i="8"/>
  <c r="BK171" i="8"/>
  <c r="BK163" i="8"/>
  <c r="BK153" i="8"/>
  <c r="BK148" i="8"/>
  <c r="BK142" i="8"/>
  <c r="BK136" i="8"/>
  <c r="BK130" i="8"/>
  <c r="BK124" i="8"/>
  <c r="BK118" i="8"/>
  <c r="BK112" i="8"/>
  <c r="BK106" i="8"/>
  <c r="BK100" i="8"/>
  <c r="BK193" i="8"/>
  <c r="BK170" i="8"/>
  <c r="BK155" i="8"/>
  <c r="BK149" i="8"/>
  <c r="BK233" i="8"/>
  <c r="BK227" i="8"/>
  <c r="BK213" i="8"/>
  <c r="BK205" i="8"/>
  <c r="BK199" i="8"/>
  <c r="BK181" i="8"/>
  <c r="BK157" i="8"/>
  <c r="BK231" i="8"/>
  <c r="BK173" i="8"/>
  <c r="BK222" i="8"/>
  <c r="BK180" i="8"/>
  <c r="BK162" i="8"/>
  <c r="BK101" i="8"/>
  <c r="BK232" i="8"/>
  <c r="BK169" i="8"/>
  <c r="BK164" i="8"/>
  <c r="BK131" i="8"/>
  <c r="BK127" i="8"/>
  <c r="BK108" i="8"/>
  <c r="BK95" i="8"/>
  <c r="BK226" i="8"/>
  <c r="BK168" i="8"/>
  <c r="BK119" i="8"/>
  <c r="BK115" i="8"/>
  <c r="BK96" i="8"/>
  <c r="BK90" i="8"/>
  <c r="BK84" i="8"/>
  <c r="BK78" i="8"/>
  <c r="BK72" i="8"/>
  <c r="BK62" i="8"/>
  <c r="BK165" i="8"/>
  <c r="BK158" i="8"/>
  <c r="BK150" i="8"/>
  <c r="BK107" i="8"/>
  <c r="BK103" i="8"/>
  <c r="BK97" i="8"/>
  <c r="BK91" i="8"/>
  <c r="BK85" i="8"/>
  <c r="BK79" i="8"/>
  <c r="BK73" i="8"/>
  <c r="BK60" i="8"/>
  <c r="BK179" i="8"/>
  <c r="BK159" i="8"/>
  <c r="BK137" i="8"/>
  <c r="BK133" i="8"/>
  <c r="BK114" i="8"/>
  <c r="BK185" i="8"/>
  <c r="BK144" i="8"/>
  <c r="BK177" i="8"/>
  <c r="BK125" i="8"/>
  <c r="BK121" i="8"/>
  <c r="BK102" i="8"/>
  <c r="BK174" i="8"/>
  <c r="BK161" i="8"/>
  <c r="BK132" i="8"/>
  <c r="BK207" i="8"/>
  <c r="BK201" i="8"/>
  <c r="BK186" i="8"/>
  <c r="BK167" i="8"/>
  <c r="BK143" i="8"/>
  <c r="BK139" i="8"/>
  <c r="BK120" i="8"/>
  <c r="BK94" i="8"/>
  <c r="BK88" i="8"/>
  <c r="BK82" i="8"/>
  <c r="BK76" i="8"/>
  <c r="BK70" i="8"/>
  <c r="BK66" i="8"/>
  <c r="BK54" i="8"/>
  <c r="BK44" i="8"/>
  <c r="AY28" i="8"/>
  <c r="BC30" i="8"/>
  <c r="AI31" i="8"/>
  <c r="BK32" i="8"/>
  <c r="S36" i="8"/>
  <c r="BK37" i="8"/>
  <c r="BC39" i="8"/>
  <c r="AY40" i="8"/>
  <c r="AU41" i="8"/>
  <c r="J42" i="8"/>
  <c r="AM43" i="8"/>
  <c r="AI44" i="8"/>
  <c r="J45" i="8"/>
  <c r="AY45" i="8"/>
  <c r="AM50" i="8"/>
  <c r="AM53" i="8"/>
  <c r="AY54" i="8"/>
  <c r="AM57" i="8"/>
  <c r="J58" i="8"/>
  <c r="BC58" i="8"/>
  <c r="M59" i="8"/>
  <c r="AE60" i="8"/>
  <c r="J61" i="8"/>
  <c r="BC61" i="8"/>
  <c r="AU63" i="8"/>
  <c r="AU65" i="8"/>
  <c r="AY67" i="8"/>
  <c r="AU69" i="8"/>
  <c r="S70" i="8"/>
  <c r="BC73" i="8"/>
  <c r="BC74" i="8"/>
  <c r="L77" i="8"/>
  <c r="J77" i="8"/>
  <c r="G78" i="8"/>
  <c r="N78" i="8"/>
  <c r="L78" i="8"/>
  <c r="AI80" i="8"/>
  <c r="G84" i="8"/>
  <c r="N84" i="8"/>
  <c r="L84" i="8"/>
  <c r="J84" i="8"/>
  <c r="BC85" i="8"/>
  <c r="BK86" i="8"/>
  <c r="AE88" i="8"/>
  <c r="AM89" i="8"/>
  <c r="AU90" i="8"/>
  <c r="S91" i="8"/>
  <c r="AU96" i="8"/>
  <c r="S97" i="8"/>
  <c r="AI98" i="8"/>
  <c r="AI107" i="8"/>
  <c r="AY120" i="8"/>
  <c r="BC138" i="8"/>
  <c r="AY144" i="8"/>
  <c r="AM153" i="8"/>
  <c r="AY195" i="8"/>
  <c r="H202" i="8" a="1"/>
  <c r="H202" i="8" s="1"/>
  <c r="N202" i="8"/>
  <c r="J202" i="8"/>
  <c r="M202" i="8"/>
  <c r="L202" i="8"/>
  <c r="G202" i="8"/>
  <c r="AU232" i="8"/>
  <c r="AI27" i="8"/>
  <c r="AI29" i="8"/>
  <c r="BK30" i="8"/>
  <c r="BK21" i="8" s="1"/>
  <c r="BJ21" i="8" s="1"/>
  <c r="S38" i="8"/>
  <c r="L38" i="8" s="1"/>
  <c r="BK39" i="8"/>
  <c r="AY42" i="8"/>
  <c r="BK45" i="8"/>
  <c r="S46" i="8"/>
  <c r="AI47" i="8"/>
  <c r="AY50" i="8"/>
  <c r="S51" i="8"/>
  <c r="L51" i="8" s="1"/>
  <c r="N51" i="8" s="1"/>
  <c r="AI52" i="8"/>
  <c r="AY53" i="8"/>
  <c r="S55" i="8"/>
  <c r="L55" i="8" s="1"/>
  <c r="AI56" i="8"/>
  <c r="G57" i="8"/>
  <c r="BK58" i="8"/>
  <c r="AI62" i="8"/>
  <c r="BK63" i="8"/>
  <c r="S66" i="8"/>
  <c r="J67" i="8"/>
  <c r="H67" i="8" a="1"/>
  <c r="H67" i="8" s="1"/>
  <c r="M67" i="8"/>
  <c r="BK67" i="8"/>
  <c r="S68" i="8"/>
  <c r="S72" i="8"/>
  <c r="BK74" i="8"/>
  <c r="S76" i="8"/>
  <c r="AY79" i="8"/>
  <c r="AY80" i="8"/>
  <c r="S81" i="8"/>
  <c r="AY88" i="8"/>
  <c r="AE91" i="8"/>
  <c r="AM92" i="8"/>
  <c r="AI93" i="8"/>
  <c r="S94" i="8"/>
  <c r="AM95" i="8"/>
  <c r="BC98" i="8"/>
  <c r="AI106" i="8"/>
  <c r="BC119" i="8"/>
  <c r="AM124" i="8"/>
  <c r="AM135" i="8"/>
  <c r="S140" i="8"/>
  <c r="AU143" i="8"/>
  <c r="N147" i="8"/>
  <c r="L147" i="8"/>
  <c r="J147" i="8"/>
  <c r="G147" i="8"/>
  <c r="M147" i="8"/>
  <c r="H147" i="8" a="1"/>
  <c r="H147" i="8" s="1"/>
  <c r="S223" i="8"/>
  <c r="S221" i="8"/>
  <c r="S206" i="8"/>
  <c r="S200" i="8"/>
  <c r="S194" i="8"/>
  <c r="S188" i="8"/>
  <c r="S182" i="8"/>
  <c r="S176" i="8"/>
  <c r="S170" i="8"/>
  <c r="S164" i="8"/>
  <c r="S230" i="8"/>
  <c r="S226" i="8"/>
  <c r="S233" i="8"/>
  <c r="S217" i="8"/>
  <c r="S215" i="8"/>
  <c r="S208" i="8"/>
  <c r="S202" i="8"/>
  <c r="S196" i="8"/>
  <c r="S190" i="8"/>
  <c r="S184" i="8"/>
  <c r="S178" i="8"/>
  <c r="S172" i="8"/>
  <c r="S166" i="8"/>
  <c r="S160" i="8"/>
  <c r="S154" i="8"/>
  <c r="S224" i="8"/>
  <c r="S234" i="8"/>
  <c r="S225" i="8"/>
  <c r="S216" i="8"/>
  <c r="S211" i="8"/>
  <c r="S205" i="8"/>
  <c r="S199" i="8"/>
  <c r="S193" i="8"/>
  <c r="S187" i="8"/>
  <c r="S181" i="8"/>
  <c r="S175" i="8"/>
  <c r="S169" i="8"/>
  <c r="S163" i="8"/>
  <c r="S157" i="8"/>
  <c r="S227" i="8"/>
  <c r="S222" i="8"/>
  <c r="S213" i="8"/>
  <c r="S207" i="8"/>
  <c r="S201" i="8"/>
  <c r="S219" i="8"/>
  <c r="S218" i="8"/>
  <c r="S167" i="8"/>
  <c r="S228" i="8"/>
  <c r="S155" i="8"/>
  <c r="S177" i="8"/>
  <c r="S210" i="8"/>
  <c r="S209" i="8"/>
  <c r="S204" i="8"/>
  <c r="S203" i="8"/>
  <c r="S198" i="8"/>
  <c r="S197" i="8"/>
  <c r="S165" i="8"/>
  <c r="S159" i="8"/>
  <c r="S150" i="8"/>
  <c r="S144" i="8"/>
  <c r="S138" i="8"/>
  <c r="S132" i="8"/>
  <c r="S126" i="8"/>
  <c r="S120" i="8"/>
  <c r="S114" i="8"/>
  <c r="S108" i="8"/>
  <c r="S102" i="8"/>
  <c r="S220" i="8"/>
  <c r="S214" i="8"/>
  <c r="S195" i="8"/>
  <c r="S179" i="8"/>
  <c r="S231" i="8"/>
  <c r="S171" i="8"/>
  <c r="S156" i="8"/>
  <c r="S130" i="8"/>
  <c r="S111" i="8"/>
  <c r="S107" i="8"/>
  <c r="S103" i="8"/>
  <c r="S95" i="8"/>
  <c r="S89" i="8"/>
  <c r="S83" i="8"/>
  <c r="S77" i="8"/>
  <c r="S71" i="8"/>
  <c r="S186" i="8"/>
  <c r="S174" i="8"/>
  <c r="S161" i="8"/>
  <c r="S141" i="8"/>
  <c r="S137" i="8"/>
  <c r="S133" i="8"/>
  <c r="S122" i="8"/>
  <c r="S232" i="8"/>
  <c r="S192" i="8"/>
  <c r="S180" i="8"/>
  <c r="S129" i="8"/>
  <c r="S125" i="8"/>
  <c r="S121" i="8"/>
  <c r="S110" i="8"/>
  <c r="S61" i="8"/>
  <c r="S148" i="8"/>
  <c r="S136" i="8"/>
  <c r="S117" i="8"/>
  <c r="S113" i="8"/>
  <c r="S109" i="8"/>
  <c r="S59" i="8"/>
  <c r="S147" i="8"/>
  <c r="S143" i="8"/>
  <c r="S139" i="8"/>
  <c r="S128" i="8"/>
  <c r="S98" i="8"/>
  <c r="S92" i="8"/>
  <c r="S86" i="8"/>
  <c r="S80" i="8"/>
  <c r="S74" i="8"/>
  <c r="S168" i="8"/>
  <c r="S124" i="8"/>
  <c r="S191" i="8"/>
  <c r="S173" i="8"/>
  <c r="S153" i="8"/>
  <c r="S135" i="8"/>
  <c r="S131" i="8"/>
  <c r="S127" i="8"/>
  <c r="S116" i="8"/>
  <c r="S99" i="8"/>
  <c r="S93" i="8"/>
  <c r="S87" i="8"/>
  <c r="S185" i="8"/>
  <c r="S152" i="8"/>
  <c r="S146" i="8"/>
  <c r="S112" i="8"/>
  <c r="S183" i="8"/>
  <c r="S145" i="8"/>
  <c r="S134" i="8"/>
  <c r="S100" i="8"/>
  <c r="S65" i="8"/>
  <c r="S53" i="8"/>
  <c r="S50" i="8"/>
  <c r="AI233" i="8"/>
  <c r="AI226" i="8"/>
  <c r="AI219" i="8"/>
  <c r="AI217" i="8"/>
  <c r="AI215" i="8"/>
  <c r="AI208" i="8"/>
  <c r="AI202" i="8"/>
  <c r="AI196" i="8"/>
  <c r="AI190" i="8"/>
  <c r="AI184" i="8"/>
  <c r="AI178" i="8"/>
  <c r="AI172" i="8"/>
  <c r="AI166" i="8"/>
  <c r="AI231" i="8"/>
  <c r="AI229" i="8"/>
  <c r="AI227" i="8"/>
  <c r="AI220" i="8"/>
  <c r="AI213" i="8"/>
  <c r="AI210" i="8"/>
  <c r="AI204" i="8"/>
  <c r="AI198" i="8"/>
  <c r="AI192" i="8"/>
  <c r="AI186" i="8"/>
  <c r="AI180" i="8"/>
  <c r="AI174" i="8"/>
  <c r="AI168" i="8"/>
  <c r="AI162" i="8"/>
  <c r="AI156" i="8"/>
  <c r="AI230" i="8"/>
  <c r="AI228" i="8"/>
  <c r="AI212" i="8"/>
  <c r="AI207" i="8"/>
  <c r="AI201" i="8"/>
  <c r="AI195" i="8"/>
  <c r="AI189" i="8"/>
  <c r="AI183" i="8"/>
  <c r="AI177" i="8"/>
  <c r="AI171" i="8"/>
  <c r="AI165" i="8"/>
  <c r="AI159" i="8"/>
  <c r="AI234" i="8"/>
  <c r="AI232" i="8"/>
  <c r="AI223" i="8"/>
  <c r="AI181" i="8"/>
  <c r="AI157" i="8"/>
  <c r="AI155" i="8"/>
  <c r="AI225" i="8"/>
  <c r="AI224" i="8"/>
  <c r="AI209" i="8"/>
  <c r="AI203" i="8"/>
  <c r="AI197" i="8"/>
  <c r="AI176" i="8"/>
  <c r="AI154" i="8"/>
  <c r="AI216" i="8"/>
  <c r="AI175" i="8"/>
  <c r="AI164" i="8"/>
  <c r="AI221" i="8"/>
  <c r="AI188" i="8"/>
  <c r="AI187" i="8"/>
  <c r="AI161" i="8"/>
  <c r="AI152" i="8"/>
  <c r="AI146" i="8"/>
  <c r="AI140" i="8"/>
  <c r="AI134" i="8"/>
  <c r="AI128" i="8"/>
  <c r="AI122" i="8"/>
  <c r="AI116" i="8"/>
  <c r="AI110" i="8"/>
  <c r="AI104" i="8"/>
  <c r="AI222" i="8"/>
  <c r="AI211" i="8"/>
  <c r="AI206" i="8"/>
  <c r="AI205" i="8"/>
  <c r="AI200" i="8"/>
  <c r="AI199" i="8"/>
  <c r="AI214" i="8"/>
  <c r="AI149" i="8"/>
  <c r="AI144" i="8"/>
  <c r="AI129" i="8"/>
  <c r="AI121" i="8"/>
  <c r="AI118" i="8"/>
  <c r="AI97" i="8"/>
  <c r="AI91" i="8"/>
  <c r="AI85" i="8"/>
  <c r="AI79" i="8"/>
  <c r="AI73" i="8"/>
  <c r="AI125" i="8"/>
  <c r="AI102" i="8"/>
  <c r="AI169" i="8"/>
  <c r="AI148" i="8"/>
  <c r="AI147" i="8"/>
  <c r="AI139" i="8"/>
  <c r="AI136" i="8"/>
  <c r="AI113" i="8"/>
  <c r="AI153" i="8"/>
  <c r="AI135" i="8"/>
  <c r="AI127" i="8"/>
  <c r="AI124" i="8"/>
  <c r="AI101" i="8"/>
  <c r="AI67" i="8"/>
  <c r="AI55" i="8"/>
  <c r="AI49" i="8"/>
  <c r="AI45" i="8"/>
  <c r="AI131" i="8"/>
  <c r="AI108" i="8"/>
  <c r="AI94" i="8"/>
  <c r="AI88" i="8"/>
  <c r="AI82" i="8"/>
  <c r="AI76" i="8"/>
  <c r="AI70" i="8"/>
  <c r="AI66" i="8"/>
  <c r="AI191" i="8"/>
  <c r="AI182" i="8"/>
  <c r="AI173" i="8"/>
  <c r="AI170" i="8"/>
  <c r="AI158" i="8"/>
  <c r="AI138" i="8"/>
  <c r="AI123" i="8"/>
  <c r="AI115" i="8"/>
  <c r="AI112" i="8"/>
  <c r="AI218" i="8"/>
  <c r="AI185" i="8"/>
  <c r="AI179" i="8"/>
  <c r="AI151" i="8"/>
  <c r="AI145" i="8"/>
  <c r="AI142" i="8"/>
  <c r="AI119" i="8"/>
  <c r="AI95" i="8"/>
  <c r="AI89" i="8"/>
  <c r="AI83" i="8"/>
  <c r="AI194" i="8"/>
  <c r="AI126" i="8"/>
  <c r="AI111" i="8"/>
  <c r="AI103" i="8"/>
  <c r="AI163" i="8"/>
  <c r="AI137" i="8"/>
  <c r="AI114" i="8"/>
  <c r="AI61" i="8"/>
  <c r="AY231" i="8"/>
  <c r="AY229" i="8"/>
  <c r="AY213" i="8"/>
  <c r="AY210" i="8"/>
  <c r="AY204" i="8"/>
  <c r="AY198" i="8"/>
  <c r="AY192" i="8"/>
  <c r="AY186" i="8"/>
  <c r="AY180" i="8"/>
  <c r="AY174" i="8"/>
  <c r="AY168" i="8"/>
  <c r="AY162" i="8"/>
  <c r="AY220" i="8"/>
  <c r="AY234" i="8"/>
  <c r="AY225" i="8"/>
  <c r="AY223" i="8"/>
  <c r="AY206" i="8"/>
  <c r="AY200" i="8"/>
  <c r="AY194" i="8"/>
  <c r="AY188" i="8"/>
  <c r="AY182" i="8"/>
  <c r="AY176" i="8"/>
  <c r="AY170" i="8"/>
  <c r="AY164" i="8"/>
  <c r="AY158" i="8"/>
  <c r="AY232" i="8"/>
  <c r="AY214" i="8"/>
  <c r="AY233" i="8"/>
  <c r="AY224" i="8"/>
  <c r="AY215" i="8"/>
  <c r="AY209" i="8"/>
  <c r="AY203" i="8"/>
  <c r="AY197" i="8"/>
  <c r="AY191" i="8"/>
  <c r="AY185" i="8"/>
  <c r="AY179" i="8"/>
  <c r="AY173" i="8"/>
  <c r="AY167" i="8"/>
  <c r="AY161" i="8"/>
  <c r="AY155" i="8"/>
  <c r="AY230" i="8"/>
  <c r="AY226" i="8"/>
  <c r="AY165" i="8"/>
  <c r="AY159" i="8"/>
  <c r="AY175" i="8"/>
  <c r="AY156" i="8"/>
  <c r="AY217" i="8"/>
  <c r="AY208" i="8"/>
  <c r="AY207" i="8"/>
  <c r="AY202" i="8"/>
  <c r="AY201" i="8"/>
  <c r="AY163" i="8"/>
  <c r="AY218" i="8"/>
  <c r="AY193" i="8"/>
  <c r="AY148" i="8"/>
  <c r="AY142" i="8"/>
  <c r="AY136" i="8"/>
  <c r="AY130" i="8"/>
  <c r="AY124" i="8"/>
  <c r="AY118" i="8"/>
  <c r="AY112" i="8"/>
  <c r="AY106" i="8"/>
  <c r="AY100" i="8"/>
  <c r="AY228" i="8"/>
  <c r="AY177" i="8"/>
  <c r="AY189" i="8"/>
  <c r="AY132" i="8"/>
  <c r="AY128" i="8"/>
  <c r="AY113" i="8"/>
  <c r="AY109" i="8"/>
  <c r="AY99" i="8"/>
  <c r="AY93" i="8"/>
  <c r="AY87" i="8"/>
  <c r="AY81" i="8"/>
  <c r="AY75" i="8"/>
  <c r="AY222" i="8"/>
  <c r="AY211" i="8"/>
  <c r="AY205" i="8"/>
  <c r="AY199" i="8"/>
  <c r="AY184" i="8"/>
  <c r="AY181" i="8"/>
  <c r="AY178" i="8"/>
  <c r="AY147" i="8"/>
  <c r="AY143" i="8"/>
  <c r="AY139" i="8"/>
  <c r="AY105" i="8"/>
  <c r="AY219" i="8"/>
  <c r="AY153" i="8"/>
  <c r="AY146" i="8"/>
  <c r="AY131" i="8"/>
  <c r="AY127" i="8"/>
  <c r="AY65" i="8"/>
  <c r="AY227" i="8"/>
  <c r="AY196" i="8"/>
  <c r="AY154" i="8"/>
  <c r="AY138" i="8"/>
  <c r="AY134" i="8"/>
  <c r="AY119" i="8"/>
  <c r="AY115" i="8"/>
  <c r="AY63" i="8"/>
  <c r="AY51" i="8"/>
  <c r="AY216" i="8"/>
  <c r="AY151" i="8"/>
  <c r="AY145" i="8"/>
  <c r="AY111" i="8"/>
  <c r="AY96" i="8"/>
  <c r="AY90" i="8"/>
  <c r="AY84" i="8"/>
  <c r="AY78" i="8"/>
  <c r="AY72" i="8"/>
  <c r="AY160" i="8"/>
  <c r="AY157" i="8"/>
  <c r="AY141" i="8"/>
  <c r="AY126" i="8"/>
  <c r="AY122" i="8"/>
  <c r="AY107" i="8"/>
  <c r="AY212" i="8"/>
  <c r="AY183" i="8"/>
  <c r="AY150" i="8"/>
  <c r="AY137" i="8"/>
  <c r="AY133" i="8"/>
  <c r="AY97" i="8"/>
  <c r="AY91" i="8"/>
  <c r="AY85" i="8"/>
  <c r="AY171" i="8"/>
  <c r="AY166" i="8"/>
  <c r="AY149" i="8"/>
  <c r="AY129" i="8"/>
  <c r="AY114" i="8"/>
  <c r="AY110" i="8"/>
  <c r="AY187" i="8"/>
  <c r="AY117" i="8"/>
  <c r="AY102" i="8"/>
  <c r="AY57" i="8"/>
  <c r="AY48" i="8"/>
  <c r="AY47" i="8"/>
  <c r="S28" i="8"/>
  <c r="S30" i="8"/>
  <c r="AI35" i="8"/>
  <c r="S39" i="8"/>
  <c r="BK40" i="8"/>
  <c r="AY43" i="8"/>
  <c r="AY44" i="8"/>
  <c r="AU60" i="8"/>
  <c r="AM62" i="8"/>
  <c r="AE64" i="8"/>
  <c r="BK65" i="8"/>
  <c r="BK69" i="8"/>
  <c r="AE70" i="8"/>
  <c r="AE71" i="8"/>
  <c r="AU75" i="8"/>
  <c r="BC79" i="8"/>
  <c r="BC80" i="8"/>
  <c r="S84" i="8"/>
  <c r="J86" i="8"/>
  <c r="M86" i="8"/>
  <c r="BC88" i="8"/>
  <c r="BK89" i="8"/>
  <c r="AY92" i="8"/>
  <c r="AY95" i="8"/>
  <c r="AU97" i="8"/>
  <c r="BK98" i="8"/>
  <c r="BC106" i="8"/>
  <c r="AE111" i="8"/>
  <c r="S118" i="8"/>
  <c r="AE122" i="8"/>
  <c r="AU124" i="8"/>
  <c r="AU129" i="8"/>
  <c r="AY135" i="8"/>
  <c r="S142" i="8"/>
  <c r="AE147" i="8"/>
  <c r="BC161" i="8"/>
  <c r="H166" i="8" a="1"/>
  <c r="H166" i="8" s="1"/>
  <c r="N166" i="8"/>
  <c r="J166" i="8"/>
  <c r="M166" i="8"/>
  <c r="L166" i="8"/>
  <c r="AU175" i="8"/>
  <c r="AU178" i="8"/>
  <c r="AU199" i="8"/>
  <c r="BC213" i="8"/>
  <c r="AY31" i="8"/>
  <c r="AE32" i="8"/>
  <c r="AM35" i="8"/>
  <c r="AI36" i="8"/>
  <c r="AE37" i="8"/>
  <c r="S40" i="8"/>
  <c r="L40" i="8" s="1"/>
  <c r="N40" i="8" s="1"/>
  <c r="BK41" i="8"/>
  <c r="M42" i="8"/>
  <c r="BC43" i="8"/>
  <c r="BC44" i="8"/>
  <c r="BK48" i="8"/>
  <c r="AE49" i="8"/>
  <c r="AE51" i="8"/>
  <c r="H52" i="8" a="1"/>
  <c r="H52" i="8" s="1"/>
  <c r="AE59" i="8"/>
  <c r="L59" i="8" s="1"/>
  <c r="AY60" i="8"/>
  <c r="AI64" i="8"/>
  <c r="AI68" i="8"/>
  <c r="AI71" i="8"/>
  <c r="AI72" i="8"/>
  <c r="S78" i="8"/>
  <c r="G80" i="8"/>
  <c r="AI81" i="8"/>
  <c r="AU91" i="8"/>
  <c r="BC92" i="8"/>
  <c r="AE94" i="8"/>
  <c r="BC97" i="8"/>
  <c r="N136" i="8"/>
  <c r="G136" i="8"/>
  <c r="M136" i="8"/>
  <c r="L136" i="8"/>
  <c r="J136" i="8"/>
  <c r="H136" i="8" a="1"/>
  <c r="H136" i="8" s="1"/>
  <c r="AY140" i="8"/>
  <c r="BC142" i="8"/>
  <c r="AM147" i="8"/>
  <c r="S149" i="8"/>
  <c r="AU166" i="8"/>
  <c r="N218" i="8"/>
  <c r="H218" i="8" a="1"/>
  <c r="H218" i="8" s="1"/>
  <c r="M218" i="8"/>
  <c r="J218" i="8"/>
  <c r="G218" i="8"/>
  <c r="L218" i="8"/>
  <c r="AU220" i="8"/>
  <c r="AI32" i="8"/>
  <c r="AI37" i="8"/>
  <c r="S41" i="8"/>
  <c r="L41" i="8" s="1"/>
  <c r="BK42" i="8"/>
  <c r="S45" i="8"/>
  <c r="AI46" i="8"/>
  <c r="G47" i="8"/>
  <c r="AU47" i="8"/>
  <c r="AM49" i="8"/>
  <c r="BK50" i="8"/>
  <c r="AI51" i="8"/>
  <c r="AY52" i="8"/>
  <c r="L52" i="8" s="1"/>
  <c r="N52" i="8" s="1"/>
  <c r="BK53" i="8"/>
  <c r="S54" i="8"/>
  <c r="AE55" i="8"/>
  <c r="AU56" i="8"/>
  <c r="BK57" i="8"/>
  <c r="S58" i="8"/>
  <c r="AI59" i="8"/>
  <c r="BC60" i="8"/>
  <c r="AU62" i="8"/>
  <c r="AM64" i="8"/>
  <c r="AE66" i="8"/>
  <c r="AY70" i="8"/>
  <c r="AM71" i="8"/>
  <c r="AM72" i="8"/>
  <c r="BK75" i="8"/>
  <c r="AE76" i="8"/>
  <c r="AE77" i="8"/>
  <c r="BK80" i="8"/>
  <c r="S82" i="8"/>
  <c r="AI84" i="8"/>
  <c r="G90" i="8"/>
  <c r="N90" i="8"/>
  <c r="L90" i="8"/>
  <c r="J90" i="8"/>
  <c r="BK92" i="8"/>
  <c r="BK93" i="8"/>
  <c r="AE103" i="8"/>
  <c r="N112" i="8"/>
  <c r="J112" i="8"/>
  <c r="H112" i="8" a="1"/>
  <c r="H112" i="8" s="1"/>
  <c r="L112" i="8"/>
  <c r="N123" i="8"/>
  <c r="L123" i="8"/>
  <c r="J123" i="8"/>
  <c r="H123" i="8" a="1"/>
  <c r="H123" i="8" s="1"/>
  <c r="G123" i="8"/>
  <c r="M123" i="8"/>
  <c r="AI132" i="8"/>
  <c r="AU149" i="8"/>
  <c r="AY152" i="8"/>
  <c r="G189" i="8"/>
  <c r="M189" i="8"/>
  <c r="L189" i="8"/>
  <c r="H189" i="8" a="1"/>
  <c r="H189" i="8" s="1"/>
  <c r="J189" i="8"/>
  <c r="N189" i="8"/>
  <c r="AU211" i="8"/>
  <c r="AM232" i="8"/>
  <c r="AM226" i="8"/>
  <c r="AM220" i="8"/>
  <c r="AM214" i="8"/>
  <c r="AM233" i="8"/>
  <c r="AM227" i="8"/>
  <c r="AM221" i="8"/>
  <c r="AM215" i="8"/>
  <c r="AM224" i="8"/>
  <c r="AM222" i="8"/>
  <c r="AM209" i="8"/>
  <c r="AM203" i="8"/>
  <c r="AM197" i="8"/>
  <c r="AM191" i="8"/>
  <c r="AM185" i="8"/>
  <c r="AM231" i="8"/>
  <c r="AM229" i="8"/>
  <c r="AM234" i="8"/>
  <c r="AM218" i="8"/>
  <c r="AM216" i="8"/>
  <c r="AM211" i="8"/>
  <c r="AM205" i="8"/>
  <c r="AM199" i="8"/>
  <c r="AM193" i="8"/>
  <c r="AM187" i="8"/>
  <c r="AM181" i="8"/>
  <c r="AM175" i="8"/>
  <c r="AM169" i="8"/>
  <c r="AM163" i="8"/>
  <c r="AM157" i="8"/>
  <c r="AM219" i="8"/>
  <c r="AM212" i="8"/>
  <c r="AM228" i="8"/>
  <c r="AM186" i="8"/>
  <c r="AM174" i="8"/>
  <c r="AM166" i="8"/>
  <c r="AM149" i="8"/>
  <c r="AM143" i="8"/>
  <c r="AM137" i="8"/>
  <c r="AM131" i="8"/>
  <c r="AM125" i="8"/>
  <c r="AM119" i="8"/>
  <c r="AM113" i="8"/>
  <c r="AM107" i="8"/>
  <c r="AM101" i="8"/>
  <c r="AM230" i="8"/>
  <c r="AM192" i="8"/>
  <c r="AM173" i="8"/>
  <c r="AM162" i="8"/>
  <c r="AM150" i="8"/>
  <c r="AM144" i="8"/>
  <c r="AM138" i="8"/>
  <c r="AM132" i="8"/>
  <c r="AM126" i="8"/>
  <c r="AM120" i="8"/>
  <c r="AM114" i="8"/>
  <c r="AM108" i="8"/>
  <c r="AM102" i="8"/>
  <c r="AM151" i="8"/>
  <c r="AM145" i="8"/>
  <c r="AM139" i="8"/>
  <c r="AM133" i="8"/>
  <c r="AM127" i="8"/>
  <c r="AM121" i="8"/>
  <c r="AM115" i="8"/>
  <c r="AM109" i="8"/>
  <c r="AM103" i="8"/>
  <c r="AM189" i="8"/>
  <c r="AM188" i="8"/>
  <c r="AM183" i="8"/>
  <c r="AM161" i="8"/>
  <c r="AM152" i="8"/>
  <c r="AM196" i="8"/>
  <c r="AM179" i="8"/>
  <c r="AM168" i="8"/>
  <c r="AM158" i="8"/>
  <c r="AM156" i="8"/>
  <c r="AM223" i="8"/>
  <c r="AM213" i="8"/>
  <c r="AM178" i="8"/>
  <c r="AM170" i="8"/>
  <c r="AM217" i="8"/>
  <c r="AM140" i="8"/>
  <c r="AM210" i="8"/>
  <c r="AM207" i="8"/>
  <c r="AM204" i="8"/>
  <c r="AM201" i="8"/>
  <c r="AM198" i="8"/>
  <c r="AM167" i="8"/>
  <c r="AM117" i="8"/>
  <c r="AM106" i="8"/>
  <c r="AM98" i="8"/>
  <c r="AM195" i="8"/>
  <c r="AM176" i="8"/>
  <c r="AM172" i="8"/>
  <c r="AM164" i="8"/>
  <c r="AM105" i="8"/>
  <c r="AM99" i="8"/>
  <c r="AM93" i="8"/>
  <c r="AM87" i="8"/>
  <c r="AM81" i="8"/>
  <c r="AM75" i="8"/>
  <c r="AM69" i="8"/>
  <c r="AM68" i="8"/>
  <c r="AM190" i="8"/>
  <c r="AM146" i="8"/>
  <c r="AM94" i="8"/>
  <c r="AM88" i="8"/>
  <c r="AM82" i="8"/>
  <c r="AM76" i="8"/>
  <c r="AM70" i="8"/>
  <c r="AM66" i="8"/>
  <c r="AM54" i="8"/>
  <c r="AM44" i="8"/>
  <c r="AM182" i="8"/>
  <c r="AM154" i="8"/>
  <c r="AM123" i="8"/>
  <c r="AM112" i="8"/>
  <c r="AM104" i="8"/>
  <c r="AM65" i="8"/>
  <c r="AM208" i="8"/>
  <c r="AM202" i="8"/>
  <c r="AM165" i="8"/>
  <c r="AM142" i="8"/>
  <c r="AM134" i="8"/>
  <c r="AM206" i="8"/>
  <c r="AM200" i="8"/>
  <c r="AM194" i="8"/>
  <c r="AM159" i="8"/>
  <c r="AM111" i="8"/>
  <c r="AM100" i="8"/>
  <c r="AM177" i="8"/>
  <c r="AM160" i="8"/>
  <c r="AM155" i="8"/>
  <c r="AM141" i="8"/>
  <c r="AM130" i="8"/>
  <c r="AM122" i="8"/>
  <c r="AM129" i="8"/>
  <c r="AM118" i="8"/>
  <c r="AM110" i="8"/>
  <c r="AM97" i="8"/>
  <c r="AM91" i="8"/>
  <c r="AM85" i="8"/>
  <c r="AM79" i="8"/>
  <c r="AM73" i="8"/>
  <c r="AM60" i="8"/>
  <c r="BC234" i="8"/>
  <c r="BC228" i="8"/>
  <c r="BC222" i="8"/>
  <c r="BC216" i="8"/>
  <c r="BC229" i="8"/>
  <c r="BC223" i="8"/>
  <c r="BC217" i="8"/>
  <c r="BC211" i="8"/>
  <c r="BC220" i="8"/>
  <c r="BC227" i="8"/>
  <c r="BC218" i="8"/>
  <c r="BC205" i="8"/>
  <c r="BC199" i="8"/>
  <c r="BC193" i="8"/>
  <c r="BC187" i="8"/>
  <c r="BC225" i="8"/>
  <c r="BC232" i="8"/>
  <c r="BC214" i="8"/>
  <c r="BC230" i="8"/>
  <c r="BC221" i="8"/>
  <c r="BC212" i="8"/>
  <c r="BC207" i="8"/>
  <c r="BC201" i="8"/>
  <c r="BC195" i="8"/>
  <c r="BC189" i="8"/>
  <c r="BC183" i="8"/>
  <c r="BC177" i="8"/>
  <c r="BC171" i="8"/>
  <c r="BC165" i="8"/>
  <c r="BC159" i="8"/>
  <c r="BC153" i="8"/>
  <c r="BC231" i="8"/>
  <c r="BC185" i="8"/>
  <c r="BC224" i="8"/>
  <c r="BC192" i="8"/>
  <c r="BC184" i="8"/>
  <c r="BC173" i="8"/>
  <c r="BC154" i="8"/>
  <c r="BC151" i="8"/>
  <c r="BC145" i="8"/>
  <c r="BC139" i="8"/>
  <c r="BC133" i="8"/>
  <c r="BC127" i="8"/>
  <c r="BC121" i="8"/>
  <c r="BC115" i="8"/>
  <c r="BC109" i="8"/>
  <c r="BC103" i="8"/>
  <c r="BC209" i="8"/>
  <c r="BC203" i="8"/>
  <c r="BC197" i="8"/>
  <c r="BC190" i="8"/>
  <c r="BC180" i="8"/>
  <c r="BC172" i="8"/>
  <c r="BC152" i="8"/>
  <c r="BC146" i="8"/>
  <c r="BC140" i="8"/>
  <c r="BC134" i="8"/>
  <c r="BC128" i="8"/>
  <c r="BC122" i="8"/>
  <c r="BC116" i="8"/>
  <c r="BC110" i="8"/>
  <c r="BC104" i="8"/>
  <c r="BC215" i="8"/>
  <c r="BC196" i="8"/>
  <c r="BC188" i="8"/>
  <c r="BC168" i="8"/>
  <c r="BC147" i="8"/>
  <c r="BC141" i="8"/>
  <c r="BC135" i="8"/>
  <c r="BC129" i="8"/>
  <c r="BC123" i="8"/>
  <c r="BC117" i="8"/>
  <c r="BC111" i="8"/>
  <c r="BC105" i="8"/>
  <c r="BC194" i="8"/>
  <c r="BC182" i="8"/>
  <c r="BC148" i="8"/>
  <c r="BC206" i="8"/>
  <c r="BC200" i="8"/>
  <c r="BC178" i="8"/>
  <c r="BC167" i="8"/>
  <c r="BC160" i="8"/>
  <c r="BC226" i="8"/>
  <c r="BC186" i="8"/>
  <c r="BC169" i="8"/>
  <c r="BC210" i="8"/>
  <c r="BC204" i="8"/>
  <c r="BC198" i="8"/>
  <c r="BC181" i="8"/>
  <c r="BC143" i="8"/>
  <c r="BC162" i="8"/>
  <c r="BC124" i="8"/>
  <c r="BC120" i="8"/>
  <c r="BC101" i="8"/>
  <c r="BC94" i="8"/>
  <c r="BC112" i="8"/>
  <c r="BC108" i="8"/>
  <c r="BC95" i="8"/>
  <c r="BC89" i="8"/>
  <c r="BC83" i="8"/>
  <c r="BC77" i="8"/>
  <c r="BC71" i="8"/>
  <c r="BC64" i="8"/>
  <c r="BC170" i="8"/>
  <c r="BC100" i="8"/>
  <c r="BC96" i="8"/>
  <c r="BC90" i="8"/>
  <c r="BC84" i="8"/>
  <c r="BC78" i="8"/>
  <c r="BC72" i="8"/>
  <c r="BC62" i="8"/>
  <c r="BC208" i="8"/>
  <c r="BC202" i="8"/>
  <c r="BC191" i="8"/>
  <c r="BC158" i="8"/>
  <c r="BC157" i="8"/>
  <c r="BC155" i="8"/>
  <c r="BC130" i="8"/>
  <c r="BC126" i="8"/>
  <c r="BC107" i="8"/>
  <c r="BC179" i="8"/>
  <c r="BC150" i="8"/>
  <c r="BC137" i="8"/>
  <c r="BC166" i="8"/>
  <c r="BC156" i="8"/>
  <c r="BC149" i="8"/>
  <c r="BC118" i="8"/>
  <c r="BC114" i="8"/>
  <c r="BC175" i="8"/>
  <c r="BC144" i="8"/>
  <c r="BC125" i="8"/>
  <c r="BC136" i="8"/>
  <c r="BC132" i="8"/>
  <c r="BC113" i="8"/>
  <c r="BC99" i="8"/>
  <c r="BC93" i="8"/>
  <c r="BC87" i="8"/>
  <c r="BC81" i="8"/>
  <c r="BC75" i="8"/>
  <c r="BC69" i="8"/>
  <c r="BC68" i="8"/>
  <c r="BC56" i="8"/>
  <c r="BC46" i="8"/>
  <c r="AY27" i="8"/>
  <c r="AY29" i="8"/>
  <c r="AE30" i="8"/>
  <c r="AE21" i="8" s="1"/>
  <c r="AD21" i="8" s="1"/>
  <c r="AM32" i="8"/>
  <c r="AM21" i="8" s="1"/>
  <c r="AL21" i="8" s="1"/>
  <c r="AU35" i="8"/>
  <c r="J36" i="8"/>
  <c r="AM37" i="8"/>
  <c r="AI38" i="8"/>
  <c r="AE39" i="8"/>
  <c r="S42" i="8"/>
  <c r="BK43" i="8"/>
  <c r="AM46" i="8"/>
  <c r="J47" i="8"/>
  <c r="BC47" i="8"/>
  <c r="M50" i="8"/>
  <c r="AM51" i="8"/>
  <c r="J52" i="8"/>
  <c r="BC52" i="8"/>
  <c r="M53" i="8"/>
  <c r="AM55" i="8"/>
  <c r="J56" i="8"/>
  <c r="AY56" i="8"/>
  <c r="M57" i="8"/>
  <c r="AM59" i="8"/>
  <c r="AY62" i="8"/>
  <c r="S63" i="8"/>
  <c r="L63" i="8" s="1"/>
  <c r="AU68" i="8"/>
  <c r="BC70" i="8"/>
  <c r="AY71" i="8"/>
  <c r="S73" i="8"/>
  <c r="AI77" i="8"/>
  <c r="AI78" i="8"/>
  <c r="AU81" i="8"/>
  <c r="AE83" i="8"/>
  <c r="AM84" i="8"/>
  <c r="L89" i="8"/>
  <c r="J89" i="8"/>
  <c r="H89" i="8" a="1"/>
  <c r="H89" i="8" s="1"/>
  <c r="AY94" i="8"/>
  <c r="G96" i="8"/>
  <c r="N96" i="8"/>
  <c r="L96" i="8"/>
  <c r="J96" i="8"/>
  <c r="AY103" i="8"/>
  <c r="M112" i="8"/>
  <c r="AY116" i="8"/>
  <c r="S123" i="8"/>
  <c r="AU131" i="8"/>
  <c r="AM136" i="8"/>
  <c r="S162" i="8"/>
  <c r="BC163" i="8"/>
  <c r="BC174" i="8"/>
  <c r="S189" i="8"/>
  <c r="AI28" i="8"/>
  <c r="AM30" i="8"/>
  <c r="S31" i="8"/>
  <c r="AU32" i="8"/>
  <c r="BC35" i="8"/>
  <c r="AY36" i="8"/>
  <c r="AU37" i="8"/>
  <c r="AM39" i="8"/>
  <c r="L39" i="8" s="1"/>
  <c r="N39" i="8" s="1"/>
  <c r="AI40" i="8"/>
  <c r="AE41" i="8"/>
  <c r="S44" i="8"/>
  <c r="L44" i="8" s="1"/>
  <c r="AE45" i="8"/>
  <c r="AU46" i="8"/>
  <c r="BK47" i="8"/>
  <c r="AY49" i="8"/>
  <c r="G51" i="8"/>
  <c r="AU51" i="8"/>
  <c r="BK52" i="8"/>
  <c r="AE54" i="8"/>
  <c r="H55" i="8" a="1"/>
  <c r="H55" i="8" s="1"/>
  <c r="M55" i="8"/>
  <c r="AU55" i="8"/>
  <c r="BK56" i="8"/>
  <c r="S57" i="8"/>
  <c r="AI58" i="8"/>
  <c r="AY59" i="8"/>
  <c r="AM61" i="8"/>
  <c r="AE63" i="8"/>
  <c r="BC66" i="8"/>
  <c r="S69" i="8"/>
  <c r="BK71" i="8"/>
  <c r="AE73" i="8"/>
  <c r="BC76" i="8"/>
  <c r="AY77" i="8"/>
  <c r="L80" i="8"/>
  <c r="BK81" i="8"/>
  <c r="AY83" i="8"/>
  <c r="AI86" i="8"/>
  <c r="M89" i="8"/>
  <c r="S90" i="8"/>
  <c r="J92" i="8"/>
  <c r="M92" i="8"/>
  <c r="M96" i="8"/>
  <c r="N104" i="8"/>
  <c r="L104" i="8"/>
  <c r="H104" i="8" a="1"/>
  <c r="H104" i="8" s="1"/>
  <c r="J104" i="8"/>
  <c r="M104" i="8"/>
  <c r="AI105" i="8"/>
  <c r="BK109" i="8"/>
  <c r="N128" i="8"/>
  <c r="L128" i="8"/>
  <c r="H128" i="8" a="1"/>
  <c r="H128" i="8" s="1"/>
  <c r="G128" i="8"/>
  <c r="M128" i="8"/>
  <c r="J128" i="8"/>
  <c r="BK145" i="8"/>
  <c r="AM148" i="8"/>
  <c r="AI167" i="8"/>
  <c r="BC176" i="8"/>
  <c r="AM180" i="8"/>
  <c r="AI48" i="8"/>
  <c r="S60" i="8"/>
  <c r="AI69" i="8"/>
  <c r="L71" i="8"/>
  <c r="J71" i="8"/>
  <c r="G72" i="8"/>
  <c r="N72" i="8"/>
  <c r="L72" i="8"/>
  <c r="AU73" i="8"/>
  <c r="AM74" i="8"/>
  <c r="BK77" i="8"/>
  <c r="N80" i="8"/>
  <c r="BC82" i="8"/>
  <c r="BK83" i="8"/>
  <c r="AY86" i="8"/>
  <c r="S88" i="8"/>
  <c r="AI90" i="8"/>
  <c r="AI96" i="8"/>
  <c r="AI99" i="8"/>
  <c r="AE104" i="8"/>
  <c r="AM128" i="8"/>
  <c r="AI141" i="8"/>
  <c r="BK151" i="8"/>
  <c r="AE155" i="8"/>
  <c r="AI160" i="8"/>
  <c r="BC164" i="8"/>
  <c r="AU168" i="8"/>
  <c r="AY169" i="8"/>
  <c r="AY172" i="8"/>
  <c r="AU205" i="8"/>
  <c r="AM225" i="8"/>
  <c r="AY30" i="8"/>
  <c r="S35" i="8"/>
  <c r="BC38" i="8"/>
  <c r="BC21" i="8" s="1"/>
  <c r="BB21" i="8" s="1"/>
  <c r="AY39" i="8"/>
  <c r="AU40" i="8"/>
  <c r="AM42" i="8"/>
  <c r="AI43" i="8"/>
  <c r="AE44" i="8"/>
  <c r="M45" i="8"/>
  <c r="AU45" i="8"/>
  <c r="BK46" i="8"/>
  <c r="S47" i="8"/>
  <c r="L47" i="8" s="1"/>
  <c r="N47" i="8" s="1"/>
  <c r="AM48" i="8"/>
  <c r="G50" i="8"/>
  <c r="AI50" i="8"/>
  <c r="BK51" i="8"/>
  <c r="S52" i="8"/>
  <c r="G53" i="8"/>
  <c r="AI53" i="8"/>
  <c r="AU54" i="8"/>
  <c r="BK55" i="8"/>
  <c r="S56" i="8"/>
  <c r="L56" i="8" s="1"/>
  <c r="N56" i="8" s="1"/>
  <c r="AI57" i="8"/>
  <c r="AY58" i="8"/>
  <c r="BK59" i="8"/>
  <c r="M61" i="8"/>
  <c r="H61" i="8" a="1"/>
  <c r="H61" i="8" s="1"/>
  <c r="AY61" i="8"/>
  <c r="S62" i="8"/>
  <c r="AI65" i="8"/>
  <c r="AU67" i="8"/>
  <c r="J72" i="8"/>
  <c r="AY73" i="8"/>
  <c r="AY74" i="8"/>
  <c r="S75" i="8"/>
  <c r="H77" i="8" a="1"/>
  <c r="H77" i="8" s="1"/>
  <c r="H78" i="8" a="1"/>
  <c r="H78" i="8" s="1"/>
  <c r="AE79" i="8"/>
  <c r="H84" i="8" a="1"/>
  <c r="H84" i="8" s="1"/>
  <c r="AU85" i="8"/>
  <c r="BC86" i="8"/>
  <c r="AU87" i="8"/>
  <c r="AE89" i="8"/>
  <c r="AM90" i="8"/>
  <c r="AM96" i="8"/>
  <c r="AI100" i="8"/>
  <c r="AY101" i="8"/>
  <c r="AY104" i="8"/>
  <c r="S115" i="8"/>
  <c r="AI117" i="8"/>
  <c r="AI120" i="8"/>
  <c r="BK126" i="8"/>
  <c r="AE195" i="8"/>
  <c r="L87" i="8"/>
  <c r="L93" i="8"/>
  <c r="L99" i="8"/>
  <c r="N105" i="8"/>
  <c r="L105" i="8"/>
  <c r="J105" i="8"/>
  <c r="M142" i="8"/>
  <c r="N153" i="8"/>
  <c r="L153" i="8"/>
  <c r="J153" i="8"/>
  <c r="J179" i="8"/>
  <c r="G179" i="8"/>
  <c r="N179" i="8"/>
  <c r="M179" i="8"/>
  <c r="H179" i="8" a="1"/>
  <c r="H179" i="8" s="1"/>
  <c r="J185" i="8"/>
  <c r="G185" i="8"/>
  <c r="N185" i="8"/>
  <c r="L185" i="8"/>
  <c r="N194" i="8"/>
  <c r="G194" i="8"/>
  <c r="M194" i="8"/>
  <c r="J194" i="8"/>
  <c r="H194" i="8" a="1"/>
  <c r="H194" i="8" s="1"/>
  <c r="N106" i="8"/>
  <c r="N117" i="8"/>
  <c r="L117" i="8"/>
  <c r="J117" i="8"/>
  <c r="G118" i="8"/>
  <c r="N148" i="8"/>
  <c r="L148" i="8"/>
  <c r="N188" i="8"/>
  <c r="G188" i="8"/>
  <c r="L188" i="8"/>
  <c r="J188" i="8"/>
  <c r="H188" i="8" a="1"/>
  <c r="H188" i="8" s="1"/>
  <c r="M188" i="8"/>
  <c r="M98" i="8"/>
  <c r="J106" i="8"/>
  <c r="N140" i="8"/>
  <c r="L140" i="8"/>
  <c r="H140" i="8" a="1"/>
  <c r="H140" i="8" s="1"/>
  <c r="J148" i="8"/>
  <c r="H162" i="8" a="1"/>
  <c r="H162" i="8" s="1"/>
  <c r="M162" i="8"/>
  <c r="G162" i="8"/>
  <c r="N162" i="8"/>
  <c r="L162" i="8"/>
  <c r="G164" i="8"/>
  <c r="J164" i="8"/>
  <c r="H164" i="8" a="1"/>
  <c r="H164" i="8" s="1"/>
  <c r="N110" i="8"/>
  <c r="L110" i="8"/>
  <c r="H110" i="8" a="1"/>
  <c r="H110" i="8" s="1"/>
  <c r="N118" i="8"/>
  <c r="N129" i="8"/>
  <c r="L129" i="8"/>
  <c r="J129" i="8"/>
  <c r="H172" i="8" a="1"/>
  <c r="H172" i="8" s="1"/>
  <c r="N172" i="8"/>
  <c r="J172" i="8"/>
  <c r="L172" i="8"/>
  <c r="G99" i="8"/>
  <c r="L106" i="8"/>
  <c r="J110" i="8"/>
  <c r="M117" i="8"/>
  <c r="J118" i="8"/>
  <c r="M148" i="8"/>
  <c r="M164" i="8"/>
  <c r="J167" i="8"/>
  <c r="G167" i="8"/>
  <c r="M167" i="8"/>
  <c r="H167" i="8" a="1"/>
  <c r="H167" i="8" s="1"/>
  <c r="G195" i="8"/>
  <c r="M195" i="8"/>
  <c r="L195" i="8"/>
  <c r="H195" i="8" a="1"/>
  <c r="H195" i="8" s="1"/>
  <c r="N195" i="8"/>
  <c r="J195" i="8"/>
  <c r="M219" i="8"/>
  <c r="L219" i="8"/>
  <c r="H219" i="8" a="1"/>
  <c r="H219" i="8" s="1"/>
  <c r="J219" i="8"/>
  <c r="G219" i="8"/>
  <c r="J65" i="8"/>
  <c r="M106" i="8"/>
  <c r="N122" i="8"/>
  <c r="L122" i="8"/>
  <c r="H122" i="8" a="1"/>
  <c r="H122" i="8" s="1"/>
  <c r="N130" i="8"/>
  <c r="M140" i="8"/>
  <c r="N141" i="8"/>
  <c r="L141" i="8"/>
  <c r="J141" i="8"/>
  <c r="G161" i="8"/>
  <c r="L161" i="8"/>
  <c r="J161" i="8"/>
  <c r="H161" i="8" a="1"/>
  <c r="H161" i="8" s="1"/>
  <c r="N164" i="8"/>
  <c r="M172" i="8"/>
  <c r="H180" i="8" a="1"/>
  <c r="H180" i="8" s="1"/>
  <c r="M180" i="8"/>
  <c r="J180" i="8"/>
  <c r="G180" i="8"/>
  <c r="L180" i="8"/>
  <c r="H192" i="8" a="1"/>
  <c r="H192" i="8" s="1"/>
  <c r="M192" i="8"/>
  <c r="N192" i="8"/>
  <c r="L192" i="8"/>
  <c r="G192" i="8"/>
  <c r="M118" i="8"/>
  <c r="N134" i="8"/>
  <c r="L134" i="8"/>
  <c r="H134" i="8" a="1"/>
  <c r="H134" i="8" s="1"/>
  <c r="N142" i="8"/>
  <c r="H174" i="8" a="1"/>
  <c r="H174" i="8" s="1"/>
  <c r="M174" i="8"/>
  <c r="N174" i="8"/>
  <c r="J174" i="8"/>
  <c r="L222" i="8"/>
  <c r="H222" i="8" a="1"/>
  <c r="H222" i="8" s="1"/>
  <c r="J222" i="8"/>
  <c r="N222" i="8"/>
  <c r="G222" i="8"/>
  <c r="N146" i="8"/>
  <c r="L146" i="8"/>
  <c r="H146" i="8" a="1"/>
  <c r="H146" i="8" s="1"/>
  <c r="G155" i="8"/>
  <c r="M155" i="8"/>
  <c r="J155" i="8"/>
  <c r="G177" i="8"/>
  <c r="M177" i="8"/>
  <c r="L177" i="8"/>
  <c r="H177" i="8" a="1"/>
  <c r="H177" i="8" s="1"/>
  <c r="N116" i="8"/>
  <c r="L116" i="8"/>
  <c r="H116" i="8" a="1"/>
  <c r="H116" i="8" s="1"/>
  <c r="G117" i="8"/>
  <c r="N124" i="8"/>
  <c r="N135" i="8"/>
  <c r="L135" i="8"/>
  <c r="J135" i="8"/>
  <c r="J146" i="8"/>
  <c r="L155" i="8"/>
  <c r="G165" i="8"/>
  <c r="M165" i="8"/>
  <c r="L165" i="8"/>
  <c r="H165" i="8" a="1"/>
  <c r="H165" i="8" s="1"/>
  <c r="N165" i="8"/>
  <c r="N212" i="8"/>
  <c r="L212" i="8"/>
  <c r="M212" i="8"/>
  <c r="J212" i="8"/>
  <c r="H212" i="8" a="1"/>
  <c r="H212" i="8" s="1"/>
  <c r="G212" i="8"/>
  <c r="J173" i="8"/>
  <c r="G173" i="8"/>
  <c r="J176" i="8"/>
  <c r="H198" i="8" a="1"/>
  <c r="H198" i="8" s="1"/>
  <c r="M198" i="8"/>
  <c r="H204" i="8" a="1"/>
  <c r="H204" i="8" s="1"/>
  <c r="M204" i="8"/>
  <c r="H210" i="8" a="1"/>
  <c r="H210" i="8" s="1"/>
  <c r="M210" i="8"/>
  <c r="G103" i="8"/>
  <c r="G109" i="8"/>
  <c r="G115" i="8"/>
  <c r="G121" i="8"/>
  <c r="G127" i="8"/>
  <c r="G133" i="8"/>
  <c r="G139" i="8"/>
  <c r="G145" i="8"/>
  <c r="G151" i="8"/>
  <c r="H152" i="8" a="1"/>
  <c r="H152" i="8" s="1"/>
  <c r="N160" i="8"/>
  <c r="J160" i="8"/>
  <c r="M173" i="8"/>
  <c r="N176" i="8"/>
  <c r="H186" i="8" a="1"/>
  <c r="H186" i="8" s="1"/>
  <c r="M186" i="8"/>
  <c r="N198" i="8"/>
  <c r="N204" i="8"/>
  <c r="N210" i="8"/>
  <c r="N224" i="8"/>
  <c r="H224" i="8" a="1"/>
  <c r="H224" i="8" s="1"/>
  <c r="J224" i="8"/>
  <c r="G170" i="8"/>
  <c r="N173" i="8"/>
  <c r="H178" i="8" a="1"/>
  <c r="H178" i="8" s="1"/>
  <c r="N178" i="8"/>
  <c r="J178" i="8"/>
  <c r="N230" i="8"/>
  <c r="L230" i="8"/>
  <c r="G230" i="8"/>
  <c r="H156" i="8" a="1"/>
  <c r="H156" i="8" s="1"/>
  <c r="M156" i="8"/>
  <c r="G158" i="8"/>
  <c r="L160" i="8"/>
  <c r="L170" i="8"/>
  <c r="G171" i="8"/>
  <c r="M171" i="8"/>
  <c r="L171" i="8"/>
  <c r="H171" i="8" a="1"/>
  <c r="H171" i="8" s="1"/>
  <c r="G182" i="8"/>
  <c r="N200" i="8"/>
  <c r="G200" i="8"/>
  <c r="G201" i="8"/>
  <c r="M201" i="8"/>
  <c r="L201" i="8"/>
  <c r="H201" i="8" a="1"/>
  <c r="H201" i="8" s="1"/>
  <c r="N206" i="8"/>
  <c r="G206" i="8"/>
  <c r="G207" i="8"/>
  <c r="M207" i="8"/>
  <c r="L207" i="8"/>
  <c r="H207" i="8" a="1"/>
  <c r="H207" i="8" s="1"/>
  <c r="L228" i="8"/>
  <c r="N228" i="8"/>
  <c r="M228" i="8"/>
  <c r="G228" i="8"/>
  <c r="M230" i="8"/>
  <c r="J6" i="9"/>
  <c r="G6" i="9"/>
  <c r="L6" i="9"/>
  <c r="L152" i="8"/>
  <c r="N170" i="8"/>
  <c r="M178" i="8"/>
  <c r="L182" i="8"/>
  <c r="G183" i="8"/>
  <c r="M183" i="8"/>
  <c r="L183" i="8"/>
  <c r="H183" i="8" a="1"/>
  <c r="H183" i="8" s="1"/>
  <c r="H196" i="8" a="1"/>
  <c r="H196" i="8" s="1"/>
  <c r="N196" i="8"/>
  <c r="J196" i="8"/>
  <c r="L200" i="8"/>
  <c r="L206" i="8"/>
  <c r="N217" i="8"/>
  <c r="L217" i="8"/>
  <c r="G217" i="8"/>
  <c r="M217" i="8"/>
  <c r="H217" i="8" a="1"/>
  <c r="H217" i="8" s="1"/>
  <c r="I7" i="9"/>
  <c r="K7" i="9" s="1"/>
  <c r="N154" i="8"/>
  <c r="J154" i="8"/>
  <c r="L156" i="8"/>
  <c r="M159" i="8"/>
  <c r="L159" i="8"/>
  <c r="H159" i="8" a="1"/>
  <c r="H159" i="8" s="1"/>
  <c r="N171" i="8"/>
  <c r="N182" i="8"/>
  <c r="H190" i="8" a="1"/>
  <c r="H190" i="8" s="1"/>
  <c r="N190" i="8"/>
  <c r="J190" i="8"/>
  <c r="L216" i="8"/>
  <c r="M216" i="8"/>
  <c r="H216" i="8" a="1"/>
  <c r="H216" i="8" s="1"/>
  <c r="G176" i="8"/>
  <c r="H184" i="8" a="1"/>
  <c r="H184" i="8" s="1"/>
  <c r="N184" i="8"/>
  <c r="J184" i="8"/>
  <c r="K17" i="9" a="1"/>
  <c r="K17" i="9" s="1"/>
  <c r="AA226" i="9"/>
  <c r="AA231" i="9"/>
  <c r="AA228" i="9"/>
  <c r="AA218" i="9"/>
  <c r="AA215" i="9"/>
  <c r="AA205" i="9"/>
  <c r="AA195" i="9"/>
  <c r="AA192" i="9"/>
  <c r="AA202" i="9"/>
  <c r="AA232" i="9"/>
  <c r="AA220" i="9"/>
  <c r="AA187" i="9"/>
  <c r="AA182" i="9"/>
  <c r="AA179" i="9"/>
  <c r="AA169" i="9"/>
  <c r="AA160" i="9"/>
  <c r="AA154" i="9"/>
  <c r="AA148" i="9"/>
  <c r="AA142" i="9"/>
  <c r="AA216" i="9"/>
  <c r="AA209" i="9"/>
  <c r="AA198" i="9"/>
  <c r="AA230" i="9"/>
  <c r="AA234" i="9"/>
  <c r="AA233" i="9"/>
  <c r="AA229" i="9"/>
  <c r="AA225" i="9"/>
  <c r="AA200" i="9"/>
  <c r="AA193" i="9"/>
  <c r="AA222" i="9"/>
  <c r="AA213" i="9"/>
  <c r="AA199" i="9"/>
  <c r="AA184" i="9"/>
  <c r="AA227" i="9"/>
  <c r="AA188" i="9"/>
  <c r="AA181" i="9"/>
  <c r="AA171" i="9"/>
  <c r="AA168" i="9"/>
  <c r="AA164" i="9"/>
  <c r="AA158" i="9"/>
  <c r="AA152" i="9"/>
  <c r="AA146" i="9"/>
  <c r="AA140" i="9"/>
  <c r="AA221" i="9"/>
  <c r="AA210" i="9"/>
  <c r="AA208" i="9"/>
  <c r="AA203" i="9"/>
  <c r="AA190" i="9"/>
  <c r="AA178" i="9"/>
  <c r="AA217" i="9"/>
  <c r="AA212" i="9"/>
  <c r="AA201" i="9"/>
  <c r="AA196" i="9"/>
  <c r="AA194" i="9"/>
  <c r="AA172" i="9"/>
  <c r="AA180" i="9"/>
  <c r="AA163" i="9"/>
  <c r="AA149" i="9"/>
  <c r="AA145" i="9"/>
  <c r="AA129" i="9"/>
  <c r="AA119" i="9"/>
  <c r="AA219" i="9"/>
  <c r="AA214" i="9"/>
  <c r="AA177" i="9"/>
  <c r="AA156" i="9"/>
  <c r="AA138" i="9"/>
  <c r="AA126" i="9"/>
  <c r="AA115" i="9"/>
  <c r="AA211" i="9"/>
  <c r="AA197" i="9"/>
  <c r="AA183" i="9"/>
  <c r="AA174" i="9"/>
  <c r="AA167" i="9"/>
  <c r="AA159" i="9"/>
  <c r="AA224" i="9"/>
  <c r="AA204" i="9"/>
  <c r="AA186" i="9"/>
  <c r="AA120" i="9"/>
  <c r="AA116" i="9"/>
  <c r="AA110" i="9"/>
  <c r="AA185" i="9"/>
  <c r="AA155" i="9"/>
  <c r="AA151" i="9"/>
  <c r="AA130" i="9"/>
  <c r="AA127" i="9"/>
  <c r="AA189" i="9"/>
  <c r="AA166" i="9"/>
  <c r="AA165" i="9"/>
  <c r="AA147" i="9"/>
  <c r="AA134" i="9"/>
  <c r="AA124" i="9"/>
  <c r="AA121" i="9"/>
  <c r="AA176" i="9"/>
  <c r="AA161" i="9"/>
  <c r="AA157" i="9"/>
  <c r="AA143" i="9"/>
  <c r="AA139" i="9"/>
  <c r="AA137" i="9"/>
  <c r="AA131" i="9"/>
  <c r="AA128" i="9"/>
  <c r="AA118" i="9"/>
  <c r="AA223" i="9"/>
  <c r="AA191" i="9"/>
  <c r="AA173" i="9"/>
  <c r="AA170" i="9"/>
  <c r="AA150" i="9"/>
  <c r="AA113" i="9"/>
  <c r="AA107" i="9"/>
  <c r="AA101" i="9"/>
  <c r="AA95" i="9"/>
  <c r="AA89" i="9"/>
  <c r="AA83" i="9"/>
  <c r="AA77" i="9"/>
  <c r="AA132" i="9"/>
  <c r="AA114" i="9"/>
  <c r="AA108" i="9"/>
  <c r="AA102" i="9"/>
  <c r="AA96" i="9"/>
  <c r="AA90" i="9"/>
  <c r="AA109" i="9"/>
  <c r="AA91" i="9"/>
  <c r="AA81" i="9"/>
  <c r="AA79" i="9"/>
  <c r="AA59" i="9"/>
  <c r="AA37" i="9"/>
  <c r="AA32" i="9"/>
  <c r="AA144" i="9"/>
  <c r="AA111" i="9"/>
  <c r="AA74" i="9"/>
  <c r="AA58" i="9"/>
  <c r="AA36" i="9"/>
  <c r="AA153" i="9"/>
  <c r="AA117" i="9"/>
  <c r="AA100" i="9"/>
  <c r="AA88" i="9"/>
  <c r="AA86" i="9"/>
  <c r="AA84" i="9"/>
  <c r="AA75" i="9"/>
  <c r="AA69" i="9"/>
  <c r="AA68" i="9"/>
  <c r="AA56" i="9"/>
  <c r="AA46" i="9"/>
  <c r="L46" i="9" s="1"/>
  <c r="AA135" i="9"/>
  <c r="AA99" i="9"/>
  <c r="AA98" i="9"/>
  <c r="AA67" i="9"/>
  <c r="AA55" i="9"/>
  <c r="AA49" i="9"/>
  <c r="AA175" i="9"/>
  <c r="AA141" i="9"/>
  <c r="AA105" i="9"/>
  <c r="AA104" i="9"/>
  <c r="AA82" i="9"/>
  <c r="AA80" i="9"/>
  <c r="AA78" i="9"/>
  <c r="AA65" i="9"/>
  <c r="AA53" i="9"/>
  <c r="AA50" i="9"/>
  <c r="AA43" i="9"/>
  <c r="AA206" i="9"/>
  <c r="AA133" i="9"/>
  <c r="AA103" i="9"/>
  <c r="AA71" i="9"/>
  <c r="AA64" i="9"/>
  <c r="AA52" i="9"/>
  <c r="AA42" i="9"/>
  <c r="AA93" i="9"/>
  <c r="AA63" i="9"/>
  <c r="AA51" i="9"/>
  <c r="L51" i="9" s="1"/>
  <c r="AA41" i="9"/>
  <c r="AA125" i="9"/>
  <c r="AA122" i="9"/>
  <c r="AA87" i="9"/>
  <c r="AA85" i="9"/>
  <c r="AA76" i="9"/>
  <c r="AA72" i="9"/>
  <c r="AA62" i="9"/>
  <c r="AA40" i="9"/>
  <c r="AA28" i="9"/>
  <c r="AA162" i="9"/>
  <c r="AA207" i="9"/>
  <c r="AA136" i="9"/>
  <c r="AA73" i="9"/>
  <c r="AA60" i="9"/>
  <c r="AA38" i="9"/>
  <c r="AU29" i="9"/>
  <c r="BK42" i="9"/>
  <c r="AA57" i="9"/>
  <c r="BK64" i="9"/>
  <c r="AE73" i="9"/>
  <c r="W77" i="9"/>
  <c r="AA94" i="9"/>
  <c r="BG97" i="9"/>
  <c r="H111" i="9" a="1"/>
  <c r="H111" i="9" s="1"/>
  <c r="N111" i="9"/>
  <c r="M111" i="9"/>
  <c r="L111" i="9"/>
  <c r="J111" i="9"/>
  <c r="G111" i="9"/>
  <c r="AU116" i="9"/>
  <c r="AY141" i="9"/>
  <c r="BG160" i="9"/>
  <c r="AE232" i="9"/>
  <c r="AE226" i="9"/>
  <c r="AE220" i="9"/>
  <c r="AE214" i="9"/>
  <c r="AE208" i="9"/>
  <c r="AE202" i="9"/>
  <c r="AE196" i="9"/>
  <c r="AE190" i="9"/>
  <c r="AE184" i="9"/>
  <c r="AE178" i="9"/>
  <c r="AE172" i="9"/>
  <c r="AE166" i="9"/>
  <c r="AE233" i="9"/>
  <c r="AE223" i="9"/>
  <c r="AE225" i="9"/>
  <c r="AE222" i="9"/>
  <c r="AE212" i="9"/>
  <c r="AE209" i="9"/>
  <c r="AE199" i="9"/>
  <c r="AE189" i="9"/>
  <c r="AE186" i="9"/>
  <c r="AE229" i="9"/>
  <c r="AE219" i="9"/>
  <c r="AE216" i="9"/>
  <c r="AE205" i="9"/>
  <c r="AE198" i="9"/>
  <c r="AE231" i="9"/>
  <c r="AE230" i="9"/>
  <c r="AE207" i="9"/>
  <c r="AE191" i="9"/>
  <c r="AE176" i="9"/>
  <c r="AE173" i="9"/>
  <c r="AE234" i="9"/>
  <c r="AE183" i="9"/>
  <c r="AE180" i="9"/>
  <c r="AE170" i="9"/>
  <c r="AE167" i="9"/>
  <c r="AE162" i="9"/>
  <c r="AE156" i="9"/>
  <c r="AE150" i="9"/>
  <c r="AE144" i="9"/>
  <c r="AE138" i="9"/>
  <c r="AE132" i="9"/>
  <c r="AE126" i="9"/>
  <c r="AE120" i="9"/>
  <c r="AE228" i="9"/>
  <c r="AE227" i="9"/>
  <c r="AE218" i="9"/>
  <c r="AE215" i="9"/>
  <c r="AE188" i="9"/>
  <c r="AE181" i="9"/>
  <c r="AE171" i="9"/>
  <c r="AE168" i="9"/>
  <c r="AE221" i="9"/>
  <c r="AE210" i="9"/>
  <c r="AE203" i="9"/>
  <c r="AE217" i="9"/>
  <c r="AE192" i="9"/>
  <c r="AE185" i="9"/>
  <c r="AE175" i="9"/>
  <c r="AE165" i="9"/>
  <c r="AE159" i="9"/>
  <c r="AE153" i="9"/>
  <c r="AE147" i="9"/>
  <c r="AE141" i="9"/>
  <c r="AE201" i="9"/>
  <c r="AE194" i="9"/>
  <c r="AE187" i="9"/>
  <c r="AE182" i="9"/>
  <c r="AE179" i="9"/>
  <c r="AE169" i="9"/>
  <c r="AE177" i="9"/>
  <c r="AE115" i="9"/>
  <c r="AE109" i="9"/>
  <c r="AE103" i="9"/>
  <c r="AE97" i="9"/>
  <c r="AE211" i="9"/>
  <c r="AE197" i="9"/>
  <c r="AE195" i="9"/>
  <c r="AE193" i="9"/>
  <c r="AE174" i="9"/>
  <c r="AE152" i="9"/>
  <c r="AE136" i="9"/>
  <c r="AE133" i="9"/>
  <c r="AE123" i="9"/>
  <c r="AE224" i="9"/>
  <c r="AE204" i="9"/>
  <c r="AE148" i="9"/>
  <c r="AE155" i="9"/>
  <c r="AE151" i="9"/>
  <c r="AE130" i="9"/>
  <c r="AE127" i="9"/>
  <c r="AE154" i="9"/>
  <c r="AE112" i="9"/>
  <c r="AE106" i="9"/>
  <c r="AE100" i="9"/>
  <c r="AE94" i="9"/>
  <c r="AE161" i="9"/>
  <c r="AE157" i="9"/>
  <c r="AE143" i="9"/>
  <c r="AE139" i="9"/>
  <c r="AE137" i="9"/>
  <c r="AE131" i="9"/>
  <c r="AE128" i="9"/>
  <c r="AE113" i="9"/>
  <c r="AE107" i="9"/>
  <c r="AE101" i="9"/>
  <c r="AE95" i="9"/>
  <c r="AE89" i="9"/>
  <c r="AE83" i="9"/>
  <c r="AE77" i="9"/>
  <c r="AE206" i="9"/>
  <c r="AE164" i="9"/>
  <c r="AE146" i="9"/>
  <c r="AE135" i="9"/>
  <c r="AE125" i="9"/>
  <c r="AE122" i="9"/>
  <c r="AE213" i="9"/>
  <c r="AE163" i="9"/>
  <c r="AE149" i="9"/>
  <c r="AE145" i="9"/>
  <c r="AE129" i="9"/>
  <c r="AE119" i="9"/>
  <c r="AE111" i="9"/>
  <c r="AE74" i="9"/>
  <c r="AE58" i="9"/>
  <c r="AE36" i="9"/>
  <c r="AE57" i="9"/>
  <c r="AE48" i="9"/>
  <c r="AE47" i="9"/>
  <c r="AE35" i="9"/>
  <c r="L35" i="9" s="1"/>
  <c r="N35" i="9" s="1"/>
  <c r="AE140" i="9"/>
  <c r="AE134" i="9"/>
  <c r="AE99" i="9"/>
  <c r="AE98" i="9"/>
  <c r="AE67" i="9"/>
  <c r="AE55" i="9"/>
  <c r="AE49" i="9"/>
  <c r="AE45" i="9"/>
  <c r="AE200" i="9"/>
  <c r="AE70" i="9"/>
  <c r="AE66" i="9"/>
  <c r="AE54" i="9"/>
  <c r="AE160" i="9"/>
  <c r="AE118" i="9"/>
  <c r="AE71" i="9"/>
  <c r="AE64" i="9"/>
  <c r="AE52" i="9"/>
  <c r="AE42" i="9"/>
  <c r="AE124" i="9"/>
  <c r="AE121" i="9"/>
  <c r="AE96" i="9"/>
  <c r="AE93" i="9"/>
  <c r="AE63" i="9"/>
  <c r="AE51" i="9"/>
  <c r="AE41" i="9"/>
  <c r="AE102" i="9"/>
  <c r="AE87" i="9"/>
  <c r="AE85" i="9"/>
  <c r="AE76" i="9"/>
  <c r="AE72" i="9"/>
  <c r="AE62" i="9"/>
  <c r="AE40" i="9"/>
  <c r="AE28" i="9"/>
  <c r="AE142" i="9"/>
  <c r="AE114" i="9"/>
  <c r="AE92" i="9"/>
  <c r="AE61" i="9"/>
  <c r="AE39" i="9"/>
  <c r="AE30" i="9"/>
  <c r="AE158" i="9"/>
  <c r="AE116" i="9"/>
  <c r="AE110" i="9"/>
  <c r="AE108" i="9"/>
  <c r="AE91" i="9"/>
  <c r="AE81" i="9"/>
  <c r="AE79" i="9"/>
  <c r="AE59" i="9"/>
  <c r="AE37" i="9"/>
  <c r="AE32" i="9"/>
  <c r="J44" i="9"/>
  <c r="H44" i="9" a="1"/>
  <c r="H44" i="9" s="1"/>
  <c r="M44" i="9"/>
  <c r="BK48" i="9"/>
  <c r="AE60" i="9"/>
  <c r="AY63" i="9"/>
  <c r="BC66" i="9"/>
  <c r="AY73" i="9"/>
  <c r="AU75" i="9"/>
  <c r="AU77" i="9"/>
  <c r="AE82" i="9"/>
  <c r="W85" i="9"/>
  <c r="W87" i="9"/>
  <c r="AU89" i="9"/>
  <c r="AE104" i="9"/>
  <c r="W127" i="9"/>
  <c r="AY189" i="9"/>
  <c r="AU28" i="9"/>
  <c r="AE50" i="9"/>
  <c r="AE53" i="9"/>
  <c r="BK57" i="9"/>
  <c r="AY60" i="9"/>
  <c r="BK73" i="9"/>
  <c r="AY85" i="9"/>
  <c r="BG89" i="9"/>
  <c r="BK94" i="9"/>
  <c r="BC102" i="9"/>
  <c r="BG104" i="9"/>
  <c r="W231" i="9"/>
  <c r="W225" i="9"/>
  <c r="W219" i="9"/>
  <c r="W213" i="9"/>
  <c r="W207" i="9"/>
  <c r="W201" i="9"/>
  <c r="W195" i="9"/>
  <c r="W189" i="9"/>
  <c r="W183" i="9"/>
  <c r="W177" i="9"/>
  <c r="W171" i="9"/>
  <c r="W229" i="9"/>
  <c r="W208" i="9"/>
  <c r="W228" i="9"/>
  <c r="W218" i="9"/>
  <c r="W215" i="9"/>
  <c r="W205" i="9"/>
  <c r="W192" i="9"/>
  <c r="W222" i="9"/>
  <c r="W212" i="9"/>
  <c r="W196" i="9"/>
  <c r="W194" i="9"/>
  <c r="W172" i="9"/>
  <c r="W226" i="9"/>
  <c r="W220" i="9"/>
  <c r="W187" i="9"/>
  <c r="W182" i="9"/>
  <c r="W179" i="9"/>
  <c r="W230" i="9"/>
  <c r="W214" i="9"/>
  <c r="W191" i="9"/>
  <c r="W176" i="9"/>
  <c r="W173" i="9"/>
  <c r="W161" i="9"/>
  <c r="W155" i="9"/>
  <c r="W149" i="9"/>
  <c r="W143" i="9"/>
  <c r="W137" i="9"/>
  <c r="W131" i="9"/>
  <c r="W125" i="9"/>
  <c r="W119" i="9"/>
  <c r="W206" i="9"/>
  <c r="W174" i="9"/>
  <c r="W199" i="9"/>
  <c r="W184" i="9"/>
  <c r="W232" i="9"/>
  <c r="W227" i="9"/>
  <c r="W188" i="9"/>
  <c r="W181" i="9"/>
  <c r="W168" i="9"/>
  <c r="W164" i="9"/>
  <c r="W158" i="9"/>
  <c r="W152" i="9"/>
  <c r="W146" i="9"/>
  <c r="W140" i="9"/>
  <c r="W221" i="9"/>
  <c r="W210" i="9"/>
  <c r="W203" i="9"/>
  <c r="W217" i="9"/>
  <c r="W185" i="9"/>
  <c r="W175" i="9"/>
  <c r="W190" i="9"/>
  <c r="W169" i="9"/>
  <c r="W132" i="9"/>
  <c r="W114" i="9"/>
  <c r="W108" i="9"/>
  <c r="W102" i="9"/>
  <c r="W180" i="9"/>
  <c r="W163" i="9"/>
  <c r="W145" i="9"/>
  <c r="W129" i="9"/>
  <c r="W233" i="9"/>
  <c r="W216" i="9"/>
  <c r="W193" i="9"/>
  <c r="W156" i="9"/>
  <c r="W211" i="9"/>
  <c r="W197" i="9"/>
  <c r="W167" i="9"/>
  <c r="W159" i="9"/>
  <c r="W148" i="9"/>
  <c r="W141" i="9"/>
  <c r="W136" i="9"/>
  <c r="W133" i="9"/>
  <c r="W123" i="9"/>
  <c r="W224" i="9"/>
  <c r="W204" i="9"/>
  <c r="W186" i="9"/>
  <c r="W178" i="9"/>
  <c r="W120" i="9"/>
  <c r="W198" i="9"/>
  <c r="W162" i="9"/>
  <c r="W144" i="9"/>
  <c r="W117" i="9"/>
  <c r="W111" i="9"/>
  <c r="W105" i="9"/>
  <c r="W99" i="9"/>
  <c r="W93" i="9"/>
  <c r="W166" i="9"/>
  <c r="W165" i="9"/>
  <c r="W154" i="9"/>
  <c r="W147" i="9"/>
  <c r="W134" i="9"/>
  <c r="W112" i="9"/>
  <c r="W106" i="9"/>
  <c r="W100" i="9"/>
  <c r="W94" i="9"/>
  <c r="W88" i="9"/>
  <c r="W82" i="9"/>
  <c r="W76" i="9"/>
  <c r="W234" i="9"/>
  <c r="W157" i="9"/>
  <c r="W139" i="9"/>
  <c r="W128" i="9"/>
  <c r="W118" i="9"/>
  <c r="W200" i="9"/>
  <c r="W160" i="9"/>
  <c r="W153" i="9"/>
  <c r="W142" i="9"/>
  <c r="W135" i="9"/>
  <c r="W122" i="9"/>
  <c r="W209" i="9"/>
  <c r="W116" i="9"/>
  <c r="W115" i="9"/>
  <c r="W113" i="9"/>
  <c r="W110" i="9"/>
  <c r="W101" i="9"/>
  <c r="W73" i="9"/>
  <c r="W60" i="9"/>
  <c r="W38" i="9"/>
  <c r="W109" i="9"/>
  <c r="W95" i="9"/>
  <c r="W91" i="9"/>
  <c r="W81" i="9"/>
  <c r="W79" i="9"/>
  <c r="W59" i="9"/>
  <c r="L59" i="9" s="1"/>
  <c r="N59" i="9" s="1"/>
  <c r="W37" i="9"/>
  <c r="L37" i="9" s="1"/>
  <c r="N37" i="9" s="1"/>
  <c r="W32" i="9"/>
  <c r="W170" i="9"/>
  <c r="W90" i="9"/>
  <c r="W57" i="9"/>
  <c r="W48" i="9"/>
  <c r="W47" i="9"/>
  <c r="L47" i="9" s="1"/>
  <c r="N47" i="9" s="1"/>
  <c r="W86" i="9"/>
  <c r="W84" i="9"/>
  <c r="W75" i="9"/>
  <c r="W69" i="9"/>
  <c r="W68" i="9"/>
  <c r="L68" i="9" s="1"/>
  <c r="N68" i="9" s="1"/>
  <c r="W56" i="9"/>
  <c r="L56" i="9" s="1"/>
  <c r="N56" i="9" s="1"/>
  <c r="W223" i="9"/>
  <c r="W138" i="9"/>
  <c r="W97" i="9"/>
  <c r="W70" i="9"/>
  <c r="W66" i="9"/>
  <c r="W54" i="9"/>
  <c r="W44" i="9"/>
  <c r="W31" i="9"/>
  <c r="W104" i="9"/>
  <c r="W80" i="9"/>
  <c r="W78" i="9"/>
  <c r="W65" i="9"/>
  <c r="W53" i="9"/>
  <c r="W50" i="9"/>
  <c r="L50" i="9" s="1"/>
  <c r="N50" i="9" s="1"/>
  <c r="W43" i="9"/>
  <c r="W124" i="9"/>
  <c r="W121" i="9"/>
  <c r="W103" i="9"/>
  <c r="W96" i="9"/>
  <c r="W89" i="9"/>
  <c r="W71" i="9"/>
  <c r="W64" i="9"/>
  <c r="W52" i="9"/>
  <c r="W42" i="9"/>
  <c r="W202" i="9"/>
  <c r="W151" i="9"/>
  <c r="W150" i="9"/>
  <c r="W63" i="9"/>
  <c r="L63" i="9" s="1"/>
  <c r="W51" i="9"/>
  <c r="W41" i="9"/>
  <c r="W130" i="9"/>
  <c r="W92" i="9"/>
  <c r="W83" i="9"/>
  <c r="W61" i="9"/>
  <c r="W39" i="9"/>
  <c r="W30" i="9"/>
  <c r="W28" i="9"/>
  <c r="W21" i="9" s="1"/>
  <c r="V21" i="9" s="1"/>
  <c r="AY28" i="9"/>
  <c r="AE31" i="9"/>
  <c r="BG32" i="9"/>
  <c r="BK35" i="9"/>
  <c r="BK36" i="9"/>
  <c r="BG37" i="9"/>
  <c r="AE38" i="9"/>
  <c r="AA39" i="9"/>
  <c r="W40" i="9"/>
  <c r="AA44" i="9"/>
  <c r="AA45" i="9"/>
  <c r="AE46" i="9"/>
  <c r="BK60" i="9"/>
  <c r="AE69" i="9"/>
  <c r="G74" i="9"/>
  <c r="J74" i="9"/>
  <c r="H74" i="9" a="1"/>
  <c r="H74" i="9" s="1"/>
  <c r="BK85" i="9"/>
  <c r="BC87" i="9"/>
  <c r="N105" i="9"/>
  <c r="M105" i="9"/>
  <c r="G105" i="9"/>
  <c r="L105" i="9"/>
  <c r="J105" i="9"/>
  <c r="H105" i="9" a="1"/>
  <c r="H105" i="9" s="1"/>
  <c r="BK114" i="9"/>
  <c r="AE117" i="9"/>
  <c r="G126" i="9"/>
  <c r="N126" i="9"/>
  <c r="L126" i="9"/>
  <c r="J126" i="9"/>
  <c r="H126" i="9" a="1"/>
  <c r="H126" i="9" s="1"/>
  <c r="M126" i="9"/>
  <c r="BC28" i="9"/>
  <c r="AU39" i="9"/>
  <c r="AE44" i="9"/>
  <c r="AU46" i="9"/>
  <c r="AE56" i="9"/>
  <c r="G58" i="9"/>
  <c r="J58" i="9"/>
  <c r="H58" i="9" a="1"/>
  <c r="H58" i="9" s="1"/>
  <c r="BC59" i="9"/>
  <c r="AU69" i="9"/>
  <c r="BC72" i="9"/>
  <c r="L86" i="9"/>
  <c r="G86" i="9"/>
  <c r="N86" i="9"/>
  <c r="M86" i="9"/>
  <c r="J86" i="9"/>
  <c r="H86" i="9" a="1"/>
  <c r="H86" i="9" s="1"/>
  <c r="G88" i="9"/>
  <c r="N88" i="9"/>
  <c r="L88" i="9"/>
  <c r="J88" i="9"/>
  <c r="H88" i="9" a="1"/>
  <c r="H88" i="9" s="1"/>
  <c r="AE105" i="9"/>
  <c r="L109" i="9"/>
  <c r="J109" i="9"/>
  <c r="H109" i="9" a="1"/>
  <c r="H109" i="9" s="1"/>
  <c r="M109" i="9"/>
  <c r="G109" i="9"/>
  <c r="AU119" i="9"/>
  <c r="L123" i="9"/>
  <c r="G123" i="9"/>
  <c r="M123" i="9"/>
  <c r="J123" i="9"/>
  <c r="H123" i="9" a="1"/>
  <c r="H123" i="9" s="1"/>
  <c r="N123" i="9"/>
  <c r="W126" i="9"/>
  <c r="N223" i="8"/>
  <c r="L223" i="8"/>
  <c r="L5" i="9"/>
  <c r="M5" i="9" s="1"/>
  <c r="BK230" i="9"/>
  <c r="BK224" i="9"/>
  <c r="BK218" i="9"/>
  <c r="BK212" i="9"/>
  <c r="BK206" i="9"/>
  <c r="BK200" i="9"/>
  <c r="BK194" i="9"/>
  <c r="BK188" i="9"/>
  <c r="BK182" i="9"/>
  <c r="BK176" i="9"/>
  <c r="BK170" i="9"/>
  <c r="BK225" i="9"/>
  <c r="BK227" i="9"/>
  <c r="BK217" i="9"/>
  <c r="BK204" i="9"/>
  <c r="BK191" i="9"/>
  <c r="BK214" i="9"/>
  <c r="BK201" i="9"/>
  <c r="BK231" i="9"/>
  <c r="BK215" i="9"/>
  <c r="BK213" i="9"/>
  <c r="BK181" i="9"/>
  <c r="BK168" i="9"/>
  <c r="BK228" i="9"/>
  <c r="BK223" i="9"/>
  <c r="BK222" i="9"/>
  <c r="BK208" i="9"/>
  <c r="BK199" i="9"/>
  <c r="BK178" i="9"/>
  <c r="BK232" i="9"/>
  <c r="BK221" i="9"/>
  <c r="BK210" i="9"/>
  <c r="BK203" i="9"/>
  <c r="BK190" i="9"/>
  <c r="BK172" i="9"/>
  <c r="BK160" i="9"/>
  <c r="BK154" i="9"/>
  <c r="BK148" i="9"/>
  <c r="BK142" i="9"/>
  <c r="BK136" i="9"/>
  <c r="BK130" i="9"/>
  <c r="BK124" i="9"/>
  <c r="BK118" i="9"/>
  <c r="BK216" i="9"/>
  <c r="BK209" i="9"/>
  <c r="BK207" i="9"/>
  <c r="BK189" i="9"/>
  <c r="BK183" i="9"/>
  <c r="BK226" i="9"/>
  <c r="BK220" i="9"/>
  <c r="BK219" i="9"/>
  <c r="BK180" i="9"/>
  <c r="BK167" i="9"/>
  <c r="BK234" i="9"/>
  <c r="BK211" i="9"/>
  <c r="BK193" i="9"/>
  <c r="BK177" i="9"/>
  <c r="BK163" i="9"/>
  <c r="BK157" i="9"/>
  <c r="BK151" i="9"/>
  <c r="BK145" i="9"/>
  <c r="BK139" i="9"/>
  <c r="BK229" i="9"/>
  <c r="BK202" i="9"/>
  <c r="BK195" i="9"/>
  <c r="BK233" i="9"/>
  <c r="BK197" i="9"/>
  <c r="BK184" i="9"/>
  <c r="BK171" i="9"/>
  <c r="BK196" i="9"/>
  <c r="BK185" i="9"/>
  <c r="BK162" i="9"/>
  <c r="BK147" i="9"/>
  <c r="BK144" i="9"/>
  <c r="BK137" i="9"/>
  <c r="BK128" i="9"/>
  <c r="BK113" i="9"/>
  <c r="BK107" i="9"/>
  <c r="BK101" i="9"/>
  <c r="BK186" i="9"/>
  <c r="BK175" i="9"/>
  <c r="BK165" i="9"/>
  <c r="BK125" i="9"/>
  <c r="BK166" i="9"/>
  <c r="BK161" i="9"/>
  <c r="BK143" i="9"/>
  <c r="BK164" i="9"/>
  <c r="BK146" i="9"/>
  <c r="BK132" i="9"/>
  <c r="BK119" i="9"/>
  <c r="BK198" i="9"/>
  <c r="BK153" i="9"/>
  <c r="BK150" i="9"/>
  <c r="BK129" i="9"/>
  <c r="BK149" i="9"/>
  <c r="BK133" i="9"/>
  <c r="BK123" i="9"/>
  <c r="BK116" i="9"/>
  <c r="BK110" i="9"/>
  <c r="BK104" i="9"/>
  <c r="BK98" i="9"/>
  <c r="BK92" i="9"/>
  <c r="BK187" i="9"/>
  <c r="BK173" i="9"/>
  <c r="BK152" i="9"/>
  <c r="BK169" i="9"/>
  <c r="BK159" i="9"/>
  <c r="BK156" i="9"/>
  <c r="BK141" i="9"/>
  <c r="BK138" i="9"/>
  <c r="BK127" i="9"/>
  <c r="BK117" i="9"/>
  <c r="BK111" i="9"/>
  <c r="BK105" i="9"/>
  <c r="BK99" i="9"/>
  <c r="BK93" i="9"/>
  <c r="BK87" i="9"/>
  <c r="BK81" i="9"/>
  <c r="BK75" i="9"/>
  <c r="BK192" i="9"/>
  <c r="BK179" i="9"/>
  <c r="BK158" i="9"/>
  <c r="BK140" i="9"/>
  <c r="BK131" i="9"/>
  <c r="BK134" i="9"/>
  <c r="BK76" i="9"/>
  <c r="BK72" i="9"/>
  <c r="BK62" i="9"/>
  <c r="BK40" i="9"/>
  <c r="BK28" i="9"/>
  <c r="BK97" i="9"/>
  <c r="BK89" i="9"/>
  <c r="BK61" i="9"/>
  <c r="BK39" i="9"/>
  <c r="BK30" i="9"/>
  <c r="BK205" i="9"/>
  <c r="BK135" i="9"/>
  <c r="BK103" i="9"/>
  <c r="BK102" i="9"/>
  <c r="BK83" i="9"/>
  <c r="BK59" i="9"/>
  <c r="BK155" i="9"/>
  <c r="BK74" i="9"/>
  <c r="BK58" i="9"/>
  <c r="BK122" i="9"/>
  <c r="BK95" i="9"/>
  <c r="BK88" i="9"/>
  <c r="BK77" i="9"/>
  <c r="BK69" i="9"/>
  <c r="BK68" i="9"/>
  <c r="BK56" i="9"/>
  <c r="BK46" i="9"/>
  <c r="BK29" i="9"/>
  <c r="BK27" i="9"/>
  <c r="BK120" i="9"/>
  <c r="BK108" i="9"/>
  <c r="BK91" i="9"/>
  <c r="BK67" i="9"/>
  <c r="BK55" i="9"/>
  <c r="BK49" i="9"/>
  <c r="BK45" i="9"/>
  <c r="BK115" i="9"/>
  <c r="BK109" i="9"/>
  <c r="BK86" i="9"/>
  <c r="BK84" i="9"/>
  <c r="BK70" i="9"/>
  <c r="BK66" i="9"/>
  <c r="BK54" i="9"/>
  <c r="BK44" i="9"/>
  <c r="BK31" i="9"/>
  <c r="BK112" i="9"/>
  <c r="BK100" i="9"/>
  <c r="BK90" i="9"/>
  <c r="BK82" i="9"/>
  <c r="BK65" i="9"/>
  <c r="BK53" i="9"/>
  <c r="BK50" i="9"/>
  <c r="BK43" i="9"/>
  <c r="BK174" i="9"/>
  <c r="BK126" i="9"/>
  <c r="BK106" i="9"/>
  <c r="BK80" i="9"/>
  <c r="BK78" i="9"/>
  <c r="BK63" i="9"/>
  <c r="BK51" i="9"/>
  <c r="BK41" i="9"/>
  <c r="BG41" i="9"/>
  <c r="BG60" i="9"/>
  <c r="BG46" i="9"/>
  <c r="BG29" i="9"/>
  <c r="BG27" i="9"/>
  <c r="BG31" i="9"/>
  <c r="BG212" i="9"/>
  <c r="AA27" i="9"/>
  <c r="AA30" i="9"/>
  <c r="AY38" i="9"/>
  <c r="AY39" i="9"/>
  <c r="AU40" i="9"/>
  <c r="J42" i="9"/>
  <c r="G42" i="9"/>
  <c r="M42" i="9"/>
  <c r="BG50" i="9"/>
  <c r="BG53" i="9"/>
  <c r="AU56" i="9"/>
  <c r="M58" i="9"/>
  <c r="W62" i="9"/>
  <c r="AE65" i="9"/>
  <c r="W74" i="9"/>
  <c r="BK79" i="9"/>
  <c r="M88" i="9"/>
  <c r="W98" i="9"/>
  <c r="W107" i="9"/>
  <c r="N109" i="9"/>
  <c r="AA123" i="9"/>
  <c r="AU138" i="9"/>
  <c r="G191" i="8"/>
  <c r="H234" i="8" a="1"/>
  <c r="H234" i="8" s="1"/>
  <c r="AE27" i="9"/>
  <c r="AU30" i="9"/>
  <c r="BC31" i="9"/>
  <c r="BC38" i="9"/>
  <c r="BC39" i="9"/>
  <c r="BC40" i="9"/>
  <c r="AE43" i="9"/>
  <c r="AY45" i="9"/>
  <c r="M51" i="9"/>
  <c r="J51" i="9"/>
  <c r="H51" i="9" a="1"/>
  <c r="H51" i="9" s="1"/>
  <c r="G51" i="9"/>
  <c r="W55" i="9"/>
  <c r="W58" i="9"/>
  <c r="AE68" i="9"/>
  <c r="J70" i="9"/>
  <c r="H70" i="9" a="1"/>
  <c r="H70" i="9" s="1"/>
  <c r="M70" i="9"/>
  <c r="BC81" i="9"/>
  <c r="AE84" i="9"/>
  <c r="AE86" i="9"/>
  <c r="AE88" i="9"/>
  <c r="BC93" i="9"/>
  <c r="L106" i="9"/>
  <c r="M106" i="9"/>
  <c r="G106" i="9"/>
  <c r="N106" i="9"/>
  <c r="J106" i="9"/>
  <c r="H106" i="9" a="1"/>
  <c r="H106" i="9" s="1"/>
  <c r="BC107" i="9"/>
  <c r="AY109" i="9"/>
  <c r="AY115" i="9"/>
  <c r="N124" i="9"/>
  <c r="J124" i="9"/>
  <c r="H124" i="9" a="1"/>
  <c r="H124" i="9" s="1"/>
  <c r="M124" i="9"/>
  <c r="L124" i="9"/>
  <c r="G124" i="9"/>
  <c r="BC128" i="9"/>
  <c r="AU27" i="9"/>
  <c r="G36" i="9"/>
  <c r="L36" i="9"/>
  <c r="N36" i="9" s="1"/>
  <c r="J36" i="9"/>
  <c r="H36" i="9" a="1"/>
  <c r="H36" i="9" s="1"/>
  <c r="BG38" i="9"/>
  <c r="BG39" i="9"/>
  <c r="BC44" i="9"/>
  <c r="W49" i="9"/>
  <c r="J54" i="9"/>
  <c r="H54" i="9" a="1"/>
  <c r="H54" i="9" s="1"/>
  <c r="M54" i="9"/>
  <c r="BC62" i="9"/>
  <c r="BG65" i="9"/>
  <c r="AU68" i="9"/>
  <c r="AU71" i="9"/>
  <c r="BG74" i="9"/>
  <c r="BC84" i="9"/>
  <c r="AU86" i="9"/>
  <c r="AY96" i="9"/>
  <c r="AY103" i="9"/>
  <c r="AA106" i="9"/>
  <c r="AA112" i="9"/>
  <c r="BG124" i="9"/>
  <c r="M41" i="9"/>
  <c r="L41" i="9"/>
  <c r="H41" i="9" a="1"/>
  <c r="H41" i="9" s="1"/>
  <c r="G41" i="9"/>
  <c r="AU52" i="9"/>
  <c r="AA70" i="9"/>
  <c r="BK71" i="9"/>
  <c r="BC83" i="9"/>
  <c r="BK96" i="9"/>
  <c r="AY100" i="9"/>
  <c r="AY112" i="9"/>
  <c r="BK121" i="9"/>
  <c r="BC132" i="9"/>
  <c r="M223" i="8"/>
  <c r="N229" i="8"/>
  <c r="L229" i="8"/>
  <c r="AU234" i="9"/>
  <c r="AU228" i="9"/>
  <c r="AU222" i="9"/>
  <c r="AU216" i="9"/>
  <c r="AU210" i="9"/>
  <c r="AU204" i="9"/>
  <c r="AU198" i="9"/>
  <c r="AU192" i="9"/>
  <c r="AU186" i="9"/>
  <c r="AU180" i="9"/>
  <c r="AU174" i="9"/>
  <c r="AU168" i="9"/>
  <c r="AU224" i="9"/>
  <c r="AU203" i="9"/>
  <c r="AU226" i="9"/>
  <c r="AU223" i="9"/>
  <c r="AU213" i="9"/>
  <c r="AU200" i="9"/>
  <c r="AU190" i="9"/>
  <c r="AU187" i="9"/>
  <c r="AU230" i="9"/>
  <c r="AU220" i="9"/>
  <c r="AU217" i="9"/>
  <c r="AU225" i="9"/>
  <c r="AU219" i="9"/>
  <c r="AU211" i="9"/>
  <c r="AU193" i="9"/>
  <c r="AU167" i="9"/>
  <c r="AU233" i="9"/>
  <c r="AU229" i="9"/>
  <c r="AU197" i="9"/>
  <c r="AU177" i="9"/>
  <c r="AU218" i="9"/>
  <c r="AU206" i="9"/>
  <c r="AU188" i="9"/>
  <c r="AU184" i="9"/>
  <c r="AU181" i="9"/>
  <c r="AU171" i="9"/>
  <c r="AU164" i="9"/>
  <c r="AU158" i="9"/>
  <c r="AU152" i="9"/>
  <c r="AU146" i="9"/>
  <c r="AU140" i="9"/>
  <c r="AU134" i="9"/>
  <c r="AU128" i="9"/>
  <c r="AU122" i="9"/>
  <c r="AU232" i="9"/>
  <c r="AU182" i="9"/>
  <c r="AU172" i="9"/>
  <c r="AU169" i="9"/>
  <c r="AU212" i="9"/>
  <c r="AU205" i="9"/>
  <c r="AU179" i="9"/>
  <c r="AU231" i="9"/>
  <c r="AU207" i="9"/>
  <c r="AU196" i="9"/>
  <c r="AU176" i="9"/>
  <c r="AU166" i="9"/>
  <c r="AU161" i="9"/>
  <c r="AU155" i="9"/>
  <c r="AU149" i="9"/>
  <c r="AU143" i="9"/>
  <c r="AU214" i="9"/>
  <c r="AU209" i="9"/>
  <c r="AU189" i="9"/>
  <c r="AU183" i="9"/>
  <c r="AU170" i="9"/>
  <c r="AU215" i="9"/>
  <c r="AU151" i="9"/>
  <c r="AU148" i="9"/>
  <c r="AU127" i="9"/>
  <c r="AU117" i="9"/>
  <c r="AU111" i="9"/>
  <c r="AU105" i="9"/>
  <c r="AU99" i="9"/>
  <c r="AU124" i="9"/>
  <c r="AU178" i="9"/>
  <c r="AU162" i="9"/>
  <c r="AU144" i="9"/>
  <c r="AU227" i="9"/>
  <c r="AU185" i="9"/>
  <c r="AU175" i="9"/>
  <c r="AU147" i="9"/>
  <c r="AU137" i="9"/>
  <c r="AU131" i="9"/>
  <c r="AU118" i="9"/>
  <c r="AU208" i="9"/>
  <c r="AU165" i="9"/>
  <c r="AU157" i="9"/>
  <c r="AU154" i="9"/>
  <c r="AU139" i="9"/>
  <c r="AU199" i="9"/>
  <c r="AU150" i="9"/>
  <c r="AU114" i="9"/>
  <c r="AU108" i="9"/>
  <c r="AU102" i="9"/>
  <c r="AU96" i="9"/>
  <c r="AU90" i="9"/>
  <c r="AU194" i="9"/>
  <c r="AU153" i="9"/>
  <c r="AU132" i="9"/>
  <c r="AU129" i="9"/>
  <c r="AU202" i="9"/>
  <c r="AU191" i="9"/>
  <c r="AU173" i="9"/>
  <c r="AU163" i="9"/>
  <c r="AU160" i="9"/>
  <c r="AU145" i="9"/>
  <c r="AU142" i="9"/>
  <c r="AU115" i="9"/>
  <c r="AU109" i="9"/>
  <c r="AU103" i="9"/>
  <c r="AU97" i="9"/>
  <c r="AU91" i="9"/>
  <c r="AU85" i="9"/>
  <c r="AU79" i="9"/>
  <c r="AU126" i="9"/>
  <c r="AU123" i="9"/>
  <c r="AU159" i="9"/>
  <c r="AU141" i="9"/>
  <c r="AU130" i="9"/>
  <c r="AU120" i="9"/>
  <c r="AU156" i="9"/>
  <c r="AU84" i="9"/>
  <c r="AU70" i="9"/>
  <c r="AU66" i="9"/>
  <c r="AU54" i="9"/>
  <c r="AU44" i="9"/>
  <c r="AU31" i="9"/>
  <c r="AU221" i="9"/>
  <c r="AU201" i="9"/>
  <c r="AU106" i="9"/>
  <c r="AU98" i="9"/>
  <c r="AU94" i="9"/>
  <c r="AU82" i="9"/>
  <c r="AU80" i="9"/>
  <c r="AU65" i="9"/>
  <c r="AU53" i="9"/>
  <c r="AU50" i="9"/>
  <c r="AU43" i="9"/>
  <c r="AU195" i="9"/>
  <c r="AU135" i="9"/>
  <c r="AU104" i="9"/>
  <c r="AU93" i="9"/>
  <c r="AU78" i="9"/>
  <c r="AU63" i="9"/>
  <c r="AU51" i="9"/>
  <c r="AU41" i="9"/>
  <c r="AU87" i="9"/>
  <c r="AU76" i="9"/>
  <c r="AU72" i="9"/>
  <c r="AU62" i="9"/>
  <c r="AU133" i="9"/>
  <c r="AU121" i="9"/>
  <c r="AU92" i="9"/>
  <c r="AU73" i="9"/>
  <c r="AU60" i="9"/>
  <c r="AU38" i="9"/>
  <c r="AU125" i="9"/>
  <c r="AU83" i="9"/>
  <c r="AU81" i="9"/>
  <c r="AU59" i="9"/>
  <c r="AU37" i="9"/>
  <c r="AU32" i="9"/>
  <c r="AU74" i="9"/>
  <c r="AU58" i="9"/>
  <c r="AU36" i="9"/>
  <c r="AU113" i="9"/>
  <c r="AU110" i="9"/>
  <c r="AU101" i="9"/>
  <c r="AU57" i="9"/>
  <c r="AU48" i="9"/>
  <c r="AU47" i="9"/>
  <c r="AU35" i="9"/>
  <c r="AU136" i="9"/>
  <c r="AU112" i="9"/>
  <c r="AU107" i="9"/>
  <c r="AU100" i="9"/>
  <c r="AU67" i="9"/>
  <c r="AU55" i="9"/>
  <c r="AU49" i="9"/>
  <c r="AU45" i="9"/>
  <c r="AA29" i="9"/>
  <c r="BG30" i="9"/>
  <c r="J41" i="9"/>
  <c r="AY49" i="9"/>
  <c r="BK52" i="9"/>
  <c r="AA54" i="9"/>
  <c r="AU61" i="9"/>
  <c r="M63" i="9"/>
  <c r="J63" i="9"/>
  <c r="H63" i="9" a="1"/>
  <c r="H63" i="9" s="1"/>
  <c r="G63" i="9"/>
  <c r="J66" i="9"/>
  <c r="H66" i="9" a="1"/>
  <c r="H66" i="9" s="1"/>
  <c r="M66" i="9"/>
  <c r="BC76" i="9"/>
  <c r="M234" i="8"/>
  <c r="BG43" i="9"/>
  <c r="AY51" i="9"/>
  <c r="BG61" i="9"/>
  <c r="AY67" i="9"/>
  <c r="BC70" i="9"/>
  <c r="G77" i="9"/>
  <c r="N77" i="9"/>
  <c r="L77" i="9"/>
  <c r="J77" i="9"/>
  <c r="H77" i="9" a="1"/>
  <c r="H77" i="9" s="1"/>
  <c r="AE78" i="9"/>
  <c r="AE90" i="9"/>
  <c r="AA92" i="9"/>
  <c r="AU95" i="9"/>
  <c r="BG198" i="9"/>
  <c r="AA48" i="9"/>
  <c r="AU64" i="9"/>
  <c r="AA66" i="9"/>
  <c r="M77" i="9"/>
  <c r="AY78" i="9"/>
  <c r="AE80" i="9"/>
  <c r="BG90" i="9"/>
  <c r="BG92" i="9"/>
  <c r="AA97" i="9"/>
  <c r="AQ27" i="9"/>
  <c r="AQ29" i="9"/>
  <c r="AY31" i="9"/>
  <c r="AM35" i="9"/>
  <c r="AI36" i="9"/>
  <c r="S40" i="9"/>
  <c r="L40" i="9" s="1"/>
  <c r="N40" i="9" s="1"/>
  <c r="BG42" i="9"/>
  <c r="BC43" i="9"/>
  <c r="AY44" i="9"/>
  <c r="J46" i="9"/>
  <c r="AQ46" i="9"/>
  <c r="AM47" i="9"/>
  <c r="AM48" i="9"/>
  <c r="BC50" i="9"/>
  <c r="M52" i="9"/>
  <c r="BG52" i="9"/>
  <c r="BC53" i="9"/>
  <c r="AY54" i="9"/>
  <c r="J56" i="9"/>
  <c r="AQ56" i="9"/>
  <c r="AM57" i="9"/>
  <c r="AI58" i="9"/>
  <c r="S62" i="9"/>
  <c r="M64" i="9"/>
  <c r="BG64" i="9"/>
  <c r="BC65" i="9"/>
  <c r="AY66" i="9"/>
  <c r="J68" i="9"/>
  <c r="AQ68" i="9"/>
  <c r="J69" i="9"/>
  <c r="AQ69" i="9"/>
  <c r="AY70" i="9"/>
  <c r="M71" i="9"/>
  <c r="BG71" i="9"/>
  <c r="S72" i="9"/>
  <c r="L72" i="9" s="1"/>
  <c r="N72" i="9" s="1"/>
  <c r="AI74" i="9"/>
  <c r="J75" i="9"/>
  <c r="AQ75" i="9"/>
  <c r="M76" i="9"/>
  <c r="AQ77" i="9"/>
  <c r="BC82" i="9"/>
  <c r="AY84" i="9"/>
  <c r="S85" i="9"/>
  <c r="AQ86" i="9"/>
  <c r="S87" i="9"/>
  <c r="AQ88" i="9"/>
  <c r="M89" i="9"/>
  <c r="BC90" i="9"/>
  <c r="BC94" i="9"/>
  <c r="AQ95" i="9"/>
  <c r="L97" i="9"/>
  <c r="J97" i="9"/>
  <c r="H97" i="9" a="1"/>
  <c r="H97" i="9" s="1"/>
  <c r="AI101" i="9"/>
  <c r="AM109" i="9"/>
  <c r="AM111" i="9"/>
  <c r="AI113" i="9"/>
  <c r="AI163" i="9"/>
  <c r="AY169" i="9"/>
  <c r="AQ177" i="9"/>
  <c r="AY203" i="9"/>
  <c r="AM233" i="9"/>
  <c r="AM227" i="9"/>
  <c r="AM221" i="9"/>
  <c r="AM215" i="9"/>
  <c r="AM209" i="9"/>
  <c r="AM203" i="9"/>
  <c r="AM197" i="9"/>
  <c r="AM191" i="9"/>
  <c r="AM185" i="9"/>
  <c r="AM179" i="9"/>
  <c r="AM173" i="9"/>
  <c r="AM167" i="9"/>
  <c r="AM230" i="9"/>
  <c r="AM220" i="9"/>
  <c r="AM232" i="9"/>
  <c r="AM229" i="9"/>
  <c r="AM219" i="9"/>
  <c r="AM216" i="9"/>
  <c r="AM206" i="9"/>
  <c r="AM196" i="9"/>
  <c r="AM193" i="9"/>
  <c r="AM226" i="9"/>
  <c r="AM223" i="9"/>
  <c r="AM234" i="9"/>
  <c r="AM214" i="9"/>
  <c r="AM200" i="9"/>
  <c r="AM189" i="9"/>
  <c r="AM183" i="9"/>
  <c r="AM180" i="9"/>
  <c r="AM186" i="9"/>
  <c r="AM177" i="9"/>
  <c r="AM174" i="9"/>
  <c r="AM163" i="9"/>
  <c r="AM157" i="9"/>
  <c r="AM151" i="9"/>
  <c r="AM145" i="9"/>
  <c r="AM139" i="9"/>
  <c r="AM133" i="9"/>
  <c r="AM127" i="9"/>
  <c r="AM121" i="9"/>
  <c r="AM217" i="9"/>
  <c r="AM208" i="9"/>
  <c r="AM192" i="9"/>
  <c r="AM190" i="9"/>
  <c r="AM178" i="9"/>
  <c r="AM175" i="9"/>
  <c r="AM165" i="9"/>
  <c r="AM201" i="9"/>
  <c r="AM194" i="9"/>
  <c r="AM187" i="9"/>
  <c r="AM182" i="9"/>
  <c r="AM172" i="9"/>
  <c r="AM169" i="9"/>
  <c r="AM160" i="9"/>
  <c r="AM154" i="9"/>
  <c r="AM148" i="9"/>
  <c r="AM142" i="9"/>
  <c r="AM212" i="9"/>
  <c r="AM205" i="9"/>
  <c r="AM198" i="9"/>
  <c r="AM231" i="9"/>
  <c r="AM207" i="9"/>
  <c r="AM176" i="9"/>
  <c r="AM218" i="9"/>
  <c r="AM211" i="9"/>
  <c r="AM116" i="9"/>
  <c r="AM110" i="9"/>
  <c r="AM104" i="9"/>
  <c r="AM98" i="9"/>
  <c r="AM224" i="9"/>
  <c r="AM204" i="9"/>
  <c r="AM188" i="9"/>
  <c r="AM168" i="9"/>
  <c r="AM159" i="9"/>
  <c r="AM141" i="9"/>
  <c r="AM130" i="9"/>
  <c r="AM120" i="9"/>
  <c r="AM155" i="9"/>
  <c r="AM181" i="9"/>
  <c r="AM162" i="9"/>
  <c r="AM158" i="9"/>
  <c r="AM144" i="9"/>
  <c r="AM140" i="9"/>
  <c r="AM134" i="9"/>
  <c r="AM124" i="9"/>
  <c r="AM222" i="9"/>
  <c r="AM161" i="9"/>
  <c r="AM143" i="9"/>
  <c r="AM113" i="9"/>
  <c r="AM107" i="9"/>
  <c r="AM101" i="9"/>
  <c r="AM95" i="9"/>
  <c r="AM89" i="9"/>
  <c r="AM225" i="9"/>
  <c r="AM170" i="9"/>
  <c r="AM164" i="9"/>
  <c r="AM150" i="9"/>
  <c r="AM146" i="9"/>
  <c r="AM135" i="9"/>
  <c r="AM199" i="9"/>
  <c r="AM114" i="9"/>
  <c r="AM108" i="9"/>
  <c r="AM102" i="9"/>
  <c r="AM96" i="9"/>
  <c r="AM90" i="9"/>
  <c r="AM84" i="9"/>
  <c r="AM78" i="9"/>
  <c r="AM213" i="9"/>
  <c r="AM210" i="9"/>
  <c r="AM202" i="9"/>
  <c r="AM153" i="9"/>
  <c r="AM132" i="9"/>
  <c r="AM129" i="9"/>
  <c r="AM119" i="9"/>
  <c r="AM195" i="9"/>
  <c r="AM171" i="9"/>
  <c r="AM156" i="9"/>
  <c r="AM152" i="9"/>
  <c r="AM138" i="9"/>
  <c r="AM136" i="9"/>
  <c r="AM126" i="9"/>
  <c r="AM123" i="9"/>
  <c r="BC229" i="9"/>
  <c r="BC223" i="9"/>
  <c r="BC217" i="9"/>
  <c r="BC211" i="9"/>
  <c r="BC205" i="9"/>
  <c r="BC199" i="9"/>
  <c r="BC193" i="9"/>
  <c r="BC187" i="9"/>
  <c r="BC181" i="9"/>
  <c r="BC175" i="9"/>
  <c r="BC169" i="9"/>
  <c r="BC231" i="9"/>
  <c r="BC233" i="9"/>
  <c r="BC210" i="9"/>
  <c r="BC197" i="9"/>
  <c r="BC230" i="9"/>
  <c r="BC220" i="9"/>
  <c r="BC207" i="9"/>
  <c r="BC194" i="9"/>
  <c r="BC224" i="9"/>
  <c r="BC202" i="9"/>
  <c r="BC195" i="9"/>
  <c r="BC186" i="9"/>
  <c r="BC174" i="9"/>
  <c r="BC218" i="9"/>
  <c r="BC206" i="9"/>
  <c r="BC188" i="9"/>
  <c r="BC184" i="9"/>
  <c r="BC171" i="9"/>
  <c r="BC228" i="9"/>
  <c r="BC222" i="9"/>
  <c r="BC208" i="9"/>
  <c r="BC178" i="9"/>
  <c r="BC165" i="9"/>
  <c r="BC159" i="9"/>
  <c r="BC153" i="9"/>
  <c r="BC147" i="9"/>
  <c r="BC141" i="9"/>
  <c r="BC135" i="9"/>
  <c r="BC129" i="9"/>
  <c r="BC123" i="9"/>
  <c r="BC198" i="9"/>
  <c r="BC196" i="9"/>
  <c r="BC176" i="9"/>
  <c r="BC166" i="9"/>
  <c r="BC214" i="9"/>
  <c r="BC191" i="9"/>
  <c r="BC173" i="9"/>
  <c r="BC216" i="9"/>
  <c r="BC209" i="9"/>
  <c r="BC189" i="9"/>
  <c r="BC183" i="9"/>
  <c r="BC170" i="9"/>
  <c r="BC162" i="9"/>
  <c r="BC156" i="9"/>
  <c r="BC150" i="9"/>
  <c r="BC144" i="9"/>
  <c r="BC138" i="9"/>
  <c r="BC234" i="9"/>
  <c r="BC226" i="9"/>
  <c r="BC225" i="9"/>
  <c r="BC219" i="9"/>
  <c r="BC200" i="9"/>
  <c r="BC204" i="9"/>
  <c r="BC177" i="9"/>
  <c r="BC192" i="9"/>
  <c r="BC158" i="9"/>
  <c r="BC155" i="9"/>
  <c r="BC140" i="9"/>
  <c r="BC134" i="9"/>
  <c r="BC121" i="9"/>
  <c r="BC112" i="9"/>
  <c r="BC106" i="9"/>
  <c r="BC100" i="9"/>
  <c r="BC185" i="9"/>
  <c r="BC182" i="9"/>
  <c r="BC179" i="9"/>
  <c r="BC131" i="9"/>
  <c r="BC118" i="9"/>
  <c r="BC232" i="9"/>
  <c r="BC227" i="9"/>
  <c r="BC154" i="9"/>
  <c r="BC201" i="9"/>
  <c r="BC157" i="9"/>
  <c r="BC139" i="9"/>
  <c r="BC125" i="9"/>
  <c r="BC164" i="9"/>
  <c r="BC161" i="9"/>
  <c r="BC146" i="9"/>
  <c r="BC143" i="9"/>
  <c r="BC122" i="9"/>
  <c r="BC212" i="9"/>
  <c r="BC160" i="9"/>
  <c r="BC142" i="9"/>
  <c r="BC115" i="9"/>
  <c r="BC109" i="9"/>
  <c r="BC103" i="9"/>
  <c r="BC97" i="9"/>
  <c r="BC91" i="9"/>
  <c r="BC163" i="9"/>
  <c r="BC145" i="9"/>
  <c r="BC213" i="9"/>
  <c r="BC152" i="9"/>
  <c r="BC149" i="9"/>
  <c r="BC136" i="9"/>
  <c r="BC133" i="9"/>
  <c r="BC116" i="9"/>
  <c r="BC110" i="9"/>
  <c r="BC104" i="9"/>
  <c r="BC98" i="9"/>
  <c r="BC92" i="9"/>
  <c r="BC86" i="9"/>
  <c r="BC80" i="9"/>
  <c r="BC221" i="9"/>
  <c r="BC203" i="9"/>
  <c r="BC130" i="9"/>
  <c r="BC120" i="9"/>
  <c r="BC215" i="9"/>
  <c r="BC168" i="9"/>
  <c r="BC151" i="9"/>
  <c r="BC124" i="9"/>
  <c r="AY27" i="9"/>
  <c r="AY29" i="9"/>
  <c r="AM32" i="9"/>
  <c r="AM37" i="9"/>
  <c r="AI38" i="9"/>
  <c r="S42" i="9"/>
  <c r="L42" i="9" s="1"/>
  <c r="N42" i="9" s="1"/>
  <c r="BG44" i="9"/>
  <c r="BC45" i="9"/>
  <c r="AY46" i="9"/>
  <c r="BC49" i="9"/>
  <c r="S52" i="9"/>
  <c r="BG54" i="9"/>
  <c r="BC55" i="9"/>
  <c r="AY56" i="9"/>
  <c r="AQ58" i="9"/>
  <c r="AM59" i="9"/>
  <c r="AI60" i="9"/>
  <c r="S64" i="9"/>
  <c r="BG66" i="9"/>
  <c r="BC67" i="9"/>
  <c r="AY68" i="9"/>
  <c r="AY69" i="9"/>
  <c r="BG70" i="9"/>
  <c r="S71" i="9"/>
  <c r="AI73" i="9"/>
  <c r="AQ74" i="9"/>
  <c r="AY75" i="9"/>
  <c r="AY77" i="9"/>
  <c r="AM79" i="9"/>
  <c r="AM81" i="9"/>
  <c r="L82" i="9"/>
  <c r="AM83" i="9"/>
  <c r="BG84" i="9"/>
  <c r="BG86" i="9"/>
  <c r="AY88" i="9"/>
  <c r="S89" i="9"/>
  <c r="AY91" i="9"/>
  <c r="S93" i="9"/>
  <c r="AY95" i="9"/>
  <c r="S96" i="9"/>
  <c r="M97" i="9"/>
  <c r="S102" i="9"/>
  <c r="S103" i="9"/>
  <c r="BG107" i="9"/>
  <c r="AY108" i="9"/>
  <c r="BG109" i="9"/>
  <c r="BC111" i="9"/>
  <c r="BG115" i="9"/>
  <c r="BG116" i="9"/>
  <c r="N118" i="9"/>
  <c r="L118" i="9"/>
  <c r="J118" i="9"/>
  <c r="M118" i="9"/>
  <c r="AI120" i="9"/>
  <c r="S129" i="9"/>
  <c r="AY130" i="9"/>
  <c r="BC148" i="9"/>
  <c r="AM166" i="9"/>
  <c r="AQ171" i="9"/>
  <c r="BG199" i="9"/>
  <c r="AQ208" i="9"/>
  <c r="AY218" i="9"/>
  <c r="BC27" i="9"/>
  <c r="BC29" i="9"/>
  <c r="AI30" i="9"/>
  <c r="AQ32" i="9"/>
  <c r="AY35" i="9"/>
  <c r="J37" i="9"/>
  <c r="AQ37" i="9"/>
  <c r="AM38" i="9"/>
  <c r="H39" i="9" a="1"/>
  <c r="H39" i="9" s="1"/>
  <c r="AI39" i="9"/>
  <c r="S43" i="9"/>
  <c r="L43" i="9" s="1"/>
  <c r="N43" i="9" s="1"/>
  <c r="BG45" i="9"/>
  <c r="BC46" i="9"/>
  <c r="AY47" i="9"/>
  <c r="AY48" i="9"/>
  <c r="BG49" i="9"/>
  <c r="S50" i="9"/>
  <c r="S53" i="9"/>
  <c r="L53" i="9" s="1"/>
  <c r="N53" i="9" s="1"/>
  <c r="BG55" i="9"/>
  <c r="BC56" i="9"/>
  <c r="AY57" i="9"/>
  <c r="J59" i="9"/>
  <c r="AQ59" i="9"/>
  <c r="AM60" i="9"/>
  <c r="H61" i="9" a="1"/>
  <c r="H61" i="9" s="1"/>
  <c r="AI61" i="9"/>
  <c r="S65" i="9"/>
  <c r="L65" i="9" s="1"/>
  <c r="N65" i="9" s="1"/>
  <c r="BG67" i="9"/>
  <c r="BC68" i="9"/>
  <c r="BC69" i="9"/>
  <c r="AM73" i="9"/>
  <c r="L75" i="9"/>
  <c r="BC75" i="9"/>
  <c r="BC77" i="9"/>
  <c r="S78" i="9"/>
  <c r="H79" i="9" a="1"/>
  <c r="H79" i="9" s="1"/>
  <c r="AY79" i="9"/>
  <c r="S80" i="9"/>
  <c r="AQ81" i="9"/>
  <c r="H83" i="9" a="1"/>
  <c r="H83" i="9" s="1"/>
  <c r="AQ83" i="9"/>
  <c r="BC88" i="9"/>
  <c r="BG91" i="9"/>
  <c r="AI92" i="9"/>
  <c r="BC95" i="9"/>
  <c r="N97" i="9"/>
  <c r="N99" i="9"/>
  <c r="M99" i="9"/>
  <c r="L100" i="9"/>
  <c r="M100" i="9"/>
  <c r="AY101" i="9"/>
  <c r="S104" i="9"/>
  <c r="BC108" i="9"/>
  <c r="BG110" i="9"/>
  <c r="BC113" i="9"/>
  <c r="AQ114" i="9"/>
  <c r="AY120" i="9"/>
  <c r="AM122" i="9"/>
  <c r="AM125" i="9"/>
  <c r="AI129" i="9"/>
  <c r="BG142" i="9"/>
  <c r="S146" i="9"/>
  <c r="AY150" i="9"/>
  <c r="BG151" i="9"/>
  <c r="BG168" i="9"/>
  <c r="AI28" i="9"/>
  <c r="AM30" i="9"/>
  <c r="S31" i="9"/>
  <c r="BC35" i="9"/>
  <c r="AY36" i="9"/>
  <c r="AM39" i="9"/>
  <c r="AI40" i="9"/>
  <c r="S44" i="9"/>
  <c r="M46" i="9"/>
  <c r="BC47" i="9"/>
  <c r="BC48" i="9"/>
  <c r="S54" i="9"/>
  <c r="BG56" i="9"/>
  <c r="BC57" i="9"/>
  <c r="AY58" i="9"/>
  <c r="AQ60" i="9"/>
  <c r="AM61" i="9"/>
  <c r="AI62" i="9"/>
  <c r="S66" i="9"/>
  <c r="L66" i="9" s="1"/>
  <c r="BG68" i="9"/>
  <c r="BG69" i="9"/>
  <c r="S70" i="9"/>
  <c r="L70" i="9" s="1"/>
  <c r="N70" i="9" s="1"/>
  <c r="AI72" i="9"/>
  <c r="AQ73" i="9"/>
  <c r="AY74" i="9"/>
  <c r="M75" i="9"/>
  <c r="AI76" i="9"/>
  <c r="BG77" i="9"/>
  <c r="BC79" i="9"/>
  <c r="N81" i="9"/>
  <c r="M81" i="9"/>
  <c r="AI85" i="9"/>
  <c r="AI87" i="9"/>
  <c r="BG88" i="9"/>
  <c r="AI89" i="9"/>
  <c r="AM92" i="9"/>
  <c r="BG95" i="9"/>
  <c r="S97" i="9"/>
  <c r="BC101" i="9"/>
  <c r="AQ102" i="9"/>
  <c r="S105" i="9"/>
  <c r="BG113" i="9"/>
  <c r="AY114" i="9"/>
  <c r="S118" i="9"/>
  <c r="AY122" i="9"/>
  <c r="S128" i="9"/>
  <c r="AY146" i="9"/>
  <c r="AI154" i="9"/>
  <c r="N194" i="9"/>
  <c r="L194" i="9"/>
  <c r="G194" i="9"/>
  <c r="M194" i="9"/>
  <c r="J194" i="9"/>
  <c r="H194" i="9" a="1"/>
  <c r="H194" i="9" s="1"/>
  <c r="AQ227" i="9"/>
  <c r="AQ232" i="9"/>
  <c r="AQ229" i="9"/>
  <c r="AQ219" i="9"/>
  <c r="AQ216" i="9"/>
  <c r="AQ206" i="9"/>
  <c r="AQ196" i="9"/>
  <c r="AQ193" i="9"/>
  <c r="AQ203" i="9"/>
  <c r="AQ233" i="9"/>
  <c r="AQ209" i="9"/>
  <c r="AQ189" i="9"/>
  <c r="AQ183" i="9"/>
  <c r="AQ180" i="9"/>
  <c r="AQ170" i="9"/>
  <c r="AQ162" i="9"/>
  <c r="AQ156" i="9"/>
  <c r="AQ150" i="9"/>
  <c r="AQ144" i="9"/>
  <c r="AQ138" i="9"/>
  <c r="AQ225" i="9"/>
  <c r="AQ224" i="9"/>
  <c r="AQ211" i="9"/>
  <c r="AQ204" i="9"/>
  <c r="AQ223" i="9"/>
  <c r="AQ213" i="9"/>
  <c r="AQ202" i="9"/>
  <c r="AQ195" i="9"/>
  <c r="AQ201" i="9"/>
  <c r="AQ194" i="9"/>
  <c r="AQ185" i="9"/>
  <c r="AQ187" i="9"/>
  <c r="AQ182" i="9"/>
  <c r="AQ172" i="9"/>
  <c r="AQ169" i="9"/>
  <c r="AQ160" i="9"/>
  <c r="AQ154" i="9"/>
  <c r="AQ148" i="9"/>
  <c r="AQ142" i="9"/>
  <c r="AQ136" i="9"/>
  <c r="AQ212" i="9"/>
  <c r="AQ205" i="9"/>
  <c r="AQ198" i="9"/>
  <c r="AQ179" i="9"/>
  <c r="AQ231" i="9"/>
  <c r="AQ220" i="9"/>
  <c r="AQ207" i="9"/>
  <c r="AQ234" i="9"/>
  <c r="AQ230" i="9"/>
  <c r="AQ226" i="9"/>
  <c r="AQ214" i="9"/>
  <c r="AQ200" i="9"/>
  <c r="AQ191" i="9"/>
  <c r="AQ173" i="9"/>
  <c r="AQ197" i="9"/>
  <c r="AQ188" i="9"/>
  <c r="AQ168" i="9"/>
  <c r="AQ167" i="9"/>
  <c r="AQ159" i="9"/>
  <c r="AQ141" i="9"/>
  <c r="AQ130" i="9"/>
  <c r="AQ120" i="9"/>
  <c r="AQ215" i="9"/>
  <c r="AQ155" i="9"/>
  <c r="AQ151" i="9"/>
  <c r="AQ127" i="9"/>
  <c r="AQ117" i="9"/>
  <c r="AQ192" i="9"/>
  <c r="AQ186" i="9"/>
  <c r="AQ181" i="9"/>
  <c r="AQ158" i="9"/>
  <c r="AQ222" i="9"/>
  <c r="AQ178" i="9"/>
  <c r="AQ121" i="9"/>
  <c r="AQ112" i="9"/>
  <c r="AQ228" i="9"/>
  <c r="AQ184" i="9"/>
  <c r="AQ175" i="9"/>
  <c r="AQ166" i="9"/>
  <c r="AQ147" i="9"/>
  <c r="AQ137" i="9"/>
  <c r="AQ131" i="9"/>
  <c r="AQ128" i="9"/>
  <c r="AQ164" i="9"/>
  <c r="AQ146" i="9"/>
  <c r="AQ135" i="9"/>
  <c r="AQ125" i="9"/>
  <c r="AQ122" i="9"/>
  <c r="AQ217" i="9"/>
  <c r="AQ199" i="9"/>
  <c r="AQ176" i="9"/>
  <c r="AQ210" i="9"/>
  <c r="AQ153" i="9"/>
  <c r="AQ132" i="9"/>
  <c r="AQ129" i="9"/>
  <c r="AQ119" i="9"/>
  <c r="AQ163" i="9"/>
  <c r="AQ149" i="9"/>
  <c r="AQ145" i="9"/>
  <c r="AQ115" i="9"/>
  <c r="AQ109" i="9"/>
  <c r="AQ103" i="9"/>
  <c r="AQ97" i="9"/>
  <c r="AQ91" i="9"/>
  <c r="AQ85" i="9"/>
  <c r="AQ79" i="9"/>
  <c r="AQ221" i="9"/>
  <c r="AQ218" i="9"/>
  <c r="AQ190" i="9"/>
  <c r="AQ174" i="9"/>
  <c r="AQ133" i="9"/>
  <c r="AQ116" i="9"/>
  <c r="AQ110" i="9"/>
  <c r="AQ104" i="9"/>
  <c r="AQ98" i="9"/>
  <c r="AQ92" i="9"/>
  <c r="BG228" i="9"/>
  <c r="BG230" i="9"/>
  <c r="BG220" i="9"/>
  <c r="BG207" i="9"/>
  <c r="BG194" i="9"/>
  <c r="BG227" i="9"/>
  <c r="BG217" i="9"/>
  <c r="BG204" i="9"/>
  <c r="BG191" i="9"/>
  <c r="BG234" i="9"/>
  <c r="BG221" i="9"/>
  <c r="BG233" i="9"/>
  <c r="BG218" i="9"/>
  <c r="BG206" i="9"/>
  <c r="BG197" i="9"/>
  <c r="BG188" i="9"/>
  <c r="BG184" i="9"/>
  <c r="BG171" i="9"/>
  <c r="BG164" i="9"/>
  <c r="BG158" i="9"/>
  <c r="BG152" i="9"/>
  <c r="BG146" i="9"/>
  <c r="BG140" i="9"/>
  <c r="BG215" i="9"/>
  <c r="BG213" i="9"/>
  <c r="BG181" i="9"/>
  <c r="BG201" i="9"/>
  <c r="BG192" i="9"/>
  <c r="BG185" i="9"/>
  <c r="BG175" i="9"/>
  <c r="BG231" i="9"/>
  <c r="BG214" i="9"/>
  <c r="BG187" i="9"/>
  <c r="BG173" i="9"/>
  <c r="BG216" i="9"/>
  <c r="BG209" i="9"/>
  <c r="BG189" i="9"/>
  <c r="BG183" i="9"/>
  <c r="BG170" i="9"/>
  <c r="BG162" i="9"/>
  <c r="BG156" i="9"/>
  <c r="BG150" i="9"/>
  <c r="BG144" i="9"/>
  <c r="BG138" i="9"/>
  <c r="BG226" i="9"/>
  <c r="BG225" i="9"/>
  <c r="BG219" i="9"/>
  <c r="BG200" i="9"/>
  <c r="BG180" i="9"/>
  <c r="BG167" i="9"/>
  <c r="BG211" i="9"/>
  <c r="BG229" i="9"/>
  <c r="BG224" i="9"/>
  <c r="BG202" i="9"/>
  <c r="BG195" i="9"/>
  <c r="BG186" i="9"/>
  <c r="BG174" i="9"/>
  <c r="BG193" i="9"/>
  <c r="BG182" i="9"/>
  <c r="BG179" i="9"/>
  <c r="BG178" i="9"/>
  <c r="BG131" i="9"/>
  <c r="BG118" i="9"/>
  <c r="BG232" i="9"/>
  <c r="BG222" i="9"/>
  <c r="BG196" i="9"/>
  <c r="BG154" i="9"/>
  <c r="BG147" i="9"/>
  <c r="BG137" i="9"/>
  <c r="BG128" i="9"/>
  <c r="BG208" i="9"/>
  <c r="BG165" i="9"/>
  <c r="BG157" i="9"/>
  <c r="BG166" i="9"/>
  <c r="BG161" i="9"/>
  <c r="BG143" i="9"/>
  <c r="BG135" i="9"/>
  <c r="BG122" i="9"/>
  <c r="BG114" i="9"/>
  <c r="BG108" i="9"/>
  <c r="BG132" i="9"/>
  <c r="BG119" i="9"/>
  <c r="BG205" i="9"/>
  <c r="BG176" i="9"/>
  <c r="BG163" i="9"/>
  <c r="BG145" i="9"/>
  <c r="BG126" i="9"/>
  <c r="BG223" i="9"/>
  <c r="BG210" i="9"/>
  <c r="BG149" i="9"/>
  <c r="BG136" i="9"/>
  <c r="BG133" i="9"/>
  <c r="BG203" i="9"/>
  <c r="BG130" i="9"/>
  <c r="BG120" i="9"/>
  <c r="BG190" i="9"/>
  <c r="BG177" i="9"/>
  <c r="BG172" i="9"/>
  <c r="BG169" i="9"/>
  <c r="BG159" i="9"/>
  <c r="BG148" i="9"/>
  <c r="BG141" i="9"/>
  <c r="BG127" i="9"/>
  <c r="BG117" i="9"/>
  <c r="BG111" i="9"/>
  <c r="BG105" i="9"/>
  <c r="BG99" i="9"/>
  <c r="BG93" i="9"/>
  <c r="BG87" i="9"/>
  <c r="BG81" i="9"/>
  <c r="BG75" i="9"/>
  <c r="BG155" i="9"/>
  <c r="BG134" i="9"/>
  <c r="BG121" i="9"/>
  <c r="BG112" i="9"/>
  <c r="BG106" i="9"/>
  <c r="BG100" i="9"/>
  <c r="BG94" i="9"/>
  <c r="S27" i="9"/>
  <c r="AM28" i="9"/>
  <c r="S29" i="9"/>
  <c r="AQ30" i="9"/>
  <c r="AY32" i="9"/>
  <c r="BG35" i="9"/>
  <c r="BC36" i="9"/>
  <c r="AY37" i="9"/>
  <c r="J39" i="9"/>
  <c r="AQ39" i="9"/>
  <c r="AM40" i="9"/>
  <c r="AI41" i="9"/>
  <c r="G43" i="9"/>
  <c r="S45" i="9"/>
  <c r="BG47" i="9"/>
  <c r="BG48" i="9"/>
  <c r="S49" i="9"/>
  <c r="G50" i="9"/>
  <c r="AI51" i="9"/>
  <c r="G53" i="9"/>
  <c r="S55" i="9"/>
  <c r="BG57" i="9"/>
  <c r="BC58" i="9"/>
  <c r="AY59" i="9"/>
  <c r="J61" i="9"/>
  <c r="AQ61" i="9"/>
  <c r="AM62" i="9"/>
  <c r="AI63" i="9"/>
  <c r="G65" i="9"/>
  <c r="S67" i="9"/>
  <c r="AM72" i="9"/>
  <c r="BC74" i="9"/>
  <c r="N75" i="9"/>
  <c r="AM76" i="9"/>
  <c r="BG79" i="9"/>
  <c r="J81" i="9"/>
  <c r="AY81" i="9"/>
  <c r="J83" i="9"/>
  <c r="AY83" i="9"/>
  <c r="AM85" i="9"/>
  <c r="AM87" i="9"/>
  <c r="AQ89" i="9"/>
  <c r="L91" i="9"/>
  <c r="J91" i="9"/>
  <c r="H91" i="9" a="1"/>
  <c r="H91" i="9" s="1"/>
  <c r="AI93" i="9"/>
  <c r="AQ96" i="9"/>
  <c r="S98" i="9"/>
  <c r="BG101" i="9"/>
  <c r="AY102" i="9"/>
  <c r="AM103" i="9"/>
  <c r="L112" i="9"/>
  <c r="J112" i="9"/>
  <c r="M112" i="9"/>
  <c r="BC114" i="9"/>
  <c r="J117" i="9"/>
  <c r="H117" i="9" a="1"/>
  <c r="H117" i="9" s="1"/>
  <c r="N117" i="9"/>
  <c r="M117" i="9"/>
  <c r="AI119" i="9"/>
  <c r="AQ124" i="9"/>
  <c r="BG125" i="9"/>
  <c r="AM128" i="9"/>
  <c r="AI132" i="9"/>
  <c r="BG139" i="9"/>
  <c r="H155" i="9" a="1"/>
  <c r="H155" i="9" s="1"/>
  <c r="G155" i="9"/>
  <c r="N155" i="9"/>
  <c r="M155" i="9"/>
  <c r="L155" i="9"/>
  <c r="J155" i="9"/>
  <c r="G189" i="9"/>
  <c r="J189" i="9"/>
  <c r="H189" i="9" a="1"/>
  <c r="H189" i="9" s="1"/>
  <c r="N189" i="9"/>
  <c r="M189" i="9"/>
  <c r="L189" i="9"/>
  <c r="S48" i="9"/>
  <c r="H50" i="9" a="1"/>
  <c r="H50" i="9" s="1"/>
  <c r="AI50" i="9"/>
  <c r="AQ51" i="9"/>
  <c r="AM52" i="9"/>
  <c r="H53" i="9" a="1"/>
  <c r="H53" i="9" s="1"/>
  <c r="AI53" i="9"/>
  <c r="S57" i="9"/>
  <c r="BG59" i="9"/>
  <c r="BC60" i="9"/>
  <c r="AY61" i="9"/>
  <c r="AQ63" i="9"/>
  <c r="AM64" i="9"/>
  <c r="H65" i="9" a="1"/>
  <c r="H65" i="9" s="1"/>
  <c r="AI65" i="9"/>
  <c r="AM71" i="9"/>
  <c r="BC73" i="9"/>
  <c r="AQ78" i="9"/>
  <c r="M79" i="9"/>
  <c r="AI80" i="9"/>
  <c r="AI82" i="9"/>
  <c r="BG83" i="9"/>
  <c r="BC85" i="9"/>
  <c r="N87" i="9"/>
  <c r="M87" i="9"/>
  <c r="AY89" i="9"/>
  <c r="S90" i="9"/>
  <c r="AQ93" i="9"/>
  <c r="AI94" i="9"/>
  <c r="BC96" i="9"/>
  <c r="AM97" i="9"/>
  <c r="BG102" i="9"/>
  <c r="BG103" i="9"/>
  <c r="AI104" i="9"/>
  <c r="AI105" i="9"/>
  <c r="AI106" i="9"/>
  <c r="G115" i="9"/>
  <c r="L115" i="9"/>
  <c r="J115" i="9"/>
  <c r="H115" i="9" a="1"/>
  <c r="H115" i="9" s="1"/>
  <c r="S117" i="9"/>
  <c r="AQ118" i="9"/>
  <c r="BC119" i="9"/>
  <c r="J134" i="9"/>
  <c r="H134" i="9" a="1"/>
  <c r="H134" i="9" s="1"/>
  <c r="N134" i="9"/>
  <c r="L134" i="9"/>
  <c r="AQ152" i="9"/>
  <c r="AY164" i="9"/>
  <c r="AM184" i="9"/>
  <c r="S191" i="9"/>
  <c r="AI213" i="9"/>
  <c r="AI54" i="9"/>
  <c r="S58" i="9"/>
  <c r="L58" i="9" s="1"/>
  <c r="N58" i="9" s="1"/>
  <c r="BC61" i="9"/>
  <c r="AY62" i="9"/>
  <c r="AM65" i="9"/>
  <c r="AI66" i="9"/>
  <c r="AI70" i="9"/>
  <c r="AY72" i="9"/>
  <c r="BG73" i="9"/>
  <c r="S74" i="9"/>
  <c r="L74" i="9" s="1"/>
  <c r="N74" i="9" s="1"/>
  <c r="G75" i="9"/>
  <c r="J76" i="9"/>
  <c r="AY76" i="9"/>
  <c r="S77" i="9"/>
  <c r="N79" i="9"/>
  <c r="AM80" i="9"/>
  <c r="L81" i="9"/>
  <c r="AM82" i="9"/>
  <c r="L83" i="9"/>
  <c r="BG85" i="9"/>
  <c r="J87" i="9"/>
  <c r="AY87" i="9"/>
  <c r="J89" i="9"/>
  <c r="BC89" i="9"/>
  <c r="N92" i="9"/>
  <c r="L92" i="9"/>
  <c r="J92" i="9"/>
  <c r="AM94" i="9"/>
  <c r="BG96" i="9"/>
  <c r="AY97" i="9"/>
  <c r="AM105" i="9"/>
  <c r="AM106" i="9"/>
  <c r="N112" i="9"/>
  <c r="AY118" i="9"/>
  <c r="AM131" i="9"/>
  <c r="M134" i="9"/>
  <c r="AM137" i="9"/>
  <c r="AM147" i="9"/>
  <c r="AM149" i="9"/>
  <c r="L153" i="9"/>
  <c r="H153" i="9" a="1"/>
  <c r="H153" i="9" s="1"/>
  <c r="N153" i="9"/>
  <c r="M153" i="9"/>
  <c r="J153" i="9"/>
  <c r="G153" i="9"/>
  <c r="BC180" i="9"/>
  <c r="BC190" i="9"/>
  <c r="M192" i="9"/>
  <c r="L192" i="9"/>
  <c r="J192" i="9"/>
  <c r="G192" i="9"/>
  <c r="N192" i="9"/>
  <c r="H192" i="9" a="1"/>
  <c r="H192" i="9" s="1"/>
  <c r="AM228" i="9"/>
  <c r="AY131" i="9"/>
  <c r="BC137" i="9"/>
  <c r="AI145" i="9"/>
  <c r="AQ157" i="9"/>
  <c r="AY159" i="9"/>
  <c r="AQ161" i="9"/>
  <c r="AI27" i="9"/>
  <c r="BG28" i="9"/>
  <c r="AI29" i="9"/>
  <c r="AQ31" i="9"/>
  <c r="S38" i="9"/>
  <c r="L38" i="9" s="1"/>
  <c r="N38" i="9" s="1"/>
  <c r="BG40" i="9"/>
  <c r="BC41" i="9"/>
  <c r="AY42" i="9"/>
  <c r="AQ44" i="9"/>
  <c r="AM45" i="9"/>
  <c r="AI46" i="9"/>
  <c r="AM49" i="9"/>
  <c r="BC51" i="9"/>
  <c r="AY52" i="9"/>
  <c r="AQ54" i="9"/>
  <c r="AM55" i="9"/>
  <c r="AI56" i="9"/>
  <c r="S60" i="9"/>
  <c r="BG62" i="9"/>
  <c r="BC63" i="9"/>
  <c r="AY64" i="9"/>
  <c r="AQ66" i="9"/>
  <c r="AM67" i="9"/>
  <c r="AI68" i="9"/>
  <c r="AI69" i="9"/>
  <c r="L69" i="9" s="1"/>
  <c r="N69" i="9" s="1"/>
  <c r="AQ70" i="9"/>
  <c r="BG72" i="9"/>
  <c r="S73" i="9"/>
  <c r="AI75" i="9"/>
  <c r="BG76" i="9"/>
  <c r="AI77" i="9"/>
  <c r="BC78" i="9"/>
  <c r="L80" i="9"/>
  <c r="N83" i="9"/>
  <c r="AQ84" i="9"/>
  <c r="M85" i="9"/>
  <c r="AI86" i="9"/>
  <c r="AI88" i="9"/>
  <c r="AQ90" i="9"/>
  <c r="M92" i="9"/>
  <c r="N93" i="9"/>
  <c r="M93" i="9"/>
  <c r="G94" i="9"/>
  <c r="G97" i="9"/>
  <c r="AM99" i="9"/>
  <c r="AM100" i="9"/>
  <c r="L103" i="9"/>
  <c r="J103" i="9"/>
  <c r="H103" i="9" a="1"/>
  <c r="H103" i="9" s="1"/>
  <c r="BC105" i="9"/>
  <c r="AI107" i="9"/>
  <c r="S110" i="9"/>
  <c r="AI112" i="9"/>
  <c r="N115" i="9"/>
  <c r="S116" i="9"/>
  <c r="AM117" i="9"/>
  <c r="AQ123" i="9"/>
  <c r="AQ126" i="9"/>
  <c r="AQ134" i="9"/>
  <c r="N136" i="9"/>
  <c r="G136" i="9"/>
  <c r="L136" i="9"/>
  <c r="J136" i="9"/>
  <c r="H136" i="9" a="1"/>
  <c r="H136" i="9" s="1"/>
  <c r="AQ140" i="9"/>
  <c r="BG153" i="9"/>
  <c r="S173" i="9"/>
  <c r="S232" i="9"/>
  <c r="S219" i="9"/>
  <c r="S234" i="9"/>
  <c r="S224" i="9"/>
  <c r="S221" i="9"/>
  <c r="S211" i="9"/>
  <c r="S198" i="9"/>
  <c r="S188" i="9"/>
  <c r="S231" i="9"/>
  <c r="S208" i="9"/>
  <c r="S195" i="9"/>
  <c r="S225" i="9"/>
  <c r="S217" i="9"/>
  <c r="S201" i="9"/>
  <c r="S185" i="9"/>
  <c r="S175" i="9"/>
  <c r="S165" i="9"/>
  <c r="S159" i="9"/>
  <c r="S153" i="9"/>
  <c r="S147" i="9"/>
  <c r="S141" i="9"/>
  <c r="S212" i="9"/>
  <c r="S205" i="9"/>
  <c r="S196" i="9"/>
  <c r="S194" i="9"/>
  <c r="S172" i="9"/>
  <c r="S216" i="9"/>
  <c r="S209" i="9"/>
  <c r="S207" i="9"/>
  <c r="S189" i="9"/>
  <c r="S166" i="9"/>
  <c r="S223" i="9"/>
  <c r="S204" i="9"/>
  <c r="S197" i="9"/>
  <c r="S177" i="9"/>
  <c r="S228" i="9"/>
  <c r="S222" i="9"/>
  <c r="S218" i="9"/>
  <c r="S215" i="9"/>
  <c r="S213" i="9"/>
  <c r="S206" i="9"/>
  <c r="S174" i="9"/>
  <c r="S163" i="9"/>
  <c r="S157" i="9"/>
  <c r="S151" i="9"/>
  <c r="S145" i="9"/>
  <c r="S139" i="9"/>
  <c r="S199" i="9"/>
  <c r="S184" i="9"/>
  <c r="S171" i="9"/>
  <c r="S227" i="9"/>
  <c r="S210" i="9"/>
  <c r="S203" i="9"/>
  <c r="S190" i="9"/>
  <c r="S178" i="9"/>
  <c r="S200" i="9"/>
  <c r="S160" i="9"/>
  <c r="S142" i="9"/>
  <c r="S135" i="9"/>
  <c r="S122" i="9"/>
  <c r="S169" i="9"/>
  <c r="S149" i="9"/>
  <c r="S132" i="9"/>
  <c r="S119" i="9"/>
  <c r="S226" i="9"/>
  <c r="S214" i="9"/>
  <c r="S180" i="9"/>
  <c r="S152" i="9"/>
  <c r="S233" i="9"/>
  <c r="S193" i="9"/>
  <c r="S192" i="9"/>
  <c r="S183" i="9"/>
  <c r="S179" i="9"/>
  <c r="S168" i="9"/>
  <c r="S156" i="9"/>
  <c r="S138" i="9"/>
  <c r="S126" i="9"/>
  <c r="S115" i="9"/>
  <c r="S109" i="9"/>
  <c r="S230" i="9"/>
  <c r="S182" i="9"/>
  <c r="S167" i="9"/>
  <c r="S148" i="9"/>
  <c r="S136" i="9"/>
  <c r="S133" i="9"/>
  <c r="S123" i="9"/>
  <c r="S158" i="9"/>
  <c r="S140" i="9"/>
  <c r="S130" i="9"/>
  <c r="S127" i="9"/>
  <c r="S162" i="9"/>
  <c r="S144" i="9"/>
  <c r="S154" i="9"/>
  <c r="S134" i="9"/>
  <c r="S124" i="9"/>
  <c r="S121" i="9"/>
  <c r="S229" i="9"/>
  <c r="S220" i="9"/>
  <c r="S187" i="9"/>
  <c r="S176" i="9"/>
  <c r="S161" i="9"/>
  <c r="S143" i="9"/>
  <c r="S137" i="9"/>
  <c r="S131" i="9"/>
  <c r="S112" i="9"/>
  <c r="S106" i="9"/>
  <c r="S100" i="9"/>
  <c r="S94" i="9"/>
  <c r="S88" i="9"/>
  <c r="S82" i="9"/>
  <c r="S76" i="9"/>
  <c r="S202" i="9"/>
  <c r="S170" i="9"/>
  <c r="S150" i="9"/>
  <c r="S125" i="9"/>
  <c r="S113" i="9"/>
  <c r="S107" i="9"/>
  <c r="S101" i="9"/>
  <c r="S95" i="9"/>
  <c r="AI225" i="9"/>
  <c r="AI222" i="9"/>
  <c r="AI212" i="9"/>
  <c r="AI209" i="9"/>
  <c r="AI202" i="9"/>
  <c r="AI199" i="9"/>
  <c r="AI189" i="9"/>
  <c r="AI186" i="9"/>
  <c r="AI231" i="9"/>
  <c r="AI230" i="9"/>
  <c r="AI226" i="9"/>
  <c r="AI207" i="9"/>
  <c r="AI191" i="9"/>
  <c r="AI176" i="9"/>
  <c r="AI173" i="9"/>
  <c r="AI166" i="9"/>
  <c r="AI161" i="9"/>
  <c r="AI155" i="9"/>
  <c r="AI149" i="9"/>
  <c r="AI143" i="9"/>
  <c r="AI234" i="9"/>
  <c r="AI219" i="9"/>
  <c r="AI214" i="9"/>
  <c r="AI200" i="9"/>
  <c r="AI193" i="9"/>
  <c r="AI233" i="9"/>
  <c r="AI229" i="9"/>
  <c r="AI224" i="9"/>
  <c r="AI211" i="9"/>
  <c r="AI204" i="9"/>
  <c r="AI197" i="9"/>
  <c r="AI221" i="9"/>
  <c r="AI210" i="9"/>
  <c r="AI203" i="9"/>
  <c r="AI232" i="9"/>
  <c r="AI217" i="9"/>
  <c r="AI208" i="9"/>
  <c r="AI192" i="9"/>
  <c r="AI190" i="9"/>
  <c r="AI185" i="9"/>
  <c r="AI178" i="9"/>
  <c r="AI175" i="9"/>
  <c r="AI165" i="9"/>
  <c r="AI159" i="9"/>
  <c r="AI153" i="9"/>
  <c r="AI147" i="9"/>
  <c r="AI141" i="9"/>
  <c r="AI201" i="9"/>
  <c r="AI194" i="9"/>
  <c r="AI196" i="9"/>
  <c r="AI220" i="9"/>
  <c r="AI216" i="9"/>
  <c r="AI205" i="9"/>
  <c r="AI198" i="9"/>
  <c r="AI195" i="9"/>
  <c r="AI174" i="9"/>
  <c r="AI172" i="9"/>
  <c r="AI171" i="9"/>
  <c r="AI156" i="9"/>
  <c r="AI152" i="9"/>
  <c r="AI138" i="9"/>
  <c r="AI136" i="9"/>
  <c r="AI133" i="9"/>
  <c r="AI126" i="9"/>
  <c r="AI123" i="9"/>
  <c r="AI218" i="9"/>
  <c r="AI183" i="9"/>
  <c r="AI167" i="9"/>
  <c r="AI148" i="9"/>
  <c r="AI116" i="9"/>
  <c r="AI215" i="9"/>
  <c r="AI188" i="9"/>
  <c r="AI179" i="9"/>
  <c r="AI168" i="9"/>
  <c r="AI151" i="9"/>
  <c r="AI182" i="9"/>
  <c r="AI117" i="9"/>
  <c r="AI111" i="9"/>
  <c r="AI227" i="9"/>
  <c r="AI181" i="9"/>
  <c r="AI162" i="9"/>
  <c r="AI158" i="9"/>
  <c r="AI144" i="9"/>
  <c r="AI140" i="9"/>
  <c r="AI134" i="9"/>
  <c r="AI124" i="9"/>
  <c r="AI121" i="9"/>
  <c r="AI228" i="9"/>
  <c r="AI184" i="9"/>
  <c r="AI157" i="9"/>
  <c r="AI139" i="9"/>
  <c r="AI137" i="9"/>
  <c r="AI131" i="9"/>
  <c r="AI128" i="9"/>
  <c r="AI118" i="9"/>
  <c r="AI223" i="9"/>
  <c r="AI206" i="9"/>
  <c r="AI187" i="9"/>
  <c r="AI170" i="9"/>
  <c r="AI164" i="9"/>
  <c r="AI150" i="9"/>
  <c r="AI146" i="9"/>
  <c r="AI135" i="9"/>
  <c r="AI125" i="9"/>
  <c r="AI122" i="9"/>
  <c r="AI160" i="9"/>
  <c r="AI142" i="9"/>
  <c r="AI114" i="9"/>
  <c r="AI108" i="9"/>
  <c r="AI102" i="9"/>
  <c r="AI96" i="9"/>
  <c r="AI90" i="9"/>
  <c r="AI84" i="9"/>
  <c r="AI78" i="9"/>
  <c r="AI180" i="9"/>
  <c r="AI177" i="9"/>
  <c r="AI169" i="9"/>
  <c r="AI115" i="9"/>
  <c r="AI109" i="9"/>
  <c r="AI103" i="9"/>
  <c r="AI97" i="9"/>
  <c r="AI91" i="9"/>
  <c r="AY234" i="9"/>
  <c r="AY221" i="9"/>
  <c r="AY226" i="9"/>
  <c r="AY223" i="9"/>
  <c r="AY213" i="9"/>
  <c r="AY200" i="9"/>
  <c r="AY190" i="9"/>
  <c r="AY187" i="9"/>
  <c r="AY233" i="9"/>
  <c r="AY210" i="9"/>
  <c r="AY197" i="9"/>
  <c r="AY227" i="9"/>
  <c r="AY229" i="9"/>
  <c r="AY224" i="9"/>
  <c r="AY204" i="9"/>
  <c r="AY177" i="9"/>
  <c r="AY163" i="9"/>
  <c r="AY157" i="9"/>
  <c r="AY151" i="9"/>
  <c r="AY145" i="9"/>
  <c r="AY139" i="9"/>
  <c r="AY202" i="9"/>
  <c r="AY195" i="9"/>
  <c r="AY186" i="9"/>
  <c r="AY174" i="9"/>
  <c r="AY228" i="9"/>
  <c r="AY215" i="9"/>
  <c r="AY199" i="9"/>
  <c r="AY168" i="9"/>
  <c r="AY212" i="9"/>
  <c r="AY205" i="9"/>
  <c r="AY179" i="9"/>
  <c r="AY231" i="9"/>
  <c r="AY207" i="9"/>
  <c r="AY198" i="9"/>
  <c r="AY196" i="9"/>
  <c r="AY176" i="9"/>
  <c r="AY166" i="9"/>
  <c r="AY161" i="9"/>
  <c r="AY155" i="9"/>
  <c r="AY149" i="9"/>
  <c r="AY143" i="9"/>
  <c r="AY137" i="9"/>
  <c r="AY220" i="9"/>
  <c r="AY214" i="9"/>
  <c r="AY191" i="9"/>
  <c r="AY173" i="9"/>
  <c r="AY230" i="9"/>
  <c r="AY216" i="9"/>
  <c r="AY209" i="9"/>
  <c r="AY225" i="9"/>
  <c r="AY219" i="9"/>
  <c r="AY211" i="9"/>
  <c r="AY193" i="9"/>
  <c r="AY180" i="9"/>
  <c r="AY183" i="9"/>
  <c r="AY124" i="9"/>
  <c r="AY192" i="9"/>
  <c r="AY181" i="9"/>
  <c r="AY178" i="9"/>
  <c r="AY162" i="9"/>
  <c r="AY158" i="9"/>
  <c r="AY144" i="9"/>
  <c r="AY140" i="9"/>
  <c r="AY134" i="9"/>
  <c r="AY121" i="9"/>
  <c r="AY222" i="9"/>
  <c r="AY185" i="9"/>
  <c r="AY182" i="9"/>
  <c r="AY175" i="9"/>
  <c r="AY147" i="9"/>
  <c r="AY232" i="9"/>
  <c r="AY208" i="9"/>
  <c r="AY184" i="9"/>
  <c r="AY165" i="9"/>
  <c r="AY154" i="9"/>
  <c r="AY128" i="9"/>
  <c r="AY113" i="9"/>
  <c r="AY107" i="9"/>
  <c r="AY201" i="9"/>
  <c r="AY135" i="9"/>
  <c r="AY125" i="9"/>
  <c r="AY217" i="9"/>
  <c r="AY194" i="9"/>
  <c r="AY170" i="9"/>
  <c r="AY153" i="9"/>
  <c r="AY132" i="9"/>
  <c r="AY129" i="9"/>
  <c r="AY119" i="9"/>
  <c r="AY206" i="9"/>
  <c r="AY160" i="9"/>
  <c r="AY142" i="9"/>
  <c r="AY126" i="9"/>
  <c r="AY123" i="9"/>
  <c r="AY171" i="9"/>
  <c r="AY156" i="9"/>
  <c r="AY152" i="9"/>
  <c r="AY138" i="9"/>
  <c r="AY136" i="9"/>
  <c r="AY133" i="9"/>
  <c r="AY116" i="9"/>
  <c r="AY110" i="9"/>
  <c r="AY104" i="9"/>
  <c r="AY98" i="9"/>
  <c r="AY92" i="9"/>
  <c r="AY86" i="9"/>
  <c r="AY80" i="9"/>
  <c r="AY188" i="9"/>
  <c r="AY172" i="9"/>
  <c r="AY167" i="9"/>
  <c r="AY148" i="9"/>
  <c r="AY127" i="9"/>
  <c r="AY117" i="9"/>
  <c r="AY111" i="9"/>
  <c r="AY105" i="9"/>
  <c r="AY99" i="9"/>
  <c r="AY93" i="9"/>
  <c r="AM27" i="9"/>
  <c r="S28" i="9"/>
  <c r="AM29" i="9"/>
  <c r="S30" i="9"/>
  <c r="AI35" i="9"/>
  <c r="S39" i="9"/>
  <c r="BC42" i="9"/>
  <c r="AY43" i="9"/>
  <c r="AM46" i="9"/>
  <c r="AI47" i="9"/>
  <c r="AI48" i="9"/>
  <c r="AQ49" i="9"/>
  <c r="AY50" i="9"/>
  <c r="BG51" i="9"/>
  <c r="BC52" i="9"/>
  <c r="AY53" i="9"/>
  <c r="AQ55" i="9"/>
  <c r="AM56" i="9"/>
  <c r="AI57" i="9"/>
  <c r="S61" i="9"/>
  <c r="BG63" i="9"/>
  <c r="BC64" i="9"/>
  <c r="AY65" i="9"/>
  <c r="AQ67" i="9"/>
  <c r="AM68" i="9"/>
  <c r="AM69" i="9"/>
  <c r="BC71" i="9"/>
  <c r="AM75" i="9"/>
  <c r="AM77" i="9"/>
  <c r="BG78" i="9"/>
  <c r="BG80" i="9"/>
  <c r="AY82" i="9"/>
  <c r="S83" i="9"/>
  <c r="AM86" i="9"/>
  <c r="AM88" i="9"/>
  <c r="AY90" i="9"/>
  <c r="S92" i="9"/>
  <c r="AY94" i="9"/>
  <c r="AI95" i="9"/>
  <c r="BG98" i="9"/>
  <c r="AQ99" i="9"/>
  <c r="AQ100" i="9"/>
  <c r="AY106" i="9"/>
  <c r="AQ107" i="9"/>
  <c r="S108" i="9"/>
  <c r="AM112" i="9"/>
  <c r="BC117" i="9"/>
  <c r="BG123" i="9"/>
  <c r="BC126" i="9"/>
  <c r="BC127" i="9"/>
  <c r="M136" i="9"/>
  <c r="AQ165" i="9"/>
  <c r="BC167" i="9"/>
  <c r="BC172" i="9"/>
  <c r="S186" i="9"/>
  <c r="J98" i="9"/>
  <c r="J104" i="9"/>
  <c r="J110" i="9"/>
  <c r="J116" i="9"/>
  <c r="J120" i="9"/>
  <c r="N128" i="9"/>
  <c r="M131" i="9"/>
  <c r="M137" i="9"/>
  <c r="M140" i="9"/>
  <c r="G140" i="9"/>
  <c r="M143" i="9"/>
  <c r="J144" i="9"/>
  <c r="M144" i="9"/>
  <c r="L144" i="9"/>
  <c r="M158" i="9"/>
  <c r="G158" i="9"/>
  <c r="M161" i="9"/>
  <c r="J162" i="9"/>
  <c r="M162" i="9"/>
  <c r="L162" i="9"/>
  <c r="G166" i="9"/>
  <c r="J166" i="9"/>
  <c r="G125" i="9"/>
  <c r="H129" i="9" a="1"/>
  <c r="H129" i="9" s="1"/>
  <c r="G135" i="9"/>
  <c r="L141" i="9"/>
  <c r="H141" i="9" a="1"/>
  <c r="H141" i="9" s="1"/>
  <c r="M147" i="9"/>
  <c r="G156" i="9"/>
  <c r="L159" i="9"/>
  <c r="H159" i="9" a="1"/>
  <c r="H159" i="9" s="1"/>
  <c r="M165" i="9"/>
  <c r="M166" i="9"/>
  <c r="L175" i="9"/>
  <c r="N175" i="9"/>
  <c r="H175" i="9" a="1"/>
  <c r="H175" i="9" s="1"/>
  <c r="G175" i="9"/>
  <c r="L184" i="9"/>
  <c r="J184" i="9"/>
  <c r="M184" i="9"/>
  <c r="G208" i="9"/>
  <c r="L98" i="9"/>
  <c r="L104" i="9"/>
  <c r="L110" i="9"/>
  <c r="L116" i="9"/>
  <c r="L120" i="9"/>
  <c r="L130" i="9"/>
  <c r="J138" i="9"/>
  <c r="L140" i="9"/>
  <c r="J141" i="9"/>
  <c r="N144" i="9"/>
  <c r="L158" i="9"/>
  <c r="N162" i="9"/>
  <c r="N166" i="9"/>
  <c r="N178" i="9"/>
  <c r="M178" i="9"/>
  <c r="H178" i="9" a="1"/>
  <c r="H178" i="9" s="1"/>
  <c r="G178" i="9"/>
  <c r="N201" i="9"/>
  <c r="M201" i="9"/>
  <c r="L201" i="9"/>
  <c r="G201" i="9"/>
  <c r="M152" i="9"/>
  <c r="G152" i="9"/>
  <c r="J156" i="9"/>
  <c r="M156" i="9"/>
  <c r="L156" i="9"/>
  <c r="M168" i="9"/>
  <c r="J168" i="9"/>
  <c r="G168" i="9"/>
  <c r="L181" i="9"/>
  <c r="M181" i="9"/>
  <c r="J181" i="9"/>
  <c r="G181" i="9"/>
  <c r="N181" i="9"/>
  <c r="L208" i="9"/>
  <c r="J208" i="9"/>
  <c r="N208" i="9"/>
  <c r="M208" i="9"/>
  <c r="G137" i="9"/>
  <c r="H149" i="9" a="1"/>
  <c r="H149" i="9" s="1"/>
  <c r="J152" i="9"/>
  <c r="K5" i="10" a="1"/>
  <c r="K5" i="10" s="1"/>
  <c r="G5" i="10"/>
  <c r="I6" i="10"/>
  <c r="N5" i="10"/>
  <c r="L5" i="10"/>
  <c r="M5" i="10" s="1"/>
  <c r="J174" i="9"/>
  <c r="H174" i="9" a="1"/>
  <c r="H174" i="9" s="1"/>
  <c r="N174" i="9"/>
  <c r="L174" i="9"/>
  <c r="N188" i="9"/>
  <c r="M188" i="9"/>
  <c r="J188" i="9"/>
  <c r="H188" i="9" a="1"/>
  <c r="H188" i="9" s="1"/>
  <c r="G190" i="9"/>
  <c r="J5" i="10"/>
  <c r="J128" i="9"/>
  <c r="J131" i="9"/>
  <c r="M146" i="9"/>
  <c r="G146" i="9"/>
  <c r="J150" i="9"/>
  <c r="M150" i="9"/>
  <c r="L150" i="9"/>
  <c r="N152" i="9"/>
  <c r="M164" i="9"/>
  <c r="G164" i="9"/>
  <c r="L171" i="9"/>
  <c r="J171" i="9"/>
  <c r="G171" i="9"/>
  <c r="M171" i="9"/>
  <c r="M174" i="9"/>
  <c r="J177" i="9"/>
  <c r="H177" i="9" a="1"/>
  <c r="H177" i="9" s="1"/>
  <c r="N177" i="9"/>
  <c r="M177" i="9"/>
  <c r="L188" i="9"/>
  <c r="M231" i="9"/>
  <c r="N231" i="9"/>
  <c r="L231" i="9"/>
  <c r="H231" i="9" a="1"/>
  <c r="H231" i="9" s="1"/>
  <c r="G231" i="9"/>
  <c r="H143" i="9" a="1"/>
  <c r="H143" i="9" s="1"/>
  <c r="H161" i="9" a="1"/>
  <c r="H161" i="9" s="1"/>
  <c r="J190" i="9"/>
  <c r="N190" i="9"/>
  <c r="M190" i="9"/>
  <c r="L128" i="9"/>
  <c r="J143" i="9"/>
  <c r="L147" i="9"/>
  <c r="H147" i="9" a="1"/>
  <c r="H147" i="9" s="1"/>
  <c r="J161" i="9"/>
  <c r="L165" i="9"/>
  <c r="H165" i="9" a="1"/>
  <c r="H165" i="9" s="1"/>
  <c r="L190" i="9"/>
  <c r="L137" i="9"/>
  <c r="H140" i="9" a="1"/>
  <c r="H140" i="9" s="1"/>
  <c r="L143" i="9"/>
  <c r="H144" i="9" a="1"/>
  <c r="H144" i="9" s="1"/>
  <c r="L146" i="9"/>
  <c r="J147" i="9"/>
  <c r="N150" i="9"/>
  <c r="H158" i="9" a="1"/>
  <c r="H158" i="9" s="1"/>
  <c r="L161" i="9"/>
  <c r="H162" i="9" a="1"/>
  <c r="H162" i="9" s="1"/>
  <c r="L164" i="9"/>
  <c r="J165" i="9"/>
  <c r="H166" i="9" a="1"/>
  <c r="H166" i="9" s="1"/>
  <c r="N176" i="9"/>
  <c r="G176" i="9"/>
  <c r="J176" i="9"/>
  <c r="H176" i="9" a="1"/>
  <c r="H176" i="9" s="1"/>
  <c r="L187" i="9"/>
  <c r="J187" i="9"/>
  <c r="N187" i="9"/>
  <c r="H187" i="9" a="1"/>
  <c r="H187" i="9" s="1"/>
  <c r="G187" i="9"/>
  <c r="H220" i="9" a="1"/>
  <c r="H220" i="9" s="1"/>
  <c r="L220" i="9"/>
  <c r="J220" i="9"/>
  <c r="N220" i="9"/>
  <c r="G220" i="9"/>
  <c r="M204" i="9"/>
  <c r="L204" i="9"/>
  <c r="L211" i="9"/>
  <c r="N211" i="9"/>
  <c r="L223" i="9"/>
  <c r="G223" i="9"/>
  <c r="J223" i="9"/>
  <c r="H223" i="9" a="1"/>
  <c r="H223" i="9" s="1"/>
  <c r="L195" i="9"/>
  <c r="N200" i="9"/>
  <c r="J200" i="9"/>
  <c r="L202" i="9"/>
  <c r="N213" i="9"/>
  <c r="N214" i="9"/>
  <c r="M214" i="9"/>
  <c r="M223" i="9"/>
  <c r="N224" i="9"/>
  <c r="J224" i="9"/>
  <c r="M224" i="9"/>
  <c r="M225" i="9"/>
  <c r="G225" i="9"/>
  <c r="J142" i="9"/>
  <c r="J148" i="9"/>
  <c r="J154" i="9"/>
  <c r="J160" i="9"/>
  <c r="L183" i="9"/>
  <c r="M186" i="9"/>
  <c r="M195" i="9"/>
  <c r="H198" i="9" a="1"/>
  <c r="H198" i="9" s="1"/>
  <c r="M202" i="9"/>
  <c r="N204" i="9"/>
  <c r="H205" i="9" a="1"/>
  <c r="H205" i="9" s="1"/>
  <c r="L207" i="9"/>
  <c r="J214" i="9"/>
  <c r="N223" i="9"/>
  <c r="J225" i="9"/>
  <c r="N195" i="9"/>
  <c r="N202" i="9"/>
  <c r="M211" i="9"/>
  <c r="N212" i="9"/>
  <c r="G212" i="9"/>
  <c r="L224" i="9"/>
  <c r="J226" i="9"/>
  <c r="H226" i="9" a="1"/>
  <c r="H226" i="9" s="1"/>
  <c r="N230" i="9"/>
  <c r="H230" i="9" a="1"/>
  <c r="H230" i="9" s="1"/>
  <c r="L230" i="9"/>
  <c r="J230" i="9"/>
  <c r="J234" i="9"/>
  <c r="N234" i="9"/>
  <c r="L234" i="9"/>
  <c r="N142" i="9"/>
  <c r="N148" i="9"/>
  <c r="N154" i="9"/>
  <c r="N160" i="9"/>
  <c r="N169" i="9"/>
  <c r="G170" i="9"/>
  <c r="M182" i="9"/>
  <c r="M198" i="9"/>
  <c r="L199" i="9"/>
  <c r="G199" i="9"/>
  <c r="M205" i="9"/>
  <c r="J210" i="9"/>
  <c r="L212" i="9"/>
  <c r="L217" i="9"/>
  <c r="M217" i="9"/>
  <c r="J217" i="9"/>
  <c r="N226" i="9"/>
  <c r="N218" i="9"/>
  <c r="M218" i="9"/>
  <c r="N222" i="9"/>
  <c r="G222" i="9"/>
  <c r="S231" i="10"/>
  <c r="S227" i="10"/>
  <c r="S221" i="10"/>
  <c r="S230" i="10"/>
  <c r="S222" i="10"/>
  <c r="S220" i="10"/>
  <c r="S218" i="10"/>
  <c r="S212" i="10"/>
  <c r="S199" i="10"/>
  <c r="S234" i="10"/>
  <c r="S224" i="10"/>
  <c r="S203" i="10"/>
  <c r="S190" i="10"/>
  <c r="S233" i="10"/>
  <c r="S219" i="10"/>
  <c r="S232" i="10"/>
  <c r="S223" i="10"/>
  <c r="S211" i="10"/>
  <c r="S225" i="10"/>
  <c r="S226" i="10"/>
  <c r="S217" i="10"/>
  <c r="S213" i="10"/>
  <c r="S196" i="10"/>
  <c r="S229" i="10"/>
  <c r="S208" i="10"/>
  <c r="S200" i="10"/>
  <c r="S186" i="10"/>
  <c r="S176" i="10"/>
  <c r="S210" i="10"/>
  <c r="S202" i="10"/>
  <c r="S191" i="10"/>
  <c r="S177" i="10"/>
  <c r="S172" i="10"/>
  <c r="S166" i="10"/>
  <c r="S160" i="10"/>
  <c r="S207" i="10"/>
  <c r="S193" i="10"/>
  <c r="S204" i="10"/>
  <c r="S197" i="10"/>
  <c r="S195" i="10"/>
  <c r="S184" i="10"/>
  <c r="S173" i="10"/>
  <c r="S181" i="10"/>
  <c r="S228" i="10"/>
  <c r="S215" i="10"/>
  <c r="S209" i="10"/>
  <c r="S201" i="10"/>
  <c r="S185" i="10"/>
  <c r="S187" i="10"/>
  <c r="S174" i="10"/>
  <c r="S163" i="10"/>
  <c r="S157" i="10"/>
  <c r="S151" i="10"/>
  <c r="S145" i="10"/>
  <c r="S139" i="10"/>
  <c r="S133" i="10"/>
  <c r="S127" i="10"/>
  <c r="S121" i="10"/>
  <c r="S115" i="10"/>
  <c r="S183" i="10"/>
  <c r="S194" i="10"/>
  <c r="S189" i="10"/>
  <c r="S167" i="10"/>
  <c r="S182" i="10"/>
  <c r="S216" i="10"/>
  <c r="S169" i="10"/>
  <c r="S154" i="10"/>
  <c r="S148" i="10"/>
  <c r="S142" i="10"/>
  <c r="S136" i="10"/>
  <c r="S179" i="10"/>
  <c r="S198" i="10"/>
  <c r="S171" i="10"/>
  <c r="S164" i="10"/>
  <c r="S155" i="10"/>
  <c r="S206" i="10"/>
  <c r="S192" i="10"/>
  <c r="S178" i="10"/>
  <c r="S175" i="10"/>
  <c r="S168" i="10"/>
  <c r="S161" i="10"/>
  <c r="S205" i="10"/>
  <c r="S170" i="10"/>
  <c r="S156" i="10"/>
  <c r="S188" i="10"/>
  <c r="S162" i="10"/>
  <c r="S146" i="10"/>
  <c r="S125" i="10"/>
  <c r="S122" i="10"/>
  <c r="S214" i="10"/>
  <c r="S165" i="10"/>
  <c r="S159" i="10"/>
  <c r="S143" i="10"/>
  <c r="S138" i="10"/>
  <c r="S153" i="10"/>
  <c r="S135" i="10"/>
  <c r="S129" i="10"/>
  <c r="S113" i="10"/>
  <c r="S107" i="10"/>
  <c r="S120" i="10"/>
  <c r="S117" i="10"/>
  <c r="S108" i="10"/>
  <c r="S102" i="10"/>
  <c r="S96" i="10"/>
  <c r="S90" i="10"/>
  <c r="S84" i="10"/>
  <c r="S105" i="10"/>
  <c r="S99" i="10"/>
  <c r="S97" i="10"/>
  <c r="S86" i="10"/>
  <c r="S75" i="10"/>
  <c r="S158" i="10"/>
  <c r="S152" i="10"/>
  <c r="S130" i="10"/>
  <c r="S116" i="10"/>
  <c r="S149" i="10"/>
  <c r="S144" i="10"/>
  <c r="S128" i="10"/>
  <c r="S114" i="10"/>
  <c r="S93" i="10"/>
  <c r="S91" i="10"/>
  <c r="S80" i="10"/>
  <c r="S65" i="10"/>
  <c r="S137" i="10"/>
  <c r="S126" i="10"/>
  <c r="S110" i="10"/>
  <c r="S104" i="10"/>
  <c r="S119" i="10"/>
  <c r="S109" i="10"/>
  <c r="S98" i="10"/>
  <c r="S87" i="10"/>
  <c r="S85" i="10"/>
  <c r="S78" i="10"/>
  <c r="S72" i="10"/>
  <c r="S62" i="10"/>
  <c r="S40" i="10"/>
  <c r="S124" i="10"/>
  <c r="S118" i="10"/>
  <c r="S106" i="10"/>
  <c r="S147" i="10"/>
  <c r="S94" i="10"/>
  <c r="S83" i="10"/>
  <c r="S132" i="10"/>
  <c r="S131" i="10"/>
  <c r="S112" i="10"/>
  <c r="S101" i="10"/>
  <c r="S88" i="10"/>
  <c r="S57" i="10"/>
  <c r="S48" i="10"/>
  <c r="S89" i="10"/>
  <c r="S70" i="10"/>
  <c r="S66" i="10"/>
  <c r="S59" i="10"/>
  <c r="S55" i="10"/>
  <c r="S41" i="10"/>
  <c r="S123" i="10"/>
  <c r="S92" i="10"/>
  <c r="S79" i="10"/>
  <c r="S150" i="10"/>
  <c r="S134" i="10"/>
  <c r="S77" i="10"/>
  <c r="S43" i="10"/>
  <c r="S64" i="10"/>
  <c r="S60" i="10"/>
  <c r="S56" i="10"/>
  <c r="S52" i="10"/>
  <c r="S100" i="10"/>
  <c r="S69" i="10"/>
  <c r="S45" i="10"/>
  <c r="S67" i="10"/>
  <c r="S47" i="10"/>
  <c r="S46" i="10"/>
  <c r="S140" i="10"/>
  <c r="S76" i="10"/>
  <c r="S71" i="10"/>
  <c r="S61" i="10"/>
  <c r="S111" i="10"/>
  <c r="S103" i="10"/>
  <c r="S81" i="10"/>
  <c r="S95" i="10"/>
  <c r="S180" i="10"/>
  <c r="S141" i="10"/>
  <c r="S82" i="10"/>
  <c r="S74" i="10"/>
  <c r="S73" i="10"/>
  <c r="S35" i="10"/>
  <c r="S31" i="10"/>
  <c r="S63" i="10"/>
  <c r="S28" i="10"/>
  <c r="S36" i="10"/>
  <c r="S50" i="10"/>
  <c r="S42" i="10"/>
  <c r="S39" i="10"/>
  <c r="S30" i="10"/>
  <c r="S51" i="10"/>
  <c r="S49" i="10"/>
  <c r="S37" i="10"/>
  <c r="S68" i="10"/>
  <c r="S27" i="10"/>
  <c r="S38" i="10"/>
  <c r="S53" i="10"/>
  <c r="S32" i="10"/>
  <c r="S54" i="10"/>
  <c r="S44" i="10"/>
  <c r="S58" i="10"/>
  <c r="G200" i="9"/>
  <c r="J202" i="9"/>
  <c r="H204" i="9" a="1"/>
  <c r="H204" i="9" s="1"/>
  <c r="H211" i="9" a="1"/>
  <c r="H211" i="9" s="1"/>
  <c r="J218" i="9"/>
  <c r="J222" i="9"/>
  <c r="G224" i="9"/>
  <c r="L228" i="9"/>
  <c r="N228" i="9"/>
  <c r="AI233" i="10"/>
  <c r="AI231" i="10"/>
  <c r="AI234" i="10"/>
  <c r="AI229" i="10"/>
  <c r="AI223" i="10"/>
  <c r="AI217" i="10"/>
  <c r="AI224" i="10"/>
  <c r="AI213" i="10"/>
  <c r="AI210" i="10"/>
  <c r="AI203" i="10"/>
  <c r="AI200" i="10"/>
  <c r="AI190" i="10"/>
  <c r="AI219" i="10"/>
  <c r="AI225" i="10"/>
  <c r="AI218" i="10"/>
  <c r="AI215" i="10"/>
  <c r="AI212" i="10"/>
  <c r="AI230" i="10"/>
  <c r="AI222" i="10"/>
  <c r="AI220" i="10"/>
  <c r="AI216" i="10"/>
  <c r="AI211" i="10"/>
  <c r="AI205" i="10"/>
  <c r="AI189" i="10"/>
  <c r="AI202" i="10"/>
  <c r="AI191" i="10"/>
  <c r="AI187" i="10"/>
  <c r="AI177" i="10"/>
  <c r="AI207" i="10"/>
  <c r="AI197" i="10"/>
  <c r="AI174" i="10"/>
  <c r="AI168" i="10"/>
  <c r="AI162" i="10"/>
  <c r="AI221" i="10"/>
  <c r="AI201" i="10"/>
  <c r="AI192" i="10"/>
  <c r="AI188" i="10"/>
  <c r="AI175" i="10"/>
  <c r="AI228" i="10"/>
  <c r="AI209" i="10"/>
  <c r="AI198" i="10"/>
  <c r="AI194" i="10"/>
  <c r="AI182" i="10"/>
  <c r="AI232" i="10"/>
  <c r="AI186" i="10"/>
  <c r="AI176" i="10"/>
  <c r="AI226" i="10"/>
  <c r="AI199" i="10"/>
  <c r="AI183" i="10"/>
  <c r="AI181" i="10"/>
  <c r="AI167" i="10"/>
  <c r="AI159" i="10"/>
  <c r="AI153" i="10"/>
  <c r="AI147" i="10"/>
  <c r="AI141" i="10"/>
  <c r="AI135" i="10"/>
  <c r="AI129" i="10"/>
  <c r="AI123" i="10"/>
  <c r="AI117" i="10"/>
  <c r="AI193" i="10"/>
  <c r="AI172" i="10"/>
  <c r="AI169" i="10"/>
  <c r="AI227" i="10"/>
  <c r="AI208" i="10"/>
  <c r="AI156" i="10"/>
  <c r="AI150" i="10"/>
  <c r="AI144" i="10"/>
  <c r="AI138" i="10"/>
  <c r="AI132" i="10"/>
  <c r="AI195" i="10"/>
  <c r="AI185" i="10"/>
  <c r="AI161" i="10"/>
  <c r="AI157" i="10"/>
  <c r="AI214" i="10"/>
  <c r="AI196" i="10"/>
  <c r="AI178" i="10"/>
  <c r="AI170" i="10"/>
  <c r="AI165" i="10"/>
  <c r="AI179" i="10"/>
  <c r="AI152" i="10"/>
  <c r="AI180" i="10"/>
  <c r="AI155" i="10"/>
  <c r="AI173" i="10"/>
  <c r="AI154" i="10"/>
  <c r="AI206" i="10"/>
  <c r="AI184" i="10"/>
  <c r="AI163" i="10"/>
  <c r="AI151" i="10"/>
  <c r="AI204" i="10"/>
  <c r="AI126" i="10"/>
  <c r="AI166" i="10"/>
  <c r="AI164" i="10"/>
  <c r="AI158" i="10"/>
  <c r="AI145" i="10"/>
  <c r="AI140" i="10"/>
  <c r="AI114" i="10"/>
  <c r="AI142" i="10"/>
  <c r="AI137" i="10"/>
  <c r="AI130" i="10"/>
  <c r="AI109" i="10"/>
  <c r="AI171" i="10"/>
  <c r="AI121" i="10"/>
  <c r="AI118" i="10"/>
  <c r="AI110" i="10"/>
  <c r="AI104" i="10"/>
  <c r="AI98" i="10"/>
  <c r="AI92" i="10"/>
  <c r="AI86" i="10"/>
  <c r="AI80" i="10"/>
  <c r="AI160" i="10"/>
  <c r="AI149" i="10"/>
  <c r="AI136" i="10"/>
  <c r="AI134" i="10"/>
  <c r="AI128" i="10"/>
  <c r="AI102" i="10"/>
  <c r="AI91" i="10"/>
  <c r="AI77" i="10"/>
  <c r="AI143" i="10"/>
  <c r="AI133" i="10"/>
  <c r="AI107" i="10"/>
  <c r="AI125" i="10"/>
  <c r="AI119" i="10"/>
  <c r="AI96" i="10"/>
  <c r="AI85" i="10"/>
  <c r="AI124" i="10"/>
  <c r="AI106" i="10"/>
  <c r="AI139" i="10"/>
  <c r="AI113" i="10"/>
  <c r="AI103" i="10"/>
  <c r="AI90" i="10"/>
  <c r="AI79" i="10"/>
  <c r="AI74" i="10"/>
  <c r="AI58" i="10"/>
  <c r="AI36" i="10"/>
  <c r="AI131" i="10"/>
  <c r="AI146" i="10"/>
  <c r="AI112" i="10"/>
  <c r="AI108" i="10"/>
  <c r="AI105" i="10"/>
  <c r="AI101" i="10"/>
  <c r="AI99" i="10"/>
  <c r="AI88" i="10"/>
  <c r="AI148" i="10"/>
  <c r="AI127" i="10"/>
  <c r="AI116" i="10"/>
  <c r="AI115" i="10"/>
  <c r="AI95" i="10"/>
  <c r="AI93" i="10"/>
  <c r="AI82" i="10"/>
  <c r="AI65" i="10"/>
  <c r="AI53" i="10"/>
  <c r="AI50" i="10"/>
  <c r="AI78" i="10"/>
  <c r="AI60" i="10"/>
  <c r="AI56" i="10"/>
  <c r="AI45" i="10"/>
  <c r="AI69" i="10"/>
  <c r="AI120" i="10"/>
  <c r="AI100" i="10"/>
  <c r="AI67" i="10"/>
  <c r="AI57" i="10"/>
  <c r="AI71" i="10"/>
  <c r="AI61" i="10"/>
  <c r="AI76" i="10"/>
  <c r="AI75" i="10"/>
  <c r="AI48" i="10"/>
  <c r="AI94" i="10"/>
  <c r="AI38" i="10"/>
  <c r="AI111" i="10"/>
  <c r="AI81" i="10"/>
  <c r="AI62" i="10"/>
  <c r="AI122" i="10"/>
  <c r="AI97" i="10"/>
  <c r="AI87" i="10"/>
  <c r="AI84" i="10"/>
  <c r="AI70" i="10"/>
  <c r="AI66" i="10"/>
  <c r="AI63" i="10"/>
  <c r="AI72" i="10"/>
  <c r="AI52" i="10"/>
  <c r="AI46" i="10"/>
  <c r="AI51" i="10"/>
  <c r="AI27" i="10"/>
  <c r="AI49" i="10"/>
  <c r="AI37" i="10"/>
  <c r="AI41" i="10"/>
  <c r="AI29" i="10"/>
  <c r="AI89" i="10"/>
  <c r="AI68" i="10"/>
  <c r="AI54" i="10"/>
  <c r="AI32" i="10"/>
  <c r="AI83" i="10"/>
  <c r="AI55" i="10"/>
  <c r="AI47" i="10"/>
  <c r="AI44" i="10"/>
  <c r="AI40" i="10"/>
  <c r="AI59" i="10"/>
  <c r="AI73" i="10"/>
  <c r="AI64" i="10"/>
  <c r="AI43" i="10"/>
  <c r="AI28" i="10"/>
  <c r="AY36" i="10"/>
  <c r="K44" i="10" a="1"/>
  <c r="K44" i="10" s="1"/>
  <c r="G44" i="10"/>
  <c r="N44" i="10"/>
  <c r="M44" i="10"/>
  <c r="J44" i="10"/>
  <c r="H44" i="10" a="1"/>
  <c r="H44" i="10" s="1"/>
  <c r="L44" i="10"/>
  <c r="AY52" i="10"/>
  <c r="AA232" i="10"/>
  <c r="AA228" i="10"/>
  <c r="AA222" i="10"/>
  <c r="AA230" i="10"/>
  <c r="AA229" i="10"/>
  <c r="AA216" i="10"/>
  <c r="AA206" i="10"/>
  <c r="AA196" i="10"/>
  <c r="AA193" i="10"/>
  <c r="AA197" i="10"/>
  <c r="AA223" i="10"/>
  <c r="AA221" i="10"/>
  <c r="AA208" i="10"/>
  <c r="AA205" i="10"/>
  <c r="AA231" i="10"/>
  <c r="AA225" i="10"/>
  <c r="AA215" i="10"/>
  <c r="AA227" i="10"/>
  <c r="AA220" i="10"/>
  <c r="AA214" i="10"/>
  <c r="AA203" i="10"/>
  <c r="AA212" i="10"/>
  <c r="AA200" i="10"/>
  <c r="AA219" i="10"/>
  <c r="AA183" i="10"/>
  <c r="AA180" i="10"/>
  <c r="AA234" i="10"/>
  <c r="AA211" i="10"/>
  <c r="AA233" i="10"/>
  <c r="AA204" i="10"/>
  <c r="AA195" i="10"/>
  <c r="AA184" i="10"/>
  <c r="AA173" i="10"/>
  <c r="AA167" i="10"/>
  <c r="AA161" i="10"/>
  <c r="AA199" i="10"/>
  <c r="AA178" i="10"/>
  <c r="AA174" i="10"/>
  <c r="AA224" i="10"/>
  <c r="AA201" i="10"/>
  <c r="AA185" i="10"/>
  <c r="AA226" i="10"/>
  <c r="AA198" i="10"/>
  <c r="AA182" i="10"/>
  <c r="AA179" i="10"/>
  <c r="AA202" i="10"/>
  <c r="AA170" i="10"/>
  <c r="AA158" i="10"/>
  <c r="AA152" i="10"/>
  <c r="AA146" i="10"/>
  <c r="AA140" i="10"/>
  <c r="AA134" i="10"/>
  <c r="AA128" i="10"/>
  <c r="AA122" i="10"/>
  <c r="AA116" i="10"/>
  <c r="AA213" i="10"/>
  <c r="AA207" i="10"/>
  <c r="AA188" i="10"/>
  <c r="AA181" i="10"/>
  <c r="AA162" i="10"/>
  <c r="AA218" i="10"/>
  <c r="AA190" i="10"/>
  <c r="AA164" i="10"/>
  <c r="AA155" i="10"/>
  <c r="AA149" i="10"/>
  <c r="AA143" i="10"/>
  <c r="AA137" i="10"/>
  <c r="AA217" i="10"/>
  <c r="AA171" i="10"/>
  <c r="AA210" i="10"/>
  <c r="AA209" i="10"/>
  <c r="AA166" i="10"/>
  <c r="AA156" i="10"/>
  <c r="AA186" i="10"/>
  <c r="AA191" i="10"/>
  <c r="AA187" i="10"/>
  <c r="AA163" i="10"/>
  <c r="AA175" i="10"/>
  <c r="AA172" i="10"/>
  <c r="AA194" i="10"/>
  <c r="AA165" i="10"/>
  <c r="AA160" i="10"/>
  <c r="AA159" i="10"/>
  <c r="AA151" i="10"/>
  <c r="AA138" i="10"/>
  <c r="AA133" i="10"/>
  <c r="AA192" i="10"/>
  <c r="AA153" i="10"/>
  <c r="AA148" i="10"/>
  <c r="AA135" i="10"/>
  <c r="AA129" i="10"/>
  <c r="AA189" i="10"/>
  <c r="AA126" i="10"/>
  <c r="AA123" i="10"/>
  <c r="AA168" i="10"/>
  <c r="AA120" i="10"/>
  <c r="AA117" i="10"/>
  <c r="AA108" i="10"/>
  <c r="AA176" i="10"/>
  <c r="AA147" i="10"/>
  <c r="AA142" i="10"/>
  <c r="AA130" i="10"/>
  <c r="AA109" i="10"/>
  <c r="AA103" i="10"/>
  <c r="AA97" i="10"/>
  <c r="AA91" i="10"/>
  <c r="AA85" i="10"/>
  <c r="AA79" i="10"/>
  <c r="AA169" i="10"/>
  <c r="AA154" i="10"/>
  <c r="AA127" i="10"/>
  <c r="AA111" i="10"/>
  <c r="AA95" i="10"/>
  <c r="AA76" i="10"/>
  <c r="AA144" i="10"/>
  <c r="AA115" i="10"/>
  <c r="AA89" i="10"/>
  <c r="AA157" i="10"/>
  <c r="AA150" i="10"/>
  <c r="AA145" i="10"/>
  <c r="AA106" i="10"/>
  <c r="AA83" i="10"/>
  <c r="AA73" i="10"/>
  <c r="AA60" i="10"/>
  <c r="AA38" i="10"/>
  <c r="AA113" i="10"/>
  <c r="AA94" i="10"/>
  <c r="AA92" i="10"/>
  <c r="AA81" i="10"/>
  <c r="AA177" i="10"/>
  <c r="AA141" i="10"/>
  <c r="AA139" i="10"/>
  <c r="AA90" i="10"/>
  <c r="AA121" i="10"/>
  <c r="AA84" i="10"/>
  <c r="AA67" i="10"/>
  <c r="AA55" i="10"/>
  <c r="AA49" i="10"/>
  <c r="AA112" i="10"/>
  <c r="AA88" i="10"/>
  <c r="AA72" i="10"/>
  <c r="AA43" i="10"/>
  <c r="AA32" i="10"/>
  <c r="AA104" i="10"/>
  <c r="AA78" i="10"/>
  <c r="AA77" i="10"/>
  <c r="AA132" i="10"/>
  <c r="AA125" i="10"/>
  <c r="AA93" i="10"/>
  <c r="AA56" i="10"/>
  <c r="AA45" i="10"/>
  <c r="AA107" i="10"/>
  <c r="AA100" i="10"/>
  <c r="AA80" i="10"/>
  <c r="AA69" i="10"/>
  <c r="AA99" i="10"/>
  <c r="AA57" i="10"/>
  <c r="AA53" i="10"/>
  <c r="AA102" i="10"/>
  <c r="AA71" i="10"/>
  <c r="AA65" i="10"/>
  <c r="AA61" i="10"/>
  <c r="AA50" i="10"/>
  <c r="AA131" i="10"/>
  <c r="AA124" i="10"/>
  <c r="AA75" i="10"/>
  <c r="AA119" i="10"/>
  <c r="AA114" i="10"/>
  <c r="AA105" i="10"/>
  <c r="AA101" i="10"/>
  <c r="AA96" i="10"/>
  <c r="AA82" i="10"/>
  <c r="AA87" i="10"/>
  <c r="AA68" i="10"/>
  <c r="AA64" i="10"/>
  <c r="AA62" i="10"/>
  <c r="AA66" i="10"/>
  <c r="AA52" i="10"/>
  <c r="AA28" i="10"/>
  <c r="AA110" i="10"/>
  <c r="AA70" i="10"/>
  <c r="AA48" i="10"/>
  <c r="AA42" i="10"/>
  <c r="AA39" i="10"/>
  <c r="AA30" i="10"/>
  <c r="AA86" i="10"/>
  <c r="AA51" i="10"/>
  <c r="AA37" i="10"/>
  <c r="AA27" i="10"/>
  <c r="AA74" i="10"/>
  <c r="AA41" i="10"/>
  <c r="AA118" i="10"/>
  <c r="AA58" i="10"/>
  <c r="AA54" i="10"/>
  <c r="AA29" i="10"/>
  <c r="L29" i="10" s="1"/>
  <c r="N29" i="10" s="1"/>
  <c r="AA136" i="10"/>
  <c r="AA98" i="10"/>
  <c r="AA35" i="10"/>
  <c r="AA31" i="10"/>
  <c r="AA44" i="10"/>
  <c r="AY48" i="10"/>
  <c r="AY72" i="10"/>
  <c r="H193" i="9" a="1"/>
  <c r="H193" i="9" s="1"/>
  <c r="H206" i="9" a="1"/>
  <c r="H206" i="9" s="1"/>
  <c r="H229" i="9" a="1"/>
  <c r="H229" i="9" s="1"/>
  <c r="AY92" i="10"/>
  <c r="AA46" i="10"/>
  <c r="AA47" i="10"/>
  <c r="G49" i="10"/>
  <c r="N49" i="10"/>
  <c r="L49" i="10"/>
  <c r="K49" i="10" a="1"/>
  <c r="K49" i="10" s="1"/>
  <c r="M49" i="10"/>
  <c r="J49" i="10"/>
  <c r="AM30" i="10"/>
  <c r="AM29" i="10"/>
  <c r="AM21" i="10" s="1"/>
  <c r="AL21" i="10" s="1"/>
  <c r="AM67" i="10"/>
  <c r="AI42" i="10"/>
  <c r="AA59" i="10"/>
  <c r="AY234" i="10"/>
  <c r="AY225" i="10"/>
  <c r="AY219" i="10"/>
  <c r="AY231" i="10"/>
  <c r="AY217" i="10"/>
  <c r="AY214" i="10"/>
  <c r="AY201" i="10"/>
  <c r="AY191" i="10"/>
  <c r="AY233" i="10"/>
  <c r="AY205" i="10"/>
  <c r="AY192" i="10"/>
  <c r="AY188" i="10"/>
  <c r="AY230" i="10"/>
  <c r="AY222" i="10"/>
  <c r="AY220" i="10"/>
  <c r="AY229" i="10"/>
  <c r="AY213" i="10"/>
  <c r="AY203" i="10"/>
  <c r="AY224" i="10"/>
  <c r="AY210" i="10"/>
  <c r="AY228" i="10"/>
  <c r="AY226" i="10"/>
  <c r="AY227" i="10"/>
  <c r="AY211" i="10"/>
  <c r="AY199" i="10"/>
  <c r="AY174" i="10"/>
  <c r="AY204" i="10"/>
  <c r="AY197" i="10"/>
  <c r="AY178" i="10"/>
  <c r="AY215" i="10"/>
  <c r="AY194" i="10"/>
  <c r="AY179" i="10"/>
  <c r="AY170" i="10"/>
  <c r="AY164" i="10"/>
  <c r="AY223" i="10"/>
  <c r="AY209" i="10"/>
  <c r="AY206" i="10"/>
  <c r="AY198" i="10"/>
  <c r="AY196" i="10"/>
  <c r="AY186" i="10"/>
  <c r="AY171" i="10"/>
  <c r="AY200" i="10"/>
  <c r="AY183" i="10"/>
  <c r="AY218" i="10"/>
  <c r="AY202" i="10"/>
  <c r="AY187" i="10"/>
  <c r="AY177" i="10"/>
  <c r="AY221" i="10"/>
  <c r="AY207" i="10"/>
  <c r="AY182" i="10"/>
  <c r="AY180" i="10"/>
  <c r="AY172" i="10"/>
  <c r="AY169" i="10"/>
  <c r="AY160" i="10"/>
  <c r="AY155" i="10"/>
  <c r="AY149" i="10"/>
  <c r="AY143" i="10"/>
  <c r="AY137" i="10"/>
  <c r="AY131" i="10"/>
  <c r="AY125" i="10"/>
  <c r="AY119" i="10"/>
  <c r="AY216" i="10"/>
  <c r="AY212" i="10"/>
  <c r="AY195" i="10"/>
  <c r="AY176" i="10"/>
  <c r="AY175" i="10"/>
  <c r="AY163" i="10"/>
  <c r="AY158" i="10"/>
  <c r="AY152" i="10"/>
  <c r="AY146" i="10"/>
  <c r="AY140" i="10"/>
  <c r="AY134" i="10"/>
  <c r="AY232" i="10"/>
  <c r="AY184" i="10"/>
  <c r="AY173" i="10"/>
  <c r="AY165" i="10"/>
  <c r="AY159" i="10"/>
  <c r="AY153" i="10"/>
  <c r="AY189" i="10"/>
  <c r="AY162" i="10"/>
  <c r="AY161" i="10"/>
  <c r="AY154" i="10"/>
  <c r="AY151" i="10"/>
  <c r="AY208" i="10"/>
  <c r="AY193" i="10"/>
  <c r="AY181" i="10"/>
  <c r="AY148" i="10"/>
  <c r="AY167" i="10"/>
  <c r="AY190" i="10"/>
  <c r="AY185" i="10"/>
  <c r="AY157" i="10"/>
  <c r="AY130" i="10"/>
  <c r="AY127" i="10"/>
  <c r="AY168" i="10"/>
  <c r="AY156" i="10"/>
  <c r="AY147" i="10"/>
  <c r="AY142" i="10"/>
  <c r="AY118" i="10"/>
  <c r="AY115" i="10"/>
  <c r="AY144" i="10"/>
  <c r="AY139" i="10"/>
  <c r="AY111" i="10"/>
  <c r="AY105" i="10"/>
  <c r="AY141" i="10"/>
  <c r="AY136" i="10"/>
  <c r="AY122" i="10"/>
  <c r="AY112" i="10"/>
  <c r="AY106" i="10"/>
  <c r="AY100" i="10"/>
  <c r="AY94" i="10"/>
  <c r="AY88" i="10"/>
  <c r="AY82" i="10"/>
  <c r="AY135" i="10"/>
  <c r="AY96" i="10"/>
  <c r="AY85" i="10"/>
  <c r="AY73" i="10"/>
  <c r="AY150" i="10"/>
  <c r="AY145" i="10"/>
  <c r="AY138" i="10"/>
  <c r="AY124" i="10"/>
  <c r="AY103" i="10"/>
  <c r="AY90" i="10"/>
  <c r="AY79" i="10"/>
  <c r="AY166" i="10"/>
  <c r="AY97" i="10"/>
  <c r="AY84" i="10"/>
  <c r="AY76" i="10"/>
  <c r="AY70" i="10"/>
  <c r="AY66" i="10"/>
  <c r="AY54" i="10"/>
  <c r="AY44" i="10"/>
  <c r="AY31" i="10"/>
  <c r="AY116" i="10"/>
  <c r="AY95" i="10"/>
  <c r="AY121" i="10"/>
  <c r="AY93" i="10"/>
  <c r="AY80" i="10"/>
  <c r="AY126" i="10"/>
  <c r="AY120" i="10"/>
  <c r="AY114" i="10"/>
  <c r="AY110" i="10"/>
  <c r="AY98" i="10"/>
  <c r="AY87" i="10"/>
  <c r="AY61" i="10"/>
  <c r="AY129" i="10"/>
  <c r="AY123" i="10"/>
  <c r="AY104" i="10"/>
  <c r="AY71" i="10"/>
  <c r="AY65" i="10"/>
  <c r="AY50" i="10"/>
  <c r="AY37" i="10"/>
  <c r="AY132" i="10"/>
  <c r="AY107" i="10"/>
  <c r="AY108" i="10"/>
  <c r="AY99" i="10"/>
  <c r="AY75" i="10"/>
  <c r="AY58" i="10"/>
  <c r="AY102" i="10"/>
  <c r="AY62" i="10"/>
  <c r="AY113" i="10"/>
  <c r="AY109" i="10"/>
  <c r="AY81" i="10"/>
  <c r="AY74" i="10"/>
  <c r="AY68" i="10"/>
  <c r="AY41" i="10"/>
  <c r="AY101" i="10"/>
  <c r="AY59" i="10"/>
  <c r="AY42" i="10"/>
  <c r="AY128" i="10"/>
  <c r="AY63" i="10"/>
  <c r="AY55" i="10"/>
  <c r="AY117" i="10"/>
  <c r="AY89" i="10"/>
  <c r="AY86" i="10"/>
  <c r="AY83" i="10"/>
  <c r="AY133" i="10"/>
  <c r="AY91" i="10"/>
  <c r="AY77" i="10"/>
  <c r="AY51" i="10"/>
  <c r="AY39" i="10"/>
  <c r="AY27" i="10"/>
  <c r="AY49" i="10"/>
  <c r="AY78" i="10"/>
  <c r="AY32" i="10"/>
  <c r="AY67" i="10"/>
  <c r="AY47" i="10"/>
  <c r="AY40" i="10"/>
  <c r="AY38" i="10"/>
  <c r="AY57" i="10"/>
  <c r="AY43" i="10"/>
  <c r="AY35" i="10"/>
  <c r="AY28" i="10"/>
  <c r="AY60" i="10"/>
  <c r="AY56" i="10"/>
  <c r="AY53" i="10"/>
  <c r="AY64" i="10"/>
  <c r="AY69" i="10"/>
  <c r="AY46" i="10"/>
  <c r="W233" i="10"/>
  <c r="W226" i="10"/>
  <c r="W220" i="10"/>
  <c r="W214" i="10"/>
  <c r="W208" i="10"/>
  <c r="W202" i="10"/>
  <c r="W196" i="10"/>
  <c r="W190" i="10"/>
  <c r="W224" i="10"/>
  <c r="W227" i="10"/>
  <c r="W209" i="10"/>
  <c r="W189" i="10"/>
  <c r="W183" i="10"/>
  <c r="W177" i="10"/>
  <c r="W213" i="10"/>
  <c r="W210" i="10"/>
  <c r="W200" i="10"/>
  <c r="W232" i="10"/>
  <c r="W230" i="10"/>
  <c r="W222" i="10"/>
  <c r="W218" i="10"/>
  <c r="W206" i="10"/>
  <c r="W229" i="10"/>
  <c r="W186" i="10"/>
  <c r="W176" i="10"/>
  <c r="W212" i="10"/>
  <c r="W171" i="10"/>
  <c r="W165" i="10"/>
  <c r="W219" i="10"/>
  <c r="W216" i="10"/>
  <c r="W234" i="10"/>
  <c r="W207" i="10"/>
  <c r="W193" i="10"/>
  <c r="W187" i="10"/>
  <c r="W204" i="10"/>
  <c r="W197" i="10"/>
  <c r="W195" i="10"/>
  <c r="W221" i="10"/>
  <c r="W199" i="10"/>
  <c r="W181" i="10"/>
  <c r="W231" i="10"/>
  <c r="W217" i="10"/>
  <c r="W194" i="10"/>
  <c r="W192" i="10"/>
  <c r="W188" i="10"/>
  <c r="W175" i="10"/>
  <c r="W169" i="10"/>
  <c r="W163" i="10"/>
  <c r="W191" i="10"/>
  <c r="W173" i="10"/>
  <c r="W211" i="10"/>
  <c r="W182" i="10"/>
  <c r="W180" i="10"/>
  <c r="W159" i="10"/>
  <c r="W203" i="10"/>
  <c r="W215" i="10"/>
  <c r="W228" i="10"/>
  <c r="W179" i="10"/>
  <c r="W160" i="10"/>
  <c r="W198" i="10"/>
  <c r="W185" i="10"/>
  <c r="W205" i="10"/>
  <c r="W201" i="10"/>
  <c r="W225" i="10"/>
  <c r="W184" i="10"/>
  <c r="W174" i="10"/>
  <c r="W157" i="10"/>
  <c r="W151" i="10"/>
  <c r="W145" i="10"/>
  <c r="W139" i="10"/>
  <c r="W133" i="10"/>
  <c r="W170" i="10"/>
  <c r="W156" i="10"/>
  <c r="W152" i="10"/>
  <c r="W162" i="10"/>
  <c r="W155" i="10"/>
  <c r="W149" i="10"/>
  <c r="W161" i="10"/>
  <c r="W154" i="10"/>
  <c r="W119" i="10"/>
  <c r="W116" i="10"/>
  <c r="W112" i="10"/>
  <c r="W106" i="10"/>
  <c r="W100" i="10"/>
  <c r="W94" i="10"/>
  <c r="W88" i="10"/>
  <c r="W82" i="10"/>
  <c r="W167" i="10"/>
  <c r="W143" i="10"/>
  <c r="W138" i="10"/>
  <c r="W166" i="10"/>
  <c r="W164" i="10"/>
  <c r="W153" i="10"/>
  <c r="W148" i="10"/>
  <c r="W135" i="10"/>
  <c r="W129" i="10"/>
  <c r="W113" i="10"/>
  <c r="W107" i="10"/>
  <c r="W223" i="10"/>
  <c r="W158" i="10"/>
  <c r="W140" i="10"/>
  <c r="W126" i="10"/>
  <c r="W123" i="10"/>
  <c r="W178" i="10"/>
  <c r="W150" i="10"/>
  <c r="W137" i="10"/>
  <c r="W132" i="10"/>
  <c r="W114" i="10"/>
  <c r="W130" i="10"/>
  <c r="W121" i="10"/>
  <c r="W84" i="10"/>
  <c r="W134" i="10"/>
  <c r="W127" i="10"/>
  <c r="W111" i="10"/>
  <c r="W95" i="10"/>
  <c r="W144" i="10"/>
  <c r="W136" i="10"/>
  <c r="W120" i="10"/>
  <c r="W110" i="10"/>
  <c r="W104" i="10"/>
  <c r="W102" i="10"/>
  <c r="W77" i="10"/>
  <c r="W71" i="10"/>
  <c r="W125" i="10"/>
  <c r="W124" i="10"/>
  <c r="W118" i="10"/>
  <c r="W96" i="10"/>
  <c r="W61" i="10"/>
  <c r="W39" i="10"/>
  <c r="W30" i="10"/>
  <c r="W28" i="10"/>
  <c r="W168" i="10"/>
  <c r="W147" i="10"/>
  <c r="W83" i="10"/>
  <c r="W73" i="10"/>
  <c r="W172" i="10"/>
  <c r="W117" i="10"/>
  <c r="W103" i="10"/>
  <c r="W92" i="10"/>
  <c r="W81" i="10"/>
  <c r="W79" i="10"/>
  <c r="W122" i="10"/>
  <c r="W105" i="10"/>
  <c r="W99" i="10"/>
  <c r="W97" i="10"/>
  <c r="W86" i="10"/>
  <c r="W75" i="10"/>
  <c r="W69" i="10"/>
  <c r="W68" i="10"/>
  <c r="W56" i="10"/>
  <c r="W98" i="10"/>
  <c r="W91" i="10"/>
  <c r="W63" i="10"/>
  <c r="W51" i="10"/>
  <c r="W49" i="10"/>
  <c r="W42" i="10"/>
  <c r="W72" i="10"/>
  <c r="W142" i="10"/>
  <c r="W78" i="10"/>
  <c r="W64" i="10"/>
  <c r="W60" i="10"/>
  <c r="W52" i="10"/>
  <c r="W44" i="10"/>
  <c r="W108" i="10"/>
  <c r="W93" i="10"/>
  <c r="W80" i="10"/>
  <c r="W67" i="10"/>
  <c r="W47" i="10"/>
  <c r="W46" i="10"/>
  <c r="W109" i="10"/>
  <c r="W76" i="10"/>
  <c r="W57" i="10"/>
  <c r="W53" i="10"/>
  <c r="W65" i="10"/>
  <c r="W131" i="10"/>
  <c r="W141" i="10"/>
  <c r="W128" i="10"/>
  <c r="W101" i="10"/>
  <c r="W74" i="10"/>
  <c r="W90" i="10"/>
  <c r="W62" i="10"/>
  <c r="W35" i="10"/>
  <c r="W31" i="10"/>
  <c r="W43" i="10"/>
  <c r="W115" i="10"/>
  <c r="W85" i="10"/>
  <c r="W36" i="10"/>
  <c r="W50" i="10"/>
  <c r="W70" i="10"/>
  <c r="W48" i="10"/>
  <c r="W45" i="10"/>
  <c r="W37" i="10"/>
  <c r="W27" i="10"/>
  <c r="W89" i="10"/>
  <c r="W87" i="10"/>
  <c r="W41" i="10"/>
  <c r="W32" i="10"/>
  <c r="W58" i="10"/>
  <c r="W54" i="10"/>
  <c r="W146" i="10"/>
  <c r="W59" i="10"/>
  <c r="W40" i="10"/>
  <c r="AI35" i="10"/>
  <c r="L50" i="10"/>
  <c r="H50" i="10" a="1"/>
  <c r="H50" i="10" s="1"/>
  <c r="J50" i="10"/>
  <c r="N50" i="10"/>
  <c r="M50" i="10"/>
  <c r="K50" i="10" a="1"/>
  <c r="K50" i="10" s="1"/>
  <c r="G50" i="10"/>
  <c r="W29" i="10"/>
  <c r="H36" i="10" a="1"/>
  <c r="H36" i="10" s="1"/>
  <c r="J36" i="10"/>
  <c r="G36" i="10"/>
  <c r="N36" i="10"/>
  <c r="M36" i="10"/>
  <c r="L36" i="10"/>
  <c r="K36" i="10" a="1"/>
  <c r="K36" i="10" s="1"/>
  <c r="AI39" i="10"/>
  <c r="J56" i="10"/>
  <c r="G56" i="10"/>
  <c r="N56" i="10"/>
  <c r="M56" i="10"/>
  <c r="L56" i="10"/>
  <c r="K56" i="10" a="1"/>
  <c r="K56" i="10" s="1"/>
  <c r="H56" i="10" a="1"/>
  <c r="H56" i="10" s="1"/>
  <c r="AM232" i="10"/>
  <c r="AM228" i="10"/>
  <c r="AM222" i="10"/>
  <c r="AM216" i="10"/>
  <c r="AM210" i="10"/>
  <c r="AM204" i="10"/>
  <c r="AM198" i="10"/>
  <c r="AM192" i="10"/>
  <c r="AM226" i="10"/>
  <c r="AM220" i="10"/>
  <c r="AM185" i="10"/>
  <c r="AM179" i="10"/>
  <c r="AM214" i="10"/>
  <c r="AM211" i="10"/>
  <c r="AM201" i="10"/>
  <c r="AM191" i="10"/>
  <c r="AM231" i="10"/>
  <c r="AM230" i="10"/>
  <c r="AM227" i="10"/>
  <c r="AM209" i="10"/>
  <c r="AM234" i="10"/>
  <c r="AM224" i="10"/>
  <c r="AM225" i="10"/>
  <c r="AM218" i="10"/>
  <c r="AM208" i="10"/>
  <c r="AM219" i="10"/>
  <c r="AM202" i="10"/>
  <c r="AM187" i="10"/>
  <c r="AM177" i="10"/>
  <c r="AM207" i="10"/>
  <c r="AM195" i="10"/>
  <c r="AM193" i="10"/>
  <c r="AM173" i="10"/>
  <c r="AM167" i="10"/>
  <c r="AM161" i="10"/>
  <c r="AM233" i="10"/>
  <c r="AM221" i="10"/>
  <c r="AM178" i="10"/>
  <c r="AM188" i="10"/>
  <c r="AM223" i="10"/>
  <c r="AM194" i="10"/>
  <c r="AM190" i="10"/>
  <c r="AM182" i="10"/>
  <c r="AM217" i="10"/>
  <c r="AM215" i="10"/>
  <c r="AM206" i="10"/>
  <c r="AM213" i="10"/>
  <c r="AM203" i="10"/>
  <c r="AM196" i="10"/>
  <c r="AM171" i="10"/>
  <c r="AM165" i="10"/>
  <c r="AM189" i="10"/>
  <c r="AM180" i="10"/>
  <c r="AM229" i="10"/>
  <c r="AM200" i="10"/>
  <c r="AM160" i="10"/>
  <c r="AM166" i="10"/>
  <c r="AM212" i="10"/>
  <c r="AM186" i="10"/>
  <c r="AM205" i="10"/>
  <c r="AM176" i="10"/>
  <c r="AM175" i="10"/>
  <c r="AM163" i="10"/>
  <c r="AM184" i="10"/>
  <c r="AM174" i="10"/>
  <c r="AM199" i="10"/>
  <c r="AM183" i="10"/>
  <c r="AM181" i="10"/>
  <c r="AM159" i="10"/>
  <c r="AM153" i="10"/>
  <c r="AM147" i="10"/>
  <c r="AM141" i="10"/>
  <c r="AM135" i="10"/>
  <c r="AM197" i="10"/>
  <c r="AM155" i="10"/>
  <c r="AM162" i="10"/>
  <c r="AM172" i="10"/>
  <c r="AM151" i="10"/>
  <c r="AM146" i="10"/>
  <c r="AM164" i="10"/>
  <c r="AM123" i="10"/>
  <c r="AM120" i="10"/>
  <c r="AM108" i="10"/>
  <c r="AM102" i="10"/>
  <c r="AM96" i="10"/>
  <c r="AM90" i="10"/>
  <c r="AM84" i="10"/>
  <c r="AM158" i="10"/>
  <c r="AM145" i="10"/>
  <c r="AM140" i="10"/>
  <c r="AM169" i="10"/>
  <c r="AM168" i="10"/>
  <c r="AM157" i="10"/>
  <c r="AM150" i="10"/>
  <c r="AM142" i="10"/>
  <c r="AM137" i="10"/>
  <c r="AM132" i="10"/>
  <c r="AM130" i="10"/>
  <c r="AM109" i="10"/>
  <c r="AM127" i="10"/>
  <c r="AM124" i="10"/>
  <c r="AM170" i="10"/>
  <c r="AM152" i="10"/>
  <c r="AM139" i="10"/>
  <c r="AM134" i="10"/>
  <c r="AM115" i="10"/>
  <c r="AM143" i="10"/>
  <c r="AM133" i="10"/>
  <c r="AM110" i="10"/>
  <c r="AM107" i="10"/>
  <c r="AM104" i="10"/>
  <c r="AM129" i="10"/>
  <c r="AM114" i="10"/>
  <c r="AM100" i="10"/>
  <c r="AM118" i="10"/>
  <c r="AM106" i="10"/>
  <c r="AM73" i="10"/>
  <c r="AM138" i="10"/>
  <c r="AM131" i="10"/>
  <c r="AM57" i="10"/>
  <c r="AM48" i="10"/>
  <c r="AM47" i="10"/>
  <c r="AM35" i="10"/>
  <c r="AM117" i="10"/>
  <c r="AM112" i="10"/>
  <c r="AM105" i="10"/>
  <c r="AM101" i="10"/>
  <c r="AM99" i="10"/>
  <c r="AM88" i="10"/>
  <c r="AM75" i="10"/>
  <c r="AM122" i="10"/>
  <c r="AM97" i="10"/>
  <c r="AM86" i="10"/>
  <c r="AM154" i="10"/>
  <c r="AM149" i="10"/>
  <c r="AM144" i="10"/>
  <c r="AM136" i="10"/>
  <c r="AM128" i="10"/>
  <c r="AM91" i="10"/>
  <c r="AM80" i="10"/>
  <c r="AM77" i="10"/>
  <c r="AM71" i="10"/>
  <c r="AM64" i="10"/>
  <c r="AM52" i="10"/>
  <c r="AM92" i="10"/>
  <c r="AM79" i="10"/>
  <c r="AM69" i="10"/>
  <c r="AM46" i="10"/>
  <c r="AM125" i="10"/>
  <c r="AM93" i="10"/>
  <c r="AM121" i="10"/>
  <c r="AM61" i="10"/>
  <c r="AM53" i="10"/>
  <c r="AM76" i="10"/>
  <c r="AM65" i="10"/>
  <c r="AM94" i="10"/>
  <c r="AM38" i="10"/>
  <c r="AM113" i="10"/>
  <c r="AM111" i="10"/>
  <c r="AM81" i="10"/>
  <c r="AM62" i="10"/>
  <c r="AM58" i="10"/>
  <c r="AM54" i="10"/>
  <c r="AM39" i="10"/>
  <c r="AM119" i="10"/>
  <c r="AM116" i="10"/>
  <c r="AM103" i="10"/>
  <c r="AM74" i="10"/>
  <c r="AM68" i="10"/>
  <c r="AM95" i="10"/>
  <c r="AM87" i="10"/>
  <c r="AM82" i="10"/>
  <c r="AM156" i="10"/>
  <c r="AM126" i="10"/>
  <c r="AM89" i="10"/>
  <c r="AM85" i="10"/>
  <c r="BC234" i="10"/>
  <c r="BC232" i="10"/>
  <c r="BC224" i="10"/>
  <c r="BC218" i="10"/>
  <c r="BC212" i="10"/>
  <c r="BC206" i="10"/>
  <c r="BC200" i="10"/>
  <c r="BC194" i="10"/>
  <c r="BC228" i="10"/>
  <c r="BC222" i="10"/>
  <c r="BC229" i="10"/>
  <c r="BC211" i="10"/>
  <c r="BC198" i="10"/>
  <c r="BC187" i="10"/>
  <c r="BC181" i="10"/>
  <c r="BC215" i="10"/>
  <c r="BC202" i="10"/>
  <c r="BC231" i="10"/>
  <c r="BC227" i="10"/>
  <c r="BC210" i="10"/>
  <c r="BC219" i="10"/>
  <c r="BC217" i="10"/>
  <c r="BC216" i="10"/>
  <c r="BC207" i="10"/>
  <c r="BC204" i="10"/>
  <c r="BC197" i="10"/>
  <c r="BC178" i="10"/>
  <c r="BC233" i="10"/>
  <c r="BC185" i="10"/>
  <c r="BC175" i="10"/>
  <c r="BC169" i="10"/>
  <c r="BC163" i="10"/>
  <c r="BC221" i="10"/>
  <c r="BC223" i="10"/>
  <c r="BC209" i="10"/>
  <c r="BC176" i="10"/>
  <c r="BC214" i="10"/>
  <c r="BC196" i="10"/>
  <c r="BC226" i="10"/>
  <c r="BC203" i="10"/>
  <c r="BC183" i="10"/>
  <c r="BC213" i="10"/>
  <c r="BC208" i="10"/>
  <c r="BC189" i="10"/>
  <c r="BC180" i="10"/>
  <c r="BC205" i="10"/>
  <c r="BC173" i="10"/>
  <c r="BC167" i="10"/>
  <c r="BC193" i="10"/>
  <c r="BC220" i="10"/>
  <c r="BC166" i="10"/>
  <c r="BC157" i="10"/>
  <c r="BC190" i="10"/>
  <c r="BC186" i="10"/>
  <c r="BC177" i="10"/>
  <c r="BC201" i="10"/>
  <c r="BC184" i="10"/>
  <c r="BC174" i="10"/>
  <c r="BC230" i="10"/>
  <c r="BC192" i="10"/>
  <c r="BC191" i="10"/>
  <c r="BC188" i="10"/>
  <c r="BC182" i="10"/>
  <c r="BC172" i="10"/>
  <c r="BC160" i="10"/>
  <c r="BC155" i="10"/>
  <c r="BC149" i="10"/>
  <c r="BC143" i="10"/>
  <c r="BC137" i="10"/>
  <c r="BC131" i="10"/>
  <c r="BC162" i="10"/>
  <c r="BC161" i="10"/>
  <c r="BC154" i="10"/>
  <c r="BC151" i="10"/>
  <c r="BC165" i="10"/>
  <c r="BC153" i="10"/>
  <c r="BC195" i="10"/>
  <c r="BC164" i="10"/>
  <c r="BC168" i="10"/>
  <c r="BC156" i="10"/>
  <c r="BC147" i="10"/>
  <c r="BC142" i="10"/>
  <c r="BC124" i="10"/>
  <c r="BC121" i="10"/>
  <c r="BC110" i="10"/>
  <c r="BC104" i="10"/>
  <c r="BC98" i="10"/>
  <c r="BC92" i="10"/>
  <c r="BC86" i="10"/>
  <c r="BC80" i="10"/>
  <c r="BC199" i="10"/>
  <c r="BC152" i="10"/>
  <c r="BC144" i="10"/>
  <c r="BC139" i="10"/>
  <c r="BC134" i="10"/>
  <c r="BC111" i="10"/>
  <c r="BC171" i="10"/>
  <c r="BC170" i="10"/>
  <c r="BC128" i="10"/>
  <c r="BC179" i="10"/>
  <c r="BC119" i="10"/>
  <c r="BC116" i="10"/>
  <c r="BC158" i="10"/>
  <c r="BC125" i="10"/>
  <c r="BC106" i="10"/>
  <c r="BC83" i="10"/>
  <c r="BC113" i="10"/>
  <c r="BC109" i="10"/>
  <c r="BC159" i="10"/>
  <c r="BC150" i="10"/>
  <c r="BC145" i="10"/>
  <c r="BC138" i="10"/>
  <c r="BC101" i="10"/>
  <c r="BC75" i="10"/>
  <c r="BC69" i="10"/>
  <c r="BC68" i="10"/>
  <c r="BC141" i="10"/>
  <c r="BC123" i="10"/>
  <c r="BC117" i="10"/>
  <c r="BC112" i="10"/>
  <c r="BC108" i="10"/>
  <c r="BC95" i="10"/>
  <c r="BC65" i="10"/>
  <c r="BC53" i="10"/>
  <c r="BC50" i="10"/>
  <c r="BC43" i="10"/>
  <c r="BC93" i="10"/>
  <c r="BC82" i="10"/>
  <c r="BC77" i="10"/>
  <c r="BC140" i="10"/>
  <c r="BC132" i="10"/>
  <c r="BC107" i="10"/>
  <c r="BC102" i="10"/>
  <c r="BC91" i="10"/>
  <c r="BC135" i="10"/>
  <c r="BC96" i="10"/>
  <c r="BC85" i="10"/>
  <c r="BC73" i="10"/>
  <c r="BC60" i="10"/>
  <c r="BC48" i="10"/>
  <c r="BC38" i="10"/>
  <c r="BC120" i="10"/>
  <c r="BC100" i="10"/>
  <c r="BC99" i="10"/>
  <c r="BC76" i="10"/>
  <c r="BC94" i="10"/>
  <c r="BC62" i="10"/>
  <c r="BC54" i="10"/>
  <c r="BC40" i="10"/>
  <c r="BC81" i="10"/>
  <c r="BC74" i="10"/>
  <c r="BC130" i="10"/>
  <c r="BC59" i="10"/>
  <c r="BC42" i="10"/>
  <c r="BC105" i="10"/>
  <c r="BC103" i="10"/>
  <c r="BC70" i="10"/>
  <c r="BC66" i="10"/>
  <c r="BC63" i="10"/>
  <c r="BC55" i="10"/>
  <c r="BC51" i="10"/>
  <c r="BC122" i="10"/>
  <c r="BC114" i="10"/>
  <c r="BC97" i="10"/>
  <c r="BC90" i="10"/>
  <c r="BC87" i="10"/>
  <c r="BC89" i="10"/>
  <c r="BC84" i="10"/>
  <c r="BC133" i="10"/>
  <c r="BC126" i="10"/>
  <c r="BC148" i="10"/>
  <c r="BC146" i="10"/>
  <c r="BC136" i="10"/>
  <c r="BC115" i="10"/>
  <c r="BC88" i="10"/>
  <c r="BC78" i="10"/>
  <c r="BC27" i="10"/>
  <c r="BK29" i="10"/>
  <c r="AU30" i="10"/>
  <c r="AQ36" i="10"/>
  <c r="K37" i="10" a="1"/>
  <c r="K37" i="10" s="1"/>
  <c r="BC39" i="10"/>
  <c r="N41" i="10"/>
  <c r="L41" i="10"/>
  <c r="J41" i="10"/>
  <c r="AU42" i="10"/>
  <c r="BK45" i="10"/>
  <c r="AQ52" i="10"/>
  <c r="AE56" i="10"/>
  <c r="AM60" i="10"/>
  <c r="AE62" i="10"/>
  <c r="AU63" i="10"/>
  <c r="AU65" i="10"/>
  <c r="AQ66" i="10"/>
  <c r="AM72" i="10"/>
  <c r="BC129" i="10"/>
  <c r="AE112" i="10"/>
  <c r="AU143" i="10"/>
  <c r="AQ234" i="10"/>
  <c r="AQ232" i="10"/>
  <c r="AQ224" i="10"/>
  <c r="AQ218" i="10"/>
  <c r="AQ233" i="10"/>
  <c r="AQ231" i="10"/>
  <c r="AQ207" i="10"/>
  <c r="AQ197" i="10"/>
  <c r="AQ194" i="10"/>
  <c r="AQ223" i="10"/>
  <c r="AQ221" i="10"/>
  <c r="AQ198" i="10"/>
  <c r="AQ225" i="10"/>
  <c r="AQ230" i="10"/>
  <c r="AQ227" i="10"/>
  <c r="AQ222" i="10"/>
  <c r="AQ220" i="10"/>
  <c r="AQ209" i="10"/>
  <c r="AQ206" i="10"/>
  <c r="AQ229" i="10"/>
  <c r="AQ216" i="10"/>
  <c r="AQ212" i="10"/>
  <c r="AQ205" i="10"/>
  <c r="AQ195" i="10"/>
  <c r="AQ193" i="10"/>
  <c r="AQ191" i="10"/>
  <c r="AQ173" i="10"/>
  <c r="AQ210" i="10"/>
  <c r="AQ199" i="10"/>
  <c r="AQ184" i="10"/>
  <c r="AQ181" i="10"/>
  <c r="AQ201" i="10"/>
  <c r="AQ188" i="10"/>
  <c r="AQ185" i="10"/>
  <c r="AQ175" i="10"/>
  <c r="AQ169" i="10"/>
  <c r="AQ163" i="10"/>
  <c r="AQ192" i="10"/>
  <c r="AQ190" i="10"/>
  <c r="AQ228" i="10"/>
  <c r="AQ217" i="10"/>
  <c r="AQ215" i="10"/>
  <c r="AQ179" i="10"/>
  <c r="AQ226" i="10"/>
  <c r="AQ214" i="10"/>
  <c r="AQ186" i="10"/>
  <c r="AQ208" i="10"/>
  <c r="AQ200" i="10"/>
  <c r="AQ183" i="10"/>
  <c r="AQ180" i="10"/>
  <c r="AQ213" i="10"/>
  <c r="AQ189" i="10"/>
  <c r="AQ162" i="10"/>
  <c r="AQ154" i="10"/>
  <c r="AQ148" i="10"/>
  <c r="AQ142" i="10"/>
  <c r="AQ136" i="10"/>
  <c r="AQ130" i="10"/>
  <c r="AQ124" i="10"/>
  <c r="AQ118" i="10"/>
  <c r="AQ182" i="10"/>
  <c r="AQ203" i="10"/>
  <c r="AQ164" i="10"/>
  <c r="AQ204" i="10"/>
  <c r="AQ168" i="10"/>
  <c r="AQ157" i="10"/>
  <c r="AQ151" i="10"/>
  <c r="AQ145" i="10"/>
  <c r="AQ139" i="10"/>
  <c r="AQ133" i="10"/>
  <c r="AQ176" i="10"/>
  <c r="AQ196" i="10"/>
  <c r="AQ178" i="10"/>
  <c r="AQ177" i="10"/>
  <c r="AQ174" i="10"/>
  <c r="AQ158" i="10"/>
  <c r="AQ187" i="10"/>
  <c r="AQ219" i="10"/>
  <c r="AQ167" i="10"/>
  <c r="AQ160" i="10"/>
  <c r="AQ159" i="10"/>
  <c r="AQ211" i="10"/>
  <c r="AQ202" i="10"/>
  <c r="AQ166" i="10"/>
  <c r="AQ140" i="10"/>
  <c r="AQ117" i="10"/>
  <c r="AQ114" i="10"/>
  <c r="AQ150" i="10"/>
  <c r="AQ137" i="10"/>
  <c r="AQ132" i="10"/>
  <c r="AQ127" i="10"/>
  <c r="AQ156" i="10"/>
  <c r="AQ147" i="10"/>
  <c r="AQ121" i="10"/>
  <c r="AQ110" i="10"/>
  <c r="AQ104" i="10"/>
  <c r="AQ155" i="10"/>
  <c r="AQ149" i="10"/>
  <c r="AQ144" i="10"/>
  <c r="AQ131" i="10"/>
  <c r="AQ111" i="10"/>
  <c r="AQ105" i="10"/>
  <c r="AQ99" i="10"/>
  <c r="AQ93" i="10"/>
  <c r="AQ87" i="10"/>
  <c r="AQ81" i="10"/>
  <c r="AQ152" i="10"/>
  <c r="AQ129" i="10"/>
  <c r="AQ100" i="10"/>
  <c r="AQ89" i="10"/>
  <c r="AQ78" i="10"/>
  <c r="AQ165" i="10"/>
  <c r="AQ126" i="10"/>
  <c r="AQ125" i="10"/>
  <c r="AQ120" i="10"/>
  <c r="AQ119" i="10"/>
  <c r="AQ98" i="10"/>
  <c r="AQ161" i="10"/>
  <c r="AQ153" i="10"/>
  <c r="AQ109" i="10"/>
  <c r="AQ94" i="10"/>
  <c r="AQ83" i="10"/>
  <c r="AQ113" i="10"/>
  <c r="AQ103" i="10"/>
  <c r="AQ141" i="10"/>
  <c r="AQ112" i="10"/>
  <c r="AQ101" i="10"/>
  <c r="AQ88" i="10"/>
  <c r="AQ75" i="10"/>
  <c r="AQ69" i="10"/>
  <c r="AQ68" i="10"/>
  <c r="AQ56" i="10"/>
  <c r="AQ46" i="10"/>
  <c r="AQ29" i="10"/>
  <c r="AQ27" i="10"/>
  <c r="AQ172" i="10"/>
  <c r="AQ146" i="10"/>
  <c r="AQ123" i="10"/>
  <c r="AQ122" i="10"/>
  <c r="AQ108" i="10"/>
  <c r="AQ97" i="10"/>
  <c r="AQ86" i="10"/>
  <c r="AQ170" i="10"/>
  <c r="AQ84" i="10"/>
  <c r="AQ143" i="10"/>
  <c r="AQ134" i="10"/>
  <c r="AQ107" i="10"/>
  <c r="AQ102" i="10"/>
  <c r="AQ63" i="10"/>
  <c r="AQ51" i="10"/>
  <c r="AQ67" i="10"/>
  <c r="AQ47" i="10"/>
  <c r="AQ35" i="10"/>
  <c r="AQ171" i="10"/>
  <c r="AQ80" i="10"/>
  <c r="AQ76" i="10"/>
  <c r="AQ71" i="10"/>
  <c r="AQ65" i="10"/>
  <c r="AQ50" i="10"/>
  <c r="AQ138" i="10"/>
  <c r="AQ62" i="10"/>
  <c r="AQ58" i="10"/>
  <c r="AQ54" i="10"/>
  <c r="AQ39" i="10"/>
  <c r="AQ116" i="10"/>
  <c r="AQ74" i="10"/>
  <c r="AQ40" i="10"/>
  <c r="AQ135" i="10"/>
  <c r="AQ96" i="10"/>
  <c r="AQ95" i="10"/>
  <c r="AQ82" i="10"/>
  <c r="AQ73" i="10"/>
  <c r="AQ128" i="10"/>
  <c r="AQ90" i="10"/>
  <c r="AQ85" i="10"/>
  <c r="AQ72" i="10"/>
  <c r="BG230" i="10"/>
  <c r="BG226" i="10"/>
  <c r="BG220" i="10"/>
  <c r="BG223" i="10"/>
  <c r="BG221" i="10"/>
  <c r="BG208" i="10"/>
  <c r="BG195" i="10"/>
  <c r="BG225" i="10"/>
  <c r="BG212" i="10"/>
  <c r="BG199" i="10"/>
  <c r="BG189" i="10"/>
  <c r="BG229" i="10"/>
  <c r="BG224" i="10"/>
  <c r="BG207" i="10"/>
  <c r="BG234" i="10"/>
  <c r="BG219" i="10"/>
  <c r="BG233" i="10"/>
  <c r="BG185" i="10"/>
  <c r="BG175" i="10"/>
  <c r="BG222" i="10"/>
  <c r="BG201" i="10"/>
  <c r="BG190" i="10"/>
  <c r="BG188" i="10"/>
  <c r="BG182" i="10"/>
  <c r="BG214" i="10"/>
  <c r="BG206" i="10"/>
  <c r="BG198" i="10"/>
  <c r="BG196" i="10"/>
  <c r="BG186" i="10"/>
  <c r="BG171" i="10"/>
  <c r="BG165" i="10"/>
  <c r="BG228" i="10"/>
  <c r="BG217" i="10"/>
  <c r="BG203" i="10"/>
  <c r="BG213" i="10"/>
  <c r="BG200" i="10"/>
  <c r="BG180" i="10"/>
  <c r="BG172" i="10"/>
  <c r="BG232" i="10"/>
  <c r="BG227" i="10"/>
  <c r="BG216" i="10"/>
  <c r="BG211" i="10"/>
  <c r="BG193" i="10"/>
  <c r="BG191" i="10"/>
  <c r="BG184" i="10"/>
  <c r="BG164" i="10"/>
  <c r="BG156" i="10"/>
  <c r="BG150" i="10"/>
  <c r="BG144" i="10"/>
  <c r="BG138" i="10"/>
  <c r="BG132" i="10"/>
  <c r="BG126" i="10"/>
  <c r="BG120" i="10"/>
  <c r="BG114" i="10"/>
  <c r="BG194" i="10"/>
  <c r="BG204" i="10"/>
  <c r="BG168" i="10"/>
  <c r="BG161" i="10"/>
  <c r="BG231" i="10"/>
  <c r="BG218" i="10"/>
  <c r="BG215" i="10"/>
  <c r="BG178" i="10"/>
  <c r="BG174" i="10"/>
  <c r="BG170" i="10"/>
  <c r="BG159" i="10"/>
  <c r="BG153" i="10"/>
  <c r="BG147" i="10"/>
  <c r="BG141" i="10"/>
  <c r="BG135" i="10"/>
  <c r="BG210" i="10"/>
  <c r="BG209" i="10"/>
  <c r="BG205" i="10"/>
  <c r="BG187" i="10"/>
  <c r="BG173" i="10"/>
  <c r="BG202" i="10"/>
  <c r="BG197" i="10"/>
  <c r="BG192" i="10"/>
  <c r="BG167" i="10"/>
  <c r="BG154" i="10"/>
  <c r="BG183" i="10"/>
  <c r="BG181" i="10"/>
  <c r="BG169" i="10"/>
  <c r="BG145" i="10"/>
  <c r="BG177" i="10"/>
  <c r="BG166" i="10"/>
  <c r="BG158" i="10"/>
  <c r="BG118" i="10"/>
  <c r="BG115" i="10"/>
  <c r="BG152" i="10"/>
  <c r="BG139" i="10"/>
  <c r="BG134" i="10"/>
  <c r="BG128" i="10"/>
  <c r="BG155" i="10"/>
  <c r="BG149" i="10"/>
  <c r="BG136" i="10"/>
  <c r="BG131" i="10"/>
  <c r="BG125" i="10"/>
  <c r="BG122" i="10"/>
  <c r="BG112" i="10"/>
  <c r="BG106" i="10"/>
  <c r="BG162" i="10"/>
  <c r="BG151" i="10"/>
  <c r="BG146" i="10"/>
  <c r="BG133" i="10"/>
  <c r="BG113" i="10"/>
  <c r="BG107" i="10"/>
  <c r="BG101" i="10"/>
  <c r="BG95" i="10"/>
  <c r="BG89" i="10"/>
  <c r="BG83" i="10"/>
  <c r="BG109" i="10"/>
  <c r="BG94" i="10"/>
  <c r="BG81" i="10"/>
  <c r="BG74" i="10"/>
  <c r="BG176" i="10"/>
  <c r="BG103" i="10"/>
  <c r="BG163" i="10"/>
  <c r="BG137" i="10"/>
  <c r="BG157" i="10"/>
  <c r="BG123" i="10"/>
  <c r="BG117" i="10"/>
  <c r="BG108" i="10"/>
  <c r="BG99" i="10"/>
  <c r="BG88" i="10"/>
  <c r="BG67" i="10"/>
  <c r="BG105" i="10"/>
  <c r="BG179" i="10"/>
  <c r="BG116" i="10"/>
  <c r="BG93" i="10"/>
  <c r="BG82" i="10"/>
  <c r="BG77" i="10"/>
  <c r="BG71" i="10"/>
  <c r="BG64" i="10"/>
  <c r="BG52" i="10"/>
  <c r="BG42" i="10"/>
  <c r="BG140" i="10"/>
  <c r="BG121" i="10"/>
  <c r="BG111" i="10"/>
  <c r="BG102" i="10"/>
  <c r="BG91" i="10"/>
  <c r="BG80" i="10"/>
  <c r="BG148" i="10"/>
  <c r="BG142" i="10"/>
  <c r="BG129" i="10"/>
  <c r="BG78" i="10"/>
  <c r="BG160" i="10"/>
  <c r="BG119" i="10"/>
  <c r="BG59" i="10"/>
  <c r="BG100" i="10"/>
  <c r="BG76" i="10"/>
  <c r="BG58" i="10"/>
  <c r="BG39" i="10"/>
  <c r="BG75" i="10"/>
  <c r="BG41" i="10"/>
  <c r="BG130" i="10"/>
  <c r="BG68" i="10"/>
  <c r="BG73" i="10"/>
  <c r="BG70" i="10"/>
  <c r="BG66" i="10"/>
  <c r="BG63" i="10"/>
  <c r="BG55" i="10"/>
  <c r="BG51" i="10"/>
  <c r="BG124" i="10"/>
  <c r="BG97" i="10"/>
  <c r="BG96" i="10"/>
  <c r="BG90" i="10"/>
  <c r="BG87" i="10"/>
  <c r="BG49" i="10"/>
  <c r="BG43" i="10"/>
  <c r="BG84" i="10"/>
  <c r="BG72" i="10"/>
  <c r="BG86" i="10"/>
  <c r="BG85" i="10"/>
  <c r="BG143" i="10"/>
  <c r="BG98" i="10"/>
  <c r="BG92" i="10"/>
  <c r="BG79" i="10"/>
  <c r="BG69" i="10"/>
  <c r="AU28" i="10"/>
  <c r="BG30" i="10"/>
  <c r="AM31" i="10"/>
  <c r="AU35" i="10"/>
  <c r="BG36" i="10"/>
  <c r="N37" i="10"/>
  <c r="AQ38" i="10"/>
  <c r="M42" i="10"/>
  <c r="N42" i="10"/>
  <c r="K42" i="10" a="1"/>
  <c r="K42" i="10" s="1"/>
  <c r="G43" i="10"/>
  <c r="AU43" i="10"/>
  <c r="J46" i="10"/>
  <c r="H46" i="10" a="1"/>
  <c r="H46" i="10" s="1"/>
  <c r="G46" i="10"/>
  <c r="BK46" i="10"/>
  <c r="N51" i="10"/>
  <c r="J51" i="10"/>
  <c r="M51" i="10"/>
  <c r="K51" i="10" a="1"/>
  <c r="K51" i="10" s="1"/>
  <c r="BC52" i="10"/>
  <c r="AQ57" i="10"/>
  <c r="AM59" i="10"/>
  <c r="BG61" i="10"/>
  <c r="BC64" i="10"/>
  <c r="M67" i="10"/>
  <c r="G67" i="10"/>
  <c r="N67" i="10"/>
  <c r="J67" i="10"/>
  <c r="G76" i="10"/>
  <c r="N76" i="10"/>
  <c r="K76" i="10" a="1"/>
  <c r="K76" i="10" s="1"/>
  <c r="L76" i="10"/>
  <c r="J76" i="10"/>
  <c r="AU77" i="10"/>
  <c r="AU112" i="10"/>
  <c r="AU167" i="10"/>
  <c r="BK30" i="10"/>
  <c r="BK21" i="10" s="1"/>
  <c r="BJ21" i="10" s="1"/>
  <c r="AQ31" i="10"/>
  <c r="BK36" i="10"/>
  <c r="AU38" i="10"/>
  <c r="AM40" i="10"/>
  <c r="J42" i="10"/>
  <c r="AM44" i="10"/>
  <c r="AU47" i="10"/>
  <c r="BK52" i="10"/>
  <c r="BG53" i="10"/>
  <c r="AM55" i="10"/>
  <c r="BC56" i="10"/>
  <c r="BC58" i="10"/>
  <c r="AQ59" i="10"/>
  <c r="BG60" i="10"/>
  <c r="K67" i="10" a="1"/>
  <c r="K67" i="10" s="1"/>
  <c r="AE68" i="10"/>
  <c r="M76" i="10"/>
  <c r="AQ79" i="10"/>
  <c r="AM83" i="10"/>
  <c r="AE91" i="10"/>
  <c r="AE106" i="10"/>
  <c r="BC118" i="10"/>
  <c r="BC127" i="10"/>
  <c r="G17" i="10"/>
  <c r="BC28" i="10"/>
  <c r="AE29" i="10"/>
  <c r="AM32" i="10"/>
  <c r="BC35" i="10"/>
  <c r="AE41" i="10"/>
  <c r="L42" i="10"/>
  <c r="AQ44" i="10"/>
  <c r="K46" i="10" a="1"/>
  <c r="K46" i="10" s="1"/>
  <c r="BG54" i="10"/>
  <c r="AQ55" i="10"/>
  <c r="BG56" i="10"/>
  <c r="BC57" i="10"/>
  <c r="L67" i="10"/>
  <c r="BC79" i="10"/>
  <c r="AQ91" i="10"/>
  <c r="AQ106" i="10"/>
  <c r="BG127" i="10"/>
  <c r="AE231" i="10"/>
  <c r="AE227" i="10"/>
  <c r="AE221" i="10"/>
  <c r="AE215" i="10"/>
  <c r="AE209" i="10"/>
  <c r="AE203" i="10"/>
  <c r="AE197" i="10"/>
  <c r="AE191" i="10"/>
  <c r="AE225" i="10"/>
  <c r="AE219" i="10"/>
  <c r="AE233" i="10"/>
  <c r="AE234" i="10"/>
  <c r="AE184" i="10"/>
  <c r="AE178" i="10"/>
  <c r="AE228" i="10"/>
  <c r="AE226" i="10"/>
  <c r="AE217" i="10"/>
  <c r="AE207" i="10"/>
  <c r="AE204" i="10"/>
  <c r="AE194" i="10"/>
  <c r="AE218" i="10"/>
  <c r="AE212" i="10"/>
  <c r="AE229" i="10"/>
  <c r="AE232" i="10"/>
  <c r="AE213" i="10"/>
  <c r="AE208" i="10"/>
  <c r="AE183" i="10"/>
  <c r="AE180" i="10"/>
  <c r="AE220" i="10"/>
  <c r="AE216" i="10"/>
  <c r="AE211" i="10"/>
  <c r="AE205" i="10"/>
  <c r="AE189" i="10"/>
  <c r="AE172" i="10"/>
  <c r="AE166" i="10"/>
  <c r="AE160" i="10"/>
  <c r="AE210" i="10"/>
  <c r="AE230" i="10"/>
  <c r="AE199" i="10"/>
  <c r="AE181" i="10"/>
  <c r="AE224" i="10"/>
  <c r="AE201" i="10"/>
  <c r="AE185" i="10"/>
  <c r="AE223" i="10"/>
  <c r="AE192" i="10"/>
  <c r="AE190" i="10"/>
  <c r="AE188" i="10"/>
  <c r="AE214" i="10"/>
  <c r="AE206" i="10"/>
  <c r="AE170" i="10"/>
  <c r="AE164" i="10"/>
  <c r="AE165" i="10"/>
  <c r="AE222" i="10"/>
  <c r="AE200" i="10"/>
  <c r="AE193" i="10"/>
  <c r="AE198" i="10"/>
  <c r="AE171" i="10"/>
  <c r="AE195" i="10"/>
  <c r="AE186" i="10"/>
  <c r="AE168" i="10"/>
  <c r="AE177" i="10"/>
  <c r="AE176" i="10"/>
  <c r="AE175" i="10"/>
  <c r="AE202" i="10"/>
  <c r="AE173" i="10"/>
  <c r="AE158" i="10"/>
  <c r="AE152" i="10"/>
  <c r="AE146" i="10"/>
  <c r="AE140" i="10"/>
  <c r="AE134" i="10"/>
  <c r="AE182" i="10"/>
  <c r="AE179" i="10"/>
  <c r="AE161" i="10"/>
  <c r="AE154" i="10"/>
  <c r="AE187" i="10"/>
  <c r="AE167" i="10"/>
  <c r="AE153" i="10"/>
  <c r="AE148" i="10"/>
  <c r="AE143" i="10"/>
  <c r="AE135" i="10"/>
  <c r="AE129" i="10"/>
  <c r="AE113" i="10"/>
  <c r="AE107" i="10"/>
  <c r="AE101" i="10"/>
  <c r="AE95" i="10"/>
  <c r="AE89" i="10"/>
  <c r="AE83" i="10"/>
  <c r="AE120" i="10"/>
  <c r="AE117" i="10"/>
  <c r="AE108" i="10"/>
  <c r="AE196" i="10"/>
  <c r="AE169" i="10"/>
  <c r="AE157" i="10"/>
  <c r="AE150" i="10"/>
  <c r="AE145" i="10"/>
  <c r="AE132" i="10"/>
  <c r="AE114" i="10"/>
  <c r="AE156" i="10"/>
  <c r="AE127" i="10"/>
  <c r="AE124" i="10"/>
  <c r="AE144" i="10"/>
  <c r="AE116" i="10"/>
  <c r="AE115" i="10"/>
  <c r="AE93" i="10"/>
  <c r="AE82" i="10"/>
  <c r="AE80" i="10"/>
  <c r="AE149" i="10"/>
  <c r="AE136" i="10"/>
  <c r="AE128" i="10"/>
  <c r="AE110" i="10"/>
  <c r="AE104" i="10"/>
  <c r="AE102" i="10"/>
  <c r="AE163" i="10"/>
  <c r="AE159" i="10"/>
  <c r="AE137" i="10"/>
  <c r="AE126" i="10"/>
  <c r="AE100" i="10"/>
  <c r="AE98" i="10"/>
  <c r="AE87" i="10"/>
  <c r="AE78" i="10"/>
  <c r="AE72" i="10"/>
  <c r="AE125" i="10"/>
  <c r="AE119" i="10"/>
  <c r="AE118" i="10"/>
  <c r="AE109" i="10"/>
  <c r="AE155" i="10"/>
  <c r="AE147" i="10"/>
  <c r="AE94" i="10"/>
  <c r="AE92" i="10"/>
  <c r="AE81" i="10"/>
  <c r="AE59" i="10"/>
  <c r="AE37" i="10"/>
  <c r="AE32" i="10"/>
  <c r="AE174" i="10"/>
  <c r="AE162" i="10"/>
  <c r="AE141" i="10"/>
  <c r="AE139" i="10"/>
  <c r="AE138" i="10"/>
  <c r="AE103" i="10"/>
  <c r="AE90" i="10"/>
  <c r="AE79" i="10"/>
  <c r="AE74" i="10"/>
  <c r="AE131" i="10"/>
  <c r="AE123" i="10"/>
  <c r="AE130" i="10"/>
  <c r="AE111" i="10"/>
  <c r="AE76" i="10"/>
  <c r="AE70" i="10"/>
  <c r="AE66" i="10"/>
  <c r="AE54" i="10"/>
  <c r="AE77" i="10"/>
  <c r="AE64" i="10"/>
  <c r="AE52" i="10"/>
  <c r="AE44" i="10"/>
  <c r="AE142" i="10"/>
  <c r="AE69" i="10"/>
  <c r="AE47" i="10"/>
  <c r="AE46" i="10"/>
  <c r="AE121" i="10"/>
  <c r="AE99" i="10"/>
  <c r="AE67" i="10"/>
  <c r="AE57" i="10"/>
  <c r="AE53" i="10"/>
  <c r="AE71" i="10"/>
  <c r="AE65" i="10"/>
  <c r="AE61" i="10"/>
  <c r="AE50" i="10"/>
  <c r="AE75" i="10"/>
  <c r="AE48" i="10"/>
  <c r="AE105" i="10"/>
  <c r="AE58" i="10"/>
  <c r="AE96" i="10"/>
  <c r="AE122" i="10"/>
  <c r="AE97" i="10"/>
  <c r="AE151" i="10"/>
  <c r="AE86" i="10"/>
  <c r="AE84" i="10"/>
  <c r="AU233" i="10"/>
  <c r="AU229" i="10"/>
  <c r="AU223" i="10"/>
  <c r="AU217" i="10"/>
  <c r="AU211" i="10"/>
  <c r="AU205" i="10"/>
  <c r="AU199" i="10"/>
  <c r="AU193" i="10"/>
  <c r="AU230" i="10"/>
  <c r="AU227" i="10"/>
  <c r="AU221" i="10"/>
  <c r="AU228" i="10"/>
  <c r="AU226" i="10"/>
  <c r="AU219" i="10"/>
  <c r="AU204" i="10"/>
  <c r="AU186" i="10"/>
  <c r="AU180" i="10"/>
  <c r="AU232" i="10"/>
  <c r="AU208" i="10"/>
  <c r="AU195" i="10"/>
  <c r="AU218" i="10"/>
  <c r="AU231" i="10"/>
  <c r="AU216" i="10"/>
  <c r="AU213" i="10"/>
  <c r="AU220" i="10"/>
  <c r="AU210" i="10"/>
  <c r="AU207" i="10"/>
  <c r="AU184" i="10"/>
  <c r="AU181" i="10"/>
  <c r="AU234" i="10"/>
  <c r="AU174" i="10"/>
  <c r="AU168" i="10"/>
  <c r="AU162" i="10"/>
  <c r="AU222" i="10"/>
  <c r="AU192" i="10"/>
  <c r="AU190" i="10"/>
  <c r="AU182" i="10"/>
  <c r="AU224" i="10"/>
  <c r="AU215" i="10"/>
  <c r="AU194" i="10"/>
  <c r="AU214" i="10"/>
  <c r="AU209" i="10"/>
  <c r="AU206" i="10"/>
  <c r="AU198" i="10"/>
  <c r="AU176" i="10"/>
  <c r="AU203" i="10"/>
  <c r="AU196" i="10"/>
  <c r="AU225" i="10"/>
  <c r="AU212" i="10"/>
  <c r="AU189" i="10"/>
  <c r="AU172" i="10"/>
  <c r="AU166" i="10"/>
  <c r="AU188" i="10"/>
  <c r="AU179" i="10"/>
  <c r="AU171" i="10"/>
  <c r="AU185" i="10"/>
  <c r="AU161" i="10"/>
  <c r="AU178" i="10"/>
  <c r="AU177" i="10"/>
  <c r="AU175" i="10"/>
  <c r="AU201" i="10"/>
  <c r="AU187" i="10"/>
  <c r="AU170" i="10"/>
  <c r="AU202" i="10"/>
  <c r="AU197" i="10"/>
  <c r="AU173" i="10"/>
  <c r="AU154" i="10"/>
  <c r="AU148" i="10"/>
  <c r="AU142" i="10"/>
  <c r="AU136" i="10"/>
  <c r="AU200" i="10"/>
  <c r="AU163" i="10"/>
  <c r="AU160" i="10"/>
  <c r="AU159" i="10"/>
  <c r="AU191" i="10"/>
  <c r="AU165" i="10"/>
  <c r="AU153" i="10"/>
  <c r="AU158" i="10"/>
  <c r="AU150" i="10"/>
  <c r="AU145" i="10"/>
  <c r="AU137" i="10"/>
  <c r="AU132" i="10"/>
  <c r="AU109" i="10"/>
  <c r="AU103" i="10"/>
  <c r="AU97" i="10"/>
  <c r="AU91" i="10"/>
  <c r="AU85" i="10"/>
  <c r="AU79" i="10"/>
  <c r="AU169" i="10"/>
  <c r="AU157" i="10"/>
  <c r="AU130" i="10"/>
  <c r="AU127" i="10"/>
  <c r="AU156" i="10"/>
  <c r="AU147" i="10"/>
  <c r="AU124" i="10"/>
  <c r="AU121" i="10"/>
  <c r="AU110" i="10"/>
  <c r="AU152" i="10"/>
  <c r="AU134" i="10"/>
  <c r="AU118" i="10"/>
  <c r="AU115" i="10"/>
  <c r="AU128" i="10"/>
  <c r="AU125" i="10"/>
  <c r="AU126" i="10"/>
  <c r="AU120" i="10"/>
  <c r="AU119" i="10"/>
  <c r="AU114" i="10"/>
  <c r="AU98" i="10"/>
  <c r="AU87" i="10"/>
  <c r="AU183" i="10"/>
  <c r="AU135" i="10"/>
  <c r="AU106" i="10"/>
  <c r="AU96" i="10"/>
  <c r="AU113" i="10"/>
  <c r="AU92" i="10"/>
  <c r="AU81" i="10"/>
  <c r="AU74" i="10"/>
  <c r="AU155" i="10"/>
  <c r="AU138" i="10"/>
  <c r="AU146" i="10"/>
  <c r="AU123" i="10"/>
  <c r="AU122" i="10"/>
  <c r="AU117" i="10"/>
  <c r="AU108" i="10"/>
  <c r="AU105" i="10"/>
  <c r="AU99" i="10"/>
  <c r="AU86" i="10"/>
  <c r="AU67" i="10"/>
  <c r="AU55" i="10"/>
  <c r="AU49" i="10"/>
  <c r="AU45" i="10"/>
  <c r="AU84" i="10"/>
  <c r="AU76" i="10"/>
  <c r="AU151" i="10"/>
  <c r="AU116" i="10"/>
  <c r="AU111" i="10"/>
  <c r="AU95" i="10"/>
  <c r="AU82" i="10"/>
  <c r="AU133" i="10"/>
  <c r="AU129" i="10"/>
  <c r="AU104" i="10"/>
  <c r="AU100" i="10"/>
  <c r="AU89" i="10"/>
  <c r="AU78" i="10"/>
  <c r="AU72" i="10"/>
  <c r="AU62" i="10"/>
  <c r="AU93" i="10"/>
  <c r="AU61" i="10"/>
  <c r="AU57" i="10"/>
  <c r="AU53" i="10"/>
  <c r="AU36" i="10"/>
  <c r="AU80" i="10"/>
  <c r="AU71" i="10"/>
  <c r="AU107" i="10"/>
  <c r="AU48" i="10"/>
  <c r="AU94" i="10"/>
  <c r="AU75" i="10"/>
  <c r="AU58" i="10"/>
  <c r="AU54" i="10"/>
  <c r="AU149" i="10"/>
  <c r="AU102" i="10"/>
  <c r="AU40" i="10"/>
  <c r="AU144" i="10"/>
  <c r="AU140" i="10"/>
  <c r="AU131" i="10"/>
  <c r="AU73" i="10"/>
  <c r="AU68" i="10"/>
  <c r="AU41" i="10"/>
  <c r="AU101" i="10"/>
  <c r="AU70" i="10"/>
  <c r="AU66" i="10"/>
  <c r="AU59" i="10"/>
  <c r="AU141" i="10"/>
  <c r="AU90" i="10"/>
  <c r="AU164" i="10"/>
  <c r="AU83" i="10"/>
  <c r="AU64" i="10"/>
  <c r="BK230" i="10"/>
  <c r="BK225" i="10"/>
  <c r="BK219" i="10"/>
  <c r="BK213" i="10"/>
  <c r="BK207" i="10"/>
  <c r="BK201" i="10"/>
  <c r="BK195" i="10"/>
  <c r="BK229" i="10"/>
  <c r="BK223" i="10"/>
  <c r="BK234" i="10"/>
  <c r="BK232" i="10"/>
  <c r="BK233" i="10"/>
  <c r="BK205" i="10"/>
  <c r="BK192" i="10"/>
  <c r="BK188" i="10"/>
  <c r="BK182" i="10"/>
  <c r="BK176" i="10"/>
  <c r="BK218" i="10"/>
  <c r="BK209" i="10"/>
  <c r="BK196" i="10"/>
  <c r="BK204" i="10"/>
  <c r="BK228" i="10"/>
  <c r="BK226" i="10"/>
  <c r="BK217" i="10"/>
  <c r="BK214" i="10"/>
  <c r="BK221" i="10"/>
  <c r="BK220" i="10"/>
  <c r="BK210" i="10"/>
  <c r="BK222" i="10"/>
  <c r="BK190" i="10"/>
  <c r="BK179" i="10"/>
  <c r="BK170" i="10"/>
  <c r="BK164" i="10"/>
  <c r="BK215" i="10"/>
  <c r="BK224" i="10"/>
  <c r="BK203" i="10"/>
  <c r="BK183" i="10"/>
  <c r="BK200" i="10"/>
  <c r="BK208" i="10"/>
  <c r="BK189" i="10"/>
  <c r="BK177" i="10"/>
  <c r="BK231" i="10"/>
  <c r="BK212" i="10"/>
  <c r="BK202" i="10"/>
  <c r="BK187" i="10"/>
  <c r="BK181" i="10"/>
  <c r="BK174" i="10"/>
  <c r="BK168" i="10"/>
  <c r="BK162" i="10"/>
  <c r="BK194" i="10"/>
  <c r="BK193" i="10"/>
  <c r="BK211" i="10"/>
  <c r="BK158" i="10"/>
  <c r="BK227" i="10"/>
  <c r="BK216" i="10"/>
  <c r="BK185" i="10"/>
  <c r="BK184" i="10"/>
  <c r="BK173" i="10"/>
  <c r="BK165" i="10"/>
  <c r="BK197" i="10"/>
  <c r="BK191" i="10"/>
  <c r="BK206" i="10"/>
  <c r="BK199" i="10"/>
  <c r="BK180" i="10"/>
  <c r="BK156" i="10"/>
  <c r="BK150" i="10"/>
  <c r="BK144" i="10"/>
  <c r="BK138" i="10"/>
  <c r="BK132" i="10"/>
  <c r="BK198" i="10"/>
  <c r="BK172" i="10"/>
  <c r="BK163" i="10"/>
  <c r="BK160" i="10"/>
  <c r="BK159" i="10"/>
  <c r="BK175" i="10"/>
  <c r="BK167" i="10"/>
  <c r="BK166" i="10"/>
  <c r="BK157" i="10"/>
  <c r="BK169" i="10"/>
  <c r="BK152" i="10"/>
  <c r="BK139" i="10"/>
  <c r="BK134" i="10"/>
  <c r="BK111" i="10"/>
  <c r="BK105" i="10"/>
  <c r="BK99" i="10"/>
  <c r="BK93" i="10"/>
  <c r="BK87" i="10"/>
  <c r="BK81" i="10"/>
  <c r="BK128" i="10"/>
  <c r="BK171" i="10"/>
  <c r="BK155" i="10"/>
  <c r="BK149" i="10"/>
  <c r="BK136" i="10"/>
  <c r="BK131" i="10"/>
  <c r="BK125" i="10"/>
  <c r="BK122" i="10"/>
  <c r="BK112" i="10"/>
  <c r="BK141" i="10"/>
  <c r="BK119" i="10"/>
  <c r="BK116" i="10"/>
  <c r="BK186" i="10"/>
  <c r="BK161" i="10"/>
  <c r="BK154" i="10"/>
  <c r="BK129" i="10"/>
  <c r="BK113" i="10"/>
  <c r="BK103" i="10"/>
  <c r="BK92" i="10"/>
  <c r="BK90" i="10"/>
  <c r="BK79" i="10"/>
  <c r="BK145" i="10"/>
  <c r="BK137" i="10"/>
  <c r="BK124" i="10"/>
  <c r="BK118" i="10"/>
  <c r="BK153" i="10"/>
  <c r="BK178" i="10"/>
  <c r="BK97" i="10"/>
  <c r="BK86" i="10"/>
  <c r="BK84" i="10"/>
  <c r="BK76" i="10"/>
  <c r="BK70" i="10"/>
  <c r="BK66" i="10"/>
  <c r="BK146" i="10"/>
  <c r="BK140" i="10"/>
  <c r="BK121" i="10"/>
  <c r="BK102" i="10"/>
  <c r="BK91" i="10"/>
  <c r="BK80" i="10"/>
  <c r="BK63" i="10"/>
  <c r="BK51" i="10"/>
  <c r="BK41" i="10"/>
  <c r="BK151" i="10"/>
  <c r="BK148" i="10"/>
  <c r="BK142" i="10"/>
  <c r="BK107" i="10"/>
  <c r="BK78" i="10"/>
  <c r="BK72" i="10"/>
  <c r="BK143" i="10"/>
  <c r="BK133" i="10"/>
  <c r="BK130" i="10"/>
  <c r="BK127" i="10"/>
  <c r="BK115" i="10"/>
  <c r="BK104" i="10"/>
  <c r="BK100" i="10"/>
  <c r="BK89" i="10"/>
  <c r="BK109" i="10"/>
  <c r="BK106" i="10"/>
  <c r="BK94" i="10"/>
  <c r="BK83" i="10"/>
  <c r="BK74" i="10"/>
  <c r="BK58" i="10"/>
  <c r="BK120" i="10"/>
  <c r="BK75" i="10"/>
  <c r="BK62" i="10"/>
  <c r="BK54" i="10"/>
  <c r="BK40" i="10"/>
  <c r="BK147" i="10"/>
  <c r="BK108" i="10"/>
  <c r="BK68" i="10"/>
  <c r="BK73" i="10"/>
  <c r="BK59" i="10"/>
  <c r="BK55" i="10"/>
  <c r="BK101" i="10"/>
  <c r="BK96" i="10"/>
  <c r="BK49" i="10"/>
  <c r="BK43" i="10"/>
  <c r="BK135" i="10"/>
  <c r="BK114" i="10"/>
  <c r="BK95" i="10"/>
  <c r="BK82" i="10"/>
  <c r="BK44" i="10"/>
  <c r="BK117" i="10"/>
  <c r="BK85" i="10"/>
  <c r="BK64" i="10"/>
  <c r="BK60" i="10"/>
  <c r="BK56" i="10"/>
  <c r="BK126" i="10"/>
  <c r="BK98" i="10"/>
  <c r="BK88" i="10"/>
  <c r="BK77" i="10"/>
  <c r="BK110" i="10"/>
  <c r="BK67" i="10"/>
  <c r="BK61" i="10"/>
  <c r="BC31" i="10"/>
  <c r="G38" i="10"/>
  <c r="K38" i="10" a="1"/>
  <c r="K38" i="10" s="1"/>
  <c r="BG40" i="10"/>
  <c r="L43" i="10"/>
  <c r="M43" i="10"/>
  <c r="K43" i="10" a="1"/>
  <c r="K43" i="10" s="1"/>
  <c r="AU44" i="10"/>
  <c r="AE45" i="10"/>
  <c r="BC47" i="10"/>
  <c r="AE49" i="10"/>
  <c r="BG57" i="10"/>
  <c r="J17" i="10"/>
  <c r="AE27" i="10"/>
  <c r="BK28" i="10"/>
  <c r="BG31" i="10"/>
  <c r="AU32" i="10"/>
  <c r="BK35" i="10"/>
  <c r="J38" i="10"/>
  <c r="BK38" i="10"/>
  <c r="AM41" i="10"/>
  <c r="J43" i="10"/>
  <c r="BC44" i="10"/>
  <c r="AM45" i="10"/>
  <c r="BG47" i="10"/>
  <c r="AE51" i="10"/>
  <c r="BK57" i="10"/>
  <c r="BC71" i="10"/>
  <c r="AE88" i="10"/>
  <c r="M126" i="10"/>
  <c r="N126" i="10"/>
  <c r="K126" i="10" a="1"/>
  <c r="K126" i="10" s="1"/>
  <c r="J126" i="10"/>
  <c r="G126" i="10"/>
  <c r="H126" i="10" a="1"/>
  <c r="H126" i="10" s="1"/>
  <c r="AU29" i="10"/>
  <c r="AE30" i="10"/>
  <c r="BK31" i="10"/>
  <c r="G37" i="10"/>
  <c r="AM37" i="10"/>
  <c r="AE39" i="10"/>
  <c r="AQ41" i="10"/>
  <c r="AE42" i="10"/>
  <c r="BG44" i="10"/>
  <c r="AQ45" i="10"/>
  <c r="N46" i="10"/>
  <c r="BK47" i="10"/>
  <c r="AQ48" i="10"/>
  <c r="AM49" i="10"/>
  <c r="AM50" i="10"/>
  <c r="G60" i="10"/>
  <c r="L60" i="10"/>
  <c r="N60" i="10"/>
  <c r="M60" i="10"/>
  <c r="K60" i="10" a="1"/>
  <c r="K60" i="10" s="1"/>
  <c r="BC67" i="10"/>
  <c r="AM70" i="10"/>
  <c r="BK71" i="10"/>
  <c r="AM78" i="10"/>
  <c r="N81" i="10"/>
  <c r="J81" i="10"/>
  <c r="K81" i="10" a="1"/>
  <c r="K81" i="10" s="1"/>
  <c r="H81" i="10" a="1"/>
  <c r="H81" i="10" s="1"/>
  <c r="L81" i="10"/>
  <c r="G81" i="10"/>
  <c r="M81" i="10"/>
  <c r="AU88" i="10"/>
  <c r="BG104" i="10"/>
  <c r="BG110" i="10"/>
  <c r="L126" i="10"/>
  <c r="AU139" i="10"/>
  <c r="AU27" i="10"/>
  <c r="BG32" i="10"/>
  <c r="AE36" i="10"/>
  <c r="AU37" i="10"/>
  <c r="M38" i="10"/>
  <c r="AU39" i="10"/>
  <c r="AM42" i="10"/>
  <c r="BC45" i="10"/>
  <c r="BG48" i="10"/>
  <c r="BG50" i="10"/>
  <c r="AU51" i="10"/>
  <c r="AE63" i="10"/>
  <c r="N72" i="10"/>
  <c r="M72" i="10"/>
  <c r="L72" i="10"/>
  <c r="K72" i="10" a="1"/>
  <c r="K72" i="10" s="1"/>
  <c r="J72" i="10"/>
  <c r="G72" i="10"/>
  <c r="AE85" i="10"/>
  <c r="AQ115" i="10"/>
  <c r="AM148" i="10"/>
  <c r="AE28" i="10"/>
  <c r="BG29" i="10"/>
  <c r="BG21" i="10" s="1"/>
  <c r="BF21" i="10" s="1"/>
  <c r="AQ30" i="10"/>
  <c r="BK32" i="10"/>
  <c r="AM36" i="10"/>
  <c r="BC37" i="10"/>
  <c r="N38" i="10"/>
  <c r="H41" i="10" a="1"/>
  <c r="H41" i="10" s="1"/>
  <c r="AQ42" i="10"/>
  <c r="AE43" i="10"/>
  <c r="H45" i="10" a="1"/>
  <c r="H45" i="10" s="1"/>
  <c r="BG45" i="10"/>
  <c r="AU46" i="10"/>
  <c r="BK48" i="10"/>
  <c r="BC49" i="10"/>
  <c r="BK50" i="10"/>
  <c r="AE60" i="10"/>
  <c r="AM63" i="10"/>
  <c r="AM66" i="10"/>
  <c r="AU69" i="10"/>
  <c r="AE73" i="10"/>
  <c r="M101" i="10"/>
  <c r="N101" i="10"/>
  <c r="L101" i="10"/>
  <c r="H101" i="10" a="1"/>
  <c r="H101" i="10" s="1"/>
  <c r="G101" i="10"/>
  <c r="K101" i="10" a="1"/>
  <c r="K101" i="10" s="1"/>
  <c r="L69" i="10"/>
  <c r="J69" i="10"/>
  <c r="K94" i="10" a="1"/>
  <c r="K94" i="10" s="1"/>
  <c r="H94" i="10" a="1"/>
  <c r="H94" i="10" s="1"/>
  <c r="L94" i="10"/>
  <c r="G128" i="10"/>
  <c r="N128" i="10"/>
  <c r="M128" i="10"/>
  <c r="L128" i="10"/>
  <c r="K128" i="10" a="1"/>
  <c r="K128" i="10" s="1"/>
  <c r="J128" i="10"/>
  <c r="H128" i="10" a="1"/>
  <c r="H128" i="10" s="1"/>
  <c r="N111" i="10"/>
  <c r="L111" i="10"/>
  <c r="K111" i="10" a="1"/>
  <c r="K111" i="10" s="1"/>
  <c r="J111" i="10"/>
  <c r="M111" i="10"/>
  <c r="H111" i="10" a="1"/>
  <c r="H111" i="10" s="1"/>
  <c r="G111" i="10"/>
  <c r="G116" i="10"/>
  <c r="N116" i="10"/>
  <c r="M116" i="10"/>
  <c r="K116" i="10" a="1"/>
  <c r="K116" i="10" s="1"/>
  <c r="J116" i="10"/>
  <c r="H116" i="10" a="1"/>
  <c r="H116" i="10" s="1"/>
  <c r="K119" i="10" a="1"/>
  <c r="K119" i="10" s="1"/>
  <c r="N119" i="10"/>
  <c r="M119" i="10"/>
  <c r="G119" i="10"/>
  <c r="L119" i="10"/>
  <c r="J119" i="10"/>
  <c r="K137" i="10" a="1"/>
  <c r="K137" i="10" s="1"/>
  <c r="G137" i="10"/>
  <c r="L137" i="10"/>
  <c r="H137" i="10" a="1"/>
  <c r="H137" i="10" s="1"/>
  <c r="M137" i="10"/>
  <c r="J137" i="10"/>
  <c r="L80" i="10"/>
  <c r="H80" i="10" a="1"/>
  <c r="H80" i="10" s="1"/>
  <c r="K80" i="10" a="1"/>
  <c r="K80" i="10" s="1"/>
  <c r="J80" i="10"/>
  <c r="G80" i="10"/>
  <c r="N99" i="10"/>
  <c r="J99" i="10"/>
  <c r="M99" i="10"/>
  <c r="K99" i="10" a="1"/>
  <c r="K99" i="10" s="1"/>
  <c r="H99" i="10" a="1"/>
  <c r="H99" i="10" s="1"/>
  <c r="G99" i="10"/>
  <c r="L116" i="10"/>
  <c r="N63" i="10"/>
  <c r="J63" i="10"/>
  <c r="M69" i="10"/>
  <c r="M80" i="10"/>
  <c r="N94" i="10"/>
  <c r="M138" i="10"/>
  <c r="H138" i="10" a="1"/>
  <c r="H138" i="10" s="1"/>
  <c r="N138" i="10"/>
  <c r="L138" i="10"/>
  <c r="G138" i="10"/>
  <c r="K138" i="10" a="1"/>
  <c r="K138" i="10" s="1"/>
  <c r="H39" i="10" a="1"/>
  <c r="H39" i="10" s="1"/>
  <c r="G54" i="10"/>
  <c r="J55" i="10"/>
  <c r="J59" i="10"/>
  <c r="N66" i="10"/>
  <c r="K66" i="10" a="1"/>
  <c r="K66" i="10" s="1"/>
  <c r="N69" i="10"/>
  <c r="N70" i="10"/>
  <c r="K70" i="10" a="1"/>
  <c r="K70" i="10" s="1"/>
  <c r="J78" i="10"/>
  <c r="N78" i="10"/>
  <c r="M78" i="10"/>
  <c r="N80" i="10"/>
  <c r="L99" i="10"/>
  <c r="J138" i="10"/>
  <c r="J40" i="10"/>
  <c r="H54" i="10" a="1"/>
  <c r="H54" i="10" s="1"/>
  <c r="K55" i="10" a="1"/>
  <c r="K55" i="10" s="1"/>
  <c r="H62" i="10" a="1"/>
  <c r="H62" i="10" s="1"/>
  <c r="K63" i="10" a="1"/>
  <c r="K63" i="10" s="1"/>
  <c r="J66" i="10"/>
  <c r="J70" i="10"/>
  <c r="K78" i="10" a="1"/>
  <c r="K78" i="10" s="1"/>
  <c r="K88" i="10" a="1"/>
  <c r="K88" i="10" s="1"/>
  <c r="N88" i="10"/>
  <c r="H88" i="10" a="1"/>
  <c r="H88" i="10" s="1"/>
  <c r="G88" i="10"/>
  <c r="M120" i="10"/>
  <c r="H120" i="10" a="1"/>
  <c r="H120" i="10" s="1"/>
  <c r="G120" i="10"/>
  <c r="N120" i="10"/>
  <c r="K120" i="10" a="1"/>
  <c r="K120" i="10" s="1"/>
  <c r="J120" i="10"/>
  <c r="L55" i="10"/>
  <c r="H58" i="10" a="1"/>
  <c r="H58" i="10" s="1"/>
  <c r="N58" i="10"/>
  <c r="K59" i="10" a="1"/>
  <c r="K59" i="10" s="1"/>
  <c r="L63" i="10"/>
  <c r="L68" i="10"/>
  <c r="J68" i="10"/>
  <c r="M83" i="10"/>
  <c r="H83" i="10" a="1"/>
  <c r="H83" i="10" s="1"/>
  <c r="K83" i="10" a="1"/>
  <c r="K83" i="10" s="1"/>
  <c r="G91" i="10"/>
  <c r="L91" i="10"/>
  <c r="K91" i="10" a="1"/>
  <c r="K91" i="10" s="1"/>
  <c r="J91" i="10"/>
  <c r="L104" i="10"/>
  <c r="J104" i="10"/>
  <c r="H104" i="10" a="1"/>
  <c r="H104" i="10" s="1"/>
  <c r="M104" i="10"/>
  <c r="K104" i="10" a="1"/>
  <c r="K104" i="10" s="1"/>
  <c r="G104" i="10"/>
  <c r="K125" i="10" a="1"/>
  <c r="K125" i="10" s="1"/>
  <c r="M125" i="10"/>
  <c r="L125" i="10"/>
  <c r="J125" i="10"/>
  <c r="G125" i="10"/>
  <c r="N125" i="10"/>
  <c r="M150" i="10"/>
  <c r="H150" i="10" a="1"/>
  <c r="H150" i="10" s="1"/>
  <c r="N150" i="10"/>
  <c r="G150" i="10"/>
  <c r="L150" i="10"/>
  <c r="K150" i="10" a="1"/>
  <c r="K150" i="10" s="1"/>
  <c r="J150" i="10"/>
  <c r="J54" i="10"/>
  <c r="M55" i="10"/>
  <c r="J58" i="10"/>
  <c r="L59" i="10"/>
  <c r="J62" i="10"/>
  <c r="M63" i="10"/>
  <c r="J83" i="10"/>
  <c r="M91" i="10"/>
  <c r="M70" i="10"/>
  <c r="M74" i="10"/>
  <c r="H74" i="10" a="1"/>
  <c r="H74" i="10" s="1"/>
  <c r="N74" i="10"/>
  <c r="L83" i="10"/>
  <c r="M88" i="10"/>
  <c r="N91" i="10"/>
  <c r="L53" i="10"/>
  <c r="H53" i="10" a="1"/>
  <c r="H53" i="10" s="1"/>
  <c r="L54" i="10"/>
  <c r="K58" i="10" a="1"/>
  <c r="K58" i="10" s="1"/>
  <c r="L65" i="10"/>
  <c r="H65" i="10" a="1"/>
  <c r="H65" i="10" s="1"/>
  <c r="M68" i="10"/>
  <c r="G69" i="10"/>
  <c r="J74" i="10"/>
  <c r="N83" i="10"/>
  <c r="L73" i="10"/>
  <c r="M79" i="10"/>
  <c r="G82" i="10"/>
  <c r="J85" i="10"/>
  <c r="N87" i="10"/>
  <c r="J87" i="10"/>
  <c r="J98" i="10"/>
  <c r="M103" i="10"/>
  <c r="J106" i="10"/>
  <c r="G146" i="10"/>
  <c r="K146" i="10" a="1"/>
  <c r="K146" i="10" s="1"/>
  <c r="N146" i="10"/>
  <c r="M146" i="10"/>
  <c r="L146" i="10"/>
  <c r="J146" i="10"/>
  <c r="N93" i="10"/>
  <c r="J93" i="10"/>
  <c r="M98" i="10"/>
  <c r="N106" i="10"/>
  <c r="L110" i="10"/>
  <c r="J110" i="10"/>
  <c r="H110" i="10" a="1"/>
  <c r="H110" i="10" s="1"/>
  <c r="N113" i="10"/>
  <c r="J145" i="10"/>
  <c r="G145" i="10"/>
  <c r="N145" i="10"/>
  <c r="N188" i="10"/>
  <c r="K188" i="10" a="1"/>
  <c r="K188" i="10" s="1"/>
  <c r="L188" i="10"/>
  <c r="H188" i="10" a="1"/>
  <c r="H188" i="10" s="1"/>
  <c r="G188" i="10"/>
  <c r="M188" i="10"/>
  <c r="J188" i="10"/>
  <c r="J82" i="10"/>
  <c r="N85" i="10"/>
  <c r="J95" i="10"/>
  <c r="J107" i="10"/>
  <c r="K110" i="10" a="1"/>
  <c r="K110" i="10" s="1"/>
  <c r="H129" i="10" a="1"/>
  <c r="H129" i="10" s="1"/>
  <c r="G129" i="10"/>
  <c r="M129" i="10"/>
  <c r="K145" i="10" a="1"/>
  <c r="K145" i="10" s="1"/>
  <c r="J75" i="10"/>
  <c r="L86" i="10"/>
  <c r="H86" i="10" a="1"/>
  <c r="H86" i="10" s="1"/>
  <c r="N89" i="10"/>
  <c r="K93" i="10" a="1"/>
  <c r="K93" i="10" s="1"/>
  <c r="N100" i="10"/>
  <c r="M110" i="10"/>
  <c r="L115" i="10"/>
  <c r="J115" i="10"/>
  <c r="H115" i="10" a="1"/>
  <c r="H115" i="10" s="1"/>
  <c r="J129" i="10"/>
  <c r="L145" i="10"/>
  <c r="N105" i="10"/>
  <c r="K105" i="10" a="1"/>
  <c r="K105" i="10" s="1"/>
  <c r="J105" i="10"/>
  <c r="M132" i="10"/>
  <c r="H132" i="10" a="1"/>
  <c r="H132" i="10" s="1"/>
  <c r="N132" i="10"/>
  <c r="G132" i="10"/>
  <c r="J133" i="10"/>
  <c r="N133" i="10"/>
  <c r="M133" i="10"/>
  <c r="L133" i="10"/>
  <c r="K143" i="10" a="1"/>
  <c r="K143" i="10" s="1"/>
  <c r="G143" i="10"/>
  <c r="L143" i="10"/>
  <c r="N143" i="10"/>
  <c r="N82" i="10"/>
  <c r="L92" i="10"/>
  <c r="H92" i="10" a="1"/>
  <c r="H92" i="10" s="1"/>
  <c r="N95" i="10"/>
  <c r="N112" i="10"/>
  <c r="M112" i="10"/>
  <c r="K112" i="10" a="1"/>
  <c r="K112" i="10" s="1"/>
  <c r="G113" i="10"/>
  <c r="G122" i="10"/>
  <c r="M122" i="10"/>
  <c r="L122" i="10"/>
  <c r="H123" i="10" a="1"/>
  <c r="H123" i="10" s="1"/>
  <c r="N123" i="10"/>
  <c r="J132" i="10"/>
  <c r="K133" i="10" a="1"/>
  <c r="K133" i="10" s="1"/>
  <c r="G140" i="10"/>
  <c r="K140" i="10" a="1"/>
  <c r="K140" i="10" s="1"/>
  <c r="N140" i="10"/>
  <c r="J142" i="10"/>
  <c r="H142" i="10" a="1"/>
  <c r="H142" i="10" s="1"/>
  <c r="G142" i="10"/>
  <c r="J143" i="10"/>
  <c r="M143" i="10"/>
  <c r="J148" i="10"/>
  <c r="N148" i="10"/>
  <c r="L148" i="10"/>
  <c r="G158" i="10"/>
  <c r="N158" i="10"/>
  <c r="K158" i="10" a="1"/>
  <c r="K158" i="10" s="1"/>
  <c r="J158" i="10"/>
  <c r="L158" i="10"/>
  <c r="H158" i="10" a="1"/>
  <c r="H158" i="10" s="1"/>
  <c r="M158" i="10"/>
  <c r="M105" i="10"/>
  <c r="K132" i="10" a="1"/>
  <c r="K132" i="10" s="1"/>
  <c r="K148" i="10" a="1"/>
  <c r="K148" i="10" s="1"/>
  <c r="J154" i="10"/>
  <c r="M154" i="10"/>
  <c r="G154" i="10"/>
  <c r="N154" i="10"/>
  <c r="L154" i="10"/>
  <c r="K154" i="10" a="1"/>
  <c r="K154" i="10" s="1"/>
  <c r="H154" i="10" a="1"/>
  <c r="H154" i="10" s="1"/>
  <c r="J160" i="10"/>
  <c r="M160" i="10"/>
  <c r="G160" i="10"/>
  <c r="N160" i="10"/>
  <c r="L160" i="10"/>
  <c r="K160" i="10" a="1"/>
  <c r="K160" i="10" s="1"/>
  <c r="H160" i="10" a="1"/>
  <c r="H160" i="10" s="1"/>
  <c r="L98" i="10"/>
  <c r="H98" i="10" a="1"/>
  <c r="H98" i="10" s="1"/>
  <c r="M106" i="10"/>
  <c r="K106" i="10" a="1"/>
  <c r="K106" i="10" s="1"/>
  <c r="L112" i="10"/>
  <c r="J113" i="10"/>
  <c r="N122" i="10"/>
  <c r="K123" i="10" a="1"/>
  <c r="K123" i="10" s="1"/>
  <c r="L132" i="10"/>
  <c r="M148" i="10"/>
  <c r="G109" i="10"/>
  <c r="G124" i="10"/>
  <c r="G127" i="10"/>
  <c r="G139" i="10"/>
  <c r="N164" i="10"/>
  <c r="K164" i="10" a="1"/>
  <c r="K164" i="10" s="1"/>
  <c r="J164" i="10"/>
  <c r="G164" i="10"/>
  <c r="H124" i="10" a="1"/>
  <c r="H124" i="10" s="1"/>
  <c r="H139" i="10" a="1"/>
  <c r="H139" i="10" s="1"/>
  <c r="M144" i="10"/>
  <c r="H144" i="10" a="1"/>
  <c r="H144" i="10" s="1"/>
  <c r="N144" i="10"/>
  <c r="K149" i="10" a="1"/>
  <c r="K149" i="10" s="1"/>
  <c r="G149" i="10"/>
  <c r="L149" i="10"/>
  <c r="L151" i="10"/>
  <c r="L163" i="10"/>
  <c r="J163" i="10"/>
  <c r="K163" i="10" a="1"/>
  <c r="K163" i="10" s="1"/>
  <c r="H163" i="10" a="1"/>
  <c r="H163" i="10" s="1"/>
  <c r="G163" i="10"/>
  <c r="M164" i="10"/>
  <c r="H130" i="10" a="1"/>
  <c r="H130" i="10" s="1"/>
  <c r="G134" i="10"/>
  <c r="K134" i="10" a="1"/>
  <c r="K134" i="10" s="1"/>
  <c r="M151" i="10"/>
  <c r="G152" i="10"/>
  <c r="K152" i="10" a="1"/>
  <c r="K152" i="10" s="1"/>
  <c r="K155" i="10" a="1"/>
  <c r="K155" i="10" s="1"/>
  <c r="G155" i="10"/>
  <c r="L155" i="10"/>
  <c r="N151" i="10"/>
  <c r="M172" i="10"/>
  <c r="G172" i="10"/>
  <c r="N172" i="10"/>
  <c r="L172" i="10"/>
  <c r="K172" i="10" a="1"/>
  <c r="K172" i="10" s="1"/>
  <c r="H172" i="10" a="1"/>
  <c r="H172" i="10" s="1"/>
  <c r="K190" i="10" a="1"/>
  <c r="K190" i="10" s="1"/>
  <c r="H190" i="10" a="1"/>
  <c r="H190" i="10" s="1"/>
  <c r="G190" i="10"/>
  <c r="N190" i="10"/>
  <c r="M190" i="10"/>
  <c r="L190" i="10"/>
  <c r="J190" i="10"/>
  <c r="L118" i="10"/>
  <c r="K124" i="10" a="1"/>
  <c r="K124" i="10" s="1"/>
  <c r="N131" i="10"/>
  <c r="M136" i="10"/>
  <c r="K139" i="10" a="1"/>
  <c r="K139" i="10" s="1"/>
  <c r="K144" i="10" a="1"/>
  <c r="K144" i="10" s="1"/>
  <c r="M149" i="10"/>
  <c r="M156" i="10"/>
  <c r="H156" i="10" a="1"/>
  <c r="H156" i="10" s="1"/>
  <c r="G156" i="10"/>
  <c r="N156" i="10"/>
  <c r="N163" i="10"/>
  <c r="J172" i="10"/>
  <c r="H191" i="10" a="1"/>
  <c r="H191" i="10" s="1"/>
  <c r="N191" i="10"/>
  <c r="M191" i="10"/>
  <c r="L191" i="10"/>
  <c r="J191" i="10"/>
  <c r="K191" i="10" a="1"/>
  <c r="K191" i="10" s="1"/>
  <c r="G191" i="10"/>
  <c r="N195" i="10"/>
  <c r="L195" i="10"/>
  <c r="J195" i="10"/>
  <c r="G195" i="10"/>
  <c r="M195" i="10"/>
  <c r="K195" i="10" a="1"/>
  <c r="K195" i="10" s="1"/>
  <c r="H195" i="10" a="1"/>
  <c r="H195" i="10" s="1"/>
  <c r="N170" i="10"/>
  <c r="K170" i="10" a="1"/>
  <c r="K170" i="10" s="1"/>
  <c r="M170" i="10"/>
  <c r="J170" i="10"/>
  <c r="H170" i="10" a="1"/>
  <c r="H170" i="10" s="1"/>
  <c r="G151" i="10"/>
  <c r="L157" i="10"/>
  <c r="J157" i="10"/>
  <c r="H157" i="10" a="1"/>
  <c r="H157" i="10" s="1"/>
  <c r="H168" i="10" a="1"/>
  <c r="H168" i="10" s="1"/>
  <c r="N168" i="10"/>
  <c r="M168" i="10"/>
  <c r="J168" i="10"/>
  <c r="G168" i="10"/>
  <c r="K174" i="10" a="1"/>
  <c r="K174" i="10" s="1"/>
  <c r="H174" i="10" a="1"/>
  <c r="H174" i="10" s="1"/>
  <c r="G174" i="10"/>
  <c r="N174" i="10"/>
  <c r="J174" i="10"/>
  <c r="N176" i="10"/>
  <c r="K176" i="10" a="1"/>
  <c r="K176" i="10" s="1"/>
  <c r="J176" i="10"/>
  <c r="L176" i="10"/>
  <c r="H176" i="10" a="1"/>
  <c r="H176" i="10" s="1"/>
  <c r="M176" i="10"/>
  <c r="K168" i="10" a="1"/>
  <c r="K168" i="10" s="1"/>
  <c r="L174" i="10"/>
  <c r="M166" i="10"/>
  <c r="L169" i="10"/>
  <c r="J169" i="10"/>
  <c r="H214" i="10" a="1"/>
  <c r="H214" i="10" s="1"/>
  <c r="N214" i="10"/>
  <c r="M214" i="10"/>
  <c r="L214" i="10"/>
  <c r="K214" i="10" a="1"/>
  <c r="K214" i="10" s="1"/>
  <c r="J214" i="10"/>
  <c r="G214" i="10"/>
  <c r="N182" i="10"/>
  <c r="M182" i="10"/>
  <c r="L182" i="10"/>
  <c r="J182" i="10"/>
  <c r="H182" i="10" a="1"/>
  <c r="H182" i="10" s="1"/>
  <c r="M135" i="10"/>
  <c r="M141" i="10"/>
  <c r="M147" i="10"/>
  <c r="M153" i="10"/>
  <c r="M159" i="10"/>
  <c r="N162" i="10"/>
  <c r="N193" i="10"/>
  <c r="G193" i="10"/>
  <c r="M193" i="10"/>
  <c r="L193" i="10"/>
  <c r="J193" i="10"/>
  <c r="L218" i="10"/>
  <c r="J218" i="10"/>
  <c r="K218" i="10" a="1"/>
  <c r="K218" i="10" s="1"/>
  <c r="H218" i="10" a="1"/>
  <c r="H218" i="10" s="1"/>
  <c r="G218" i="10"/>
  <c r="N218" i="10"/>
  <c r="M218" i="10"/>
  <c r="M175" i="10"/>
  <c r="L175" i="10"/>
  <c r="J175" i="10"/>
  <c r="H175" i="10" a="1"/>
  <c r="H175" i="10" s="1"/>
  <c r="H177" i="10" a="1"/>
  <c r="H177" i="10" s="1"/>
  <c r="M177" i="10"/>
  <c r="K178" i="10" a="1"/>
  <c r="K178" i="10" s="1"/>
  <c r="H178" i="10" a="1"/>
  <c r="H178" i="10" s="1"/>
  <c r="N178" i="10"/>
  <c r="L187" i="10"/>
  <c r="H187" i="10" a="1"/>
  <c r="H187" i="10" s="1"/>
  <c r="N187" i="10"/>
  <c r="M187" i="10"/>
  <c r="L199" i="10"/>
  <c r="H199" i="10" a="1"/>
  <c r="H199" i="10" s="1"/>
  <c r="N199" i="10"/>
  <c r="K199" i="10" a="1"/>
  <c r="K199" i="10" s="1"/>
  <c r="J221" i="10"/>
  <c r="G221" i="10"/>
  <c r="N221" i="10"/>
  <c r="M221" i="10"/>
  <c r="K221" i="10" a="1"/>
  <c r="K221" i="10" s="1"/>
  <c r="L221" i="10"/>
  <c r="H221" i="10" a="1"/>
  <c r="H221" i="10" s="1"/>
  <c r="H169" i="10" a="1"/>
  <c r="H169" i="10" s="1"/>
  <c r="N175" i="10"/>
  <c r="L177" i="10"/>
  <c r="M178" i="10"/>
  <c r="N201" i="10"/>
  <c r="H201" i="10" a="1"/>
  <c r="H201" i="10" s="1"/>
  <c r="K201" i="10" a="1"/>
  <c r="K201" i="10" s="1"/>
  <c r="J201" i="10"/>
  <c r="G201" i="10"/>
  <c r="G196" i="10"/>
  <c r="G200" i="10"/>
  <c r="N202" i="10"/>
  <c r="K202" i="10" a="1"/>
  <c r="K202" i="10" s="1"/>
  <c r="M205" i="10"/>
  <c r="J205" i="10"/>
  <c r="K211" i="10" a="1"/>
  <c r="K211" i="10" s="1"/>
  <c r="H211" i="10" a="1"/>
  <c r="H211" i="10" s="1"/>
  <c r="N211" i="10"/>
  <c r="J186" i="10"/>
  <c r="J200" i="10"/>
  <c r="H203" i="10" a="1"/>
  <c r="H203" i="10" s="1"/>
  <c r="K205" i="10" a="1"/>
  <c r="K205" i="10" s="1"/>
  <c r="L208" i="10"/>
  <c r="J208" i="10"/>
  <c r="J211" i="10"/>
  <c r="L212" i="10"/>
  <c r="K212" i="10" a="1"/>
  <c r="K212" i="10" s="1"/>
  <c r="G212" i="10"/>
  <c r="N189" i="10"/>
  <c r="K200" i="10" a="1"/>
  <c r="K200" i="10" s="1"/>
  <c r="J203" i="10"/>
  <c r="N205" i="10"/>
  <c r="K208" i="10" a="1"/>
  <c r="K208" i="10" s="1"/>
  <c r="M211" i="10"/>
  <c r="N213" i="10"/>
  <c r="J213" i="10"/>
  <c r="N215" i="10"/>
  <c r="K215" i="10" a="1"/>
  <c r="K215" i="10" s="1"/>
  <c r="G215" i="10"/>
  <c r="N225" i="10"/>
  <c r="K225" i="10" a="1"/>
  <c r="K225" i="10" s="1"/>
  <c r="M225" i="10"/>
  <c r="J225" i="10"/>
  <c r="G225" i="10"/>
  <c r="N196" i="10"/>
  <c r="M203" i="10"/>
  <c r="M213" i="10"/>
  <c r="J215" i="10"/>
  <c r="G189" i="10"/>
  <c r="G202" i="10"/>
  <c r="N203" i="10"/>
  <c r="L225" i="10"/>
  <c r="M215" i="10"/>
  <c r="H223" i="10" a="1"/>
  <c r="H223" i="10" s="1"/>
  <c r="N223" i="10"/>
  <c r="J223" i="10"/>
  <c r="G223" i="10"/>
  <c r="M223" i="10"/>
  <c r="K223" i="10" a="1"/>
  <c r="K223" i="10" s="1"/>
  <c r="N219" i="10"/>
  <c r="K219" i="10" a="1"/>
  <c r="K219" i="10" s="1"/>
  <c r="H233" i="10" a="1"/>
  <c r="H233" i="10" s="1"/>
  <c r="M233" i="10"/>
  <c r="K233" i="10" a="1"/>
  <c r="K233" i="10" s="1"/>
  <c r="L219" i="10"/>
  <c r="L224" i="10"/>
  <c r="J224" i="10"/>
  <c r="G227" i="10"/>
  <c r="L233" i="10"/>
  <c r="H229" i="10" a="1"/>
  <c r="H229" i="10" s="1"/>
  <c r="N229" i="10"/>
  <c r="L229" i="10"/>
  <c r="N206" i="10"/>
  <c r="M229" i="10"/>
  <c r="M230" i="10"/>
  <c r="L230" i="10"/>
  <c r="J230" i="10"/>
  <c r="N231" i="10"/>
  <c r="J231" i="10"/>
  <c r="H231" i="10" a="1"/>
  <c r="H231" i="10" s="1"/>
  <c r="H219" i="10" a="1"/>
  <c r="H219" i="10" s="1"/>
  <c r="N230" i="10"/>
  <c r="L231" i="10"/>
  <c r="G233" i="10"/>
  <c r="X6" i="11"/>
  <c r="T9" i="11"/>
  <c r="AB11" i="11"/>
  <c r="R12" i="11"/>
  <c r="AA6" i="11"/>
  <c r="V9" i="11"/>
  <c r="AE11" i="11"/>
  <c r="U12" i="11"/>
  <c r="AD20" i="11"/>
  <c r="R20" i="11"/>
  <c r="AO20" i="11"/>
  <c r="AC20" i="11"/>
  <c r="Q20" i="11"/>
  <c r="AN20" i="11"/>
  <c r="AB20" i="11"/>
  <c r="P20" i="11"/>
  <c r="AM20" i="11"/>
  <c r="AA20" i="11"/>
  <c r="O20" i="11"/>
  <c r="AL20" i="11"/>
  <c r="Z20" i="11"/>
  <c r="N20" i="11"/>
  <c r="AK20" i="11"/>
  <c r="Y20" i="11"/>
  <c r="M20" i="11"/>
  <c r="AJ20" i="11"/>
  <c r="X20" i="11"/>
  <c r="L20" i="11"/>
  <c r="AI20" i="11"/>
  <c r="W20" i="11"/>
  <c r="K20" i="11"/>
  <c r="AH20" i="11"/>
  <c r="V20" i="11"/>
  <c r="J20" i="11"/>
  <c r="AG20" i="11"/>
  <c r="U20" i="11"/>
  <c r="I20" i="11"/>
  <c r="AE6" i="11"/>
  <c r="AA12" i="11"/>
  <c r="AM11" i="11"/>
  <c r="AA11" i="11"/>
  <c r="AL11" i="11"/>
  <c r="Z11" i="11"/>
  <c r="AK11" i="11"/>
  <c r="Y11" i="11"/>
  <c r="AJ11" i="11"/>
  <c r="X11" i="11"/>
  <c r="AI11" i="11"/>
  <c r="W11" i="11"/>
  <c r="AG11" i="11"/>
  <c r="U11" i="11"/>
  <c r="AD11" i="11"/>
  <c r="R11" i="11"/>
  <c r="AH11" i="11"/>
  <c r="AB12" i="11"/>
  <c r="S20" i="11"/>
  <c r="AO9" i="11"/>
  <c r="AC9" i="11"/>
  <c r="Q9" i="11"/>
  <c r="AN9" i="11"/>
  <c r="AB9" i="11"/>
  <c r="P9" i="11"/>
  <c r="AM9" i="11"/>
  <c r="AA9" i="11"/>
  <c r="AL9" i="11"/>
  <c r="Z9" i="11"/>
  <c r="AK9" i="11"/>
  <c r="Y9" i="11"/>
  <c r="AI9" i="11"/>
  <c r="W9" i="11"/>
  <c r="AE9" i="11"/>
  <c r="AN11" i="11"/>
  <c r="AD12" i="11"/>
  <c r="F15" i="11"/>
  <c r="C15" i="11"/>
  <c r="T20" i="11"/>
  <c r="S6" i="11"/>
  <c r="AI6" i="11"/>
  <c r="AG9" i="11"/>
  <c r="P11" i="11"/>
  <c r="AF20" i="11"/>
  <c r="AO33" i="11"/>
  <c r="AC33" i="11"/>
  <c r="Q33" i="11"/>
  <c r="AN33" i="11"/>
  <c r="AB33" i="11"/>
  <c r="P33" i="11"/>
  <c r="AM33" i="11"/>
  <c r="AA33" i="11"/>
  <c r="O33" i="11"/>
  <c r="AL33" i="11"/>
  <c r="Z33" i="11"/>
  <c r="N33" i="11"/>
  <c r="AK33" i="11"/>
  <c r="Y33" i="11"/>
  <c r="M33" i="11"/>
  <c r="AJ33" i="11"/>
  <c r="X33" i="11"/>
  <c r="L33" i="11"/>
  <c r="AI33" i="11"/>
  <c r="W33" i="11"/>
  <c r="K33" i="11"/>
  <c r="AH33" i="11"/>
  <c r="V33" i="11"/>
  <c r="J33" i="11"/>
  <c r="AG33" i="11"/>
  <c r="U33" i="11"/>
  <c r="I33" i="11"/>
  <c r="AF33" i="11"/>
  <c r="T33" i="11"/>
  <c r="H33" i="11"/>
  <c r="Q11" i="11"/>
  <c r="AL12" i="11"/>
  <c r="Z12" i="11"/>
  <c r="AK12" i="11"/>
  <c r="Y12" i="11"/>
  <c r="AJ12" i="11"/>
  <c r="X12" i="11"/>
  <c r="AI12" i="11"/>
  <c r="W12" i="11"/>
  <c r="AH12" i="11"/>
  <c r="V12" i="11"/>
  <c r="AF12" i="11"/>
  <c r="T12" i="11"/>
  <c r="AO12" i="11"/>
  <c r="AC12" i="11"/>
  <c r="Q12" i="11"/>
  <c r="AM12" i="11"/>
  <c r="AJ14" i="11"/>
  <c r="X14" i="11"/>
  <c r="L14" i="11"/>
  <c r="AI14" i="11"/>
  <c r="W14" i="11"/>
  <c r="K14" i="11"/>
  <c r="AH14" i="11"/>
  <c r="V14" i="11"/>
  <c r="J14" i="11"/>
  <c r="AG14" i="11"/>
  <c r="U14" i="11"/>
  <c r="I14" i="11"/>
  <c r="AF14" i="11"/>
  <c r="T14" i="11"/>
  <c r="H14" i="11"/>
  <c r="AD14" i="11"/>
  <c r="R14" i="11"/>
  <c r="AO14" i="11"/>
  <c r="AC14" i="11"/>
  <c r="Q14" i="11"/>
  <c r="AN14" i="11"/>
  <c r="AB14" i="11"/>
  <c r="P14" i="11"/>
  <c r="AM14" i="11"/>
  <c r="AA14" i="11"/>
  <c r="O14" i="11"/>
  <c r="R33" i="11"/>
  <c r="L234" i="10"/>
  <c r="J234" i="10"/>
  <c r="V6" i="11"/>
  <c r="R9" i="11"/>
  <c r="T11" i="11"/>
  <c r="N14" i="11"/>
  <c r="AO21" i="11"/>
  <c r="AC21" i="11"/>
  <c r="Q21" i="11"/>
  <c r="AN21" i="11"/>
  <c r="AB21" i="11"/>
  <c r="P21" i="11"/>
  <c r="AM21" i="11"/>
  <c r="AA21" i="11"/>
  <c r="O21" i="11"/>
  <c r="AL21" i="11"/>
  <c r="Z21" i="11"/>
  <c r="N21" i="11"/>
  <c r="AK21" i="11"/>
  <c r="Y21" i="11"/>
  <c r="M21" i="11"/>
  <c r="AJ21" i="11"/>
  <c r="X21" i="11"/>
  <c r="L21" i="11"/>
  <c r="AI21" i="11"/>
  <c r="W21" i="11"/>
  <c r="K21" i="11"/>
  <c r="AH21" i="11"/>
  <c r="V21" i="11"/>
  <c r="J21" i="11"/>
  <c r="AG21" i="11"/>
  <c r="U21" i="11"/>
  <c r="I21" i="11"/>
  <c r="AF21" i="11"/>
  <c r="T21" i="11"/>
  <c r="H21" i="11"/>
  <c r="AI27" i="11"/>
  <c r="W27" i="11"/>
  <c r="K27" i="11"/>
  <c r="AH27" i="11"/>
  <c r="V27" i="11"/>
  <c r="J27" i="11"/>
  <c r="AG27" i="11"/>
  <c r="U27" i="11"/>
  <c r="I27" i="11"/>
  <c r="AF27" i="11"/>
  <c r="T27" i="11"/>
  <c r="H27" i="11"/>
  <c r="AE27" i="11"/>
  <c r="S27" i="11"/>
  <c r="AD27" i="11"/>
  <c r="R27" i="11"/>
  <c r="AO27" i="11"/>
  <c r="AC27" i="11"/>
  <c r="Q27" i="11"/>
  <c r="AN27" i="11"/>
  <c r="AB27" i="11"/>
  <c r="P27" i="11"/>
  <c r="AM27" i="11"/>
  <c r="AA27" i="11"/>
  <c r="O27" i="11"/>
  <c r="AL27" i="11"/>
  <c r="Z27" i="11"/>
  <c r="N27" i="11"/>
  <c r="AD33" i="11"/>
  <c r="AD6" i="11"/>
  <c r="R6" i="11"/>
  <c r="AO6" i="11"/>
  <c r="AC6" i="11"/>
  <c r="Q6" i="11"/>
  <c r="AN6" i="11"/>
  <c r="AB6" i="11"/>
  <c r="P6" i="11"/>
  <c r="AL6" i="11"/>
  <c r="Z6" i="11"/>
  <c r="W6" i="11"/>
  <c r="S9" i="11"/>
  <c r="V11" i="11"/>
  <c r="P12" i="11"/>
  <c r="S14" i="11"/>
  <c r="R21" i="11"/>
  <c r="L27" i="11"/>
  <c r="AD32" i="11"/>
  <c r="R32" i="11"/>
  <c r="AO32" i="11"/>
  <c r="AC32" i="11"/>
  <c r="Q32" i="11"/>
  <c r="AN32" i="11"/>
  <c r="AB32" i="11"/>
  <c r="P32" i="11"/>
  <c r="AM32" i="11"/>
  <c r="AA32" i="11"/>
  <c r="O32" i="11"/>
  <c r="AL32" i="11"/>
  <c r="Z32" i="11"/>
  <c r="N32" i="11"/>
  <c r="AK32" i="11"/>
  <c r="Y32" i="11"/>
  <c r="M32" i="11"/>
  <c r="AJ32" i="11"/>
  <c r="X32" i="11"/>
  <c r="L32" i="11"/>
  <c r="AI32" i="11"/>
  <c r="W32" i="11"/>
  <c r="K32" i="11"/>
  <c r="AH32" i="11"/>
  <c r="V32" i="11"/>
  <c r="J32" i="11"/>
  <c r="AG32" i="11"/>
  <c r="U32" i="11"/>
  <c r="I32" i="11"/>
  <c r="AE33" i="11"/>
  <c r="S10" i="11"/>
  <c r="AE10" i="11"/>
  <c r="M16" i="11"/>
  <c r="Y16" i="11"/>
  <c r="AK16" i="11"/>
  <c r="L17" i="11"/>
  <c r="X17" i="11"/>
  <c r="AJ17" i="11"/>
  <c r="K18" i="11"/>
  <c r="W18" i="11"/>
  <c r="AI18" i="11"/>
  <c r="J19" i="11"/>
  <c r="V19" i="11"/>
  <c r="AH19" i="11"/>
  <c r="S22" i="11"/>
  <c r="AE22" i="11"/>
  <c r="R23" i="11"/>
  <c r="AD23" i="11"/>
  <c r="Q24" i="11"/>
  <c r="AC24" i="11"/>
  <c r="AO24" i="11"/>
  <c r="P25" i="11"/>
  <c r="AB25" i="11"/>
  <c r="AN25" i="11"/>
  <c r="O26" i="11"/>
  <c r="AA26" i="11"/>
  <c r="AM26" i="11"/>
  <c r="S23" i="11"/>
  <c r="AE23" i="11"/>
  <c r="R24" i="11"/>
  <c r="AD24" i="11"/>
  <c r="P26" i="11"/>
  <c r="AB26" i="11"/>
  <c r="AN26" i="11"/>
  <c r="H23" i="11"/>
  <c r="T23" i="11"/>
  <c r="AF23" i="11"/>
  <c r="S24" i="11"/>
  <c r="AE24" i="11"/>
  <c r="Q26" i="11"/>
  <c r="AC26" i="11"/>
  <c r="AO26" i="11"/>
  <c r="AA5" i="11"/>
  <c r="AM5" i="11"/>
  <c r="Y7" i="11"/>
  <c r="AK7" i="11"/>
  <c r="V10" i="11"/>
  <c r="AH10" i="11"/>
  <c r="P16" i="11"/>
  <c r="AB16" i="11"/>
  <c r="AN16" i="11"/>
  <c r="O17" i="11"/>
  <c r="AA17" i="11"/>
  <c r="AM17" i="11"/>
  <c r="N18" i="11"/>
  <c r="Z18" i="11"/>
  <c r="AL18" i="11"/>
  <c r="M19" i="11"/>
  <c r="Y19" i="11"/>
  <c r="AK19" i="11"/>
  <c r="J22" i="11"/>
  <c r="V22" i="11"/>
  <c r="AH22" i="11"/>
  <c r="I23" i="11"/>
  <c r="U23" i="11"/>
  <c r="AG23" i="11"/>
  <c r="H24" i="11"/>
  <c r="T24" i="11"/>
  <c r="AF24" i="11"/>
  <c r="S25" i="11"/>
  <c r="AE25" i="11"/>
  <c r="R26" i="11"/>
  <c r="AD26" i="11"/>
  <c r="C27" i="11"/>
  <c r="S26" i="11"/>
  <c r="AE26" i="11"/>
  <c r="Q5" i="11"/>
  <c r="AC5" i="11"/>
  <c r="AO5" i="11"/>
  <c r="AA7" i="11"/>
  <c r="AM7" i="11"/>
  <c r="X10" i="11"/>
  <c r="AJ10" i="11"/>
  <c r="R16" i="11"/>
  <c r="AD16" i="11"/>
  <c r="Q17" i="11"/>
  <c r="AC17" i="11"/>
  <c r="AO17" i="11"/>
  <c r="P18" i="11"/>
  <c r="AB18" i="11"/>
  <c r="AN18" i="11"/>
  <c r="O19" i="11"/>
  <c r="AA19" i="11"/>
  <c r="AM19" i="11"/>
  <c r="L22" i="11"/>
  <c r="X22" i="11"/>
  <c r="AJ22" i="11"/>
  <c r="K23" i="11"/>
  <c r="W23" i="11"/>
  <c r="AI23" i="11"/>
  <c r="J24" i="11"/>
  <c r="V24" i="11"/>
  <c r="AH24" i="11"/>
  <c r="I25" i="11"/>
  <c r="U25" i="11"/>
  <c r="AG25" i="11"/>
  <c r="H26" i="11"/>
  <c r="T26" i="11"/>
  <c r="AF26" i="11"/>
  <c r="R28" i="11"/>
  <c r="AD28" i="11"/>
  <c r="Q29" i="11"/>
  <c r="AC29" i="11"/>
  <c r="AO29" i="11"/>
  <c r="P30" i="11"/>
  <c r="AB30" i="11"/>
  <c r="AN30" i="11"/>
  <c r="O31" i="11"/>
  <c r="AA31" i="11"/>
  <c r="AM31" i="11"/>
  <c r="R5" i="11"/>
  <c r="AD5" i="11"/>
  <c r="P7" i="11"/>
  <c r="AB7" i="11"/>
  <c r="AN7" i="11"/>
  <c r="Y10" i="11"/>
  <c r="AK10" i="11"/>
  <c r="S16" i="11"/>
  <c r="AE16" i="11"/>
  <c r="R17" i="11"/>
  <c r="AD17" i="11"/>
  <c r="Q18" i="11"/>
  <c r="AC18" i="11"/>
  <c r="AO18" i="11"/>
  <c r="P19" i="11"/>
  <c r="AB19" i="11"/>
  <c r="AN19" i="11"/>
  <c r="M22" i="11"/>
  <c r="Y22" i="11"/>
  <c r="AK22" i="11"/>
  <c r="L23" i="11"/>
  <c r="X23" i="11"/>
  <c r="AJ23" i="11"/>
  <c r="K24" i="11"/>
  <c r="W24" i="11"/>
  <c r="AI24" i="11"/>
  <c r="J25" i="11"/>
  <c r="V25" i="11"/>
  <c r="AH25" i="11"/>
  <c r="I26" i="11"/>
  <c r="U26" i="11"/>
  <c r="AG26" i="11"/>
  <c r="S28" i="11"/>
  <c r="AE28" i="11"/>
  <c r="Q30" i="11"/>
  <c r="AC30" i="11"/>
  <c r="AO30" i="11"/>
  <c r="P31" i="11"/>
  <c r="AB31" i="11"/>
  <c r="AN31" i="11"/>
  <c r="S5" i="11"/>
  <c r="Q7" i="11"/>
  <c r="AC7" i="11"/>
  <c r="AO7" i="11"/>
  <c r="Z10" i="11"/>
  <c r="AL10" i="11"/>
  <c r="S17" i="11"/>
  <c r="R18" i="11"/>
  <c r="AD18" i="11"/>
  <c r="Q19" i="11"/>
  <c r="AC19" i="11"/>
  <c r="AO19" i="11"/>
  <c r="N22" i="11"/>
  <c r="Z22" i="11"/>
  <c r="AL22" i="11"/>
  <c r="M23" i="11"/>
  <c r="Y23" i="11"/>
  <c r="AK23" i="11"/>
  <c r="L24" i="11"/>
  <c r="X24" i="11"/>
  <c r="AJ24" i="11"/>
  <c r="K25" i="11"/>
  <c r="W25" i="11"/>
  <c r="AI25" i="11"/>
  <c r="J26" i="11"/>
  <c r="V26" i="11"/>
  <c r="AH26" i="11"/>
  <c r="H28" i="11"/>
  <c r="T28" i="11"/>
  <c r="S29" i="11"/>
  <c r="R30" i="11"/>
  <c r="AD30" i="11"/>
  <c r="Q31" i="11"/>
  <c r="AC31" i="11"/>
  <c r="AO31" i="11"/>
  <c r="R7" i="11"/>
  <c r="AD7" i="11"/>
  <c r="AA10" i="11"/>
  <c r="AM10" i="11"/>
  <c r="S18" i="11"/>
  <c r="AE18" i="11"/>
  <c r="R19" i="11"/>
  <c r="AD19" i="11"/>
  <c r="O22" i="11"/>
  <c r="AA22" i="11"/>
  <c r="AM22" i="11"/>
  <c r="N23" i="11"/>
  <c r="Z23" i="11"/>
  <c r="AL23" i="11"/>
  <c r="M24" i="11"/>
  <c r="Y24" i="11"/>
  <c r="AK24" i="11"/>
  <c r="L25" i="11"/>
  <c r="X25" i="11"/>
  <c r="AJ25" i="11"/>
  <c r="K26" i="11"/>
  <c r="W26" i="11"/>
  <c r="AI26" i="11"/>
  <c r="S30" i="11"/>
  <c r="AE30" i="11"/>
  <c r="R31" i="11"/>
  <c r="AD31" i="11"/>
  <c r="S7" i="11"/>
  <c r="P10" i="11"/>
  <c r="AB10" i="11"/>
  <c r="H18" i="11"/>
  <c r="T18" i="11"/>
  <c r="S19" i="11"/>
  <c r="P22" i="11"/>
  <c r="AB22" i="11"/>
  <c r="O23" i="11"/>
  <c r="AA23" i="11"/>
  <c r="N24" i="11"/>
  <c r="Z24" i="11"/>
  <c r="M25" i="11"/>
  <c r="Y25" i="11"/>
  <c r="L26" i="11"/>
  <c r="X26" i="11"/>
  <c r="S31" i="11"/>
  <c r="K36" i="5"/>
  <c r="P4" i="5"/>
  <c r="L27" i="5"/>
  <c r="H6" i="11"/>
  <c r="K21" i="5"/>
  <c r="O34" i="5"/>
  <c r="L34" i="5"/>
  <c r="S37" i="5"/>
  <c r="L30" i="5"/>
  <c r="L13" i="11"/>
  <c r="K24" i="5"/>
  <c r="O22" i="5"/>
  <c r="R17" i="5"/>
  <c r="I9" i="11"/>
  <c r="J6" i="11"/>
  <c r="R32" i="5"/>
  <c r="R34" i="5"/>
  <c r="N11" i="11"/>
  <c r="M9" i="11"/>
  <c r="K35" i="5"/>
  <c r="K37" i="5"/>
  <c r="H22" i="5"/>
  <c r="O36" i="5"/>
  <c r="O30" i="5"/>
  <c r="O33" i="5"/>
  <c r="K29" i="5"/>
  <c r="L37" i="5"/>
  <c r="O28" i="5"/>
  <c r="O5" i="11"/>
  <c r="H24" i="5"/>
  <c r="S25" i="5"/>
  <c r="L28" i="5"/>
  <c r="A53" i="10"/>
  <c r="L24" i="5"/>
  <c r="M7" i="11"/>
  <c r="L33" i="5"/>
  <c r="L38" i="5"/>
  <c r="O32" i="5"/>
  <c r="K23" i="5"/>
  <c r="R37" i="5"/>
  <c r="K33" i="5"/>
  <c r="O27" i="5"/>
  <c r="O21" i="5"/>
  <c r="S32" i="5"/>
  <c r="K13" i="11"/>
  <c r="H23" i="5"/>
  <c r="J13" i="11"/>
  <c r="L11" i="11"/>
  <c r="R22" i="5"/>
  <c r="R29" i="5"/>
  <c r="N10" i="11"/>
  <c r="R21" i="5"/>
  <c r="J10" i="11"/>
  <c r="L22" i="5"/>
  <c r="H34" i="5"/>
  <c r="R33" i="5"/>
  <c r="O8" i="11"/>
  <c r="H38" i="5"/>
  <c r="I13" i="11"/>
  <c r="O9" i="11"/>
  <c r="K25" i="5"/>
  <c r="O11" i="11"/>
  <c r="K28" i="5"/>
  <c r="R25" i="5"/>
  <c r="O23" i="5"/>
  <c r="K11" i="11"/>
  <c r="O12" i="11"/>
  <c r="L36" i="5"/>
  <c r="M10" i="11"/>
  <c r="O10" i="11"/>
  <c r="L31" i="5"/>
  <c r="L10" i="11"/>
  <c r="S30" i="5"/>
  <c r="K30" i="5"/>
  <c r="R16" i="5"/>
  <c r="O7" i="11"/>
  <c r="H37" i="5"/>
  <c r="K31" i="5"/>
  <c r="L26" i="5"/>
  <c r="H28" i="5"/>
  <c r="R28" i="5"/>
  <c r="A37" i="10"/>
  <c r="H12" i="11"/>
  <c r="R31" i="5"/>
  <c r="H30" i="5"/>
  <c r="K32" i="5"/>
  <c r="S21" i="5"/>
  <c r="A37" i="6"/>
  <c r="K12" i="11"/>
  <c r="H35" i="5"/>
  <c r="L25" i="5"/>
  <c r="L29" i="5"/>
  <c r="H27" i="5"/>
  <c r="R23" i="5"/>
  <c r="O38" i="5"/>
  <c r="R26" i="5"/>
  <c r="A37" i="9"/>
  <c r="R30" i="5"/>
  <c r="H11" i="11"/>
  <c r="H21" i="5"/>
  <c r="S27" i="5"/>
  <c r="R24" i="5"/>
  <c r="R38" i="5"/>
  <c r="O37" i="5"/>
  <c r="A53" i="9"/>
  <c r="R27" i="5"/>
  <c r="N9" i="11"/>
  <c r="N8" i="11"/>
  <c r="L23" i="5"/>
  <c r="I11" i="11"/>
  <c r="A53" i="7"/>
  <c r="N6" i="11"/>
  <c r="K26" i="5"/>
  <c r="H33" i="5"/>
  <c r="H31" i="5"/>
  <c r="K38" i="5"/>
  <c r="H32" i="5"/>
  <c r="I4" i="5"/>
  <c r="H36" i="5"/>
  <c r="K22" i="5"/>
  <c r="J12" i="11"/>
  <c r="O24" i="5"/>
  <c r="M11" i="11"/>
  <c r="R36" i="5"/>
  <c r="L12" i="11"/>
  <c r="O31" i="5"/>
  <c r="A53" i="8"/>
  <c r="L8" i="11"/>
  <c r="H25" i="5"/>
  <c r="O35" i="5"/>
  <c r="S28" i="5"/>
  <c r="K27" i="5"/>
  <c r="A37" i="7"/>
  <c r="L35" i="5"/>
  <c r="H29" i="5"/>
  <c r="S22" i="5"/>
  <c r="A53" i="6"/>
  <c r="A37" i="8"/>
  <c r="M12" i="11"/>
  <c r="K34" i="5"/>
  <c r="H26" i="5"/>
  <c r="N12" i="11"/>
  <c r="O26" i="5"/>
  <c r="O29" i="5"/>
  <c r="R35" i="5"/>
  <c r="L32" i="5"/>
  <c r="O25" i="5"/>
  <c r="K6" i="11"/>
  <c r="K9" i="11"/>
  <c r="L21" i="5"/>
  <c r="N66" i="9" l="1"/>
  <c r="N44" i="7"/>
  <c r="N42" i="7"/>
  <c r="N44" i="8"/>
  <c r="N36" i="7"/>
  <c r="N35" i="6"/>
  <c r="N41" i="7"/>
  <c r="N41" i="9"/>
  <c r="N59" i="8"/>
  <c r="N38" i="8"/>
  <c r="N5" i="9"/>
  <c r="N51" i="9"/>
  <c r="N63" i="9"/>
  <c r="N46" i="9"/>
  <c r="N63" i="8"/>
  <c r="N49" i="8"/>
  <c r="N50" i="8"/>
  <c r="N53" i="8"/>
  <c r="N48" i="8"/>
  <c r="N57" i="8"/>
  <c r="N55" i="8"/>
  <c r="N41" i="8"/>
  <c r="B37" i="8" a="1"/>
  <c r="B37" i="8" s="1"/>
  <c r="B53" i="8" a="1"/>
  <c r="B53" i="8" s="1"/>
  <c r="B53" i="10" a="1"/>
  <c r="B53" i="10" s="1"/>
  <c r="B53" i="7" a="1"/>
  <c r="B53" i="7" s="1"/>
  <c r="Q4" i="5"/>
  <c r="S4" i="5"/>
  <c r="R4" i="5"/>
  <c r="N4" i="5"/>
  <c r="J4" i="5"/>
  <c r="G4" i="5"/>
  <c r="B37" i="10" a="1"/>
  <c r="B37" i="10" s="1"/>
  <c r="B37" i="7" a="1"/>
  <c r="B37" i="7" s="1"/>
  <c r="O1" i="11"/>
  <c r="B53" i="9" a="1"/>
  <c r="B53" i="9" s="1"/>
  <c r="B53" i="6" a="1"/>
  <c r="B53" i="6" s="1"/>
  <c r="B37" i="9" a="1"/>
  <c r="B37" i="9" s="1"/>
  <c r="B37" i="6" a="1"/>
  <c r="B37" i="6" s="1"/>
  <c r="AU21" i="9"/>
  <c r="AT21" i="9" s="1"/>
  <c r="L36" i="8"/>
  <c r="N36" i="8" s="1"/>
  <c r="AA21" i="8"/>
  <c r="Z21" i="8" s="1"/>
  <c r="L27" i="7"/>
  <c r="N27" i="7" s="1"/>
  <c r="S21" i="7"/>
  <c r="R21" i="7" s="1"/>
  <c r="W21" i="7"/>
  <c r="V21" i="7" s="1"/>
  <c r="AM21" i="9"/>
  <c r="AL21" i="9" s="1"/>
  <c r="L45" i="9"/>
  <c r="N45" i="9" s="1"/>
  <c r="L31" i="9"/>
  <c r="N31" i="9" s="1"/>
  <c r="L31" i="8"/>
  <c r="N31" i="8" s="1"/>
  <c r="W21" i="8"/>
  <c r="V21" i="8" s="1"/>
  <c r="I7" i="8"/>
  <c r="K7" i="8" s="1"/>
  <c r="L50" i="7"/>
  <c r="L29" i="7"/>
  <c r="N29" i="7" s="1"/>
  <c r="AU21" i="6"/>
  <c r="AT21" i="6" s="1"/>
  <c r="AA21" i="6"/>
  <c r="Z21" i="6" s="1"/>
  <c r="I8" i="10"/>
  <c r="L30" i="9"/>
  <c r="N30" i="9" s="1"/>
  <c r="W21" i="10"/>
  <c r="V21" i="10" s="1"/>
  <c r="AI21" i="10"/>
  <c r="AH21" i="10" s="1"/>
  <c r="AA21" i="9"/>
  <c r="Z21" i="9" s="1"/>
  <c r="L42" i="8"/>
  <c r="N42" i="8" s="1"/>
  <c r="L29" i="8"/>
  <c r="N29" i="8" s="1"/>
  <c r="AQ21" i="8"/>
  <c r="AP21" i="8" s="1"/>
  <c r="L31" i="7"/>
  <c r="N31" i="7" s="1"/>
  <c r="L52" i="7"/>
  <c r="L45" i="7"/>
  <c r="L28" i="6"/>
  <c r="N28" i="6" s="1"/>
  <c r="I7" i="10"/>
  <c r="AI21" i="9"/>
  <c r="AH21" i="9" s="1"/>
  <c r="L62" i="9"/>
  <c r="N62" i="9" s="1"/>
  <c r="L30" i="10"/>
  <c r="N30" i="10" s="1"/>
  <c r="L28" i="9"/>
  <c r="N28" i="9" s="1"/>
  <c r="L29" i="9"/>
  <c r="N29" i="9" s="1"/>
  <c r="AQ21" i="9"/>
  <c r="AP21" i="9" s="1"/>
  <c r="AI15" i="11"/>
  <c r="W15" i="11"/>
  <c r="K15" i="11"/>
  <c r="AH15" i="11"/>
  <c r="V15" i="11"/>
  <c r="J15" i="11"/>
  <c r="AG15" i="11"/>
  <c r="U15" i="11"/>
  <c r="I15" i="11"/>
  <c r="AF15" i="11"/>
  <c r="T15" i="11"/>
  <c r="H15" i="11"/>
  <c r="AE15" i="11"/>
  <c r="S15" i="11"/>
  <c r="AO15" i="11"/>
  <c r="AC15" i="11"/>
  <c r="Q15" i="11"/>
  <c r="AN15" i="11"/>
  <c r="AB15" i="11"/>
  <c r="P15" i="11"/>
  <c r="AM15" i="11"/>
  <c r="AA15" i="11"/>
  <c r="O15" i="11"/>
  <c r="AL15" i="11"/>
  <c r="Z15" i="11"/>
  <c r="N15" i="11"/>
  <c r="AD15" i="11"/>
  <c r="Y15" i="11"/>
  <c r="R15" i="11"/>
  <c r="M15" i="11"/>
  <c r="AJ15" i="11"/>
  <c r="X15" i="11"/>
  <c r="L15" i="11"/>
  <c r="AK15" i="11"/>
  <c r="I8" i="9"/>
  <c r="K8" i="9" s="1"/>
  <c r="L30" i="8"/>
  <c r="N30" i="8" s="1"/>
  <c r="L43" i="7"/>
  <c r="L30" i="7"/>
  <c r="N30" i="7" s="1"/>
  <c r="L49" i="7"/>
  <c r="AQ21" i="6"/>
  <c r="AP21" i="6" s="1"/>
  <c r="L31" i="6"/>
  <c r="N31" i="6" s="1"/>
  <c r="AM21" i="6"/>
  <c r="AL21" i="6" s="1"/>
  <c r="AY21" i="6"/>
  <c r="AX21" i="6" s="1"/>
  <c r="L48" i="9"/>
  <c r="N48" i="9" s="1"/>
  <c r="L54" i="9"/>
  <c r="N54" i="9" s="1"/>
  <c r="AY21" i="9"/>
  <c r="AX21" i="9" s="1"/>
  <c r="BG21" i="7"/>
  <c r="BF21" i="7" s="1"/>
  <c r="AQ21" i="7"/>
  <c r="AP21" i="7" s="1"/>
  <c r="L37" i="6"/>
  <c r="N37" i="6" s="1"/>
  <c r="L27" i="9"/>
  <c r="N27" i="9" s="1"/>
  <c r="S21" i="9"/>
  <c r="R21" i="9" s="1"/>
  <c r="BC21" i="9"/>
  <c r="BB21" i="9" s="1"/>
  <c r="L54" i="8"/>
  <c r="N54" i="8" s="1"/>
  <c r="L45" i="8"/>
  <c r="N45" i="8" s="1"/>
  <c r="L28" i="8"/>
  <c r="N28" i="8" s="1"/>
  <c r="AU21" i="8"/>
  <c r="AT21" i="8" s="1"/>
  <c r="L28" i="10"/>
  <c r="N28" i="10" s="1"/>
  <c r="L57" i="9"/>
  <c r="N57" i="9" s="1"/>
  <c r="L55" i="9"/>
  <c r="N55" i="9" s="1"/>
  <c r="BG21" i="9"/>
  <c r="BF21" i="9" s="1"/>
  <c r="L60" i="8"/>
  <c r="N60" i="8" s="1"/>
  <c r="L65" i="8"/>
  <c r="N65" i="8" s="1"/>
  <c r="L61" i="8"/>
  <c r="N61" i="8" s="1"/>
  <c r="J6" i="8"/>
  <c r="G6" i="8"/>
  <c r="L6" i="8"/>
  <c r="L29" i="6"/>
  <c r="N29" i="6" s="1"/>
  <c r="L52" i="9"/>
  <c r="N52" i="9" s="1"/>
  <c r="AQ21" i="10"/>
  <c r="AP21" i="10" s="1"/>
  <c r="BC21" i="10"/>
  <c r="BB21" i="10" s="1"/>
  <c r="AY21" i="10"/>
  <c r="AX21" i="10" s="1"/>
  <c r="L61" i="9"/>
  <c r="N61" i="9" s="1"/>
  <c r="L60" i="9"/>
  <c r="N60" i="9" s="1"/>
  <c r="L67" i="9"/>
  <c r="N67" i="9" s="1"/>
  <c r="L64" i="9"/>
  <c r="N64" i="9" s="1"/>
  <c r="BK21" i="9"/>
  <c r="BJ21" i="9" s="1"/>
  <c r="L47" i="7"/>
  <c r="G5" i="7"/>
  <c r="K5" i="7" a="1"/>
  <c r="K5" i="7" s="1"/>
  <c r="N5" i="7"/>
  <c r="J5" i="7"/>
  <c r="L5" i="7"/>
  <c r="M5" i="7" s="1"/>
  <c r="BC21" i="6"/>
  <c r="BB21" i="6" s="1"/>
  <c r="W21" i="6"/>
  <c r="V21" i="6" s="1"/>
  <c r="BK21" i="6"/>
  <c r="BJ21" i="6" s="1"/>
  <c r="BG21" i="6"/>
  <c r="BF21" i="6" s="1"/>
  <c r="J7" i="6"/>
  <c r="G7" i="6"/>
  <c r="N7" i="6"/>
  <c r="L7" i="6"/>
  <c r="M7" i="6" s="1"/>
  <c r="K7" i="6" a="1"/>
  <c r="K7" i="6" s="1"/>
  <c r="I8" i="6"/>
  <c r="I9" i="6" s="1"/>
  <c r="J6" i="6"/>
  <c r="L6" i="6"/>
  <c r="K6" i="6" a="1"/>
  <c r="K6" i="6" s="1"/>
  <c r="G6" i="6"/>
  <c r="L40" i="7"/>
  <c r="L31" i="10"/>
  <c r="N31" i="10" s="1"/>
  <c r="L27" i="6"/>
  <c r="N27" i="6" s="1"/>
  <c r="S21" i="6"/>
  <c r="R21" i="6" s="1"/>
  <c r="L6" i="10"/>
  <c r="J6" i="10"/>
  <c r="G6" i="10"/>
  <c r="K6" i="10" a="1"/>
  <c r="K6" i="10" s="1"/>
  <c r="L39" i="9"/>
  <c r="N39" i="9" s="1"/>
  <c r="L73" i="9"/>
  <c r="N73" i="9" s="1"/>
  <c r="L44" i="9"/>
  <c r="N44" i="9" s="1"/>
  <c r="AU21" i="10"/>
  <c r="AT21" i="10" s="1"/>
  <c r="AA21" i="10"/>
  <c r="Z21" i="10" s="1"/>
  <c r="L49" i="9"/>
  <c r="N49" i="9" s="1"/>
  <c r="L71" i="9"/>
  <c r="N71" i="9" s="1"/>
  <c r="AE21" i="9"/>
  <c r="AD21" i="9" s="1"/>
  <c r="L35" i="8"/>
  <c r="N35" i="8" s="1"/>
  <c r="AY21" i="7"/>
  <c r="AX21" i="7" s="1"/>
  <c r="L37" i="7"/>
  <c r="L38" i="7"/>
  <c r="I9" i="10"/>
  <c r="J7" i="9"/>
  <c r="G7" i="9"/>
  <c r="L7" i="9"/>
  <c r="M7" i="9" s="1"/>
  <c r="N7" i="9"/>
  <c r="L58" i="8"/>
  <c r="N58" i="8" s="1"/>
  <c r="AI21" i="8"/>
  <c r="AH21" i="8" s="1"/>
  <c r="L37" i="8"/>
  <c r="N37" i="8" s="1"/>
  <c r="S21" i="8"/>
  <c r="R21" i="8" s="1"/>
  <c r="BG21" i="8"/>
  <c r="BF21" i="8" s="1"/>
  <c r="N5" i="8"/>
  <c r="L48" i="7"/>
  <c r="AI21" i="7"/>
  <c r="AH21" i="7" s="1"/>
  <c r="AA21" i="7"/>
  <c r="Z21" i="7" s="1"/>
  <c r="AE21" i="10"/>
  <c r="AD21" i="10" s="1"/>
  <c r="S21" i="10"/>
  <c r="R21" i="10" s="1"/>
  <c r="L27" i="10"/>
  <c r="N27" i="10" s="1"/>
  <c r="AY21" i="8"/>
  <c r="AX21" i="8" s="1"/>
  <c r="L27" i="8"/>
  <c r="N27" i="8" s="1"/>
  <c r="I6" i="7"/>
  <c r="L30" i="6"/>
  <c r="N30" i="6" s="1"/>
  <c r="AE21" i="6"/>
  <c r="AD21" i="6" s="1"/>
  <c r="N5" i="6"/>
  <c r="P5" i="5"/>
  <c r="L16" i="5"/>
  <c r="A54" i="6"/>
  <c r="I5" i="5"/>
  <c r="S29" i="5"/>
  <c r="L17" i="5"/>
  <c r="A38" i="10"/>
  <c r="S35" i="5"/>
  <c r="S24" i="5"/>
  <c r="A38" i="6"/>
  <c r="S33" i="5"/>
  <c r="A54" i="8"/>
  <c r="S26" i="5"/>
  <c r="A54" i="9"/>
  <c r="S34" i="5"/>
  <c r="A54" i="7"/>
  <c r="K4" i="5"/>
  <c r="S36" i="5"/>
  <c r="S23" i="5"/>
  <c r="A38" i="7"/>
  <c r="S31" i="5"/>
  <c r="L18" i="5"/>
  <c r="L4" i="5"/>
  <c r="A54" i="10"/>
  <c r="S38" i="5"/>
  <c r="A38" i="8"/>
  <c r="A38" i="9"/>
  <c r="B54" i="9" l="1" a="1"/>
  <c r="B54" i="9" s="1"/>
  <c r="B38" i="7" a="1"/>
  <c r="B38" i="7" s="1"/>
  <c r="B54" i="7" a="1"/>
  <c r="B54" i="7" s="1"/>
  <c r="B38" i="10" a="1"/>
  <c r="B38" i="10" s="1"/>
  <c r="B54" i="10" a="1"/>
  <c r="B54" i="10" s="1"/>
  <c r="K5" i="5"/>
  <c r="L5" i="5"/>
  <c r="J5" i="5"/>
  <c r="G5" i="5"/>
  <c r="Q5" i="5"/>
  <c r="N5" i="5"/>
  <c r="B38" i="6" a="1"/>
  <c r="B38" i="6" s="1"/>
  <c r="B38" i="9" a="1"/>
  <c r="B38" i="9" s="1"/>
  <c r="B54" i="8" a="1"/>
  <c r="B54" i="8" s="1"/>
  <c r="B38" i="8" a="1"/>
  <c r="B38" i="8" s="1"/>
  <c r="B54" i="6" a="1"/>
  <c r="B54" i="6" s="1"/>
  <c r="J9" i="6"/>
  <c r="L9" i="6"/>
  <c r="M9" i="6" s="1"/>
  <c r="K9" i="6" a="1"/>
  <c r="K9" i="6" s="1"/>
  <c r="G9" i="6"/>
  <c r="N9" i="6"/>
  <c r="I10" i="6"/>
  <c r="N52" i="7"/>
  <c r="K8" i="10" a="1"/>
  <c r="K8" i="10" s="1"/>
  <c r="J8" i="10"/>
  <c r="G8" i="10"/>
  <c r="N8" i="10"/>
  <c r="L8" i="10"/>
  <c r="M8" i="10" s="1"/>
  <c r="I10" i="10"/>
  <c r="L17" i="8"/>
  <c r="N17" i="8" s="1"/>
  <c r="M18" i="8"/>
  <c r="N18" i="8" s="1"/>
  <c r="N38" i="7"/>
  <c r="N40" i="7"/>
  <c r="N47" i="7"/>
  <c r="J8" i="9"/>
  <c r="G8" i="9"/>
  <c r="N8" i="9"/>
  <c r="L8" i="9"/>
  <c r="M8" i="9" s="1"/>
  <c r="M18" i="9"/>
  <c r="N18" i="9" s="1"/>
  <c r="L17" i="9"/>
  <c r="N17" i="9" s="1"/>
  <c r="L17" i="10"/>
  <c r="N17" i="10" s="1"/>
  <c r="M18" i="10"/>
  <c r="N18" i="10" s="1"/>
  <c r="N50" i="7"/>
  <c r="M6" i="9"/>
  <c r="N6" i="9" s="1"/>
  <c r="J7" i="8"/>
  <c r="G7" i="8"/>
  <c r="L7" i="8"/>
  <c r="M7" i="8" s="1"/>
  <c r="N7" i="8"/>
  <c r="I8" i="8"/>
  <c r="K8" i="8" s="1"/>
  <c r="J6" i="7"/>
  <c r="L6" i="7"/>
  <c r="M6" i="7" s="1"/>
  <c r="G6" i="7"/>
  <c r="N6" i="7"/>
  <c r="K6" i="7" a="1"/>
  <c r="K6" i="7" s="1"/>
  <c r="N37" i="7"/>
  <c r="M6" i="8"/>
  <c r="N6" i="8" s="1"/>
  <c r="M18" i="7"/>
  <c r="L17" i="7"/>
  <c r="I7" i="7"/>
  <c r="M6" i="10"/>
  <c r="N6" i="10" s="1"/>
  <c r="M6" i="6"/>
  <c r="N6" i="6" s="1"/>
  <c r="G7" i="10"/>
  <c r="N7" i="10"/>
  <c r="L7" i="10"/>
  <c r="M7" i="10" s="1"/>
  <c r="K7" i="10" a="1"/>
  <c r="K7" i="10" s="1"/>
  <c r="J7" i="10"/>
  <c r="N48" i="7"/>
  <c r="N49" i="7"/>
  <c r="I9" i="9"/>
  <c r="K9" i="9" s="1"/>
  <c r="K8" i="6" a="1"/>
  <c r="K8" i="6" s="1"/>
  <c r="N8" i="6"/>
  <c r="L8" i="6"/>
  <c r="M8" i="6" s="1"/>
  <c r="J8" i="6"/>
  <c r="G8" i="6"/>
  <c r="G9" i="10"/>
  <c r="N9" i="10"/>
  <c r="L9" i="10"/>
  <c r="M9" i="10" s="1"/>
  <c r="K9" i="10" a="1"/>
  <c r="K9" i="10" s="1"/>
  <c r="J9" i="10"/>
  <c r="L17" i="6"/>
  <c r="N17" i="6" s="1"/>
  <c r="M18" i="6"/>
  <c r="N18" i="6" s="1"/>
  <c r="N43" i="7"/>
  <c r="N45" i="7"/>
  <c r="A39" i="6"/>
  <c r="A55" i="10"/>
  <c r="A55" i="6"/>
  <c r="A55" i="8"/>
  <c r="R5" i="5"/>
  <c r="A55" i="7"/>
  <c r="S16" i="5"/>
  <c r="S5" i="5"/>
  <c r="A39" i="9"/>
  <c r="A39" i="7"/>
  <c r="A39" i="10"/>
  <c r="P6" i="5"/>
  <c r="S17" i="5"/>
  <c r="A55" i="9"/>
  <c r="I6" i="5"/>
  <c r="A39" i="8"/>
  <c r="R6" i="5" l="1"/>
  <c r="N6" i="5"/>
  <c r="S6" i="5"/>
  <c r="Q6" i="5"/>
  <c r="L6" i="5"/>
  <c r="J6" i="5"/>
  <c r="G6" i="5"/>
  <c r="K6" i="5"/>
  <c r="B55" i="8" a="1"/>
  <c r="B55" i="8" s="1"/>
  <c r="B39" i="9" a="1"/>
  <c r="B39" i="9" s="1"/>
  <c r="B55" i="10" a="1"/>
  <c r="B55" i="10" s="1"/>
  <c r="B39" i="6" a="1"/>
  <c r="B39" i="6" s="1"/>
  <c r="B39" i="10" a="1"/>
  <c r="B39" i="10" s="1"/>
  <c r="B55" i="7" a="1"/>
  <c r="B55" i="7" s="1"/>
  <c r="B55" i="6" a="1"/>
  <c r="B55" i="6" s="1"/>
  <c r="B39" i="7" a="1"/>
  <c r="B39" i="7" s="1"/>
  <c r="B39" i="8" a="1"/>
  <c r="B39" i="8" s="1"/>
  <c r="B55" i="9" a="1"/>
  <c r="B55" i="9" s="1"/>
  <c r="G7" i="7"/>
  <c r="N7" i="7"/>
  <c r="K7" i="7" a="1"/>
  <c r="K7" i="7" s="1"/>
  <c r="J7" i="7"/>
  <c r="L7" i="7"/>
  <c r="M7" i="7" s="1"/>
  <c r="N17" i="7"/>
  <c r="N18" i="7"/>
  <c r="I11" i="10"/>
  <c r="I10" i="9"/>
  <c r="J10" i="6"/>
  <c r="G10" i="6"/>
  <c r="N10" i="6"/>
  <c r="L10" i="6"/>
  <c r="M10" i="6" s="1"/>
  <c r="K10" i="6" a="1"/>
  <c r="K10" i="6" s="1"/>
  <c r="L9" i="9"/>
  <c r="M9" i="9" s="1"/>
  <c r="G9" i="9"/>
  <c r="J9" i="9"/>
  <c r="N9" i="9"/>
  <c r="I11" i="6"/>
  <c r="J8" i="8"/>
  <c r="G8" i="8"/>
  <c r="N8" i="8"/>
  <c r="L8" i="8"/>
  <c r="M8" i="8" s="1"/>
  <c r="I9" i="8"/>
  <c r="K9" i="8" s="1"/>
  <c r="I8" i="7"/>
  <c r="G10" i="10"/>
  <c r="L10" i="10"/>
  <c r="M10" i="10" s="1"/>
  <c r="N10" i="10"/>
  <c r="K10" i="10" a="1"/>
  <c r="K10" i="10" s="1"/>
  <c r="J10" i="10"/>
  <c r="A40" i="9"/>
  <c r="A56" i="7"/>
  <c r="I7" i="5"/>
  <c r="A40" i="7"/>
  <c r="A56" i="8"/>
  <c r="A40" i="8"/>
  <c r="P7" i="5"/>
  <c r="A56" i="9"/>
  <c r="A40" i="10"/>
  <c r="A56" i="10"/>
  <c r="A40" i="6"/>
  <c r="A56" i="6"/>
  <c r="I11" i="9" l="1"/>
  <c r="K11" i="9" s="1"/>
  <c r="K10" i="9"/>
  <c r="B40" i="7" a="1"/>
  <c r="B40" i="7" s="1"/>
  <c r="B40" i="9" a="1"/>
  <c r="B40" i="9" s="1"/>
  <c r="B56" i="6" a="1"/>
  <c r="B56" i="6" s="1"/>
  <c r="B56" i="8" a="1"/>
  <c r="B56" i="8" s="1"/>
  <c r="B56" i="7" a="1"/>
  <c r="B56" i="7" s="1"/>
  <c r="B40" i="10" a="1"/>
  <c r="B40" i="10" s="1"/>
  <c r="S7" i="5"/>
  <c r="N7" i="5"/>
  <c r="Q7" i="5"/>
  <c r="R7" i="5"/>
  <c r="K7" i="5"/>
  <c r="J7" i="5"/>
  <c r="L7" i="5"/>
  <c r="G7" i="5"/>
  <c r="B40" i="6" a="1"/>
  <c r="B40" i="6" s="1"/>
  <c r="B56" i="9" a="1"/>
  <c r="B56" i="9" s="1"/>
  <c r="B40" i="8" a="1"/>
  <c r="B40" i="8" s="1"/>
  <c r="B56" i="10" a="1"/>
  <c r="B56" i="10" s="1"/>
  <c r="I12" i="6"/>
  <c r="L9" i="8"/>
  <c r="M9" i="8" s="1"/>
  <c r="J9" i="8"/>
  <c r="G9" i="8"/>
  <c r="N9" i="8"/>
  <c r="I10" i="8"/>
  <c r="K10" i="8" s="1"/>
  <c r="K8" i="7" a="1"/>
  <c r="K8" i="7" s="1"/>
  <c r="G8" i="7"/>
  <c r="N8" i="7"/>
  <c r="L8" i="7"/>
  <c r="M8" i="7" s="1"/>
  <c r="J8" i="7"/>
  <c r="J10" i="9"/>
  <c r="G10" i="9"/>
  <c r="N10" i="9"/>
  <c r="L10" i="9"/>
  <c r="M10" i="9" s="1"/>
  <c r="L11" i="10"/>
  <c r="M11" i="10" s="1"/>
  <c r="K11" i="10" a="1"/>
  <c r="K11" i="10" s="1"/>
  <c r="J11" i="10"/>
  <c r="G11" i="10"/>
  <c r="N11" i="10"/>
  <c r="I12" i="10"/>
  <c r="L11" i="6"/>
  <c r="M11" i="6" s="1"/>
  <c r="K11" i="6" a="1"/>
  <c r="K11" i="6" s="1"/>
  <c r="G11" i="6"/>
  <c r="N11" i="6"/>
  <c r="J11" i="6"/>
  <c r="I9" i="7"/>
  <c r="A57" i="10"/>
  <c r="P8" i="5"/>
  <c r="A57" i="8"/>
  <c r="I8" i="5"/>
  <c r="A41" i="7"/>
  <c r="A57" i="6"/>
  <c r="A41" i="6"/>
  <c r="A41" i="10"/>
  <c r="A41" i="9"/>
  <c r="A57" i="7"/>
  <c r="A57" i="9"/>
  <c r="A41" i="8"/>
  <c r="J11" i="9" l="1"/>
  <c r="I12" i="9"/>
  <c r="N11" i="9"/>
  <c r="L11" i="9"/>
  <c r="M11" i="9" s="1"/>
  <c r="G11" i="9"/>
  <c r="B57" i="9" a="1"/>
  <c r="B57" i="9" s="1"/>
  <c r="B41" i="10" a="1"/>
  <c r="B41" i="10" s="1"/>
  <c r="B41" i="6" a="1"/>
  <c r="B41" i="6" s="1"/>
  <c r="B57" i="7" a="1"/>
  <c r="B57" i="7" s="1"/>
  <c r="B57" i="8" a="1"/>
  <c r="B57" i="8" s="1"/>
  <c r="G8" i="5"/>
  <c r="L8" i="5"/>
  <c r="K8" i="5"/>
  <c r="J8" i="5"/>
  <c r="Q8" i="5"/>
  <c r="N8" i="5"/>
  <c r="S8" i="5"/>
  <c r="R8" i="5"/>
  <c r="B57" i="6" a="1"/>
  <c r="B57" i="6" s="1"/>
  <c r="B57" i="10" a="1"/>
  <c r="B57" i="10" s="1"/>
  <c r="B41" i="9" a="1"/>
  <c r="B41" i="9" s="1"/>
  <c r="B41" i="8" a="1"/>
  <c r="B41" i="8" s="1"/>
  <c r="B41" i="7" a="1"/>
  <c r="B41" i="7" s="1"/>
  <c r="K12" i="10" a="1"/>
  <c r="K12" i="10" s="1"/>
  <c r="G12" i="10"/>
  <c r="N12" i="10"/>
  <c r="L12" i="10"/>
  <c r="M12" i="10" s="1"/>
  <c r="J12" i="10"/>
  <c r="I13" i="10"/>
  <c r="G12" i="6"/>
  <c r="N12" i="6"/>
  <c r="L12" i="6"/>
  <c r="M12" i="6" s="1"/>
  <c r="K12" i="6" a="1"/>
  <c r="K12" i="6" s="1"/>
  <c r="J12" i="6"/>
  <c r="L10" i="8"/>
  <c r="M10" i="8" s="1"/>
  <c r="J10" i="8"/>
  <c r="G10" i="8"/>
  <c r="N10" i="8"/>
  <c r="I11" i="8"/>
  <c r="K11" i="8" s="1"/>
  <c r="J9" i="7"/>
  <c r="L9" i="7"/>
  <c r="M9" i="7" s="1"/>
  <c r="G9" i="7"/>
  <c r="K9" i="7" a="1"/>
  <c r="K9" i="7" s="1"/>
  <c r="N9" i="7"/>
  <c r="I10" i="7"/>
  <c r="I13" i="6"/>
  <c r="A42" i="6"/>
  <c r="A58" i="8"/>
  <c r="A58" i="6"/>
  <c r="I9" i="5"/>
  <c r="P9" i="5"/>
  <c r="A42" i="8"/>
  <c r="A42" i="7"/>
  <c r="A58" i="7"/>
  <c r="A58" i="10"/>
  <c r="A42" i="10"/>
  <c r="A42" i="9"/>
  <c r="A58" i="9"/>
  <c r="I13" i="9" l="1"/>
  <c r="K12" i="9"/>
  <c r="N12" i="9"/>
  <c r="G12" i="9"/>
  <c r="J12" i="9"/>
  <c r="L12" i="9"/>
  <c r="M12" i="9" s="1"/>
  <c r="B42" i="9" a="1"/>
  <c r="B42" i="9" s="1"/>
  <c r="B58" i="8" a="1"/>
  <c r="B58" i="8" s="1"/>
  <c r="B58" i="10" a="1"/>
  <c r="B58" i="10" s="1"/>
  <c r="B58" i="6" a="1"/>
  <c r="B58" i="6" s="1"/>
  <c r="B58" i="7" a="1"/>
  <c r="B58" i="7" s="1"/>
  <c r="R9" i="5"/>
  <c r="S9" i="5"/>
  <c r="Q9" i="5"/>
  <c r="N9" i="5"/>
  <c r="G9" i="5"/>
  <c r="L9" i="5"/>
  <c r="K9" i="5"/>
  <c r="J9" i="5"/>
  <c r="B42" i="6" a="1"/>
  <c r="B42" i="6" s="1"/>
  <c r="B42" i="7" a="1"/>
  <c r="B42" i="7" s="1"/>
  <c r="B42" i="10" a="1"/>
  <c r="B42" i="10" s="1"/>
  <c r="B42" i="8" a="1"/>
  <c r="B42" i="8" s="1"/>
  <c r="B58" i="9" a="1"/>
  <c r="B58" i="9" s="1"/>
  <c r="L11" i="8"/>
  <c r="M11" i="8" s="1"/>
  <c r="G11" i="8"/>
  <c r="N11" i="8"/>
  <c r="J11" i="8"/>
  <c r="I12" i="8"/>
  <c r="K12" i="8" s="1"/>
  <c r="L13" i="10"/>
  <c r="M13" i="10" s="1"/>
  <c r="K13" i="10" a="1"/>
  <c r="K13" i="10" s="1"/>
  <c r="N13" i="10"/>
  <c r="J13" i="10"/>
  <c r="G13" i="10"/>
  <c r="I14" i="10"/>
  <c r="K13" i="6" a="1"/>
  <c r="K13" i="6" s="1"/>
  <c r="G13" i="6"/>
  <c r="N13" i="6"/>
  <c r="L13" i="6"/>
  <c r="M13" i="6" s="1"/>
  <c r="J13" i="6"/>
  <c r="I14" i="6"/>
  <c r="G10" i="7"/>
  <c r="J10" i="7"/>
  <c r="N10" i="7"/>
  <c r="L10" i="7"/>
  <c r="M10" i="7" s="1"/>
  <c r="K10" i="7" a="1"/>
  <c r="K10" i="7" s="1"/>
  <c r="I11" i="7"/>
  <c r="A59" i="8"/>
  <c r="A43" i="10"/>
  <c r="A43" i="6"/>
  <c r="A59" i="9"/>
  <c r="A43" i="7"/>
  <c r="P10" i="5"/>
  <c r="A59" i="10"/>
  <c r="I10" i="5"/>
  <c r="A59" i="6"/>
  <c r="A43" i="8"/>
  <c r="A59" i="7"/>
  <c r="A43" i="9"/>
  <c r="I14" i="9" l="1"/>
  <c r="K13" i="9"/>
  <c r="J13" i="9"/>
  <c r="L13" i="9"/>
  <c r="M13" i="9" s="1"/>
  <c r="N13" i="9"/>
  <c r="G13" i="9"/>
  <c r="B43" i="10" a="1"/>
  <c r="B43" i="10" s="1"/>
  <c r="B59" i="7" a="1"/>
  <c r="B59" i="7" s="1"/>
  <c r="B43" i="7" a="1"/>
  <c r="B43" i="7" s="1"/>
  <c r="B43" i="6" a="1"/>
  <c r="B43" i="6" s="1"/>
  <c r="B59" i="6" a="1"/>
  <c r="B59" i="6" s="1"/>
  <c r="B59" i="10" a="1"/>
  <c r="B59" i="10" s="1"/>
  <c r="B59" i="8" a="1"/>
  <c r="B59" i="8" s="1"/>
  <c r="B59" i="9" a="1"/>
  <c r="B59" i="9" s="1"/>
  <c r="K10" i="5"/>
  <c r="J10" i="5"/>
  <c r="L10" i="5"/>
  <c r="G10" i="5"/>
  <c r="S10" i="5"/>
  <c r="Q10" i="5"/>
  <c r="N10" i="5"/>
  <c r="R10" i="5"/>
  <c r="B43" i="9" a="1"/>
  <c r="B43" i="9" s="1"/>
  <c r="B43" i="8" a="1"/>
  <c r="B43" i="8" s="1"/>
  <c r="G12" i="8"/>
  <c r="N12" i="8"/>
  <c r="L12" i="8"/>
  <c r="M12" i="8" s="1"/>
  <c r="J12" i="8"/>
  <c r="I13" i="8"/>
  <c r="K13" i="8" s="1"/>
  <c r="L14" i="6"/>
  <c r="M14" i="6" s="1"/>
  <c r="K14" i="6" a="1"/>
  <c r="K14" i="6" s="1"/>
  <c r="J14" i="6"/>
  <c r="N14" i="6"/>
  <c r="G14" i="6"/>
  <c r="I15" i="6"/>
  <c r="G14" i="10"/>
  <c r="N14" i="10"/>
  <c r="L14" i="10"/>
  <c r="M14" i="10" s="1"/>
  <c r="J14" i="10"/>
  <c r="K14" i="10" a="1"/>
  <c r="K14" i="10" s="1"/>
  <c r="I15" i="10"/>
  <c r="N11" i="7"/>
  <c r="L11" i="7"/>
  <c r="M11" i="7" s="1"/>
  <c r="K11" i="7" a="1"/>
  <c r="K11" i="7" s="1"/>
  <c r="G11" i="7"/>
  <c r="J11" i="7"/>
  <c r="I12" i="7"/>
  <c r="A44" i="7"/>
  <c r="I11" i="5"/>
  <c r="A44" i="9"/>
  <c r="A44" i="8"/>
  <c r="A44" i="6"/>
  <c r="A60" i="8"/>
  <c r="A60" i="6"/>
  <c r="A60" i="9"/>
  <c r="A44" i="10"/>
  <c r="A60" i="7"/>
  <c r="A60" i="10"/>
  <c r="P11" i="5"/>
  <c r="K14" i="9" l="1"/>
  <c r="J14" i="9"/>
  <c r="G14" i="9"/>
  <c r="N14" i="9"/>
  <c r="L14" i="9"/>
  <c r="M14" i="9" s="1"/>
  <c r="I15" i="9"/>
  <c r="B60" i="10" a="1"/>
  <c r="B60" i="10" s="1"/>
  <c r="B60" i="6" a="1"/>
  <c r="B60" i="6" s="1"/>
  <c r="B44" i="6" a="1"/>
  <c r="B44" i="6" s="1"/>
  <c r="B44" i="7" a="1"/>
  <c r="B44" i="7" s="1"/>
  <c r="B44" i="8" a="1"/>
  <c r="B44" i="8" s="1"/>
  <c r="B60" i="9" a="1"/>
  <c r="B60" i="9" s="1"/>
  <c r="B60" i="7" a="1"/>
  <c r="B60" i="7" s="1"/>
  <c r="R11" i="5"/>
  <c r="Q11" i="5"/>
  <c r="S11" i="5"/>
  <c r="N11" i="5"/>
  <c r="J11" i="5"/>
  <c r="L11" i="5"/>
  <c r="K11" i="5"/>
  <c r="G11" i="5"/>
  <c r="B44" i="9" a="1"/>
  <c r="B44" i="9" s="1"/>
  <c r="B44" i="10" a="1"/>
  <c r="B44" i="10" s="1"/>
  <c r="B60" i="8" a="1"/>
  <c r="B60" i="8" s="1"/>
  <c r="G13" i="8"/>
  <c r="N13" i="8"/>
  <c r="L13" i="8"/>
  <c r="M13" i="8" s="1"/>
  <c r="J13" i="8"/>
  <c r="I14" i="8"/>
  <c r="K14" i="8" s="1"/>
  <c r="N15" i="6"/>
  <c r="L15" i="6"/>
  <c r="M15" i="6" s="1"/>
  <c r="K15" i="6" a="1"/>
  <c r="K15" i="6" s="1"/>
  <c r="J15" i="6"/>
  <c r="G15" i="6"/>
  <c r="D12" i="6"/>
  <c r="K15" i="10" a="1"/>
  <c r="K15" i="10" s="1"/>
  <c r="G15" i="10"/>
  <c r="L15" i="10"/>
  <c r="M15" i="10" s="1"/>
  <c r="N15" i="10"/>
  <c r="J15" i="10"/>
  <c r="D12" i="10"/>
  <c r="G12" i="7"/>
  <c r="K12" i="7" a="1"/>
  <c r="K12" i="7" s="1"/>
  <c r="L12" i="7"/>
  <c r="M12" i="7" s="1"/>
  <c r="N12" i="7"/>
  <c r="J12" i="7"/>
  <c r="I13" i="7"/>
  <c r="A45" i="8"/>
  <c r="I12" i="5"/>
  <c r="A61" i="8"/>
  <c r="A45" i="7"/>
  <c r="A45" i="10"/>
  <c r="A45" i="6"/>
  <c r="A61" i="10"/>
  <c r="A61" i="7"/>
  <c r="A45" i="9"/>
  <c r="A61" i="6"/>
  <c r="P12" i="5"/>
  <c r="A61" i="9"/>
  <c r="K15" i="9" l="1"/>
  <c r="J15" i="9"/>
  <c r="N15" i="9"/>
  <c r="D15" i="9" s="1"/>
  <c r="D18" i="9" s="1"/>
  <c r="L15" i="9"/>
  <c r="M15" i="9" s="1"/>
  <c r="G15" i="9"/>
  <c r="D12" i="9"/>
  <c r="B45" i="9" a="1"/>
  <c r="B45" i="9" s="1"/>
  <c r="B45" i="8" a="1"/>
  <c r="B45" i="8" s="1"/>
  <c r="B45" i="7" a="1"/>
  <c r="B45" i="7" s="1"/>
  <c r="B61" i="9" a="1"/>
  <c r="B61" i="9" s="1"/>
  <c r="S12" i="5"/>
  <c r="R12" i="5"/>
  <c r="Q12" i="5"/>
  <c r="N12" i="5"/>
  <c r="K12" i="5"/>
  <c r="L12" i="5"/>
  <c r="G12" i="5"/>
  <c r="J12" i="5"/>
  <c r="B45" i="6" a="1"/>
  <c r="B45" i="6" s="1"/>
  <c r="B61" i="8" a="1"/>
  <c r="B61" i="8" s="1"/>
  <c r="B61" i="6" a="1"/>
  <c r="B61" i="6" s="1"/>
  <c r="B61" i="7" a="1"/>
  <c r="B61" i="7" s="1"/>
  <c r="B61" i="10" a="1"/>
  <c r="B61" i="10" s="1"/>
  <c r="B45" i="10" a="1"/>
  <c r="B45" i="10" s="1"/>
  <c r="N14" i="8"/>
  <c r="J14" i="8"/>
  <c r="G14" i="8"/>
  <c r="L14" i="8"/>
  <c r="M14" i="8" s="1"/>
  <c r="I15" i="8"/>
  <c r="K15" i="8" s="1"/>
  <c r="K13" i="7" a="1"/>
  <c r="K13" i="7" s="1"/>
  <c r="N13" i="7"/>
  <c r="J13" i="7"/>
  <c r="G13" i="7"/>
  <c r="L13" i="7"/>
  <c r="M13" i="7" s="1"/>
  <c r="I14" i="7"/>
  <c r="D15" i="10"/>
  <c r="D18" i="10" s="1"/>
  <c r="D11" i="10"/>
  <c r="D16" i="10"/>
  <c r="D15" i="6"/>
  <c r="D18" i="6" s="1"/>
  <c r="D11" i="6"/>
  <c r="D16" i="6"/>
  <c r="A46" i="9"/>
  <c r="A62" i="6"/>
  <c r="A46" i="7"/>
  <c r="A62" i="9"/>
  <c r="A62" i="7"/>
  <c r="A46" i="8"/>
  <c r="P13" i="5"/>
  <c r="A46" i="10"/>
  <c r="I13" i="5"/>
  <c r="A62" i="8"/>
  <c r="A46" i="6"/>
  <c r="A62" i="10"/>
  <c r="D16" i="9" l="1"/>
  <c r="D11" i="9"/>
  <c r="B62" i="7" a="1"/>
  <c r="B62" i="7" s="1"/>
  <c r="B46" i="9" a="1"/>
  <c r="B46" i="9" s="1"/>
  <c r="B62" i="6" a="1"/>
  <c r="B62" i="6" s="1"/>
  <c r="B62" i="8" a="1"/>
  <c r="B62" i="8" s="1"/>
  <c r="B62" i="9" a="1"/>
  <c r="B62" i="9" s="1"/>
  <c r="B46" i="6" a="1"/>
  <c r="B46" i="6" s="1"/>
  <c r="K13" i="5"/>
  <c r="J13" i="5"/>
  <c r="G13" i="5"/>
  <c r="L13" i="5"/>
  <c r="N13" i="5"/>
  <c r="S13" i="5"/>
  <c r="R13" i="5"/>
  <c r="Q13" i="5"/>
  <c r="B46" i="10" a="1"/>
  <c r="B46" i="10" s="1"/>
  <c r="B46" i="8" a="1"/>
  <c r="B46" i="8" s="1"/>
  <c r="B46" i="7" a="1"/>
  <c r="B46" i="7" s="1"/>
  <c r="B62" i="10" a="1"/>
  <c r="B62" i="10" s="1"/>
  <c r="N15" i="8"/>
  <c r="L15" i="8"/>
  <c r="M15" i="8" s="1"/>
  <c r="J15" i="8"/>
  <c r="G15" i="8"/>
  <c r="D12" i="8"/>
  <c r="J14" i="7"/>
  <c r="G14" i="7"/>
  <c r="N14" i="7"/>
  <c r="L14" i="7"/>
  <c r="M14" i="7" s="1"/>
  <c r="K14" i="7" a="1"/>
  <c r="K14" i="7" s="1"/>
  <c r="I15" i="7"/>
  <c r="I14" i="5"/>
  <c r="A63" i="7"/>
  <c r="A47" i="10"/>
  <c r="A63" i="10"/>
  <c r="A47" i="8"/>
  <c r="P14" i="5"/>
  <c r="A63" i="9"/>
  <c r="A47" i="9"/>
  <c r="A47" i="7"/>
  <c r="A63" i="8"/>
  <c r="A47" i="6"/>
  <c r="A63" i="6"/>
  <c r="B47" i="8" l="1" a="1"/>
  <c r="B47" i="8" s="1"/>
  <c r="A48" i="8" s="1"/>
  <c r="B48" i="8" s="1"/>
  <c r="B47" i="10" a="1"/>
  <c r="B47" i="10" s="1"/>
  <c r="A48" i="10" s="1"/>
  <c r="B48" i="10" s="1"/>
  <c r="B63" i="9" a="1"/>
  <c r="B63" i="9" s="1"/>
  <c r="B63" i="8" a="1"/>
  <c r="B63" i="8" s="1"/>
  <c r="B63" i="6" a="1"/>
  <c r="B63" i="6" s="1"/>
  <c r="K14" i="5"/>
  <c r="L14" i="5"/>
  <c r="J14" i="5"/>
  <c r="G14" i="5"/>
  <c r="Q14" i="5"/>
  <c r="S14" i="5"/>
  <c r="R14" i="5"/>
  <c r="N14" i="5"/>
  <c r="B47" i="9" a="1"/>
  <c r="B47" i="9" s="1"/>
  <c r="A48" i="9" s="1"/>
  <c r="B48" i="9" s="1"/>
  <c r="B47" i="6" a="1"/>
  <c r="B47" i="6" s="1"/>
  <c r="A48" i="6" s="1"/>
  <c r="B48" i="6" s="1"/>
  <c r="B63" i="10" a="1"/>
  <c r="B63" i="10" s="1"/>
  <c r="B47" i="7" a="1"/>
  <c r="B47" i="7" s="1"/>
  <c r="A48" i="7" s="1"/>
  <c r="B48" i="7" s="1"/>
  <c r="B63" i="7" a="1"/>
  <c r="B63" i="7" s="1"/>
  <c r="D11" i="8"/>
  <c r="D16" i="8"/>
  <c r="D15" i="8"/>
  <c r="D18" i="8" s="1"/>
  <c r="L15" i="7"/>
  <c r="M15" i="7" s="1"/>
  <c r="N15" i="7"/>
  <c r="K15" i="7" a="1"/>
  <c r="K15" i="7" s="1"/>
  <c r="J15" i="7"/>
  <c r="G15" i="7"/>
  <c r="D12" i="7"/>
  <c r="A64" i="7"/>
  <c r="A64" i="8"/>
  <c r="A64" i="6"/>
  <c r="A64" i="10"/>
  <c r="A64" i="9"/>
  <c r="B64" i="6" l="1" a="1"/>
  <c r="B64" i="6" s="1"/>
  <c r="B64" i="7" a="1"/>
  <c r="B64" i="7" s="1"/>
  <c r="B64" i="10" a="1"/>
  <c r="B64" i="10" s="1"/>
  <c r="B64" i="8" a="1"/>
  <c r="B64" i="8" s="1"/>
  <c r="B64" i="9" a="1"/>
  <c r="B64" i="9" s="1"/>
  <c r="D11" i="7"/>
  <c r="D15" i="7"/>
  <c r="D16" i="7"/>
  <c r="A65" i="10"/>
  <c r="A65" i="7"/>
  <c r="A65" i="6"/>
  <c r="A65" i="9"/>
  <c r="D10" i="5"/>
  <c r="D9" i="5"/>
  <c r="A65" i="8"/>
  <c r="B65" i="9" l="1" a="1"/>
  <c r="B65" i="9" s="1"/>
  <c r="B65" i="8" a="1"/>
  <c r="B65" i="8" s="1"/>
  <c r="B65" i="10" a="1"/>
  <c r="B65" i="10" s="1"/>
  <c r="B65" i="7" a="1"/>
  <c r="B65" i="7" s="1"/>
  <c r="B65" i="6" a="1"/>
  <c r="B65" i="6" s="1"/>
  <c r="D18" i="7"/>
  <c r="A66" i="10"/>
  <c r="A66" i="9"/>
  <c r="D12" i="5"/>
  <c r="A66" i="7"/>
  <c r="A66" i="8"/>
  <c r="A66" i="6"/>
  <c r="B66" i="7" l="1" a="1"/>
  <c r="B66" i="7" s="1"/>
  <c r="B66" i="10" a="1"/>
  <c r="B66" i="10" s="1"/>
  <c r="B66" i="6" a="1"/>
  <c r="B66" i="6" s="1"/>
  <c r="B66" i="8" a="1"/>
  <c r="B66" i="8" s="1"/>
  <c r="B66" i="9" a="1"/>
  <c r="B66" i="9" s="1"/>
  <c r="A67" i="7"/>
  <c r="A67" i="10"/>
  <c r="A67" i="6"/>
  <c r="A67" i="9"/>
  <c r="A67" i="8"/>
  <c r="B67" i="7" l="1" a="1"/>
  <c r="B67" i="7" s="1"/>
  <c r="B67" i="8" a="1"/>
  <c r="B67" i="8" s="1"/>
  <c r="B67" i="6" a="1"/>
  <c r="B67" i="6" s="1"/>
  <c r="B67" i="9" a="1"/>
  <c r="B67" i="9" s="1"/>
  <c r="B67" i="10" a="1"/>
  <c r="B67" i="10" s="1"/>
  <c r="A68" i="8"/>
  <c r="A68" i="9"/>
  <c r="A68" i="6"/>
  <c r="A68" i="7"/>
  <c r="A68" i="10"/>
  <c r="B68" i="9" l="1" a="1"/>
  <c r="B68" i="9" s="1"/>
  <c r="A69" i="9" s="1"/>
  <c r="B69" i="9" s="1"/>
  <c r="B68" i="6" a="1"/>
  <c r="B68" i="6" s="1"/>
  <c r="A69" i="6" s="1"/>
  <c r="B69" i="6" s="1"/>
  <c r="B68" i="8" a="1"/>
  <c r="B68" i="8" s="1"/>
  <c r="A69" i="8" s="1"/>
  <c r="B69" i="8" s="1"/>
  <c r="B68" i="10" a="1"/>
  <c r="B68" i="10" s="1"/>
  <c r="A69" i="10" s="1"/>
  <c r="B69" i="10" s="1"/>
  <c r="B68" i="7" a="1"/>
  <c r="B68" i="7" s="1"/>
  <c r="A69" i="7" s="1"/>
  <c r="B69" i="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<sst xmlns="http://schemas.openxmlformats.org/spreadsheetml/2006/main" count="3160" uniqueCount="2412">
  <si>
    <t>acct_nr</t>
  </si>
  <si>
    <t>acct_name</t>
  </si>
  <si>
    <t>Number</t>
  </si>
  <si>
    <t>0100</t>
  </si>
  <si>
    <t>Klimmateriaal</t>
  </si>
  <si>
    <t>0101</t>
  </si>
  <si>
    <t>Dynaconnection (16.00 voor 16.00)</t>
  </si>
  <si>
    <t>0110</t>
  </si>
  <si>
    <t>Kampeermateriaal</t>
  </si>
  <si>
    <t>0120</t>
  </si>
  <si>
    <t>Overig Materiaal</t>
  </si>
  <si>
    <t>0121</t>
  </si>
  <si>
    <t>Bibliotheek</t>
  </si>
  <si>
    <t>0151</t>
  </si>
  <si>
    <t>Hoodies worn logo (20.76 voor 25)</t>
  </si>
  <si>
    <t>0160</t>
  </si>
  <si>
    <t>Rode Dassen (8.13 voor 8,00)</t>
  </si>
  <si>
    <t>0161</t>
  </si>
  <si>
    <t>Grijze Dassen (6,50 voor 6,50)</t>
  </si>
  <si>
    <t>0170</t>
  </si>
  <si>
    <t>T-Shirts worn logo (13,49 voor 14,00)</t>
  </si>
  <si>
    <t>0172</t>
  </si>
  <si>
    <t>Mutsen (4.66 voor 5)</t>
  </si>
  <si>
    <t>0175</t>
  </si>
  <si>
    <t>Strikjes (9,61 voor 10,00)</t>
  </si>
  <si>
    <t>0176</t>
  </si>
  <si>
    <t>Andere Vlottende Activa over &lt;1j.</t>
  </si>
  <si>
    <t>0181</t>
  </si>
  <si>
    <t>Shirts + tanktops 2014 (10.62 voor 11)</t>
  </si>
  <si>
    <t>0185</t>
  </si>
  <si>
    <t>Bretels (20,25 voor 20,00)</t>
  </si>
  <si>
    <t>0190</t>
  </si>
  <si>
    <t>Lustrum Buffs</t>
  </si>
  <si>
    <t>0191</t>
  </si>
  <si>
    <t>Lustrum nutters (10.70 voor 10.00)</t>
  </si>
  <si>
    <t>0192</t>
  </si>
  <si>
    <t>Lustrum boeken (12.00 voor 12.00)</t>
  </si>
  <si>
    <t>0193</t>
  </si>
  <si>
    <t>Schulties (0.49 per stuk)</t>
  </si>
  <si>
    <t>0250</t>
  </si>
  <si>
    <t>Borgen Virgiel</t>
  </si>
  <si>
    <t>0700</t>
  </si>
  <si>
    <t>Eigen vermogen</t>
  </si>
  <si>
    <t>0890</t>
  </si>
  <si>
    <t>Correctie Anno Passato</t>
  </si>
  <si>
    <t>1000</t>
  </si>
  <si>
    <t>Kas</t>
  </si>
  <si>
    <t>1150</t>
  </si>
  <si>
    <t>Rabo</t>
  </si>
  <si>
    <t>1151</t>
  </si>
  <si>
    <t>Rabo spaarrekening</t>
  </si>
  <si>
    <t>1152</t>
  </si>
  <si>
    <t>Paypal</t>
  </si>
  <si>
    <t>1153</t>
  </si>
  <si>
    <t>Klimhaldeal rekening</t>
  </si>
  <si>
    <t>1300</t>
  </si>
  <si>
    <t>Debiteuren</t>
  </si>
  <si>
    <t>1301</t>
  </si>
  <si>
    <t>Oninbare debiteuren</t>
  </si>
  <si>
    <t>1500</t>
  </si>
  <si>
    <t>Reservering Oninbare Debiteuren</t>
  </si>
  <si>
    <t>1511</t>
  </si>
  <si>
    <t>Overflowpotje</t>
  </si>
  <si>
    <t>1512</t>
  </si>
  <si>
    <t>Buffer Klimhaldeal</t>
  </si>
  <si>
    <t>1520</t>
  </si>
  <si>
    <t>Reservering Lustrum</t>
  </si>
  <si>
    <t>1526</t>
  </si>
  <si>
    <t>Materiaalverzekering</t>
  </si>
  <si>
    <t>2200</t>
  </si>
  <si>
    <t>Kruispost Kas/Bank</t>
  </si>
  <si>
    <t>2310</t>
  </si>
  <si>
    <t>Kruispost Bank/Spaarrekening</t>
  </si>
  <si>
    <t>2400</t>
  </si>
  <si>
    <t>Openstaande Tegoeden</t>
  </si>
  <si>
    <t>2500</t>
  </si>
  <si>
    <t>Openstaande Facturen</t>
  </si>
  <si>
    <t>4002</t>
  </si>
  <si>
    <t>Lasten Sjaars Diner</t>
  </si>
  <si>
    <t>4004</t>
  </si>
  <si>
    <t>Lasten Winterweek</t>
  </si>
  <si>
    <t>4006</t>
  </si>
  <si>
    <t>Lasten Reservering Oninbare debiteuren</t>
  </si>
  <si>
    <t>4007</t>
  </si>
  <si>
    <t>Lasten RvB-diner</t>
  </si>
  <si>
    <t>4009</t>
  </si>
  <si>
    <t>Lasten Overige Activiteiten</t>
  </si>
  <si>
    <t>4010</t>
  </si>
  <si>
    <t>Lasten Dies</t>
  </si>
  <si>
    <t>4011</t>
  </si>
  <si>
    <t>Lasten BRAVO-activiteiten</t>
  </si>
  <si>
    <t>4012</t>
  </si>
  <si>
    <t>Aanschaf Klimmateriaal</t>
  </si>
  <si>
    <t>4013</t>
  </si>
  <si>
    <t>Aanschaf Fashion</t>
  </si>
  <si>
    <t>4014</t>
  </si>
  <si>
    <t>Lasten Owee</t>
  </si>
  <si>
    <t>4018</t>
  </si>
  <si>
    <t>Aanschaf Kampeermateriaal</t>
  </si>
  <si>
    <t>4019</t>
  </si>
  <si>
    <t>Lasten K3</t>
  </si>
  <si>
    <t>4020</t>
  </si>
  <si>
    <t>Lasten Zomerweek (Yeti-week)</t>
  </si>
  <si>
    <t>4021</t>
  </si>
  <si>
    <t>Aanschaf Bibiliotheek</t>
  </si>
  <si>
    <t>4023</t>
  </si>
  <si>
    <t>Lasten aanschaf nuttefrutter</t>
  </si>
  <si>
    <t>4027</t>
  </si>
  <si>
    <t>Lasten Sportborrels</t>
  </si>
  <si>
    <t>4028</t>
  </si>
  <si>
    <t>Lasten Verenigingsborrels</t>
  </si>
  <si>
    <t>4029</t>
  </si>
  <si>
    <t>Lasten interne verekeningen</t>
  </si>
  <si>
    <t>4087</t>
  </si>
  <si>
    <t>Lasten OASE-activiteiten</t>
  </si>
  <si>
    <t>4101</t>
  </si>
  <si>
    <t>Lasten Weekend Bushuur</t>
  </si>
  <si>
    <t>4102</t>
  </si>
  <si>
    <t>Lasten Weekend Diesel</t>
  </si>
  <si>
    <t>4103</t>
  </si>
  <si>
    <t>Lasten Weekend Eten</t>
  </si>
  <si>
    <t>4104</t>
  </si>
  <si>
    <t>Lasten Weekend Camping</t>
  </si>
  <si>
    <t>4195</t>
  </si>
  <si>
    <t>Lasten aanschaf Lustrummessen</t>
  </si>
  <si>
    <t>4199</t>
  </si>
  <si>
    <t>Lasten Weekend Overige</t>
  </si>
  <si>
    <t>4201</t>
  </si>
  <si>
    <t>Lasten Verkoop Dynaconnection</t>
  </si>
  <si>
    <t>4251</t>
  </si>
  <si>
    <t>Lasten Verkoop Trui worn logo</t>
  </si>
  <si>
    <t>4260</t>
  </si>
  <si>
    <t>Lasten Verkoop Rode Dassen</t>
  </si>
  <si>
    <t>4261</t>
  </si>
  <si>
    <t>Lasten Verkoop Grijze Dassen</t>
  </si>
  <si>
    <t>4270</t>
  </si>
  <si>
    <t>Lasten Verkoop T-shirts worn logo</t>
  </si>
  <si>
    <t>4272</t>
  </si>
  <si>
    <t>Lasten Verkoop mutsen</t>
  </si>
  <si>
    <t>4275</t>
  </si>
  <si>
    <t>Lasten Verkoop Strikjes</t>
  </si>
  <si>
    <t>4281</t>
  </si>
  <si>
    <t>Lasten verkoop shirt/tanktops 2014</t>
  </si>
  <si>
    <t>4285</t>
  </si>
  <si>
    <t>Lasten Verkoop Bretels</t>
  </si>
  <si>
    <t>4291</t>
  </si>
  <si>
    <t>Lasten Verkoop Lustrumnutter</t>
  </si>
  <si>
    <t>4295</t>
  </si>
  <si>
    <t>Lasten verkoop lustrum mes 35</t>
  </si>
  <si>
    <t>4301</t>
  </si>
  <si>
    <t>Lasten Klimhaldeal</t>
  </si>
  <si>
    <t>5005</t>
  </si>
  <si>
    <t>Contributie Virgiel Buitenleden</t>
  </si>
  <si>
    <t>5010</t>
  </si>
  <si>
    <t>Contributie Sportraden</t>
  </si>
  <si>
    <t>5015</t>
  </si>
  <si>
    <t>Verzekeringen (mat. en aansprk.)</t>
  </si>
  <si>
    <t>5020</t>
  </si>
  <si>
    <t>Contributie Kamer van Koophandel</t>
  </si>
  <si>
    <t>5030</t>
  </si>
  <si>
    <t>Lasten Koerier Drukken</t>
  </si>
  <si>
    <t>5065</t>
  </si>
  <si>
    <t>Weekend Klimsubsidie Yeti</t>
  </si>
  <si>
    <t>5067</t>
  </si>
  <si>
    <t>Weekend Winst door Afronding</t>
  </si>
  <si>
    <t>5099</t>
  </si>
  <si>
    <t>Winst door afrondingsverschillen</t>
  </si>
  <si>
    <t>5100</t>
  </si>
  <si>
    <t>Promotie/Presentatiekosten</t>
  </si>
  <si>
    <t>5105</t>
  </si>
  <si>
    <t>Bestuurbesluiten</t>
  </si>
  <si>
    <t>5110</t>
  </si>
  <si>
    <t>Administratiekosten Bank</t>
  </si>
  <si>
    <t>5111</t>
  </si>
  <si>
    <t>Administratie Kosten Virgiel</t>
  </si>
  <si>
    <t>5119</t>
  </si>
  <si>
    <t>Administratiekosten Andere</t>
  </si>
  <si>
    <t>5120</t>
  </si>
  <si>
    <t>Afschrijving Klimmateriaal</t>
  </si>
  <si>
    <t>5121</t>
  </si>
  <si>
    <t>Afschrijving Bibliotheek</t>
  </si>
  <si>
    <t>5130</t>
  </si>
  <si>
    <t>Afschrijving Kampeermateriaal</t>
  </si>
  <si>
    <t>5150</t>
  </si>
  <si>
    <t>Afschrijving Overig Materiaal</t>
  </si>
  <si>
    <t>5180</t>
  </si>
  <si>
    <t>Afschrijving EHBO</t>
  </si>
  <si>
    <t>5210</t>
  </si>
  <si>
    <t>Lasten Lustrumreservering</t>
  </si>
  <si>
    <t>5221</t>
  </si>
  <si>
    <t>winst/verlies klimhaldeal</t>
  </si>
  <si>
    <t>5230</t>
  </si>
  <si>
    <t>Onvoorziene Uitgave</t>
  </si>
  <si>
    <t>6000</t>
  </si>
  <si>
    <t>Contributies</t>
  </si>
  <si>
    <t>6021</t>
  </si>
  <si>
    <t>Sponsoring Andere</t>
  </si>
  <si>
    <t>6040</t>
  </si>
  <si>
    <t>Verhuur Materiaal</t>
  </si>
  <si>
    <t>6100</t>
  </si>
  <si>
    <t>Rente</t>
  </si>
  <si>
    <t>8001</t>
  </si>
  <si>
    <t>Baten Weekenden</t>
  </si>
  <si>
    <t>8002</t>
  </si>
  <si>
    <t>Baten Sjaarschdiner</t>
  </si>
  <si>
    <t>8004</t>
  </si>
  <si>
    <t>Baten Winterweek</t>
  </si>
  <si>
    <t>8007</t>
  </si>
  <si>
    <t>Baten RvB-diner</t>
  </si>
  <si>
    <t>8009</t>
  </si>
  <si>
    <t>Baten Overige Activiteiten</t>
  </si>
  <si>
    <t>8010</t>
  </si>
  <si>
    <t>Baten Dies</t>
  </si>
  <si>
    <t>8011</t>
  </si>
  <si>
    <t>Baten BRAVO-activiteiten</t>
  </si>
  <si>
    <t>8012</t>
  </si>
  <si>
    <t>Waarde Verhoging Klimmateriaal</t>
  </si>
  <si>
    <t>8013</t>
  </si>
  <si>
    <t>Waarde Verhoging Fashion</t>
  </si>
  <si>
    <t>8014</t>
  </si>
  <si>
    <t>Baten OWEE</t>
  </si>
  <si>
    <t>8018</t>
  </si>
  <si>
    <t>Waarde Verhoging Kampeermateriaal</t>
  </si>
  <si>
    <t>8019</t>
  </si>
  <si>
    <t>Baten K3</t>
  </si>
  <si>
    <t>8020</t>
  </si>
  <si>
    <t>Baten Zomerweek (Yetiweek)</t>
  </si>
  <si>
    <t>8021</t>
  </si>
  <si>
    <t>Waarde Verhoging Bibliotheek</t>
  </si>
  <si>
    <t>8027</t>
  </si>
  <si>
    <t>Baten Sportborrels</t>
  </si>
  <si>
    <t>8028</t>
  </si>
  <si>
    <t>Baten Verenigingsborrels</t>
  </si>
  <si>
    <t>8029</t>
  </si>
  <si>
    <t>Baten interne verekeningen</t>
  </si>
  <si>
    <t>8087</t>
  </si>
  <si>
    <t>Baten OASE-activiteiten</t>
  </si>
  <si>
    <t>8195</t>
  </si>
  <si>
    <t>Waarde verhoging Lustrummessen</t>
  </si>
  <si>
    <t>8201</t>
  </si>
  <si>
    <t>Baten Verkoop Dynaconnection</t>
  </si>
  <si>
    <t>8251</t>
  </si>
  <si>
    <t>Baten Verkoop Trui worn logo</t>
  </si>
  <si>
    <t>8260</t>
  </si>
  <si>
    <t>Baten Verkoop Rode Dassen</t>
  </si>
  <si>
    <t>8261</t>
  </si>
  <si>
    <t>Baten Verkoop Grijze Dassen</t>
  </si>
  <si>
    <t>8270</t>
  </si>
  <si>
    <t>Baten verkoop T-shirts worn logo</t>
  </si>
  <si>
    <t>8272</t>
  </si>
  <si>
    <t>Baten Verkoop mutsen</t>
  </si>
  <si>
    <t>8275</t>
  </si>
  <si>
    <t>Baten Verkoop Strikjes</t>
  </si>
  <si>
    <t>8281</t>
  </si>
  <si>
    <t>Baten Verkoop tanktops/shirts 2014</t>
  </si>
  <si>
    <t>8285</t>
  </si>
  <si>
    <t>Baten Verkoop Bretels</t>
  </si>
  <si>
    <t>8290</t>
  </si>
  <si>
    <t>Baten Verkoop vlottende activa &lt;1 jaar</t>
  </si>
  <si>
    <t>8291</t>
  </si>
  <si>
    <t>Baten Verkoop Lustrumnutter</t>
  </si>
  <si>
    <t>8295</t>
  </si>
  <si>
    <t>Baten verkoop lustrum messen 35 (17.95 )</t>
  </si>
  <si>
    <t>8301</t>
  </si>
  <si>
    <t>Baten Klimhaldeal</t>
  </si>
  <si>
    <t>Lidnummer</t>
  </si>
  <si>
    <t>Naam</t>
  </si>
  <si>
    <t>user_email</t>
  </si>
  <si>
    <t>Telefoonnummer mobiel</t>
  </si>
  <si>
    <t>Lid sinds</t>
  </si>
  <si>
    <t>deb_nr</t>
  </si>
  <si>
    <t>Boyd van der Plas</t>
  </si>
  <si>
    <t>bhdrplas@xs4all.nl</t>
  </si>
  <si>
    <t/>
  </si>
  <si>
    <t>Pieter Slits</t>
  </si>
  <si>
    <t>pieter.slits@live.nl</t>
  </si>
  <si>
    <t>+3162263156</t>
  </si>
  <si>
    <t>Peter van der Vleuten</t>
  </si>
  <si>
    <t>Carel Pouwels</t>
  </si>
  <si>
    <t>pouwelsc@ziggo.nl</t>
  </si>
  <si>
    <t>+31653710749</t>
  </si>
  <si>
    <t>Rudolf van Aken</t>
  </si>
  <si>
    <t>rudolf.van.aken@movares.nl</t>
  </si>
  <si>
    <t>+31621577092</t>
  </si>
  <si>
    <t>Stijn Schlatmann</t>
  </si>
  <si>
    <t>stijn.schlatmann@energymatters.nl</t>
  </si>
  <si>
    <t>+31651181100</t>
  </si>
  <si>
    <t>Paul Haans</t>
  </si>
  <si>
    <t>Wim Besling</t>
  </si>
  <si>
    <t>wim.besling@nxp.com</t>
  </si>
  <si>
    <t>+31616533411</t>
  </si>
  <si>
    <t>Carl van den Brande</t>
  </si>
  <si>
    <t>carlvandenbrande@gmail.com</t>
  </si>
  <si>
    <t>+31622505052</t>
  </si>
  <si>
    <t>Jan van Osch</t>
  </si>
  <si>
    <t>jan@van-osch.com</t>
  </si>
  <si>
    <t>Marco Bergman</t>
  </si>
  <si>
    <t>marcobergman@gmail.com</t>
  </si>
  <si>
    <t>+31646414931</t>
  </si>
  <si>
    <t>Marius Brants</t>
  </si>
  <si>
    <t>mbrants@hotmail.com</t>
  </si>
  <si>
    <t>+31623158337</t>
  </si>
  <si>
    <t>Bart van der Meulen</t>
  </si>
  <si>
    <t>bart.martine@wxs.nl</t>
  </si>
  <si>
    <t>Sander Parmentier</t>
  </si>
  <si>
    <t>sanderparmentier@hotmail.com</t>
  </si>
  <si>
    <t>+31655848161</t>
  </si>
  <si>
    <t>Frank Bogerman</t>
  </si>
  <si>
    <t>axis.bogerman@worldonline.nl</t>
  </si>
  <si>
    <t>+31654941414</t>
  </si>
  <si>
    <t>Bob Bijvoet</t>
  </si>
  <si>
    <t>bob_bijvoet@hotmail.com</t>
  </si>
  <si>
    <t>+31641459012</t>
  </si>
  <si>
    <t>Wim de Boer</t>
  </si>
  <si>
    <t>wdeboer@hmc-heerema.com</t>
  </si>
  <si>
    <t>+31610933648</t>
  </si>
  <si>
    <t>Paul Gennissen</t>
  </si>
  <si>
    <t>p.gennissen@telfort.nl</t>
  </si>
  <si>
    <t>+31620974158</t>
  </si>
  <si>
    <t>Rein-Jan Koolwijk</t>
  </si>
  <si>
    <t>Reinjankoolwijk@gmail.com</t>
  </si>
  <si>
    <t>Joost van Lindert</t>
  </si>
  <si>
    <t>chaverjvanlindert@casema.nl</t>
  </si>
  <si>
    <t>Martijn Luyten</t>
  </si>
  <si>
    <t>martijn.luyten@planet.nl</t>
  </si>
  <si>
    <t>+31618781865</t>
  </si>
  <si>
    <t>Moniek Reijnders</t>
  </si>
  <si>
    <t>moniekreijnders@yahoo.com</t>
  </si>
  <si>
    <t>+31653256287</t>
  </si>
  <si>
    <t>Günther van de Rijt</t>
  </si>
  <si>
    <t>gvdrijt@gmail.com</t>
  </si>
  <si>
    <t>Pepijn Bink</t>
  </si>
  <si>
    <t>pepijn_bink@planet.nl</t>
  </si>
  <si>
    <t>Han Reiding</t>
  </si>
  <si>
    <t>jpreiding@wanadoo.nl</t>
  </si>
  <si>
    <t>+31614314076</t>
  </si>
  <si>
    <t>Gerard van Rijn</t>
  </si>
  <si>
    <t>gerard@vanrijnfamilie.nl</t>
  </si>
  <si>
    <t>+31611531874</t>
  </si>
  <si>
    <t>Court Haegens</t>
  </si>
  <si>
    <t>court@pionieren.org</t>
  </si>
  <si>
    <t>+31639492498</t>
  </si>
  <si>
    <t>Franck Hogervorst</t>
  </si>
  <si>
    <t>fhogervorst@yahoo.com</t>
  </si>
  <si>
    <t>+31645090117</t>
  </si>
  <si>
    <t>Marc Nuyten</t>
  </si>
  <si>
    <t>nuijtmans@yahoo.com</t>
  </si>
  <si>
    <t>+31623980266</t>
  </si>
  <si>
    <t>Martijn van Staveren</t>
  </si>
  <si>
    <t>mes@tauw.nl</t>
  </si>
  <si>
    <t>+31653816075</t>
  </si>
  <si>
    <t>Erik Koolwijk</t>
  </si>
  <si>
    <t>Erik.Koolwijk@cogen.nl</t>
  </si>
  <si>
    <t>+31624807906</t>
  </si>
  <si>
    <t>Martijn Lunneker</t>
  </si>
  <si>
    <t>lunneker@vancouver-city.net</t>
  </si>
  <si>
    <t>Jeanneke van Meulebrouck</t>
  </si>
  <si>
    <t>Jeanneke.vanmeulebrouck@xs4all.nl</t>
  </si>
  <si>
    <t>Wouter Tjebbes</t>
  </si>
  <si>
    <t>woutert@infosupport.com</t>
  </si>
  <si>
    <t>Guido Delhaes</t>
  </si>
  <si>
    <t>guido.delhaes@rocketmail.com</t>
  </si>
  <si>
    <t>+31628086404</t>
  </si>
  <si>
    <t>Maarten van Noorden</t>
  </si>
  <si>
    <t>MaartenVanNoorden@gmail.com</t>
  </si>
  <si>
    <t>+31628675045</t>
  </si>
  <si>
    <t>Anton van Rosmalen</t>
  </si>
  <si>
    <t>a.m.vanrosmalen@gmx.net</t>
  </si>
  <si>
    <t>+31653228834</t>
  </si>
  <si>
    <t>Jos Sinke</t>
  </si>
  <si>
    <t>jos.sinke@gmail.com</t>
  </si>
  <si>
    <t>Jeroen van der Aa</t>
  </si>
  <si>
    <t>JeroenAa@yahoo.com</t>
  </si>
  <si>
    <t>+31624541752</t>
  </si>
  <si>
    <t>Fam Hooiveld</t>
  </si>
  <si>
    <t>b.j.hooiveld@boskalis.nl</t>
  </si>
  <si>
    <t>+31657536966</t>
  </si>
  <si>
    <t>Thomas Staverman</t>
  </si>
  <si>
    <t>Thomas@Staverman.com</t>
  </si>
  <si>
    <t>+31621248242</t>
  </si>
  <si>
    <t>Marc van den Homberg</t>
  </si>
  <si>
    <t>marcjchr@hotmail.com</t>
  </si>
  <si>
    <t>+31651069884</t>
  </si>
  <si>
    <t>Jonts van Iterson</t>
  </si>
  <si>
    <t>jonts_vaniterson@hotmail.com</t>
  </si>
  <si>
    <t>+31614939312</t>
  </si>
  <si>
    <t>Dirk Samson</t>
  </si>
  <si>
    <t>dirk@samson-it.nl</t>
  </si>
  <si>
    <t>+31614184525</t>
  </si>
  <si>
    <t>Lars Schreurs</t>
  </si>
  <si>
    <t>larsschreurs@hotmail.com</t>
  </si>
  <si>
    <t>+31654370234</t>
  </si>
  <si>
    <t>Marian Tromp</t>
  </si>
  <si>
    <t>mariantromp@hotmail.com</t>
  </si>
  <si>
    <t>+31627104240</t>
  </si>
  <si>
    <t>Epco Berger</t>
  </si>
  <si>
    <t>+31-617390411</t>
  </si>
  <si>
    <t>Jan Binnerts</t>
  </si>
  <si>
    <t>binnerts@zonnet.nl</t>
  </si>
  <si>
    <t>+31615400541</t>
  </si>
  <si>
    <t>Arne van Essen</t>
  </si>
  <si>
    <t>arnevanessen@wanadoo.nl</t>
  </si>
  <si>
    <t>Stefan Grasso</t>
  </si>
  <si>
    <t>stefangrasso@gmx.net</t>
  </si>
  <si>
    <t>+31614363252</t>
  </si>
  <si>
    <t>Berndt Postma</t>
  </si>
  <si>
    <t>Han Welten</t>
  </si>
  <si>
    <t>han_welten@hotmail.com</t>
  </si>
  <si>
    <t>+31648978118</t>
  </si>
  <si>
    <t>Brenda Borst</t>
  </si>
  <si>
    <t>Remco Jutte</t>
  </si>
  <si>
    <t>r.w.jutte@gmail.com</t>
  </si>
  <si>
    <t>+31619408181</t>
  </si>
  <si>
    <t>Judith Ogink</t>
  </si>
  <si>
    <t>judithogink@hotmail.com</t>
  </si>
  <si>
    <t>+31653349581</t>
  </si>
  <si>
    <t>Mark Oostveen</t>
  </si>
  <si>
    <t>mark@motechnology.com</t>
  </si>
  <si>
    <t>+31626332970</t>
  </si>
  <si>
    <t>Irina Overeem</t>
  </si>
  <si>
    <t>irina.overeem@gmail.com</t>
  </si>
  <si>
    <t>+31655196844</t>
  </si>
  <si>
    <t>Maarten Pluymaekers</t>
  </si>
  <si>
    <t>m.pluymaekers@gmail.com</t>
  </si>
  <si>
    <t>+31614374941</t>
  </si>
  <si>
    <t>Brent Vermeulen</t>
  </si>
  <si>
    <t>brentvermeulen@hotmail.com</t>
  </si>
  <si>
    <t>+31630414386</t>
  </si>
  <si>
    <t>Ruben van Walen</t>
  </si>
  <si>
    <t>rubenvanwalen@gmail.com</t>
  </si>
  <si>
    <t>+31615888325</t>
  </si>
  <si>
    <t>Sjoerd Ypma</t>
  </si>
  <si>
    <t>+31612116222</t>
  </si>
  <si>
    <t>Esther van den Akker</t>
  </si>
  <si>
    <t>esthervandenakker@hotmail.com</t>
  </si>
  <si>
    <t>+31654245115</t>
  </si>
  <si>
    <t>Gwendolyn Kolfschoten</t>
  </si>
  <si>
    <t>-g.l.kolfschoten@gmail.com</t>
  </si>
  <si>
    <t>+31641270849</t>
  </si>
  <si>
    <t>Ynte Kramer</t>
  </si>
  <si>
    <t>yntekramer@hotmail.com</t>
  </si>
  <si>
    <t>+31645679500</t>
  </si>
  <si>
    <t>Abel Slabbekoorn</t>
  </si>
  <si>
    <t>a_slabbekoorn@hotmail.com</t>
  </si>
  <si>
    <t>+31653977967</t>
  </si>
  <si>
    <t>Ruairidh Smith</t>
  </si>
  <si>
    <t>Linda Zenger van Schuppen</t>
  </si>
  <si>
    <t>linda@zenger.nl</t>
  </si>
  <si>
    <t>+31641602088</t>
  </si>
  <si>
    <t>Jaap Heukelom</t>
  </si>
  <si>
    <t>heukweel@hetnet.nl</t>
  </si>
  <si>
    <t>+31621222765</t>
  </si>
  <si>
    <t>Remko Dinkla</t>
  </si>
  <si>
    <t>r.m.dinkla@student.tudelft.nl</t>
  </si>
  <si>
    <t>+31624425264</t>
  </si>
  <si>
    <t>Bernard Heersche</t>
  </si>
  <si>
    <t>heersche@hotmail.com</t>
  </si>
  <si>
    <t>+31645728468</t>
  </si>
  <si>
    <t>Nikki Mulder</t>
  </si>
  <si>
    <t>nikki.mldr@gmail.com</t>
  </si>
  <si>
    <t>+31653807626</t>
  </si>
  <si>
    <t>Roel Philippa</t>
  </si>
  <si>
    <t>roel@philippa.nu</t>
  </si>
  <si>
    <t>Michiel Engelsman</t>
  </si>
  <si>
    <t>michiel_engelsman@hotmail.com</t>
  </si>
  <si>
    <t>Chantal van der Meer</t>
  </si>
  <si>
    <t>cheent@hotmail.com</t>
  </si>
  <si>
    <t>+31624637628</t>
  </si>
  <si>
    <t>Stijn Vlemmix</t>
  </si>
  <si>
    <t>stijn.vlemmix@gmail.com</t>
  </si>
  <si>
    <t>Joris Besseling</t>
  </si>
  <si>
    <t>J.J.Besseling@gmail.com</t>
  </si>
  <si>
    <t>+31624644895</t>
  </si>
  <si>
    <t>Roel van den Ham</t>
  </si>
  <si>
    <t>rvandenham@gmail.com</t>
  </si>
  <si>
    <t>+31614164202</t>
  </si>
  <si>
    <t>Bernard Hulshof</t>
  </si>
  <si>
    <t>bhulshof@gmail.com</t>
  </si>
  <si>
    <t>+31646815682</t>
  </si>
  <si>
    <t>Jan-Bart van der Steen</t>
  </si>
  <si>
    <t>janbartvandersteen@gmail.com</t>
  </si>
  <si>
    <t>+31612994802</t>
  </si>
  <si>
    <t>Evert-Jan Stoop</t>
  </si>
  <si>
    <t>evertjanstoop@hotmail.com</t>
  </si>
  <si>
    <t>Remco Thijsse</t>
  </si>
  <si>
    <t>rthijsse@hotmail.com</t>
  </si>
  <si>
    <t>Nan van Geloven</t>
  </si>
  <si>
    <t>lievenan@hotmail.com</t>
  </si>
  <si>
    <t>+31629196517</t>
  </si>
  <si>
    <t>Stefanie Lunshof</t>
  </si>
  <si>
    <t>stefanielunshof@gmail.com</t>
  </si>
  <si>
    <t>+31644516447</t>
  </si>
  <si>
    <t>Erik van der Vegt</t>
  </si>
  <si>
    <t>+3165537506</t>
  </si>
  <si>
    <t>Vincent Verlinden</t>
  </si>
  <si>
    <t>vincentverlinden@gmail.com</t>
  </si>
  <si>
    <t>+31625393789</t>
  </si>
  <si>
    <t>Berthold Flikkema</t>
  </si>
  <si>
    <t>berthold.flikkema@gmail.com</t>
  </si>
  <si>
    <t>+31615448559</t>
  </si>
  <si>
    <t>Wijnand Harmsen</t>
  </si>
  <si>
    <t>wijnandharmsen@gmail.com</t>
  </si>
  <si>
    <t>+31619440663</t>
  </si>
  <si>
    <t>Hans Lenze Kaper</t>
  </si>
  <si>
    <t>hanslenzekaper@gmail.com</t>
  </si>
  <si>
    <t>+31616968281</t>
  </si>
  <si>
    <t>Steven Lemain</t>
  </si>
  <si>
    <t>stevenlemain@hotmail.com</t>
  </si>
  <si>
    <t>+31611414122</t>
  </si>
  <si>
    <t>Ruud Tijs</t>
  </si>
  <si>
    <t>rjatijs@gmail.com</t>
  </si>
  <si>
    <t>+31614509429</t>
  </si>
  <si>
    <t>Arno Veldhuis</t>
  </si>
  <si>
    <t>a.veldhuis@gmx.net</t>
  </si>
  <si>
    <t>+31610905118</t>
  </si>
  <si>
    <t>Lysan Wolf</t>
  </si>
  <si>
    <t>lysanwolf@hotmail.com</t>
  </si>
  <si>
    <t>+31648473494</t>
  </si>
  <si>
    <t>Inge van Gelder</t>
  </si>
  <si>
    <t>inge_van_gelder@hotmail.com</t>
  </si>
  <si>
    <t>+31630271933</t>
  </si>
  <si>
    <t>Mariette de Graaf</t>
  </si>
  <si>
    <t>mmkldegraaf@gmail.com</t>
  </si>
  <si>
    <t>+31631978940</t>
  </si>
  <si>
    <t>Roel Helsen</t>
  </si>
  <si>
    <t>roel.helsen@gmail.com</t>
  </si>
  <si>
    <t>+31618854530</t>
  </si>
  <si>
    <t>Meindert Huisman</t>
  </si>
  <si>
    <t>JEM_huisman@hotmail.com</t>
  </si>
  <si>
    <t>+31626916391</t>
  </si>
  <si>
    <t>Astrid de Wind</t>
  </si>
  <si>
    <t>Astrid_de_Wind@hotmail.com</t>
  </si>
  <si>
    <t>+31626256855</t>
  </si>
  <si>
    <t>Xavier Gautier</t>
  </si>
  <si>
    <t>x.h.gautier@gmail.com</t>
  </si>
  <si>
    <t>+31611447221</t>
  </si>
  <si>
    <t>Joris Gestels</t>
  </si>
  <si>
    <t>yeti@jgestels.be</t>
  </si>
  <si>
    <t>+31645746813</t>
  </si>
  <si>
    <t>Martijn Korevaar</t>
  </si>
  <si>
    <t>m.a.korevaar@gmail.com</t>
  </si>
  <si>
    <t>+31641864539</t>
  </si>
  <si>
    <t>Maarten Altena</t>
  </si>
  <si>
    <t>altenamaarten@gmail.com</t>
  </si>
  <si>
    <t>+31619018694</t>
  </si>
  <si>
    <t>Esther Brouwer</t>
  </si>
  <si>
    <t>brouwer.esther@gmail.com</t>
  </si>
  <si>
    <t>+31613749970</t>
  </si>
  <si>
    <t>Gerbrand van den Eeckhout</t>
  </si>
  <si>
    <t>gha.vandeneeckhout@gmail.com</t>
  </si>
  <si>
    <t>+31640341300</t>
  </si>
  <si>
    <t>Bram van den Eijnden</t>
  </si>
  <si>
    <t>bramvandeneijnden@gmail.com</t>
  </si>
  <si>
    <t>Frank Engelen</t>
  </si>
  <si>
    <t>frankengelen@gmail.com</t>
  </si>
  <si>
    <t>+31640572049</t>
  </si>
  <si>
    <t>Paul Musegaas</t>
  </si>
  <si>
    <t>p.musegaas@gmail.com</t>
  </si>
  <si>
    <t>+31636166855</t>
  </si>
  <si>
    <t>Rolf Swuste</t>
  </si>
  <si>
    <t>rolfswuste@hotmail.com</t>
  </si>
  <si>
    <t>+31623159758</t>
  </si>
  <si>
    <t>Hans Vijverberg</t>
  </si>
  <si>
    <t>j.w.vijverberg@gmail.com</t>
  </si>
  <si>
    <t>+31612839086</t>
  </si>
  <si>
    <t>Thomas Wasser</t>
  </si>
  <si>
    <t>wasser.tm@gmail.com</t>
  </si>
  <si>
    <t>+31629120494</t>
  </si>
  <si>
    <t>Jan Willem Feitsma</t>
  </si>
  <si>
    <t>jwfeitsma@gmail.com</t>
  </si>
  <si>
    <t>+31631691394</t>
  </si>
  <si>
    <t>Willem Zwetsloot</t>
  </si>
  <si>
    <t>willemzwetsloot@hotmail.com</t>
  </si>
  <si>
    <t>+31618267103</t>
  </si>
  <si>
    <t>Xander de Rooy</t>
  </si>
  <si>
    <t>xander.de.rooy@planet.nl</t>
  </si>
  <si>
    <t>Joran Wognum</t>
  </si>
  <si>
    <t>joranwognum@gmail.com</t>
  </si>
  <si>
    <t>+31638034003</t>
  </si>
  <si>
    <t>Jurgen Kuipers</t>
  </si>
  <si>
    <t>jurgenkuipers@gmail.com</t>
  </si>
  <si>
    <t>+31624459134</t>
  </si>
  <si>
    <t>Thomas van der Linde</t>
  </si>
  <si>
    <t>tmvanderlinde@gmail.com</t>
  </si>
  <si>
    <t>+31613971889</t>
  </si>
  <si>
    <t>Daniel Schumacher</t>
  </si>
  <si>
    <t>d.g.schumacher@gmail.com</t>
  </si>
  <si>
    <t>+31638969528</t>
  </si>
  <si>
    <t>Vincent De Groof</t>
  </si>
  <si>
    <t>vincentdegroof@gmail.com</t>
  </si>
  <si>
    <t>Jelle Jonker</t>
  </si>
  <si>
    <t>jonker.js@gmail.com</t>
  </si>
  <si>
    <t>+31623135929</t>
  </si>
  <si>
    <t>Jochem van der Blom</t>
  </si>
  <si>
    <t>jvdblom2@hotmail.com</t>
  </si>
  <si>
    <t>+31620704986</t>
  </si>
  <si>
    <t>Arnoud Haffmans</t>
  </si>
  <si>
    <t>arnoudhaffmans@gmail.com</t>
  </si>
  <si>
    <t>+31626466882</t>
  </si>
  <si>
    <t>Renske Verhulst</t>
  </si>
  <si>
    <t>renske_verhulst@hotmail.com</t>
  </si>
  <si>
    <t>+31623414614</t>
  </si>
  <si>
    <t>Vera Konietschke</t>
  </si>
  <si>
    <t>verakonietschke@gmail.com</t>
  </si>
  <si>
    <t>+31625024318</t>
  </si>
  <si>
    <t>Lotte Suijker</t>
  </si>
  <si>
    <t>lottesuijker@gmail.com</t>
  </si>
  <si>
    <t>+31613102943</t>
  </si>
  <si>
    <t>Marjolijn Hartwigsen</t>
  </si>
  <si>
    <t>marjolijn.hartwigsen@gmail.com</t>
  </si>
  <si>
    <t>+31613426398</t>
  </si>
  <si>
    <t>Gijs Frens Zwier</t>
  </si>
  <si>
    <t>gijzwier@hotmail.com</t>
  </si>
  <si>
    <t>+31649287672</t>
  </si>
  <si>
    <t>Wouter Kuijsters</t>
  </si>
  <si>
    <t>wkuijsters@gmail.com</t>
  </si>
  <si>
    <t>+31623790452</t>
  </si>
  <si>
    <t>Floris Vonck</t>
  </si>
  <si>
    <t>florisvonck@gmail.com</t>
  </si>
  <si>
    <t>+31627012847</t>
  </si>
  <si>
    <t>Jelle Hoekstra</t>
  </si>
  <si>
    <t>jellehoekstra1@gmail.com</t>
  </si>
  <si>
    <t>+31642440243</t>
  </si>
  <si>
    <t>Luc Engels</t>
  </si>
  <si>
    <t>luxeflex@hotmail.com</t>
  </si>
  <si>
    <t>+31634905434</t>
  </si>
  <si>
    <t>Daan van Rooij</t>
  </si>
  <si>
    <t>daanvanrooij91@hotmail.com</t>
  </si>
  <si>
    <t>+31642535393</t>
  </si>
  <si>
    <t>Sjoerd Franzen</t>
  </si>
  <si>
    <t>sjoerdfranzen@gmail.com</t>
  </si>
  <si>
    <t>+31683224051</t>
  </si>
  <si>
    <t>Stijn van Schooten</t>
  </si>
  <si>
    <t>svsoke@hotmail.com</t>
  </si>
  <si>
    <t>+31625536077</t>
  </si>
  <si>
    <t>Thijs Boerrigter</t>
  </si>
  <si>
    <t>t_boerrigter@hotmail.com</t>
  </si>
  <si>
    <t>+31643259025</t>
  </si>
  <si>
    <t>Wouter Feitsma</t>
  </si>
  <si>
    <t>wt_thebest@hotmail.com</t>
  </si>
  <si>
    <t>+31640090412</t>
  </si>
  <si>
    <t>Johan Bogaart</t>
  </si>
  <si>
    <t>johan.bogaart@gmail.com</t>
  </si>
  <si>
    <t>+31611256613</t>
  </si>
  <si>
    <t>Sytse Roos</t>
  </si>
  <si>
    <t>sytse.roos@gmail.com</t>
  </si>
  <si>
    <t>+31620393229</t>
  </si>
  <si>
    <t>Jasper Kamerling</t>
  </si>
  <si>
    <t>jasper_kamerling@hotmail.com</t>
  </si>
  <si>
    <t>+31621992790</t>
  </si>
  <si>
    <t>Marc Brouwer</t>
  </si>
  <si>
    <t>brouwermf@gmail.com</t>
  </si>
  <si>
    <t>+31616906255</t>
  </si>
  <si>
    <t>Bart Wolbert</t>
  </si>
  <si>
    <t>bart_wolbert@hotmail.com</t>
  </si>
  <si>
    <t>+31615087229</t>
  </si>
  <si>
    <t>Frank Vester</t>
  </si>
  <si>
    <t>frankvester1992@gmail.com</t>
  </si>
  <si>
    <t>+31619867826</t>
  </si>
  <si>
    <t>Tom Noë</t>
  </si>
  <si>
    <t>tommienoe@hotmail.com</t>
  </si>
  <si>
    <t>+31630779277</t>
  </si>
  <si>
    <t>Toine Hooijen</t>
  </si>
  <si>
    <t>toine.hooijen@live.nl</t>
  </si>
  <si>
    <t>+31620352267</t>
  </si>
  <si>
    <t>Tom Phillips</t>
  </si>
  <si>
    <t>tombenjaminphillips@gmail.com</t>
  </si>
  <si>
    <t>+31610846137</t>
  </si>
  <si>
    <t>Olaf Dessing</t>
  </si>
  <si>
    <t>o.m.dessing@gmail.com</t>
  </si>
  <si>
    <t>+31633736858</t>
  </si>
  <si>
    <t>Silvan Viëtor</t>
  </si>
  <si>
    <t>silvan_vietor@hotmail.com</t>
  </si>
  <si>
    <t>+31641217632</t>
  </si>
  <si>
    <t>Peter-Paul de Graaf</t>
  </si>
  <si>
    <t>ppgraaf@gmail.com</t>
  </si>
  <si>
    <t>+31646434011</t>
  </si>
  <si>
    <t>Marlike Ridderbos</t>
  </si>
  <si>
    <t>mridderbos7@hotmail.com</t>
  </si>
  <si>
    <t>+31622992868</t>
  </si>
  <si>
    <t>Wout Kruijer</t>
  </si>
  <si>
    <t>woutkruijer@gmail.com</t>
  </si>
  <si>
    <t>+31655814181</t>
  </si>
  <si>
    <t>Laura Peeperkorn</t>
  </si>
  <si>
    <t>laupeeperkorn@gmail.com</t>
  </si>
  <si>
    <t>+31657680379</t>
  </si>
  <si>
    <t>Luuk de Niet</t>
  </si>
  <si>
    <t>l.f.deniet93@gmail.com</t>
  </si>
  <si>
    <t>+31648306901</t>
  </si>
  <si>
    <t>Martin Ponson</t>
  </si>
  <si>
    <t>martin_ponson@hotmail.com</t>
  </si>
  <si>
    <t>Joost Willemse</t>
  </si>
  <si>
    <t>joost.willemse92@gmail.com</t>
  </si>
  <si>
    <t>Gabriël Bijleveld</t>
  </si>
  <si>
    <t>gabrielbijleveld@gmail.com</t>
  </si>
  <si>
    <t>+31653489337</t>
  </si>
  <si>
    <t>Jordy Anninga</t>
  </si>
  <si>
    <t>j.r.anninga@gmail.com</t>
  </si>
  <si>
    <t>+31644272123</t>
  </si>
  <si>
    <t>Emiel Lorist</t>
  </si>
  <si>
    <t>emiellorist@gmail.com</t>
  </si>
  <si>
    <t>+31628463658</t>
  </si>
  <si>
    <t>Peter Spielmann</t>
  </si>
  <si>
    <t>p.spielmann92@gmail.com</t>
  </si>
  <si>
    <t>+31611703992</t>
  </si>
  <si>
    <t>Jorik van Kemenade</t>
  </si>
  <si>
    <t>jorikvankemenade@gmail.com</t>
  </si>
  <si>
    <t>+31648676049</t>
  </si>
  <si>
    <t>Maya ter Laag</t>
  </si>
  <si>
    <t>mayaterlaag@gmail.com</t>
  </si>
  <si>
    <t>+31631262202</t>
  </si>
  <si>
    <t>Veerle Steenhuisen</t>
  </si>
  <si>
    <t>vsteenhuisen@hotmail.com</t>
  </si>
  <si>
    <t>+31615116230</t>
  </si>
  <si>
    <t>Casper Boon</t>
  </si>
  <si>
    <t>boontjuuh@hotmail.com</t>
  </si>
  <si>
    <t>+31631176169</t>
  </si>
  <si>
    <t>Victor van Vucht</t>
  </si>
  <si>
    <t>victorvanvucht@hotmail.com</t>
  </si>
  <si>
    <t>+31657420840</t>
  </si>
  <si>
    <t>Lucas van Dijk</t>
  </si>
  <si>
    <t>lucas10_vandijk@hotmail.com</t>
  </si>
  <si>
    <t>+31623893174</t>
  </si>
  <si>
    <t>Willem van Veen</t>
  </si>
  <si>
    <t>willem94@home.nl</t>
  </si>
  <si>
    <t>+31623338631</t>
  </si>
  <si>
    <t>Han de Jong</t>
  </si>
  <si>
    <t>han.d.jong@gmail.com</t>
  </si>
  <si>
    <t>+31657371421</t>
  </si>
  <si>
    <t>Koen Gelton</t>
  </si>
  <si>
    <t>koen.gelton@gmail.com</t>
  </si>
  <si>
    <t>+31614816072</t>
  </si>
  <si>
    <t>George Jones</t>
  </si>
  <si>
    <t>jones.54@hotmail.com</t>
  </si>
  <si>
    <t>Geert Bakker</t>
  </si>
  <si>
    <t>geert.bakker@hotmail.com</t>
  </si>
  <si>
    <t>+31634617903</t>
  </si>
  <si>
    <t>Lisann Reimink</t>
  </si>
  <si>
    <t>lisannreimink@hotmail.com</t>
  </si>
  <si>
    <t>+31612323460</t>
  </si>
  <si>
    <t>Roeland Rademakers</t>
  </si>
  <si>
    <t>roeland.rw@hotmail.com</t>
  </si>
  <si>
    <t>+31613715822</t>
  </si>
  <si>
    <t>Chantal de Zeeuw</t>
  </si>
  <si>
    <t>dezeeuw.cm@gmail.com</t>
  </si>
  <si>
    <t>+31627928059</t>
  </si>
  <si>
    <t>Barend de Waal</t>
  </si>
  <si>
    <t>barend_dwm@live.nl</t>
  </si>
  <si>
    <t>+31653877773</t>
  </si>
  <si>
    <t>Vera van Kooten</t>
  </si>
  <si>
    <t>veravkooten@gmail.com</t>
  </si>
  <si>
    <t>+31615134583</t>
  </si>
  <si>
    <t>Joris Derksen</t>
  </si>
  <si>
    <t>joris@drxn.net</t>
  </si>
  <si>
    <t>+31611137765</t>
  </si>
  <si>
    <t>Sophie Holierhoek</t>
  </si>
  <si>
    <t>sophie.16.1993@gmail.com</t>
  </si>
  <si>
    <t>+31636307871</t>
  </si>
  <si>
    <t>Dirk Klijn</t>
  </si>
  <si>
    <t>coole.d@live.nl</t>
  </si>
  <si>
    <t>+31612528750</t>
  </si>
  <si>
    <t>Martijn Bruil</t>
  </si>
  <si>
    <t>martijn.bruil@xs4all.nl</t>
  </si>
  <si>
    <t>+31612382835</t>
  </si>
  <si>
    <t>Joey Guerrero</t>
  </si>
  <si>
    <t>joey-guerrero@hotmail.com</t>
  </si>
  <si>
    <t>+31636293967</t>
  </si>
  <si>
    <t>Bob de Waard</t>
  </si>
  <si>
    <t>bdwaard@live.nl</t>
  </si>
  <si>
    <t>+31621945104</t>
  </si>
  <si>
    <t>Joost Gevaert</t>
  </si>
  <si>
    <t>joostgevaert1995@hotmail.com</t>
  </si>
  <si>
    <t>+31636567761</t>
  </si>
  <si>
    <t>Sjoerd Braadbaart</t>
  </si>
  <si>
    <t>s.braadbaart@live.nl</t>
  </si>
  <si>
    <t>+31634334955</t>
  </si>
  <si>
    <t>Taco Lambregts</t>
  </si>
  <si>
    <t>tacolambregts@live.nl</t>
  </si>
  <si>
    <t>+31610755797</t>
  </si>
  <si>
    <t>Wout Kommer</t>
  </si>
  <si>
    <t>wbkommer@gmail.com</t>
  </si>
  <si>
    <t>+31691083048</t>
  </si>
  <si>
    <t>Jelle Teeling</t>
  </si>
  <si>
    <t>jelleteeling@live.nl</t>
  </si>
  <si>
    <t>+31640993182</t>
  </si>
  <si>
    <t>Douwe Bouwers</t>
  </si>
  <si>
    <t>douwe@bouwers.nl</t>
  </si>
  <si>
    <t>+31615518609</t>
  </si>
  <si>
    <t>Maarten Pouwels</t>
  </si>
  <si>
    <t>mcpouwels@hotmail.com</t>
  </si>
  <si>
    <t>+31619753609</t>
  </si>
  <si>
    <t>Martijn Woudstra</t>
  </si>
  <si>
    <t>martijnwoudstra@live.nl</t>
  </si>
  <si>
    <t>+31619791519</t>
  </si>
  <si>
    <t>Sibren Allard</t>
  </si>
  <si>
    <t>sppmasters@gmail.com</t>
  </si>
  <si>
    <t>0634634999</t>
  </si>
  <si>
    <t>Freek Berden</t>
  </si>
  <si>
    <t>36secretarisyeti@gmail.com</t>
  </si>
  <si>
    <t>+31634121968</t>
  </si>
  <si>
    <t>Marten Arthers</t>
  </si>
  <si>
    <t>marten_arthers@hotmail.com</t>
  </si>
  <si>
    <t>Marieke de Bruine</t>
  </si>
  <si>
    <t>mariekedebruine@hotmail.com</t>
  </si>
  <si>
    <t>+31619837733</t>
  </si>
  <si>
    <t>Rosanne Homs</t>
  </si>
  <si>
    <t>rosanne.homs@gmail.com</t>
  </si>
  <si>
    <t>+31644426101</t>
  </si>
  <si>
    <t>Casper van Engelenburg</t>
  </si>
  <si>
    <t>casperengelenburg@gmail.com</t>
  </si>
  <si>
    <t>Tom Claessens</t>
  </si>
  <si>
    <t>tclaessenss@gmail.com</t>
  </si>
  <si>
    <t>+31613763302</t>
  </si>
  <si>
    <t>Erik Vester</t>
  </si>
  <si>
    <t>vester_123@hotmail.com</t>
  </si>
  <si>
    <t>+31634308782</t>
  </si>
  <si>
    <t>Martijn Peters</t>
  </si>
  <si>
    <t>marti_polo6@hotmail.com</t>
  </si>
  <si>
    <t>+31610469484</t>
  </si>
  <si>
    <t>Tim de Reijer</t>
  </si>
  <si>
    <t>timreij@hotmail.com</t>
  </si>
  <si>
    <t>+31641000216</t>
  </si>
  <si>
    <t>Fuuk van der Scheer</t>
  </si>
  <si>
    <t>fuuk.vanderscheer@outlook.com</t>
  </si>
  <si>
    <t>+31622562331</t>
  </si>
  <si>
    <t>Pieter Oudendijk</t>
  </si>
  <si>
    <t>pieteroudendijk@gmail.com</t>
  </si>
  <si>
    <t>+31634727476</t>
  </si>
  <si>
    <t>Twan de Nijs</t>
  </si>
  <si>
    <t>twandenijs@gmail.com</t>
  </si>
  <si>
    <t>+31643960766</t>
  </si>
  <si>
    <t>Marco Geurtsen</t>
  </si>
  <si>
    <t>marcogeurtsen@live.nl</t>
  </si>
  <si>
    <t>+31634189868</t>
  </si>
  <si>
    <t>Wouter Meijer</t>
  </si>
  <si>
    <t>houterm@gmail.com</t>
  </si>
  <si>
    <t>+31681150561</t>
  </si>
  <si>
    <t>Christiaan van Boom</t>
  </si>
  <si>
    <t>christiaanvboom@gmail.com</t>
  </si>
  <si>
    <t>+31622506504</t>
  </si>
  <si>
    <t>Maarten Twisk</t>
  </si>
  <si>
    <t>maarten.twisk@gmail.com</t>
  </si>
  <si>
    <t>+31655936627</t>
  </si>
  <si>
    <t>Menno van Manen</t>
  </si>
  <si>
    <t>mennovanmanen@hotmail.com</t>
  </si>
  <si>
    <t>+31620342983</t>
  </si>
  <si>
    <t>Simon Engbers</t>
  </si>
  <si>
    <t>simonengbers@gmail.com</t>
  </si>
  <si>
    <t>+31648167375</t>
  </si>
  <si>
    <t>Italo de Vroom</t>
  </si>
  <si>
    <t>iddvroom@xs4all.nl</t>
  </si>
  <si>
    <t>+31657664906</t>
  </si>
  <si>
    <t>Dirk Bakker</t>
  </si>
  <si>
    <t>DPBakker@hetnet.nl</t>
  </si>
  <si>
    <t>+31619698427</t>
  </si>
  <si>
    <t>Merlijn van Adrichem</t>
  </si>
  <si>
    <t>m.v.a.stanislas@hotmail.com</t>
  </si>
  <si>
    <t>+31643216255</t>
  </si>
  <si>
    <t>Pieter van der Lingen</t>
  </si>
  <si>
    <t>pi1234@live.nl</t>
  </si>
  <si>
    <t>+31640537133</t>
  </si>
  <si>
    <t>Jodi Esenkbrink</t>
  </si>
  <si>
    <t>j.esenkbrink@gmail.com</t>
  </si>
  <si>
    <t>+31613508156</t>
  </si>
  <si>
    <t>Chander Salikram</t>
  </si>
  <si>
    <t>chander-salikram@hotmail.com</t>
  </si>
  <si>
    <t>+31612093437</t>
  </si>
  <si>
    <t>Jurre Keizers</t>
  </si>
  <si>
    <t>jurre_keizers@live.nl</t>
  </si>
  <si>
    <t>+31611854149</t>
  </si>
  <si>
    <t>Dennis de Jong</t>
  </si>
  <si>
    <t>dennisdejong1995@gmail.com</t>
  </si>
  <si>
    <t>+31634499370</t>
  </si>
  <si>
    <t>Klaas Tromp</t>
  </si>
  <si>
    <t>doc.tromp@gmail.com</t>
  </si>
  <si>
    <t>+31639467777</t>
  </si>
  <si>
    <t>Wietske Brouwer</t>
  </si>
  <si>
    <t>wietskebrwr@gmail.com</t>
  </si>
  <si>
    <t>+31641517216</t>
  </si>
  <si>
    <t>Jolynde Vis</t>
  </si>
  <si>
    <t>jolynde.vis@jvs-3d.nl</t>
  </si>
  <si>
    <t>+31648574094</t>
  </si>
  <si>
    <t>Hidde Dijkstra</t>
  </si>
  <si>
    <t>hidde.dijkstra@gmail.com</t>
  </si>
  <si>
    <t>+31683449246</t>
  </si>
  <si>
    <t>Naomi Bakker</t>
  </si>
  <si>
    <t>naomi.bakker@live.nl</t>
  </si>
  <si>
    <t>+31622977909</t>
  </si>
  <si>
    <t>Benne de Bakker</t>
  </si>
  <si>
    <t>bennedebakker@gmail.com</t>
  </si>
  <si>
    <t>+31681238659</t>
  </si>
  <si>
    <t>Roos Verwijs</t>
  </si>
  <si>
    <t>roos.verwijs@hotmail.com</t>
  </si>
  <si>
    <t>+31640575946</t>
  </si>
  <si>
    <t>David Eleveld</t>
  </si>
  <si>
    <t>david.eleveld@live.nl</t>
  </si>
  <si>
    <t>+31642364891</t>
  </si>
  <si>
    <t>Ivo van Leeuwen</t>
  </si>
  <si>
    <t>ivo_van_leeuwen@hotmail.com</t>
  </si>
  <si>
    <t>+31640174860</t>
  </si>
  <si>
    <t>Martijn van Welie</t>
  </si>
  <si>
    <t>martijn.van.welie2@gmail.com</t>
  </si>
  <si>
    <t>+31642282632</t>
  </si>
  <si>
    <t>Tim van de Steenoven</t>
  </si>
  <si>
    <t>timvandesteenoven@gmail.com</t>
  </si>
  <si>
    <t>+31624468389</t>
  </si>
  <si>
    <t>Ab Streppel</t>
  </si>
  <si>
    <t>ab.streppel@gmail.com</t>
  </si>
  <si>
    <t>+31643758623</t>
  </si>
  <si>
    <t>Niels Weggeman</t>
  </si>
  <si>
    <t>niels@weggeman.net</t>
  </si>
  <si>
    <t>+31659234514</t>
  </si>
  <si>
    <t>Victor Jaarsma</t>
  </si>
  <si>
    <t>victorjaarsma@hotmail.com</t>
  </si>
  <si>
    <t>+31639225994</t>
  </si>
  <si>
    <t>Alexander Daman</t>
  </si>
  <si>
    <t>a.daman@live.nl</t>
  </si>
  <si>
    <t>+31611722566</t>
  </si>
  <si>
    <t>Berry Vermin</t>
  </si>
  <si>
    <t>berryvermin@hotmail.com</t>
  </si>
  <si>
    <t>+31637342362</t>
  </si>
  <si>
    <t>Coen Ameln</t>
  </si>
  <si>
    <t>coen.ameln@gmail.com</t>
  </si>
  <si>
    <t>+31618123181</t>
  </si>
  <si>
    <t>Jesper van Winden</t>
  </si>
  <si>
    <t>jesper.van.winden@gmail.com</t>
  </si>
  <si>
    <t>+31659004127</t>
  </si>
  <si>
    <t>Shandil Bosch</t>
  </si>
  <si>
    <t>shandil.bosch@gmail.com</t>
  </si>
  <si>
    <t>+31618973534</t>
  </si>
  <si>
    <t>Olle Odijk</t>
  </si>
  <si>
    <t>o.odijk@student.tudelft.nl</t>
  </si>
  <si>
    <t>+31648112462</t>
  </si>
  <si>
    <t>Casper Kroes</t>
  </si>
  <si>
    <t>casper.kroes@hetnet.nl</t>
  </si>
  <si>
    <t>+31623738131</t>
  </si>
  <si>
    <t>Daniël Panis</t>
  </si>
  <si>
    <t>dannypanis@hotmail.com</t>
  </si>
  <si>
    <t>+31681827505</t>
  </si>
  <si>
    <t>Freek Kollaard</t>
  </si>
  <si>
    <t>freek@kollaard.net</t>
  </si>
  <si>
    <t>+31615122331</t>
  </si>
  <si>
    <t>Michiel Koster</t>
  </si>
  <si>
    <t>michiel834@hotmail.com</t>
  </si>
  <si>
    <t>+31644320969</t>
  </si>
  <si>
    <t>Judith Ramaekers</t>
  </si>
  <si>
    <t>judithvde@hotmail.com</t>
  </si>
  <si>
    <t>+31645191896</t>
  </si>
  <si>
    <t>Florian van Son</t>
  </si>
  <si>
    <t>florianvanson@gmail.com</t>
  </si>
  <si>
    <t>+31616790644</t>
  </si>
  <si>
    <t>Fabian Kamp</t>
  </si>
  <si>
    <t>fabian94kamp@hotmail.com</t>
  </si>
  <si>
    <t>+31613793462</t>
  </si>
  <si>
    <t>Marek Slebioda</t>
  </si>
  <si>
    <t>mslebioda@hotmail.com</t>
  </si>
  <si>
    <t>+31625203813</t>
  </si>
  <si>
    <t>Jan Horsthuis</t>
  </si>
  <si>
    <t>horsthuis94@gmail.com</t>
  </si>
  <si>
    <t>+31631156715</t>
  </si>
  <si>
    <t>Jhorie Slot</t>
  </si>
  <si>
    <t>jhorie1995@hotmail.com</t>
  </si>
  <si>
    <t>+31614533069</t>
  </si>
  <si>
    <t>Luke van der Loos</t>
  </si>
  <si>
    <t>lukeloos@hotmail.com</t>
  </si>
  <si>
    <t>+31639791140</t>
  </si>
  <si>
    <t>Lucas Kreukniet</t>
  </si>
  <si>
    <t>lucas.kreukniet@gmail.com</t>
  </si>
  <si>
    <t>+31655362309</t>
  </si>
  <si>
    <t>Rick Wasserman</t>
  </si>
  <si>
    <t>wasserman.rick@gmail.com</t>
  </si>
  <si>
    <t>+31642408073</t>
  </si>
  <si>
    <t>Floris Evers</t>
  </si>
  <si>
    <t>florisaugustus@gmail.com</t>
  </si>
  <si>
    <t>+31636302130</t>
  </si>
  <si>
    <t>Ivar Tjallingii</t>
  </si>
  <si>
    <t>ivar.tjallingii@gmail.com</t>
  </si>
  <si>
    <t>+31641290904</t>
  </si>
  <si>
    <t>Laurens Vergroesen</t>
  </si>
  <si>
    <t>laurens.vergroesen@gmail.com</t>
  </si>
  <si>
    <t>+31681517313</t>
  </si>
  <si>
    <t>Anna Lisa Labaar</t>
  </si>
  <si>
    <t>annalisa.l@hotmail.com</t>
  </si>
  <si>
    <t>+31639504426</t>
  </si>
  <si>
    <t>Rick Matthijssen</t>
  </si>
  <si>
    <t>rickmatthijssen1997@hotmail.com</t>
  </si>
  <si>
    <t>+31643255875</t>
  </si>
  <si>
    <t>Simone de Bruin</t>
  </si>
  <si>
    <t>s.debruin@hotmail.com</t>
  </si>
  <si>
    <t>+31619458203</t>
  </si>
  <si>
    <t>Julia van Deventer</t>
  </si>
  <si>
    <t>julia.van.deventer@gmail.com</t>
  </si>
  <si>
    <t>Pieter Bijl</t>
  </si>
  <si>
    <t>pieterbijl1@gmail.com</t>
  </si>
  <si>
    <t>+31610570881</t>
  </si>
  <si>
    <t>Max van Wilsum</t>
  </si>
  <si>
    <t>max.wilsum@gmail.com</t>
  </si>
  <si>
    <t>+31611360593</t>
  </si>
  <si>
    <t>Marnix ter Haar</t>
  </si>
  <si>
    <t>marnix.terhaar@hotmail.com</t>
  </si>
  <si>
    <t>Ruben van Oosterhoudt</t>
  </si>
  <si>
    <t>r.c.vanoosterhoudt@gmail.com</t>
  </si>
  <si>
    <t>+31619020576</t>
  </si>
  <si>
    <t>Yannick Weijenberg</t>
  </si>
  <si>
    <t>y.weijenberg0@gmail.com</t>
  </si>
  <si>
    <t>+31627820756</t>
  </si>
  <si>
    <t>Lars Talsma</t>
  </si>
  <si>
    <t>larstalsma@gmail.com</t>
  </si>
  <si>
    <t>+31651274522</t>
  </si>
  <si>
    <t>Anna Swart</t>
  </si>
  <si>
    <t>anjeswart@hotmail.com</t>
  </si>
  <si>
    <t>+31642524482</t>
  </si>
  <si>
    <t>Melchior Bos</t>
  </si>
  <si>
    <t>mtpmbos@gmail.com</t>
  </si>
  <si>
    <t>+31629550965</t>
  </si>
  <si>
    <t>Juerd Mispelblom Beyer</t>
  </si>
  <si>
    <t>juerd-1996@hotmail.com</t>
  </si>
  <si>
    <t>+31629129705</t>
  </si>
  <si>
    <t>Stijn Olthof</t>
  </si>
  <si>
    <t>stijnolthof@kpnmail.nl</t>
  </si>
  <si>
    <t>+31643781071</t>
  </si>
  <si>
    <t>Jan Modderman</t>
  </si>
  <si>
    <t>janmodderman@live.nl</t>
  </si>
  <si>
    <t>+31657563352</t>
  </si>
  <si>
    <t>Maurits van der Tol</t>
  </si>
  <si>
    <t>mauritsvandertol@hotmail.com</t>
  </si>
  <si>
    <t>+31614417880</t>
  </si>
  <si>
    <t>Thomas Oud</t>
  </si>
  <si>
    <t>thomas.oud@live.nl</t>
  </si>
  <si>
    <t>+31630442877</t>
  </si>
  <si>
    <t>Jidde Looijenga</t>
  </si>
  <si>
    <t>jidde1@hotmail.com</t>
  </si>
  <si>
    <t>+31652280735</t>
  </si>
  <si>
    <t>Emma Deijkers</t>
  </si>
  <si>
    <t>emmadeijkers@hotmail.com</t>
  </si>
  <si>
    <t>+31620442024</t>
  </si>
  <si>
    <t>Adriana van Leeuwen</t>
  </si>
  <si>
    <t>adriana.lee@seznam.cz</t>
  </si>
  <si>
    <t>+31608284782</t>
  </si>
  <si>
    <t>Maarten Blankespoor</t>
  </si>
  <si>
    <t>maartenblankespoor@gmail.com</t>
  </si>
  <si>
    <t>+31653617634</t>
  </si>
  <si>
    <t>Guus Hoogewerf</t>
  </si>
  <si>
    <t>guus_hoogewerf@hotmail.com</t>
  </si>
  <si>
    <t>+31646006657</t>
  </si>
  <si>
    <t>Odmar Vandijck</t>
  </si>
  <si>
    <t>odmarvandijck@hotmail.com</t>
  </si>
  <si>
    <t>+31613300814</t>
  </si>
  <si>
    <t>Dieuwer Hondelink</t>
  </si>
  <si>
    <t>Dieuwer.hondelink@gmail.com</t>
  </si>
  <si>
    <t>+31615472466</t>
  </si>
  <si>
    <t>Annick Teepe</t>
  </si>
  <si>
    <t>annickteepe@gmail.com</t>
  </si>
  <si>
    <t>+31681116395</t>
  </si>
  <si>
    <t>Anne Spruit</t>
  </si>
  <si>
    <t>annespruit13@gmail.com</t>
  </si>
  <si>
    <t>+31633759364</t>
  </si>
  <si>
    <t>Martin Vonk</t>
  </si>
  <si>
    <t>vonk.mart@gmail.com</t>
  </si>
  <si>
    <t>+31628145526</t>
  </si>
  <si>
    <t>Joost ter Burg</t>
  </si>
  <si>
    <t>joostterburg@xs4all.nl</t>
  </si>
  <si>
    <t>+31649960002</t>
  </si>
  <si>
    <t>Jasper Kühn</t>
  </si>
  <si>
    <t>jasperkuhn2000@gmail.com</t>
  </si>
  <si>
    <t>+31615689818</t>
  </si>
  <si>
    <t>Mark Evenblij</t>
  </si>
  <si>
    <t>darkbluebeholder@gmail.com</t>
  </si>
  <si>
    <t>+31647200687</t>
  </si>
  <si>
    <t>Bram Langerak</t>
  </si>
  <si>
    <t>bram5678@live.nl</t>
  </si>
  <si>
    <t>+31681419609</t>
  </si>
  <si>
    <t>Menno Rijsenbrij</t>
  </si>
  <si>
    <t>mennorijsenbrij@live.nl</t>
  </si>
  <si>
    <t>+31623467088</t>
  </si>
  <si>
    <t>Esmée de Mol</t>
  </si>
  <si>
    <t>esmeedemol-4@hotmail.com</t>
  </si>
  <si>
    <t>+31617628403</t>
  </si>
  <si>
    <t>Jelte Doeksen</t>
  </si>
  <si>
    <t>jhdoeksen@gmail.com</t>
  </si>
  <si>
    <t>+31611379195</t>
  </si>
  <si>
    <t>Thomas Roos</t>
  </si>
  <si>
    <t>thomasroos@live.nl</t>
  </si>
  <si>
    <t>+31681536815</t>
  </si>
  <si>
    <t>Enzo Kerkhof</t>
  </si>
  <si>
    <t>36weekendyeti@gmail.com</t>
  </si>
  <si>
    <t>+31618884948</t>
  </si>
  <si>
    <t>Joep Meij</t>
  </si>
  <si>
    <t>joep.meij@hotmail.com</t>
  </si>
  <si>
    <t>+31681866994</t>
  </si>
  <si>
    <t>Daniel Koletzki</t>
  </si>
  <si>
    <t>Daniel.koletzki@gmail.com</t>
  </si>
  <si>
    <t>+31639110440</t>
  </si>
  <si>
    <t>Thomas Kluwer</t>
  </si>
  <si>
    <t>86kluwer86@gmail.com</t>
  </si>
  <si>
    <t>+31683895716</t>
  </si>
  <si>
    <t>Eva Schlösser</t>
  </si>
  <si>
    <t>evaschlosser@live.nl</t>
  </si>
  <si>
    <t>+31612851875</t>
  </si>
  <si>
    <t>Jolijn Hiemstra</t>
  </si>
  <si>
    <t>jolijnhiemstra@hotmail.com</t>
  </si>
  <si>
    <t>Teun Broeders</t>
  </si>
  <si>
    <t>teunbroeders@hotmail.com</t>
  </si>
  <si>
    <t>+31629971646</t>
  </si>
  <si>
    <t>Albert Tiktak</t>
  </si>
  <si>
    <t>albert.tiktak@hetnet.nl</t>
  </si>
  <si>
    <t>+31637403580</t>
  </si>
  <si>
    <t>Mees van Dijk</t>
  </si>
  <si>
    <t>meesvdijk@gmail.com</t>
  </si>
  <si>
    <t>+31681538488</t>
  </si>
  <si>
    <t>Floris Roelofsen</t>
  </si>
  <si>
    <t>florisroelofsen4@gmail.com</t>
  </si>
  <si>
    <t>Lianne Bruggink</t>
  </si>
  <si>
    <t>liannebruggink@gmail.com</t>
  </si>
  <si>
    <t>+31631250140</t>
  </si>
  <si>
    <t>Arthike Kandasamy</t>
  </si>
  <si>
    <t>arthike36@gmail.com</t>
  </si>
  <si>
    <t>+31637474144</t>
  </si>
  <si>
    <t>Roald Bruinsma</t>
  </si>
  <si>
    <t>roaldbruinsma@hotmail.com</t>
  </si>
  <si>
    <t>+31611970301</t>
  </si>
  <si>
    <t>Pierre-Antoine Denanté</t>
  </si>
  <si>
    <t>pierre-a@hotmail.nl</t>
  </si>
  <si>
    <t>+31683191720</t>
  </si>
  <si>
    <t>Tim Lelieveld</t>
  </si>
  <si>
    <t>lelieveldtim@gmail.com</t>
  </si>
  <si>
    <t>+31638570273</t>
  </si>
  <si>
    <t>Teye Ubbens</t>
  </si>
  <si>
    <t>teyeubbens@live.com</t>
  </si>
  <si>
    <t>+31636422390</t>
  </si>
  <si>
    <t>Friso Gerritsma</t>
  </si>
  <si>
    <t>friso.gerritsma@gmail.com</t>
  </si>
  <si>
    <t>+31630814089</t>
  </si>
  <si>
    <t>Alexander Hagemeijer</t>
  </si>
  <si>
    <t>alexanderh@hotmail.com</t>
  </si>
  <si>
    <t>+31644854585</t>
  </si>
  <si>
    <t>Bauke Schoustra</t>
  </si>
  <si>
    <t>bauke_schoustr@hotmail.com</t>
  </si>
  <si>
    <t>+31629760610</t>
  </si>
  <si>
    <t>Lucas Schouten</t>
  </si>
  <si>
    <t>papjassen@gmail.com</t>
  </si>
  <si>
    <t>+31645036545</t>
  </si>
  <si>
    <t>Marnix Paul</t>
  </si>
  <si>
    <t>xmarni0x@gmail.com</t>
  </si>
  <si>
    <t>+31646302456</t>
  </si>
  <si>
    <t>Maaike Salters</t>
  </si>
  <si>
    <t>maaike_salters@hotmail.com</t>
  </si>
  <si>
    <t>+31629823142</t>
  </si>
  <si>
    <t>Rick van den Brink</t>
  </si>
  <si>
    <t>rickvdbrink@hotmail.com</t>
  </si>
  <si>
    <t>+31642921775</t>
  </si>
  <si>
    <t>Jayan Budjhawan</t>
  </si>
  <si>
    <t>jayan-8@hotmail.com</t>
  </si>
  <si>
    <t>+31650513519</t>
  </si>
  <si>
    <t>Jasper van den Elsen</t>
  </si>
  <si>
    <t>jasper_v_d_elsen@hotmail.com</t>
  </si>
  <si>
    <t>+31621687295</t>
  </si>
  <si>
    <t>Reinoud Lampe</t>
  </si>
  <si>
    <t>reinoudlampe@hotmail.com</t>
  </si>
  <si>
    <t>+31613930181</t>
  </si>
  <si>
    <t>Thymen Borghuis</t>
  </si>
  <si>
    <t>thymenborghuis@live.nl</t>
  </si>
  <si>
    <t>+31631919638</t>
  </si>
  <si>
    <t>Thijs Verhoeven</t>
  </si>
  <si>
    <t>thijs.verhoeven@live.nl</t>
  </si>
  <si>
    <t>+31623574513</t>
  </si>
  <si>
    <t>Boris Verhaagen</t>
  </si>
  <si>
    <t>borisverhaagen@live.nl</t>
  </si>
  <si>
    <t>+31614782955</t>
  </si>
  <si>
    <t>Nils Roturier</t>
  </si>
  <si>
    <t>nilsroturier@hotmail.fr</t>
  </si>
  <si>
    <t>+31624695848</t>
  </si>
  <si>
    <t>Ryan van der Plas</t>
  </si>
  <si>
    <t>ryanvdplas@gmail.com</t>
  </si>
  <si>
    <t>+31651236751</t>
  </si>
  <si>
    <t>Bart Zuidgeest</t>
  </si>
  <si>
    <t>bart.zuidgeest@hotmail.nl</t>
  </si>
  <si>
    <t>+31639202688</t>
  </si>
  <si>
    <t>Luan van Nimwegen</t>
  </si>
  <si>
    <t>l.v.n@hotmail.nl</t>
  </si>
  <si>
    <t>+31624387349</t>
  </si>
  <si>
    <t>Thomas van Tussenbroek</t>
  </si>
  <si>
    <t>thomasvant@gmail.com</t>
  </si>
  <si>
    <t>+31648182666</t>
  </si>
  <si>
    <t>Benjamin Laagewaard</t>
  </si>
  <si>
    <t>benjamin.1996@live.nl</t>
  </si>
  <si>
    <t>+31643966341</t>
  </si>
  <si>
    <t>Anne Lokke van der Zalm</t>
  </si>
  <si>
    <t>anne-lokkev.d.zalm@hotmail.com</t>
  </si>
  <si>
    <t>+31644655992</t>
  </si>
  <si>
    <t>Carolina van Oeveren</t>
  </si>
  <si>
    <t>carolinavanoeveren@hotmail.com</t>
  </si>
  <si>
    <t>+31647598818</t>
  </si>
  <si>
    <t>Anouk Slomp</t>
  </si>
  <si>
    <t>anoukslomp@live.nl</t>
  </si>
  <si>
    <t>+31615904008</t>
  </si>
  <si>
    <t>Matthijs Bodt</t>
  </si>
  <si>
    <t>matthijs@microplus.nl</t>
  </si>
  <si>
    <t>+31614606723</t>
  </si>
  <si>
    <t>Hans Verstraeten</t>
  </si>
  <si>
    <t>j.a.a.verstraeten@gmail.com</t>
  </si>
  <si>
    <t>+31637166472</t>
  </si>
  <si>
    <t>Michiel van Bemmelen</t>
  </si>
  <si>
    <t>michiel@dbhw.nl</t>
  </si>
  <si>
    <t>+31654372297</t>
  </si>
  <si>
    <t>Nicolaas Petit dit de la Roche</t>
  </si>
  <si>
    <t>N.A.M.PetitditdelaRoche@student.tudelft.nl</t>
  </si>
  <si>
    <t>+31647640216</t>
  </si>
  <si>
    <t>Ties van Kopshagen</t>
  </si>
  <si>
    <t>ties-vk@hotmail.com</t>
  </si>
  <si>
    <t>+31623259036</t>
  </si>
  <si>
    <t>Karlijn Scheepers</t>
  </si>
  <si>
    <t>karlijnscheepers@gmail.com</t>
  </si>
  <si>
    <t>+31645047337</t>
  </si>
  <si>
    <t>Erik van Baasbank</t>
  </si>
  <si>
    <t>eeja_x@hotmail.com</t>
  </si>
  <si>
    <t>+31616100150</t>
  </si>
  <si>
    <t>Eva Struijck</t>
  </si>
  <si>
    <t>eva-denise@live.nl</t>
  </si>
  <si>
    <t>+31641790014</t>
  </si>
  <si>
    <t>Nordin van der Linden</t>
  </si>
  <si>
    <t>nordinvdlinden@hotmail.com</t>
  </si>
  <si>
    <t>+31637356095</t>
  </si>
  <si>
    <t>Bart Kootte</t>
  </si>
  <si>
    <t>bartk65@gmail.com</t>
  </si>
  <si>
    <t>+31648115670</t>
  </si>
  <si>
    <t>Mariette Houtkoop</t>
  </si>
  <si>
    <t>mariettehoutkoop@hotmail.com</t>
  </si>
  <si>
    <t>+31640503271</t>
  </si>
  <si>
    <t>Nicola Sabbadini</t>
  </si>
  <si>
    <t>nicola_sabbadini@icloud.com</t>
  </si>
  <si>
    <t>+31631211119</t>
  </si>
  <si>
    <t>Marloes Bersma</t>
  </si>
  <si>
    <t>marloes_bersma@hotmail.com</t>
  </si>
  <si>
    <t>+31619282519</t>
  </si>
  <si>
    <t>Jelle Schrijver</t>
  </si>
  <si>
    <t>jelle.schrijver@casema.nl</t>
  </si>
  <si>
    <t>+31642322851</t>
  </si>
  <si>
    <t>Jip Enthoven</t>
  </si>
  <si>
    <t>j.enthoven222@gmail.com</t>
  </si>
  <si>
    <t>+31644118242</t>
  </si>
  <si>
    <t>Valentin Zech</t>
  </si>
  <si>
    <t>valentin.zech@hotmail.de</t>
  </si>
  <si>
    <t>Thomas van Eldik</t>
  </si>
  <si>
    <t>thomasve@protonmail.ch</t>
  </si>
  <si>
    <t>+31681732255</t>
  </si>
  <si>
    <t>Rick Mulder</t>
  </si>
  <si>
    <t>rvulcanus@gmail.com</t>
  </si>
  <si>
    <t>+31627166101</t>
  </si>
  <si>
    <t>Miranda Naaktgeboren</t>
  </si>
  <si>
    <t>miranda@naaktgeboren.org</t>
  </si>
  <si>
    <t>+31643627771</t>
  </si>
  <si>
    <t>Wouter Koks</t>
  </si>
  <si>
    <t>wouterkoks135@live.nl</t>
  </si>
  <si>
    <t>+31615195586</t>
  </si>
  <si>
    <t>Wesley Grul</t>
  </si>
  <si>
    <t>wsgrul@hotmail.com</t>
  </si>
  <si>
    <t>+31634517212</t>
  </si>
  <si>
    <t>Michiel Romijn</t>
  </si>
  <si>
    <t>michielromijn@hotmail.nl</t>
  </si>
  <si>
    <t>+31615603831</t>
  </si>
  <si>
    <t>Irene Verduijn</t>
  </si>
  <si>
    <t>ireneneels95@hotmail.com</t>
  </si>
  <si>
    <t>+31648787087</t>
  </si>
  <si>
    <t>Mart Haarman</t>
  </si>
  <si>
    <t>marthaarman@gmail.com</t>
  </si>
  <si>
    <t>+31625277597</t>
  </si>
  <si>
    <t>Toon Van de Griendt</t>
  </si>
  <si>
    <t>toon14griendt@hotmail.com</t>
  </si>
  <si>
    <t>+31611774544</t>
  </si>
  <si>
    <t>Arjan Meskers</t>
  </si>
  <si>
    <t>arjanmeskers@gmail.com</t>
  </si>
  <si>
    <t>+31621201323</t>
  </si>
  <si>
    <t>Pepijn Rot</t>
  </si>
  <si>
    <t>pepijnrot@hotmail.nl</t>
  </si>
  <si>
    <t>+31629339740</t>
  </si>
  <si>
    <t>Thyra Bakker</t>
  </si>
  <si>
    <t>thyragio@live.nl</t>
  </si>
  <si>
    <t>+31618853429</t>
  </si>
  <si>
    <t>Sita van Hasselt</t>
  </si>
  <si>
    <t>sitavanhasselt@hotmail.com</t>
  </si>
  <si>
    <t>+31683558491</t>
  </si>
  <si>
    <t>Dayo de Groot</t>
  </si>
  <si>
    <t>dayodegroot@gmail.com</t>
  </si>
  <si>
    <t>+31617112790</t>
  </si>
  <si>
    <t>Sterre Visscher</t>
  </si>
  <si>
    <t>sterre.visscher@gmail.com</t>
  </si>
  <si>
    <t>+31638403131</t>
  </si>
  <si>
    <t>Jelle Sturkenboom</t>
  </si>
  <si>
    <t>jelle_sturkenboom@live.com</t>
  </si>
  <si>
    <t>+31623115550</t>
  </si>
  <si>
    <t>Pieter Bik</t>
  </si>
  <si>
    <t>pwillembik@gmail.com</t>
  </si>
  <si>
    <t>+31629881886</t>
  </si>
  <si>
    <t>Jonathan Gur</t>
  </si>
  <si>
    <t>jona.gur@gmail.com</t>
  </si>
  <si>
    <t>+31645484537</t>
  </si>
  <si>
    <t>Linde de Jonge</t>
  </si>
  <si>
    <t>lindedejonge@hotmail.com</t>
  </si>
  <si>
    <t>+31636397509</t>
  </si>
  <si>
    <t>Jelle Woudstra</t>
  </si>
  <si>
    <t>jlwoudstra@gmail.com</t>
  </si>
  <si>
    <t>+31637272096</t>
  </si>
  <si>
    <t>Titus Frehe</t>
  </si>
  <si>
    <t>titus.frehe@gmail.com</t>
  </si>
  <si>
    <t>+31611782712</t>
  </si>
  <si>
    <t>Saskia Bruil</t>
  </si>
  <si>
    <t>saskiabruil@hotmail.nl</t>
  </si>
  <si>
    <t>+31623090648</t>
  </si>
  <si>
    <t>Paulien Laninga</t>
  </si>
  <si>
    <t>paulienlaninga@hotmail.com</t>
  </si>
  <si>
    <t>+31629069666</t>
  </si>
  <si>
    <t>Martijn Kamphuis</t>
  </si>
  <si>
    <t>m.j.a.kamphuis@hotmail.com</t>
  </si>
  <si>
    <t>+31646048165</t>
  </si>
  <si>
    <t>Elvis van Leeuwen</t>
  </si>
  <si>
    <t>l_vis@hotmail.nl</t>
  </si>
  <si>
    <t>+31648571767</t>
  </si>
  <si>
    <t>Lieuwe Tijsma</t>
  </si>
  <si>
    <t>lieuwetijsma@outlook.com</t>
  </si>
  <si>
    <t>+31647079311</t>
  </si>
  <si>
    <t>Marina Krijgsman</t>
  </si>
  <si>
    <t>krijgsman.marina@gmail.com</t>
  </si>
  <si>
    <t>+31650434853</t>
  </si>
  <si>
    <t>Paco Frantzen</t>
  </si>
  <si>
    <t>paco.frantzen@ziggo.nl</t>
  </si>
  <si>
    <t>+31640252936</t>
  </si>
  <si>
    <t>Jeroen Romijn</t>
  </si>
  <si>
    <t>Jeroen_romijn@outlook.com</t>
  </si>
  <si>
    <t>+31640416713</t>
  </si>
  <si>
    <t>Jasmijn Ooijevaar</t>
  </si>
  <si>
    <t>jasmijn@ooyevaar.nl</t>
  </si>
  <si>
    <t>+31627146324</t>
  </si>
  <si>
    <t>Merijn Vonk</t>
  </si>
  <si>
    <t>merijnvonk@live.nl</t>
  </si>
  <si>
    <t>+31625583696</t>
  </si>
  <si>
    <t>Edric Meijer</t>
  </si>
  <si>
    <t>etty@live.nl</t>
  </si>
  <si>
    <t>+31627508113</t>
  </si>
  <si>
    <t>Sarel Niese</t>
  </si>
  <si>
    <t>sarel.niese@hotmail.com</t>
  </si>
  <si>
    <t>+31657724742</t>
  </si>
  <si>
    <t>Wietske de Boer</t>
  </si>
  <si>
    <t>whdeboer1999@gmail.com</t>
  </si>
  <si>
    <t>+31645655445</t>
  </si>
  <si>
    <t>Emiel van Hamel</t>
  </si>
  <si>
    <t>emielvanhamel@gmail.com</t>
  </si>
  <si>
    <t>+31625443734</t>
  </si>
  <si>
    <t>Loek Koorevaar</t>
  </si>
  <si>
    <t>loekkoorevaar@hotmail.nl</t>
  </si>
  <si>
    <t>0658832637</t>
  </si>
  <si>
    <t>Florian van der Stap</t>
  </si>
  <si>
    <t>florianvanderstap@hotmail.com</t>
  </si>
  <si>
    <t>0645185469</t>
  </si>
  <si>
    <t>Quinten Nederhoed</t>
  </si>
  <si>
    <t>Quintennederhoed@gmail.com</t>
  </si>
  <si>
    <t>+447718484146</t>
  </si>
  <si>
    <t>Cathelijn Lombaers</t>
  </si>
  <si>
    <t>catlijn@gmail.com</t>
  </si>
  <si>
    <t>0643263126</t>
  </si>
  <si>
    <t>Feline Steup</t>
  </si>
  <si>
    <t>felinesteup@gmail.com</t>
  </si>
  <si>
    <t>0639669572</t>
  </si>
  <si>
    <t>Marlou Hendriksen</t>
  </si>
  <si>
    <t>marlou.hendriksen@gmail.com</t>
  </si>
  <si>
    <t>0610429411</t>
  </si>
  <si>
    <t>Max van Wolfswinkel</t>
  </si>
  <si>
    <t>maxvanwolfswinkel@outlook.com</t>
  </si>
  <si>
    <t>0642857241</t>
  </si>
  <si>
    <t>Sven van Beem</t>
  </si>
  <si>
    <t>svenvanbeem@live.nl</t>
  </si>
  <si>
    <t>0640120119</t>
  </si>
  <si>
    <t>Ernest Liebeton</t>
  </si>
  <si>
    <t>ernest.liebeton@gmail.com</t>
  </si>
  <si>
    <t>0614198570</t>
  </si>
  <si>
    <t>Regine Wagenaar</t>
  </si>
  <si>
    <t>reginewagenaar@gmail.com</t>
  </si>
  <si>
    <t>0648676053</t>
  </si>
  <si>
    <t>Lex Lubbers</t>
  </si>
  <si>
    <t>lexdlubbers@gmail.com</t>
  </si>
  <si>
    <t>0619045247</t>
  </si>
  <si>
    <t>Robin van Els</t>
  </si>
  <si>
    <t>robinvanels@me.com</t>
  </si>
  <si>
    <t>0611377199</t>
  </si>
  <si>
    <t>Mees van Vliet</t>
  </si>
  <si>
    <t>meesvanvliet@live.fr</t>
  </si>
  <si>
    <t>0639785012</t>
  </si>
  <si>
    <t>Mike van Vliet</t>
  </si>
  <si>
    <t>mikevanvliet98@gmail.com</t>
  </si>
  <si>
    <t>0629803292</t>
  </si>
  <si>
    <t>Lilly Klappe</t>
  </si>
  <si>
    <t>Lilly_L_Klappe@hotmail.com</t>
  </si>
  <si>
    <t>0614217441</t>
  </si>
  <si>
    <t>Twan Adena</t>
  </si>
  <si>
    <t>twan.adema@hotmail.com</t>
  </si>
  <si>
    <t>0618985249</t>
  </si>
  <si>
    <t>Daan van Eijndthoven</t>
  </si>
  <si>
    <t>daan1908@gmail.com</t>
  </si>
  <si>
    <t>0646549418</t>
  </si>
  <si>
    <t>Valentijn Leenaers</t>
  </si>
  <si>
    <t>v.j.r.a.leenaers@student.tudelft.nl</t>
  </si>
  <si>
    <t>0681137260</t>
  </si>
  <si>
    <t>Jelmer te West</t>
  </si>
  <si>
    <t>jelmertw@gmail.com</t>
  </si>
  <si>
    <t>0611722152</t>
  </si>
  <si>
    <t>Lizanne Middendorp</t>
  </si>
  <si>
    <t>lizzymiddendorp@hotmail.com</t>
  </si>
  <si>
    <t>0621166110</t>
  </si>
  <si>
    <t>Guiseppe Gianfranceschi</t>
  </si>
  <si>
    <t>giuseppe.gianfran@gmail.com</t>
  </si>
  <si>
    <t>0616933920</t>
  </si>
  <si>
    <t>Givani Boekestijn</t>
  </si>
  <si>
    <t>givaniboek@hotmail.com</t>
  </si>
  <si>
    <t>0628101340</t>
  </si>
  <si>
    <t>Tijmko Brouwer</t>
  </si>
  <si>
    <t>tijmkobrouwer@gmail.com</t>
  </si>
  <si>
    <t>0612460135</t>
  </si>
  <si>
    <t>Gijs van Veen</t>
  </si>
  <si>
    <t>gijsvanveen99@gmail.com</t>
  </si>
  <si>
    <t>0630416369</t>
  </si>
  <si>
    <t>Luuk Tunnissen</t>
  </si>
  <si>
    <t>luuk.tunnissen@gmail.com</t>
  </si>
  <si>
    <t>0681912236</t>
  </si>
  <si>
    <t>Daan Hofman</t>
  </si>
  <si>
    <t>daanhofman@outlook.com</t>
  </si>
  <si>
    <t>0621815434</t>
  </si>
  <si>
    <t>Frank Minkjes</t>
  </si>
  <si>
    <t>frankmintjes@hotmail.com</t>
  </si>
  <si>
    <t>0615146391</t>
  </si>
  <si>
    <t>Hidde Maest</t>
  </si>
  <si>
    <t>hiddethomas@hotmail.com</t>
  </si>
  <si>
    <t>0636197615</t>
  </si>
  <si>
    <t>Vita Nicolai</t>
  </si>
  <si>
    <t>vitanicolai@hotmail.com</t>
  </si>
  <si>
    <t>+31681440087</t>
  </si>
  <si>
    <t>Alex Gueret</t>
  </si>
  <si>
    <t>alexgueret12@gmail.com</t>
  </si>
  <si>
    <t>0628341406</t>
  </si>
  <si>
    <t>Nienke Feirabend</t>
  </si>
  <si>
    <t>nienkefeirabend@hotmail.com</t>
  </si>
  <si>
    <t>0643525502</t>
  </si>
  <si>
    <t>Lisa van der Burg</t>
  </si>
  <si>
    <t>lisavanderburg@gmail.com</t>
  </si>
  <si>
    <t>0681161217</t>
  </si>
  <si>
    <t>Marlou Havermans</t>
  </si>
  <si>
    <t>mhavermans@outlook.com</t>
  </si>
  <si>
    <t>0629868749</t>
  </si>
  <si>
    <t>Olav Kuijt</t>
  </si>
  <si>
    <t>olavkuijt@gmail.com</t>
  </si>
  <si>
    <t>0621926128</t>
  </si>
  <si>
    <t>Reina Swinkels</t>
  </si>
  <si>
    <t>swinkelsreina@gmail.com</t>
  </si>
  <si>
    <t>0610867969</t>
  </si>
  <si>
    <t>Renske Dijkstra</t>
  </si>
  <si>
    <t>renske.dijkstra@ziggo.nl</t>
  </si>
  <si>
    <t>0634318996</t>
  </si>
  <si>
    <t>Rosanne Aartman</t>
  </si>
  <si>
    <t>rosanne.aartman99@gmail.com</t>
  </si>
  <si>
    <t>0657270423</t>
  </si>
  <si>
    <t>Odile Niers</t>
  </si>
  <si>
    <t>odileniers@gmail.com</t>
  </si>
  <si>
    <t>0610459929</t>
  </si>
  <si>
    <t>Bernd Mayer</t>
  </si>
  <si>
    <t>bernd.florian97@gmail.com</t>
  </si>
  <si>
    <t>0618407691</t>
  </si>
  <si>
    <t>Julian Waas</t>
  </si>
  <si>
    <t>julianwaa519@gmail.com</t>
  </si>
  <si>
    <t>0636149498</t>
  </si>
  <si>
    <t>Pepijn van Sabben</t>
  </si>
  <si>
    <t>pepijnvansabben@gmail.com</t>
  </si>
  <si>
    <t>0647288903</t>
  </si>
  <si>
    <t>Marlou Dinkla</t>
  </si>
  <si>
    <t>marlou.dinkla@hotmail.com</t>
  </si>
  <si>
    <t>0613261050</t>
  </si>
  <si>
    <t>Tiza Spit</t>
  </si>
  <si>
    <t>tizaspit@outlook.com</t>
  </si>
  <si>
    <t>+31623606932</t>
  </si>
  <si>
    <t>Martijn Verroen</t>
  </si>
  <si>
    <t>maverroen@gmail.com</t>
  </si>
  <si>
    <t>+31654958919</t>
  </si>
  <si>
    <t>Fiona Calon</t>
  </si>
  <si>
    <t>fiona.a.s.calon@gmail.com</t>
  </si>
  <si>
    <t>+31 6 42032555</t>
  </si>
  <si>
    <t>Boris Bakker</t>
  </si>
  <si>
    <t>boris2798@gmail.com</t>
  </si>
  <si>
    <t>+31615236557</t>
  </si>
  <si>
    <t>Daan Wenink</t>
  </si>
  <si>
    <t>daan.wenink@gmail.com</t>
  </si>
  <si>
    <t>+31620819093</t>
  </si>
  <si>
    <t>Otto Broers</t>
  </si>
  <si>
    <t>broers.otto@gmail.com</t>
  </si>
  <si>
    <t>0637416727</t>
  </si>
  <si>
    <t>Joost Jersel</t>
  </si>
  <si>
    <t>joost@permark.nl</t>
  </si>
  <si>
    <t>+31681810444</t>
  </si>
  <si>
    <t>Maarten Alberse</t>
  </si>
  <si>
    <t>Marsha Groen</t>
  </si>
  <si>
    <t>marshagroen12@gmail.com</t>
  </si>
  <si>
    <t>Alex Hamel</t>
  </si>
  <si>
    <t>alexhhamel@gmail.com</t>
  </si>
  <si>
    <t>Bas de Jager</t>
  </si>
  <si>
    <t>basdejager15@gmail.com</t>
  </si>
  <si>
    <t>Bastiaan van der Hoeven</t>
  </si>
  <si>
    <t>bastiaanvdhoeven@gmail.com</t>
  </si>
  <si>
    <t>Beate Verbeek</t>
  </si>
  <si>
    <t>bjosseverbeek@gmail.com</t>
  </si>
  <si>
    <t>Berend Domhof</t>
  </si>
  <si>
    <t>domhofberend@gmail.com</t>
  </si>
  <si>
    <t>Bo van den Akker</t>
  </si>
  <si>
    <t>bovdakker@gmail.com</t>
  </si>
  <si>
    <t>Bram Roumen</t>
  </si>
  <si>
    <t>broumen1998@gmail.com</t>
  </si>
  <si>
    <t>Christiaan Hoogstraten</t>
  </si>
  <si>
    <t>christiaan.hoogstraten@hotmail.nl</t>
  </si>
  <si>
    <t>Coen Rijna</t>
  </si>
  <si>
    <t>coenrijna@gmail.com</t>
  </si>
  <si>
    <t>Dieter Blank</t>
  </si>
  <si>
    <t>Dieterblank99@gmail.com</t>
  </si>
  <si>
    <t>Douwe Brogtrop</t>
  </si>
  <si>
    <t>douwe.brogtrop@ziggo.nl</t>
  </si>
  <si>
    <t>Felix van Waveren</t>
  </si>
  <si>
    <t>felix.v.waveren@gmail.com</t>
  </si>
  <si>
    <t>Guus Meinema</t>
  </si>
  <si>
    <t>guusmeinema@live.nl</t>
  </si>
  <si>
    <t>Isabella Maljers</t>
  </si>
  <si>
    <t>bellamaljers@gmail.com</t>
  </si>
  <si>
    <t>Ivo Shriemer</t>
  </si>
  <si>
    <t>ivoschriemer@hotmail.com</t>
  </si>
  <si>
    <t>Joost van der Weerd</t>
  </si>
  <si>
    <t>Joostvdweerd@me.com</t>
  </si>
  <si>
    <t>Jostijn Dessing</t>
  </si>
  <si>
    <t>jostijn0714@gmail.com</t>
  </si>
  <si>
    <t>Laurens Krudde</t>
  </si>
  <si>
    <t>laurens@krudde.nl</t>
  </si>
  <si>
    <t>Louis Chamley</t>
  </si>
  <si>
    <t>louis.chamley@gmail.com</t>
  </si>
  <si>
    <t>Lucas Kroes</t>
  </si>
  <si>
    <t>Lucas.kroes@hetnet.nl</t>
  </si>
  <si>
    <t>Max Mooij</t>
  </si>
  <si>
    <t>marnix.max.mooij@gmail.com</t>
  </si>
  <si>
    <t>Mico Rijkers</t>
  </si>
  <si>
    <t>micorijkers@gmail.com</t>
  </si>
  <si>
    <t>Patrick Kruidenberg</t>
  </si>
  <si>
    <t>Patrick.kruidenberg@gmail.com</t>
  </si>
  <si>
    <t>Puk de Roij</t>
  </si>
  <si>
    <t>pukderoij@icoud.com</t>
  </si>
  <si>
    <t>Roosmarijn Guijt</t>
  </si>
  <si>
    <t>roosmarijnguijt@hotmail.com</t>
  </si>
  <si>
    <t>Rosita Vos</t>
  </si>
  <si>
    <t>rosita.k.vos@gmail.com</t>
  </si>
  <si>
    <t>Rutger Beekmans</t>
  </si>
  <si>
    <t>rutgerbeekmans@hotmail.com</t>
  </si>
  <si>
    <t>Victor Loop</t>
  </si>
  <si>
    <t>victor@famloop.nl</t>
  </si>
  <si>
    <t>Anna Starkenburg</t>
  </si>
  <si>
    <t>a.starkenburg15@gmail.com</t>
  </si>
  <si>
    <t>Laurens Berkouwer</t>
  </si>
  <si>
    <t>berkouwer.laurens@gmail.com</t>
  </si>
  <si>
    <t>Amber van Hamel</t>
  </si>
  <si>
    <t>ambervanhamel@hotmail.com</t>
  </si>
  <si>
    <t>Esther Spruit</t>
  </si>
  <si>
    <t>estherspruit118@gmail.com</t>
  </si>
  <si>
    <t>Fem de Jong</t>
  </si>
  <si>
    <t>fem.hekker@gmail.com</t>
  </si>
  <si>
    <t>Isa Heeling</t>
  </si>
  <si>
    <t>isaatje.ih@gmail.com</t>
  </si>
  <si>
    <t>Jalmar van der Heijden</t>
  </si>
  <si>
    <t>jalmarvdh@gmail.com</t>
  </si>
  <si>
    <t>Jessin Rodenburg</t>
  </si>
  <si>
    <t>jessindrodenburg@gmail.com</t>
  </si>
  <si>
    <t>Joep Huijbregts</t>
  </si>
  <si>
    <t>joep.huijbregts@hotmail.com</t>
  </si>
  <si>
    <t>Jules de Ruiter</t>
  </si>
  <si>
    <t>julesderuiter@gmail.com</t>
  </si>
  <si>
    <t>Larissa Blom</t>
  </si>
  <si>
    <t>lveblom@hotmail.com</t>
  </si>
  <si>
    <t>Leander Leirissa</t>
  </si>
  <si>
    <t>leander465@gmail.com</t>
  </si>
  <si>
    <t>Martijn Steenbergh</t>
  </si>
  <si>
    <t>martijnsteenbergh@gmail.com</t>
  </si>
  <si>
    <t>Paco Pronk</t>
  </si>
  <si>
    <t>pacopronk@gmail.com</t>
  </si>
  <si>
    <t>Paul Kerstholt</t>
  </si>
  <si>
    <t>pkerstholt@gmail.com</t>
  </si>
  <si>
    <t>Philip de Rijk</t>
  </si>
  <si>
    <t>philipderijk@gmail.com</t>
  </si>
  <si>
    <t>Puck Achterberg</t>
  </si>
  <si>
    <t>puck.achterberg@hotmail.com</t>
  </si>
  <si>
    <t>Roos ten Napel</t>
  </si>
  <si>
    <t>roos.tnapel@gmail.com</t>
  </si>
  <si>
    <t>Sebastiaan de Leeuw</t>
  </si>
  <si>
    <t>sebastiaandeleeuw@live.nl</t>
  </si>
  <si>
    <t>Sven Holtrop</t>
  </si>
  <si>
    <t>svenholtrop@gmail.com</t>
  </si>
  <si>
    <t>Tim Stins</t>
  </si>
  <si>
    <t>timstins@gmail.com</t>
  </si>
  <si>
    <t>Timo Gort</t>
  </si>
  <si>
    <t>timogort01@gmail.com</t>
  </si>
  <si>
    <t>Yu Anna Buijinck</t>
  </si>
  <si>
    <t>y.buijinck@gmail.com</t>
  </si>
  <si>
    <t>Koen Vergeer</t>
  </si>
  <si>
    <t>koenv96@gmail.com</t>
  </si>
  <si>
    <t>Thomas Gast</t>
  </si>
  <si>
    <t>tomasgast@hotmail.com</t>
  </si>
  <si>
    <t>Patrick Tang</t>
  </si>
  <si>
    <t>patricktang@hotmail.com</t>
  </si>
  <si>
    <t>Elisa Stein</t>
  </si>
  <si>
    <t>e.l.stein@live.nl</t>
  </si>
  <si>
    <t>Sjors van der Schot</t>
  </si>
  <si>
    <t>jorschot@gmail.com</t>
  </si>
  <si>
    <t>Mats Heine</t>
  </si>
  <si>
    <t>matsheine@hotmail.com</t>
  </si>
  <si>
    <t>Barten Verschoor</t>
  </si>
  <si>
    <t>bartenv@gmail.com</t>
  </si>
  <si>
    <t>Fiach van Leeuwen</t>
  </si>
  <si>
    <t>fiachie@gmail.com</t>
  </si>
  <si>
    <t>Tom Bosch</t>
  </si>
  <si>
    <t>tom.bosch9@gmail.com</t>
  </si>
  <si>
    <t>Paris Celie</t>
  </si>
  <si>
    <t>paris.jill@hotmail.com</t>
  </si>
  <si>
    <t>Laura van Klaveren</t>
  </si>
  <si>
    <t>vanklaverenls@gmail.com</t>
  </si>
  <si>
    <t>Femke Brouwer</t>
  </si>
  <si>
    <t>femkebrwr@gmail.com</t>
  </si>
  <si>
    <t>Tycho Nicolaï</t>
  </si>
  <si>
    <t>tychonicolai@gmail.com</t>
  </si>
  <si>
    <t>Bart van Hasselt</t>
  </si>
  <si>
    <t>bartvanhasselt@hotmail.com</t>
  </si>
  <si>
    <t>Guy Jamar</t>
  </si>
  <si>
    <t>Hannah Herremans</t>
  </si>
  <si>
    <t>Tanya Spee</t>
  </si>
  <si>
    <t>Carlotta Hylkema</t>
  </si>
  <si>
    <t>carlottahylkema@gmail.com</t>
  </si>
  <si>
    <t>Aileen van der Steen</t>
  </si>
  <si>
    <t>aileenvdsteen@gmail.com</t>
  </si>
  <si>
    <t>Arthur Trutzschler</t>
  </si>
  <si>
    <t>arthur@kandos.eu</t>
  </si>
  <si>
    <t>0648805249</t>
  </si>
  <si>
    <t>Leonardo van Steenis</t>
  </si>
  <si>
    <t>leonardovansteenis@live.nl</t>
  </si>
  <si>
    <t>Lieke Wansink</t>
  </si>
  <si>
    <t>Karlijn Borremans</t>
  </si>
  <si>
    <t>karlijn.borremans@hotmail.nl</t>
  </si>
  <si>
    <t>Roy Mastboom</t>
  </si>
  <si>
    <t>roymastboom@gmail.com</t>
  </si>
  <si>
    <t>Valentijn Sohier</t>
  </si>
  <si>
    <t>valentijnsohier@gmail.com</t>
  </si>
  <si>
    <t>Renske van Ingen</t>
  </si>
  <si>
    <t>Anne van der Woude</t>
  </si>
  <si>
    <t>Vicky van Heijningen</t>
  </si>
  <si>
    <t>vickyvanheijningen@hotmail.com</t>
  </si>
  <si>
    <t>Lulu Notschaele</t>
  </si>
  <si>
    <t>lulunots@gmail.com</t>
  </si>
  <si>
    <t>Anna Braat</t>
  </si>
  <si>
    <t>annapauline4@gmail.com</t>
  </si>
  <si>
    <t>Joris van Empelen</t>
  </si>
  <si>
    <t>joris.e@hotmail.com</t>
  </si>
  <si>
    <t>0644441298</t>
  </si>
  <si>
    <t>Roy Heemskerk</t>
  </si>
  <si>
    <t>roy.h@live.nl</t>
  </si>
  <si>
    <t>Geordi Zonneveld</t>
  </si>
  <si>
    <t>Laurens Gaarlandt</t>
  </si>
  <si>
    <t>laurensgaarlandt@live.nl</t>
  </si>
  <si>
    <t>Wikash Chitoe</t>
  </si>
  <si>
    <t>wikash2000@gmail.com</t>
  </si>
  <si>
    <t>Glenn Bommelé</t>
  </si>
  <si>
    <t>gbom.mele@gmail.com</t>
  </si>
  <si>
    <t>Thijmen van Leeuwen</t>
  </si>
  <si>
    <t>thijmenvleeuwen1@gmail.com</t>
  </si>
  <si>
    <t>Bas Verlooy</t>
  </si>
  <si>
    <t>bas.verlooy@gmail.com</t>
  </si>
  <si>
    <t>Maarten Noordzij</t>
  </si>
  <si>
    <t>noordzij2000@gmail.com</t>
  </si>
  <si>
    <t>Emmelie de Bruin</t>
  </si>
  <si>
    <t>emmeliedebruin@live.nl</t>
  </si>
  <si>
    <t>Tom Nielen</t>
  </si>
  <si>
    <t>tom.nielen@hotmail.nl</t>
  </si>
  <si>
    <t>Thomas Cheng</t>
  </si>
  <si>
    <t>Bob Kerssemakers</t>
  </si>
  <si>
    <t>Frank Mensing</t>
  </si>
  <si>
    <t>frankmensing2@gmail.com</t>
  </si>
  <si>
    <t>Matthijs Boomstra</t>
  </si>
  <si>
    <t>India van Doornen</t>
  </si>
  <si>
    <t>Giel Voets</t>
  </si>
  <si>
    <t>giel.voets@gmail.com</t>
  </si>
  <si>
    <t>Jelmer Warns</t>
  </si>
  <si>
    <t>Limme Berns</t>
  </si>
  <si>
    <t>limmeberns@me.com</t>
  </si>
  <si>
    <t>Sven Kramer</t>
  </si>
  <si>
    <t>kramersvenn@gmail.com</t>
  </si>
  <si>
    <t>Olivier van Namen</t>
  </si>
  <si>
    <t>Sjoerd Houben</t>
  </si>
  <si>
    <t>sjoerd.houben@outlook.com</t>
  </si>
  <si>
    <t>Meeke van den Berg</t>
  </si>
  <si>
    <t>Yoran Koenders</t>
  </si>
  <si>
    <t>yoran.koenders@gmail.com</t>
  </si>
  <si>
    <t>Noud van Alphen</t>
  </si>
  <si>
    <t>noudva@hotmail.com</t>
  </si>
  <si>
    <t>Bart Roest</t>
  </si>
  <si>
    <t>bartanno1999@gmail.com</t>
  </si>
  <si>
    <t>Nils Paardekooper</t>
  </si>
  <si>
    <t>Ruben van der Marck</t>
  </si>
  <si>
    <t>rubenvandermarck@hotmail.com</t>
  </si>
  <si>
    <t>Matthijs Wakkerman</t>
  </si>
  <si>
    <t>matthijs.wakkerman@gmail.com</t>
  </si>
  <si>
    <t>Frerik Zandhuis</t>
  </si>
  <si>
    <t>frerik103@gmail.com</t>
  </si>
  <si>
    <t>Vincent van der Wal</t>
  </si>
  <si>
    <t>Fenna van Battum</t>
  </si>
  <si>
    <t>fenna.vanbattum@gmail.com</t>
  </si>
  <si>
    <t>Thijs van Dijk</t>
  </si>
  <si>
    <t>vandijk.thijs@gmail.com</t>
  </si>
  <si>
    <t>9201214D</t>
  </si>
  <si>
    <t>Stijn van Etten</t>
  </si>
  <si>
    <t>stijnvanetten38@gmail.com</t>
  </si>
  <si>
    <t>9201215D</t>
  </si>
  <si>
    <t>Isabel Fletcher</t>
  </si>
  <si>
    <t>isabelfletcher6@gmail.com</t>
  </si>
  <si>
    <t>9201216D</t>
  </si>
  <si>
    <t>Melle Koper</t>
  </si>
  <si>
    <t>melle.koper@gmail.com</t>
  </si>
  <si>
    <t>9201217D</t>
  </si>
  <si>
    <t>Bente Zuurbier</t>
  </si>
  <si>
    <t>bentezuurbier2.0@gmail.com</t>
  </si>
  <si>
    <t>9201218D</t>
  </si>
  <si>
    <t>Ingrid van Beek</t>
  </si>
  <si>
    <t>ingridjvbeek@gmail.com</t>
  </si>
  <si>
    <t>9201219D</t>
  </si>
  <si>
    <t>Joosep den Boer</t>
  </si>
  <si>
    <t>Joosepdenboer@hotmail.com</t>
  </si>
  <si>
    <t>9201220D</t>
  </si>
  <si>
    <t>Thomas Pols</t>
  </si>
  <si>
    <t>thomaspols@outlook.com</t>
  </si>
  <si>
    <t>9201221D</t>
  </si>
  <si>
    <t>Coen Mingelen</t>
  </si>
  <si>
    <t>coenmingelen30@gmail.com</t>
  </si>
  <si>
    <t>9201222D</t>
  </si>
  <si>
    <t>Maarten de Bruijne</t>
  </si>
  <si>
    <t>maartenfdebruijne@gmail.com</t>
  </si>
  <si>
    <t>9201223D</t>
  </si>
  <si>
    <t>Jay van Dam</t>
  </si>
  <si>
    <t>jayrobvandam@gmail.com</t>
  </si>
  <si>
    <t>9201224D</t>
  </si>
  <si>
    <t>Sam Windhorst</t>
  </si>
  <si>
    <t>samwindhorst@gmail.com</t>
  </si>
  <si>
    <t>9201225D</t>
  </si>
  <si>
    <t>Camiel Hildenberg</t>
  </si>
  <si>
    <t>paulgerrit13@gmail.com</t>
  </si>
  <si>
    <t>9201226D</t>
  </si>
  <si>
    <t>Sem van Tuijn</t>
  </si>
  <si>
    <t>semvtuijn@gmail.com</t>
  </si>
  <si>
    <t>9201227D</t>
  </si>
  <si>
    <t>Coen Linn</t>
  </si>
  <si>
    <t>coenlinn@gmail.com</t>
  </si>
  <si>
    <t>9201228D</t>
  </si>
  <si>
    <t>Vera Schuurman</t>
  </si>
  <si>
    <t>vera-schuurman@ziggo.nl</t>
  </si>
  <si>
    <t>9201229D</t>
  </si>
  <si>
    <t>Martijn Legue</t>
  </si>
  <si>
    <t>martijnyeti@gmail.com</t>
  </si>
  <si>
    <t>9201230D</t>
  </si>
  <si>
    <t>Daan van Erp</t>
  </si>
  <si>
    <t>daan.van.erp@hotmail.com</t>
  </si>
  <si>
    <t>9201231D</t>
  </si>
  <si>
    <t>Joep Dols</t>
  </si>
  <si>
    <t>joepdols@gmail.com</t>
  </si>
  <si>
    <t>9201232D</t>
  </si>
  <si>
    <t>Floortje van Erp</t>
  </si>
  <si>
    <t>flooretje@gmail.com</t>
  </si>
  <si>
    <t>9201233D</t>
  </si>
  <si>
    <t>Imme Spiekerman</t>
  </si>
  <si>
    <t>I.A.spiekerman@student.tudelft.nl</t>
  </si>
  <si>
    <t>9201234D</t>
  </si>
  <si>
    <t>Jens van Heijningen</t>
  </si>
  <si>
    <t>jensvheijningen@gmail.com</t>
  </si>
  <si>
    <t>9201235D</t>
  </si>
  <si>
    <t>Jan van der Meulen</t>
  </si>
  <si>
    <t>j2000.vdm@gmail.com</t>
  </si>
  <si>
    <t>9201236D</t>
  </si>
  <si>
    <t>Tessa Kwadijk</t>
  </si>
  <si>
    <t>tessakwadijk@hotmail.com</t>
  </si>
  <si>
    <t>9201237D</t>
  </si>
  <si>
    <t>Jorinde Remmers</t>
  </si>
  <si>
    <t>remmers.js@gmail.com</t>
  </si>
  <si>
    <t>9201238D</t>
  </si>
  <si>
    <t>Jona Hogervorst</t>
  </si>
  <si>
    <t>jonahogervorst@gmail.com</t>
  </si>
  <si>
    <t>9201240D</t>
  </si>
  <si>
    <t>Nikki van der Klaauw</t>
  </si>
  <si>
    <t>nikkivanderklaauw@hotmail.com</t>
  </si>
  <si>
    <t>9201241D</t>
  </si>
  <si>
    <t>Talitha den Bok</t>
  </si>
  <si>
    <t>talithadenbok@gmail.com</t>
  </si>
  <si>
    <t>9201242D</t>
  </si>
  <si>
    <t>Anand Sie</t>
  </si>
  <si>
    <t>anandsie@gmail.com</t>
  </si>
  <si>
    <t>0642441289</t>
  </si>
  <si>
    <t>9201243D</t>
  </si>
  <si>
    <t>Jip van der Vlis</t>
  </si>
  <si>
    <t>jipvandervlis@gmail.com</t>
  </si>
  <si>
    <t>3,16E+10</t>
  </si>
  <si>
    <t>9211244D</t>
  </si>
  <si>
    <t>Merel van Tienen</t>
  </si>
  <si>
    <t>merel.van.tienen@gmail.com</t>
  </si>
  <si>
    <t>9211245D</t>
  </si>
  <si>
    <t>Kyle Scherpenzeel</t>
  </si>
  <si>
    <t>kyle.scherpenzeel@gmail.com</t>
  </si>
  <si>
    <t>9211246D</t>
  </si>
  <si>
    <t>Bart Hooijer</t>
  </si>
  <si>
    <t>bart.hooijer@live.nl</t>
  </si>
  <si>
    <t>9211247D</t>
  </si>
  <si>
    <t>Jolien Scholte</t>
  </si>
  <si>
    <t>jolien.s@kpnmail.nl</t>
  </si>
  <si>
    <t>9211248D</t>
  </si>
  <si>
    <t>Saskia van Rossum</t>
  </si>
  <si>
    <t>saskiavanrossum@gmail.com</t>
  </si>
  <si>
    <t>3,17E+10</t>
  </si>
  <si>
    <t>9211249D</t>
  </si>
  <si>
    <t>Eline van Hasselt</t>
  </si>
  <si>
    <t>elinevanhasselt@gmail.com</t>
  </si>
  <si>
    <t>9211250D</t>
  </si>
  <si>
    <t>Eva Meulenbeld</t>
  </si>
  <si>
    <t>Eva.meulenbeld@hotmail.com</t>
  </si>
  <si>
    <t>9211251D</t>
  </si>
  <si>
    <t>Victor Cevaal</t>
  </si>
  <si>
    <t>cevaal.victor@gmail.com</t>
  </si>
  <si>
    <t>9211252D</t>
  </si>
  <si>
    <t>Tycho Groenescheij</t>
  </si>
  <si>
    <t>Tycho.groenescheij@gmail.com</t>
  </si>
  <si>
    <t>9211253D</t>
  </si>
  <si>
    <t>Max Zelissen</t>
  </si>
  <si>
    <t>max.zelissen@hotmail.nl</t>
  </si>
  <si>
    <t>9211254D</t>
  </si>
  <si>
    <t>Marin Roscam Abbing</t>
  </si>
  <si>
    <t>marin.roscamabbing@gmail.com</t>
  </si>
  <si>
    <t>9211255D</t>
  </si>
  <si>
    <t>Eise de Boer</t>
  </si>
  <si>
    <t>boer.de.eise@gmail.com</t>
  </si>
  <si>
    <t>9211256D</t>
  </si>
  <si>
    <t>Balime Verhaak</t>
  </si>
  <si>
    <t>vhkbalime@gmail.com</t>
  </si>
  <si>
    <t>9211257D</t>
  </si>
  <si>
    <t>Tom den Hartog</t>
  </si>
  <si>
    <t>tomdenhartog2000@gmail.com</t>
  </si>
  <si>
    <t>9211258D</t>
  </si>
  <si>
    <t>Ruben Zuidgeest</t>
  </si>
  <si>
    <t>ruben.zuidgeest@gmail.com</t>
  </si>
  <si>
    <t>9211259D</t>
  </si>
  <si>
    <t>Thijs Hartmann</t>
  </si>
  <si>
    <t>thijs.hartmann@hotmail.nl</t>
  </si>
  <si>
    <t>9211260D</t>
  </si>
  <si>
    <t>Julie den Dekker</t>
  </si>
  <si>
    <t>dendekkerjulie@gmail.com</t>
  </si>
  <si>
    <t>9211261D</t>
  </si>
  <si>
    <t>Karlijn Winthagen</t>
  </si>
  <si>
    <t>karlijnwinthagen@gmail.com</t>
  </si>
  <si>
    <t>9211262D</t>
  </si>
  <si>
    <t>Sasja Dollé</t>
  </si>
  <si>
    <t>sdolle@ziggo.nl</t>
  </si>
  <si>
    <t>9211263D</t>
  </si>
  <si>
    <t>Bendt van Bekkum</t>
  </si>
  <si>
    <t>bendtvanbekkum@gmail.com</t>
  </si>
  <si>
    <t>9211264D</t>
  </si>
  <si>
    <t>Stijn van den Hoven</t>
  </si>
  <si>
    <t>stijnvandenhoven1@gmail.com</t>
  </si>
  <si>
    <t>9211265D</t>
  </si>
  <si>
    <t>Carolijn Nagelhout</t>
  </si>
  <si>
    <t>carolijnnag@gmail.com</t>
  </si>
  <si>
    <t>9211266D</t>
  </si>
  <si>
    <t>Ynze Visser</t>
  </si>
  <si>
    <t>ynze.visser03@gmail.com</t>
  </si>
  <si>
    <t>9211267D</t>
  </si>
  <si>
    <t>Wessel Bruinsma</t>
  </si>
  <si>
    <t>Wessel.T.Bruinsma@gmail.com</t>
  </si>
  <si>
    <t>9211268D</t>
  </si>
  <si>
    <t>Thijs Osinga</t>
  </si>
  <si>
    <t>t.a.osinga@student.tudelft.nl</t>
  </si>
  <si>
    <t>9211269D</t>
  </si>
  <si>
    <t>Bram Bosch</t>
  </si>
  <si>
    <t>bram.johan.bosch@gmail.com</t>
  </si>
  <si>
    <t>9211270D</t>
  </si>
  <si>
    <t>Jochem Lippes</t>
  </si>
  <si>
    <t>jochem.lippes@gmail.com</t>
  </si>
  <si>
    <t>9211271D</t>
  </si>
  <si>
    <t>Teun Bosman</t>
  </si>
  <si>
    <t>teunbosman4@gmail.com</t>
  </si>
  <si>
    <t>9211272D</t>
  </si>
  <si>
    <t>Silke Kips</t>
  </si>
  <si>
    <t>silkekips@gmail.com</t>
  </si>
  <si>
    <t>9211273D</t>
  </si>
  <si>
    <t>Anne Kortekaas</t>
  </si>
  <si>
    <t>anne.kortekaas@posteo.de</t>
  </si>
  <si>
    <t>9211274D</t>
  </si>
  <si>
    <t>Hugo Wehry</t>
  </si>
  <si>
    <t>hugo.wehry@gmail.com</t>
  </si>
  <si>
    <t>9211275D</t>
  </si>
  <si>
    <t>Daniel Wolff</t>
  </si>
  <si>
    <t>danielwolff010@gmail.com</t>
  </si>
  <si>
    <t>9211276D</t>
  </si>
  <si>
    <t>Yosuke Hordijk</t>
  </si>
  <si>
    <t>y.t.hordijk@gmail.com</t>
  </si>
  <si>
    <t>9211277D</t>
  </si>
  <si>
    <t>Nynke Krabbenborg</t>
  </si>
  <si>
    <t>nynke.krabbenborg@gmail.com</t>
  </si>
  <si>
    <t>9211278D</t>
  </si>
  <si>
    <t>Friso van der Veen</t>
  </si>
  <si>
    <t>frisovanderveen@gmail.com</t>
  </si>
  <si>
    <t>9211280D</t>
  </si>
  <si>
    <t>Roeland Geijer</t>
  </si>
  <si>
    <t>roeland.geijer@gmail.com</t>
  </si>
  <si>
    <t>9211283D</t>
  </si>
  <si>
    <t>Suzanne Wink</t>
  </si>
  <si>
    <t>suzanne.wink@outlook.com</t>
  </si>
  <si>
    <t>9211284D</t>
  </si>
  <si>
    <t>Alexander Harte</t>
  </si>
  <si>
    <t>alexanderharte21@gmail.com</t>
  </si>
  <si>
    <t>9211285D</t>
  </si>
  <si>
    <t>Marnix Harmsen</t>
  </si>
  <si>
    <t>marnix707@gmail.com</t>
  </si>
  <si>
    <t>9211286D</t>
  </si>
  <si>
    <t>Tom van der Meer</t>
  </si>
  <si>
    <t>tlcvdmeer@gmail.com</t>
  </si>
  <si>
    <t>9211287D</t>
  </si>
  <si>
    <t>Stijn van Osch</t>
  </si>
  <si>
    <t>stijnquintenvanosch@gmail.com</t>
  </si>
  <si>
    <t>9211289D</t>
  </si>
  <si>
    <t>LidID</t>
  </si>
  <si>
    <t>Deb. Nr.</t>
  </si>
  <si>
    <t>100136</t>
  </si>
  <si>
    <t>100170</t>
  </si>
  <si>
    <t>100191</t>
  </si>
  <si>
    <t>100141</t>
  </si>
  <si>
    <t>100002</t>
  </si>
  <si>
    <t>100006</t>
  </si>
  <si>
    <t>100052</t>
  </si>
  <si>
    <t>100161</t>
  </si>
  <si>
    <t>100056</t>
  </si>
  <si>
    <t>100011</t>
  </si>
  <si>
    <t>100021</t>
  </si>
  <si>
    <t>100044</t>
  </si>
  <si>
    <t>100129</t>
  </si>
  <si>
    <t>100142</t>
  </si>
  <si>
    <t>100697</t>
  </si>
  <si>
    <t>100023</t>
  </si>
  <si>
    <t>100120</t>
  </si>
  <si>
    <t>100131</t>
  </si>
  <si>
    <t>100015</t>
  </si>
  <si>
    <t>100197</t>
  </si>
  <si>
    <t>100012</t>
  </si>
  <si>
    <t>100014</t>
  </si>
  <si>
    <t>100048</t>
  </si>
  <si>
    <t>100093</t>
  </si>
  <si>
    <t>100105</t>
  </si>
  <si>
    <t>100111</t>
  </si>
  <si>
    <t>100146</t>
  </si>
  <si>
    <t>100151</t>
  </si>
  <si>
    <t>100431</t>
  </si>
  <si>
    <t>100013</t>
  </si>
  <si>
    <t>100145</t>
  </si>
  <si>
    <t>100149</t>
  </si>
  <si>
    <t>100057</t>
  </si>
  <si>
    <t>100068</t>
  </si>
  <si>
    <t>100127</t>
  </si>
  <si>
    <t>100172</t>
  </si>
  <si>
    <t>100003</t>
  </si>
  <si>
    <t>100060</t>
  </si>
  <si>
    <t>100094</t>
  </si>
  <si>
    <t>100100</t>
  </si>
  <si>
    <t>100110</t>
  </si>
  <si>
    <t>100119</t>
  </si>
  <si>
    <t>100180</t>
  </si>
  <si>
    <t>100192</t>
  </si>
  <si>
    <t>100035</t>
  </si>
  <si>
    <t>100125</t>
  </si>
  <si>
    <t>100156</t>
  </si>
  <si>
    <t>100168</t>
  </si>
  <si>
    <t>100201</t>
  </si>
  <si>
    <t>100001</t>
  </si>
  <si>
    <t>100030</t>
  </si>
  <si>
    <t>100055</t>
  </si>
  <si>
    <t>100069</t>
  </si>
  <si>
    <t>100073</t>
  </si>
  <si>
    <t>100173</t>
  </si>
  <si>
    <t>100070</t>
  </si>
  <si>
    <t>100079</t>
  </si>
  <si>
    <t>100157</t>
  </si>
  <si>
    <t>596174D</t>
  </si>
  <si>
    <t>100179</t>
  </si>
  <si>
    <t>100183</t>
  </si>
  <si>
    <t>596013D</t>
  </si>
  <si>
    <t>100257</t>
  </si>
  <si>
    <t>100258</t>
  </si>
  <si>
    <t>100300</t>
  </si>
  <si>
    <t>100272</t>
  </si>
  <si>
    <t>100276</t>
  </si>
  <si>
    <t>100283</t>
  </si>
  <si>
    <t>100288</t>
  </si>
  <si>
    <t>100295</t>
  </si>
  <si>
    <t>100309</t>
  </si>
  <si>
    <t>597205D</t>
  </si>
  <si>
    <t>100350</t>
  </si>
  <si>
    <t>100320</t>
  </si>
  <si>
    <t>100323</t>
  </si>
  <si>
    <t>100330</t>
  </si>
  <si>
    <t>100332</t>
  </si>
  <si>
    <t>100334</t>
  </si>
  <si>
    <t>100335</t>
  </si>
  <si>
    <t>100336</t>
  </si>
  <si>
    <t>100352</t>
  </si>
  <si>
    <t>100345</t>
  </si>
  <si>
    <t>100348</t>
  </si>
  <si>
    <t>100440</t>
  </si>
  <si>
    <t>100370</t>
  </si>
  <si>
    <t>598015D</t>
  </si>
  <si>
    <t>598024D</t>
  </si>
  <si>
    <t>598034D</t>
  </si>
  <si>
    <t>598057D</t>
  </si>
  <si>
    <t>598071D</t>
  </si>
  <si>
    <t>598081D</t>
  </si>
  <si>
    <t>598098D</t>
  </si>
  <si>
    <t>100439</t>
  </si>
  <si>
    <t>100366</t>
  </si>
  <si>
    <t>598116D</t>
  </si>
  <si>
    <t>598185D</t>
  </si>
  <si>
    <t>100423</t>
  </si>
  <si>
    <t>598199D</t>
  </si>
  <si>
    <t>100426</t>
  </si>
  <si>
    <t>100447</t>
  </si>
  <si>
    <t>100436</t>
  </si>
  <si>
    <t>599119D</t>
  </si>
  <si>
    <t>100066</t>
  </si>
  <si>
    <t>599037D</t>
  </si>
  <si>
    <t>100457</t>
  </si>
  <si>
    <t>599048D</t>
  </si>
  <si>
    <t>100464</t>
  </si>
  <si>
    <t>100467</t>
  </si>
  <si>
    <t>599110D</t>
  </si>
  <si>
    <t>599123D</t>
  </si>
  <si>
    <t>100479</t>
  </si>
  <si>
    <t>599147D</t>
  </si>
  <si>
    <t>599174D</t>
  </si>
  <si>
    <t>100488</t>
  </si>
  <si>
    <t>100492</t>
  </si>
  <si>
    <t>599493D</t>
  </si>
  <si>
    <t>100504</t>
  </si>
  <si>
    <t>100506</t>
  </si>
  <si>
    <t>500051D</t>
  </si>
  <si>
    <t>500083D</t>
  </si>
  <si>
    <t>100514</t>
  </si>
  <si>
    <t>500123D</t>
  </si>
  <si>
    <t>500132D</t>
  </si>
  <si>
    <t>500151D</t>
  </si>
  <si>
    <t>500202D</t>
  </si>
  <si>
    <t>501016D</t>
  </si>
  <si>
    <t>501078D</t>
  </si>
  <si>
    <t>501081D</t>
  </si>
  <si>
    <t>100553</t>
  </si>
  <si>
    <t>501101D</t>
  </si>
  <si>
    <t>100557</t>
  </si>
  <si>
    <t>501113D</t>
  </si>
  <si>
    <t>501132D</t>
  </si>
  <si>
    <t>100565</t>
  </si>
  <si>
    <t>100577</t>
  </si>
  <si>
    <t>100578</t>
  </si>
  <si>
    <t>501168D</t>
  </si>
  <si>
    <t>501170D</t>
  </si>
  <si>
    <t>100581</t>
  </si>
  <si>
    <t>501197D</t>
  </si>
  <si>
    <t>100595</t>
  </si>
  <si>
    <t>100598</t>
  </si>
  <si>
    <t>100601</t>
  </si>
  <si>
    <t>500052D</t>
  </si>
  <si>
    <t>100614</t>
  </si>
  <si>
    <t>502307D</t>
  </si>
  <si>
    <t>502314D</t>
  </si>
  <si>
    <t>502321D</t>
  </si>
  <si>
    <t>502328D</t>
  </si>
  <si>
    <t>100624</t>
  </si>
  <si>
    <t>502348D</t>
  </si>
  <si>
    <t>100635</t>
  </si>
  <si>
    <t>100636</t>
  </si>
  <si>
    <t>502372D</t>
  </si>
  <si>
    <t>100647</t>
  </si>
  <si>
    <t>503318D</t>
  </si>
  <si>
    <t>100651</t>
  </si>
  <si>
    <t>503367D</t>
  </si>
  <si>
    <t>100662</t>
  </si>
  <si>
    <t>503428D</t>
  </si>
  <si>
    <t>100668</t>
  </si>
  <si>
    <t>503462D</t>
  </si>
  <si>
    <t>503470D</t>
  </si>
  <si>
    <t>503475D</t>
  </si>
  <si>
    <t>100626</t>
  </si>
  <si>
    <t>100677</t>
  </si>
  <si>
    <t>100692</t>
  </si>
  <si>
    <t>503524D</t>
  </si>
  <si>
    <t>100682</t>
  </si>
  <si>
    <t>100690</t>
  </si>
  <si>
    <t>504031D</t>
  </si>
  <si>
    <t>504039D</t>
  </si>
  <si>
    <t>904004D</t>
  </si>
  <si>
    <t>904005D</t>
  </si>
  <si>
    <t>503358D</t>
  </si>
  <si>
    <t>904006D</t>
  </si>
  <si>
    <t>904007D</t>
  </si>
  <si>
    <t>504084D</t>
  </si>
  <si>
    <t>504090D</t>
  </si>
  <si>
    <t>904009D</t>
  </si>
  <si>
    <t>904010D</t>
  </si>
  <si>
    <t>904011D</t>
  </si>
  <si>
    <t>504125D</t>
  </si>
  <si>
    <t>904012D</t>
  </si>
  <si>
    <t>504136D</t>
  </si>
  <si>
    <t>504150D</t>
  </si>
  <si>
    <t>504176D</t>
  </si>
  <si>
    <t>904015D</t>
  </si>
  <si>
    <t>904016D</t>
  </si>
  <si>
    <t>504214D</t>
  </si>
  <si>
    <t>504215D</t>
  </si>
  <si>
    <t>904017D</t>
  </si>
  <si>
    <t>904019D</t>
  </si>
  <si>
    <t>904020D</t>
  </si>
  <si>
    <t>504247D</t>
  </si>
  <si>
    <t>505001D</t>
  </si>
  <si>
    <t>100696</t>
  </si>
  <si>
    <t>505006D</t>
  </si>
  <si>
    <t>505010D</t>
  </si>
  <si>
    <t>100698</t>
  </si>
  <si>
    <t>505044D</t>
  </si>
  <si>
    <t>505052D</t>
  </si>
  <si>
    <t>503349D</t>
  </si>
  <si>
    <t>100699</t>
  </si>
  <si>
    <t>100700</t>
  </si>
  <si>
    <t>505125D</t>
  </si>
  <si>
    <t>505132D</t>
  </si>
  <si>
    <t>505150D</t>
  </si>
  <si>
    <t>505164D</t>
  </si>
  <si>
    <t>505186D</t>
  </si>
  <si>
    <t>505187D</t>
  </si>
  <si>
    <t>505189D</t>
  </si>
  <si>
    <t>100702</t>
  </si>
  <si>
    <t>505244D</t>
  </si>
  <si>
    <t>505259D</t>
  </si>
  <si>
    <t>505268D</t>
  </si>
  <si>
    <t>904022D</t>
  </si>
  <si>
    <t>904023D</t>
  </si>
  <si>
    <t>506005D</t>
  </si>
  <si>
    <t>904024D</t>
  </si>
  <si>
    <t>598014D</t>
  </si>
  <si>
    <t>904025D</t>
  </si>
  <si>
    <t>506028D</t>
  </si>
  <si>
    <t>904026D</t>
  </si>
  <si>
    <t>506034D</t>
  </si>
  <si>
    <t>904027D</t>
  </si>
  <si>
    <t>506044D</t>
  </si>
  <si>
    <t>904028D</t>
  </si>
  <si>
    <t>904029D</t>
  </si>
  <si>
    <t>506057D</t>
  </si>
  <si>
    <t>506059D</t>
  </si>
  <si>
    <t>506060D</t>
  </si>
  <si>
    <t>506064D</t>
  </si>
  <si>
    <t>904030D</t>
  </si>
  <si>
    <t>506090D</t>
  </si>
  <si>
    <t>506108D</t>
  </si>
  <si>
    <t>904031D</t>
  </si>
  <si>
    <t>904032D</t>
  </si>
  <si>
    <t>904033D</t>
  </si>
  <si>
    <t>503443D</t>
  </si>
  <si>
    <t>506133D</t>
  </si>
  <si>
    <t>506141D</t>
  </si>
  <si>
    <t>506153D</t>
  </si>
  <si>
    <t>506194D</t>
  </si>
  <si>
    <t>506197D</t>
  </si>
  <si>
    <t>904034D</t>
  </si>
  <si>
    <t>904035D</t>
  </si>
  <si>
    <t>506214D</t>
  </si>
  <si>
    <t>506225D</t>
  </si>
  <si>
    <t>904036</t>
  </si>
  <si>
    <t>502008D</t>
  </si>
  <si>
    <t>505199D</t>
  </si>
  <si>
    <t>100561</t>
  </si>
  <si>
    <t>503357D</t>
  </si>
  <si>
    <t>904041D</t>
  </si>
  <si>
    <t>904094D</t>
  </si>
  <si>
    <t>904072D</t>
  </si>
  <si>
    <t>904073D</t>
  </si>
  <si>
    <t>507034D</t>
  </si>
  <si>
    <t>904095D</t>
  </si>
  <si>
    <t>507231D</t>
  </si>
  <si>
    <t>507022D</t>
  </si>
  <si>
    <t>507120D</t>
  </si>
  <si>
    <t>507218D</t>
  </si>
  <si>
    <t>507115D</t>
  </si>
  <si>
    <t>507013D</t>
  </si>
  <si>
    <t>507086D</t>
  </si>
  <si>
    <t>507315D</t>
  </si>
  <si>
    <t>507112D</t>
  </si>
  <si>
    <t>507223D</t>
  </si>
  <si>
    <t>507185D</t>
  </si>
  <si>
    <t>507165D</t>
  </si>
  <si>
    <t>507123D</t>
  </si>
  <si>
    <t>507241D</t>
  </si>
  <si>
    <t>507307D</t>
  </si>
  <si>
    <t>507118D</t>
  </si>
  <si>
    <t>507049D</t>
  </si>
  <si>
    <t>507234D</t>
  </si>
  <si>
    <t>507247D</t>
  </si>
  <si>
    <t>507113D</t>
  </si>
  <si>
    <t>507266D</t>
  </si>
  <si>
    <t>507033D</t>
  </si>
  <si>
    <t>507075D</t>
  </si>
  <si>
    <t>507304D</t>
  </si>
  <si>
    <t>507309D</t>
  </si>
  <si>
    <t>507111D</t>
  </si>
  <si>
    <t>507040D</t>
  </si>
  <si>
    <t>507150D</t>
  </si>
  <si>
    <t>507076D</t>
  </si>
  <si>
    <t>507151D</t>
  </si>
  <si>
    <t>507244D</t>
  </si>
  <si>
    <t>507164D</t>
  </si>
  <si>
    <t>507263D</t>
  </si>
  <si>
    <t>507085D</t>
  </si>
  <si>
    <t>507299D</t>
  </si>
  <si>
    <t>507077D</t>
  </si>
  <si>
    <t>507037D</t>
  </si>
  <si>
    <t>507131D</t>
  </si>
  <si>
    <t>507094D</t>
  </si>
  <si>
    <t>507305D</t>
  </si>
  <si>
    <t>507119D</t>
  </si>
  <si>
    <t>507063D</t>
  </si>
  <si>
    <t>507070D</t>
  </si>
  <si>
    <t>507141D</t>
  </si>
  <si>
    <t>507282D</t>
  </si>
  <si>
    <t>507198D</t>
  </si>
  <si>
    <t>904074D</t>
  </si>
  <si>
    <t>904075D</t>
  </si>
  <si>
    <t>506111D</t>
  </si>
  <si>
    <t>904076D</t>
  </si>
  <si>
    <t>904096D</t>
  </si>
  <si>
    <t>904077D</t>
  </si>
  <si>
    <t>904105D</t>
  </si>
  <si>
    <t>904103D</t>
  </si>
  <si>
    <t>904104D</t>
  </si>
  <si>
    <t>904102D</t>
  </si>
  <si>
    <t>904111D</t>
  </si>
  <si>
    <t>904101D</t>
  </si>
  <si>
    <t>904109D</t>
  </si>
  <si>
    <t>907013D</t>
  </si>
  <si>
    <t>907010D</t>
  </si>
  <si>
    <t>907011D</t>
  </si>
  <si>
    <t>907012D</t>
  </si>
  <si>
    <t>907006D</t>
  </si>
  <si>
    <t>907016D</t>
  </si>
  <si>
    <t>908002D</t>
  </si>
  <si>
    <t>908003D</t>
  </si>
  <si>
    <t>908004D</t>
  </si>
  <si>
    <t>908005D</t>
  </si>
  <si>
    <t>908006D</t>
  </si>
  <si>
    <t>908007D</t>
  </si>
  <si>
    <t>908008D</t>
  </si>
  <si>
    <t>908009D</t>
  </si>
  <si>
    <t>908010D</t>
  </si>
  <si>
    <t>908001D</t>
  </si>
  <si>
    <t>908011D</t>
  </si>
  <si>
    <t>908012D</t>
  </si>
  <si>
    <t>908026D</t>
  </si>
  <si>
    <t>908013D</t>
  </si>
  <si>
    <t>908014D</t>
  </si>
  <si>
    <t>908015D</t>
  </si>
  <si>
    <t>908016D</t>
  </si>
  <si>
    <t>908027D</t>
  </si>
  <si>
    <t>908028D</t>
  </si>
  <si>
    <t>908029D</t>
  </si>
  <si>
    <t>908030D</t>
  </si>
  <si>
    <t>907014D</t>
  </si>
  <si>
    <t>908031D</t>
  </si>
  <si>
    <t>907004D</t>
  </si>
  <si>
    <t>908032D</t>
  </si>
  <si>
    <t>907009D</t>
  </si>
  <si>
    <t>908033D</t>
  </si>
  <si>
    <t>908034D</t>
  </si>
  <si>
    <t>908035D</t>
  </si>
  <si>
    <t>908020D</t>
  </si>
  <si>
    <t>908036D</t>
  </si>
  <si>
    <t>908024D</t>
  </si>
  <si>
    <t>908025D</t>
  </si>
  <si>
    <t>908021D</t>
  </si>
  <si>
    <t>907007D</t>
  </si>
  <si>
    <t>908037D</t>
  </si>
  <si>
    <t>907017D</t>
  </si>
  <si>
    <t>908038D</t>
  </si>
  <si>
    <t>907019D</t>
  </si>
  <si>
    <t>907003D</t>
  </si>
  <si>
    <t>907020D</t>
  </si>
  <si>
    <t>907015D</t>
  </si>
  <si>
    <t>908039D</t>
  </si>
  <si>
    <t>908040D</t>
  </si>
  <si>
    <t>908041D</t>
  </si>
  <si>
    <t>907005D</t>
  </si>
  <si>
    <t>908042D</t>
  </si>
  <si>
    <t>908043D</t>
  </si>
  <si>
    <t>908044D</t>
  </si>
  <si>
    <t>908045D</t>
  </si>
  <si>
    <t>908046D</t>
  </si>
  <si>
    <t>907008D</t>
  </si>
  <si>
    <t>907018D</t>
  </si>
  <si>
    <t>908018D</t>
  </si>
  <si>
    <t>908019D</t>
  </si>
  <si>
    <t>505218D</t>
  </si>
  <si>
    <t>915914D</t>
  </si>
  <si>
    <t>debiteurennummer BP</t>
  </si>
  <si>
    <t>904097D</t>
  </si>
  <si>
    <t>Type borrel</t>
  </si>
  <si>
    <t>grootboek baten</t>
  </si>
  <si>
    <t>grootboek lasten</t>
  </si>
  <si>
    <t>prijs per biertje</t>
  </si>
  <si>
    <t>Sportborrel</t>
  </si>
  <si>
    <t>Verenigingsborrel</t>
  </si>
  <si>
    <t>rownr lookup</t>
  </si>
  <si>
    <t>Memoriaal Lasten</t>
  </si>
  <si>
    <t>Memoriaal Baten</t>
  </si>
  <si>
    <t>Regels voor:</t>
  </si>
  <si>
    <t>Sjaarschborrel</t>
  </si>
  <si>
    <t>Datum</t>
  </si>
  <si>
    <t>Deb_NR</t>
  </si>
  <si>
    <t>GBK</t>
  </si>
  <si>
    <t>Doc/fac</t>
  </si>
  <si>
    <t>Omschrijving</t>
  </si>
  <si>
    <t>Bedrag</t>
  </si>
  <si>
    <t>Naam:</t>
  </si>
  <si>
    <t>Doc/fac:</t>
  </si>
  <si>
    <t>Datum:</t>
  </si>
  <si>
    <t>Totale baten</t>
  </si>
  <si>
    <t>Totale lasten</t>
  </si>
  <si>
    <t>Deelnemers</t>
  </si>
  <si>
    <t>Kosten per deelnemer</t>
  </si>
  <si>
    <t>Allocatie aan GBK</t>
  </si>
  <si>
    <t>Debit</t>
  </si>
  <si>
    <t>Credit</t>
  </si>
  <si>
    <t>Saldo</t>
  </si>
  <si>
    <t>Afrondingsrekening</t>
  </si>
  <si>
    <t>Dit is wat er is gebeurd</t>
  </si>
  <si>
    <t>Epische borrel</t>
  </si>
  <si>
    <t>19.02.01</t>
  </si>
  <si>
    <t>Datum borrel</t>
  </si>
  <si>
    <t>Check saldo kolom = 0</t>
  </si>
  <si>
    <t>Check alles gealloceerd</t>
  </si>
  <si>
    <t>Debit / Afr / Credit</t>
  </si>
  <si>
    <t>Afr</t>
  </si>
  <si>
    <t>Totalen</t>
  </si>
  <si>
    <t>Deler</t>
  </si>
  <si>
    <t>Omschrijving kostenpost</t>
  </si>
  <si>
    <t>Bier &lt; 5 - op Yetipas</t>
  </si>
  <si>
    <t>Bier HO - op Yetipas</t>
  </si>
  <si>
    <t>Sterk - op Yetipas</t>
  </si>
  <si>
    <t>Happen - op Yetipas</t>
  </si>
  <si>
    <t>Outfits</t>
  </si>
  <si>
    <t>Afterborrel in de Bebop</t>
  </si>
  <si>
    <t>Doner Alev</t>
  </si>
  <si>
    <t>Invullen</t>
  </si>
  <si>
    <t>Betaald door vereneging</t>
  </si>
  <si>
    <t>Bon</t>
  </si>
  <si>
    <t>Betaald</t>
  </si>
  <si>
    <t>Gepaald</t>
  </si>
  <si>
    <t>Wat iemand betaald heeft</t>
  </si>
  <si>
    <t>Bar Praesidium BIER - Credit zelf (negatief) invullen</t>
  </si>
  <si>
    <t>Aantal keer palen</t>
  </si>
  <si>
    <t>Bar Praesidium STERK - Credit zelf (negatief) invullen</t>
  </si>
  <si>
    <t>Bonnummer</t>
  </si>
  <si>
    <t>Bar Praesidium HAPPEN - Credit zelf (negatief) invullen</t>
  </si>
  <si>
    <t>Automatische velden (output)</t>
  </si>
  <si>
    <t>Betaling Yeti KAS - Bedragen in de relevante kolom invullen</t>
  </si>
  <si>
    <t>Automatische velden (tussen)</t>
  </si>
  <si>
    <t>Betaling Yeti BANK - Bedragen in de relevante kolom invullen</t>
  </si>
  <si>
    <t>ZOEKEN LID</t>
  </si>
  <si>
    <t>Lid_NR</t>
  </si>
  <si>
    <t>Dessing</t>
  </si>
  <si>
    <t>Betaald door leden</t>
  </si>
  <si>
    <t>ZOEKEN GROOTBOEK</t>
  </si>
  <si>
    <t>Schulties</t>
  </si>
  <si>
    <t>19.01.01</t>
  </si>
  <si>
    <t>HO Schultenbrau</t>
  </si>
  <si>
    <t>Overig</t>
  </si>
  <si>
    <t>max</t>
  </si>
  <si>
    <t>21.3.1</t>
  </si>
  <si>
    <t>Daghappen</t>
  </si>
  <si>
    <t>Kotsboete</t>
  </si>
  <si>
    <t>tycho</t>
  </si>
  <si>
    <t>21.3.2</t>
  </si>
  <si>
    <t>Pizza's</t>
  </si>
  <si>
    <t>fiach</t>
  </si>
  <si>
    <t>Random Borrel</t>
  </si>
  <si>
    <t>Check</t>
  </si>
  <si>
    <t>EXCLUDE</t>
  </si>
  <si>
    <t>Sheet_no</t>
  </si>
  <si>
    <t>Sheet_name</t>
  </si>
  <si>
    <t>Weekend</t>
  </si>
  <si>
    <t>include</t>
  </si>
  <si>
    <t>W1</t>
  </si>
  <si>
    <t>Lid</t>
  </si>
  <si>
    <t>W2</t>
  </si>
  <si>
    <t>deb_specials</t>
  </si>
  <si>
    <t>W3</t>
  </si>
  <si>
    <t>CHECK</t>
  </si>
  <si>
    <t>W4</t>
  </si>
  <si>
    <t>W5</t>
  </si>
  <si>
    <t>W6</t>
  </si>
  <si>
    <t>W7</t>
  </si>
  <si>
    <t>W8</t>
  </si>
  <si>
    <t>W9</t>
  </si>
  <si>
    <t>WALV dag 1</t>
  </si>
  <si>
    <t>WALV dag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</si>
</sst>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&quot;€&quot;#,##0.00"/>
    <numFmt numFmtId="165" formatCode="[$€-2]\ #,##0.00"/>
    <numFmt numFmtId="166" formatCode="#,##0.00_);\-#,##0.00_);&quot;-  &quot;;&quot; &quot;@&quot; &quot;"/>
    <numFmt numFmtId="167" formatCode="#,##0.00000000000_);\-#,##0.00000000000_);&quot;-  &quot;;&quot; &quot;@&quot; &quot;"/>
    <numFmt numFmtId="168" formatCode="_-\€\ #,##0.00_);_-\€\ \(#,##0.00\);&quot;-  &quot;;&quot; &quot;@&quot; &quot;"/>
    <numFmt numFmtId="169" formatCode="#,##0.00_ ;\-#,##0.00\ "/>
    <numFmt numFmtId="170" formatCode="#,##0_);\-#,##0_);&quot;-  &quot;;&quot; &quot;@&quot; &quot;"/>
    <numFmt numFmtId="171" formatCode="_(&quot;€&quot;* #,##0.00_);_(&quot;€&quot;* \(#,##0.00\);_(&quot;€&quot;* &quot;-&quot;??_);_(@_)"/>
  </numFmts>
  <fonts count="27" x14ac:knownFonts="1">
    <font>
      <sz val="11"/>
      <color theme="1"/>
      <name val="Arial"/>
    </font>
    <font>
      <sz val="11"/>
      <color rgb="FFFFFFFF"/>
      <name val="Calibri"/>
    </font>
    <font>
      <sz val="11"/>
      <color theme="1"/>
      <name val="Calibri"/>
    </font>
    <font>
      <sz val="11"/>
      <color rgb="FF000000"/>
      <name val="Calibri"/>
    </font>
    <font>
      <u/>
      <sz val="11"/>
      <color theme="1"/>
      <name val="Arial"/>
    </font>
    <font>
      <b/>
      <sz val="10"/>
      <color rgb="FFFFFFFF"/>
      <name val="Arial"/>
    </font>
    <font>
      <sz val="10"/>
      <color theme="1"/>
      <name val="Arial"/>
    </font>
    <font>
      <sz val="10"/>
      <color theme="1"/>
      <name val="Calibri"/>
    </font>
    <font>
      <sz val="11"/>
      <color theme="0"/>
      <name val="Arial"/>
    </font>
    <font>
      <b/>
      <sz val="16"/>
      <color theme="0"/>
      <name val="Arial"/>
    </font>
    <font>
      <sz val="11"/>
      <name val="Arial"/>
    </font>
    <font>
      <b/>
      <sz val="11"/>
      <color theme="0"/>
      <name val="Arial"/>
    </font>
    <font>
      <sz val="11"/>
      <color rgb="FF000000"/>
      <name val="Arial"/>
    </font>
    <font>
      <b/>
      <sz val="11"/>
      <color rgb="FFFFFFFF"/>
      <name val="Arial"/>
    </font>
    <font>
      <b/>
      <sz val="10"/>
      <color theme="0"/>
      <name val="Arial"/>
    </font>
    <font>
      <sz val="11"/>
      <color rgb="FFFFFFFF"/>
      <name val="Arial"/>
    </font>
    <font>
      <sz val="11"/>
      <color rgb="FF7F7F7F"/>
      <name val="Arial"/>
    </font>
    <font>
      <b/>
      <sz val="11"/>
      <color rgb="FF000000"/>
      <name val="Arial"/>
    </font>
    <font>
      <b/>
      <sz val="16"/>
      <color rgb="FFFFFFFF"/>
      <name val="Arial"/>
    </font>
    <font>
      <sz val="10"/>
      <color rgb="FF263238"/>
      <name val="Arial"/>
    </font>
    <font>
      <b/>
      <sz val="20"/>
      <color rgb="FFFFFFFF"/>
      <name val="Arial"/>
    </font>
    <font>
      <b/>
      <sz val="11"/>
      <color theme="1"/>
      <name val="Arial"/>
    </font>
    <font>
      <b/>
      <sz val="11"/>
      <color rgb="FFFF0000"/>
      <name val="Arial"/>
    </font>
    <font>
      <sz val="11"/>
      <color rgb="FF7F7F7F"/>
      <name val="Calibri"/>
    </font>
    <font>
      <b/>
      <sz val="11"/>
      <color rgb="FFFFFFFF"/>
      <name val="Calibri"/>
    </font>
    <font>
      <b/>
      <sz val="11"/>
      <color rgb="FF7F7F7F"/>
      <name val="Calibri"/>
    </font>
    <font>
      <sz val="11"/>
      <color rgb="FF0A0101"/>
      <name val="Arial"/>
    </font>
  </fonts>
  <fills count="12">
    <fill>
      <patternFill patternType="none"/>
    </fill>
    <fill>
      <patternFill patternType="gray125"/>
    </fill>
    <fill>
      <patternFill patternType="solid">
        <fgColor rgb="FF808080"/>
        <bgColor rgb="FF808080"/>
      </patternFill>
    </fill>
    <fill>
      <patternFill patternType="solid">
        <fgColor rgb="FFBFBFBF"/>
        <bgColor rgb="FFBFBFBF"/>
      </patternFill>
    </fill>
    <fill>
      <patternFill patternType="solid">
        <fgColor rgb="FFFFFFFF"/>
        <bgColor rgb="FFFFFFFF"/>
      </patternFill>
    </fill>
    <fill>
      <patternFill patternType="solid">
        <fgColor rgb="FF7F7F7F"/>
        <bgColor rgb="FF7F7F7F"/>
      </patternFill>
    </fill>
    <fill>
      <patternFill patternType="solid">
        <fgColor rgb="FF3F3F3F"/>
        <bgColor rgb="FF3F3F3F"/>
      </patternFill>
    </fill>
    <fill>
      <patternFill patternType="solid">
        <fgColor rgb="FFFFFF9C"/>
        <bgColor rgb="FFFFFF9C"/>
      </patternFill>
    </fill>
    <fill>
      <patternFill patternType="solid">
        <fgColor rgb="FFA5A5A5"/>
        <bgColor rgb="FFA5A5A5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  <fill>
      <patternFill patternType="solid">
        <fgColor rgb="FF00B050"/>
        <bgColor rgb="FF00B050"/>
      </patternFill>
    </fill>
  </fills>
  <borders count="19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34">
    <xf numFmtId="0" fontId="0" fillId="0" borderId="0" xfId="0" applyFont="1" applyAlignment="1"/>
    <xf numFmtId="0" fontId="1" fillId="2" borderId="1" xfId="0" applyFont="1" applyFill="1" applyBorder="1"/>
    <xf numFmtId="0" fontId="2" fillId="0" borderId="0" xfId="0" applyFont="1"/>
    <xf numFmtId="0" fontId="3" fillId="3" borderId="1" xfId="0" applyFont="1" applyFill="1" applyBorder="1"/>
    <xf numFmtId="0" fontId="4" fillId="0" borderId="0" xfId="0" applyFont="1"/>
    <xf numFmtId="0" fontId="2" fillId="0" borderId="0" xfId="0" applyFont="1" applyAlignment="1">
      <alignment horizontal="right"/>
    </xf>
    <xf numFmtId="0" fontId="2" fillId="0" borderId="2" xfId="0" applyFont="1" applyBorder="1"/>
    <xf numFmtId="0" fontId="2" fillId="0" borderId="2" xfId="0" applyFont="1" applyBorder="1" applyAlignment="1">
      <alignment horizontal="right"/>
    </xf>
    <xf numFmtId="0" fontId="2" fillId="4" borderId="1" xfId="0" applyFont="1" applyFill="1" applyBorder="1"/>
    <xf numFmtId="0" fontId="2" fillId="4" borderId="2" xfId="0" applyFont="1" applyFill="1" applyBorder="1"/>
    <xf numFmtId="0" fontId="2" fillId="4" borderId="1" xfId="0" applyFont="1" applyFill="1" applyBorder="1" applyAlignment="1">
      <alignment horizontal="right"/>
    </xf>
    <xf numFmtId="0" fontId="2" fillId="4" borderId="2" xfId="0" applyFont="1" applyFill="1" applyBorder="1" applyAlignment="1">
      <alignment horizontal="right"/>
    </xf>
    <xf numFmtId="0" fontId="3" fillId="0" borderId="0" xfId="0" applyFont="1" applyAlignment="1">
      <alignment horizontal="right"/>
    </xf>
    <xf numFmtId="0" fontId="3" fillId="0" borderId="0" xfId="0" applyFont="1" applyAlignment="1"/>
    <xf numFmtId="0" fontId="2" fillId="0" borderId="0" xfId="0" applyFont="1" applyAlignment="1"/>
    <xf numFmtId="0" fontId="5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right"/>
    </xf>
    <xf numFmtId="49" fontId="2" fillId="0" borderId="0" xfId="0" quotePrefix="1" applyNumberFormat="1" applyFont="1" applyAlignment="1">
      <alignment horizontal="right"/>
    </xf>
    <xf numFmtId="49" fontId="2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164" fontId="2" fillId="0" borderId="0" xfId="0" applyNumberFormat="1" applyFont="1" applyAlignment="1"/>
    <xf numFmtId="0" fontId="8" fillId="5" borderId="1" xfId="0" applyFont="1" applyFill="1" applyBorder="1"/>
    <xf numFmtId="0" fontId="0" fillId="5" borderId="1" xfId="0" applyFont="1" applyFill="1" applyBorder="1"/>
    <xf numFmtId="0" fontId="0" fillId="6" borderId="1" xfId="0" applyFont="1" applyFill="1" applyBorder="1"/>
    <xf numFmtId="0" fontId="0" fillId="0" borderId="0" xfId="0" applyFont="1"/>
    <xf numFmtId="0" fontId="11" fillId="5" borderId="1" xfId="0" applyFont="1" applyFill="1" applyBorder="1"/>
    <xf numFmtId="14" fontId="13" fillId="2" borderId="1" xfId="0" applyNumberFormat="1" applyFont="1" applyFill="1" applyBorder="1"/>
    <xf numFmtId="0" fontId="13" fillId="2" borderId="1" xfId="0" applyFont="1" applyFill="1" applyBorder="1"/>
    <xf numFmtId="0" fontId="14" fillId="5" borderId="1" xfId="0" applyFont="1" applyFill="1" applyBorder="1"/>
    <xf numFmtId="14" fontId="0" fillId="0" borderId="0" xfId="0" applyNumberFormat="1" applyFont="1"/>
    <xf numFmtId="164" fontId="0" fillId="0" borderId="0" xfId="0" applyNumberFormat="1" applyFont="1"/>
    <xf numFmtId="0" fontId="0" fillId="3" borderId="1" xfId="0" applyFont="1" applyFill="1" applyBorder="1"/>
    <xf numFmtId="0" fontId="0" fillId="3" borderId="1" xfId="0" applyFont="1" applyFill="1" applyBorder="1" applyAlignment="1">
      <alignment horizontal="left"/>
    </xf>
    <xf numFmtId="14" fontId="0" fillId="3" borderId="1" xfId="0" applyNumberFormat="1" applyFont="1" applyFill="1" applyBorder="1" applyAlignment="1">
      <alignment horizontal="left"/>
    </xf>
    <xf numFmtId="0" fontId="12" fillId="3" borderId="1" xfId="0" applyFont="1" applyFill="1" applyBorder="1"/>
    <xf numFmtId="165" fontId="0" fillId="3" borderId="1" xfId="0" applyNumberFormat="1" applyFont="1" applyFill="1" applyBorder="1" applyAlignment="1">
      <alignment horizontal="left"/>
    </xf>
    <xf numFmtId="1" fontId="0" fillId="3" borderId="1" xfId="0" applyNumberFormat="1" applyFont="1" applyFill="1" applyBorder="1" applyAlignment="1">
      <alignment horizontal="left"/>
    </xf>
    <xf numFmtId="49" fontId="15" fillId="2" borderId="1" xfId="0" applyNumberFormat="1" applyFont="1" applyFill="1" applyBorder="1" applyAlignment="1">
      <alignment horizontal="right"/>
    </xf>
    <xf numFmtId="164" fontId="15" fillId="2" borderId="1" xfId="0" applyNumberFormat="1" applyFont="1" applyFill="1" applyBorder="1" applyAlignment="1">
      <alignment horizontal="right"/>
    </xf>
    <xf numFmtId="49" fontId="0" fillId="0" borderId="0" xfId="0" applyNumberFormat="1" applyFont="1"/>
    <xf numFmtId="0" fontId="16" fillId="2" borderId="1" xfId="0" applyFont="1" applyFill="1" applyBorder="1"/>
    <xf numFmtId="0" fontId="15" fillId="2" borderId="1" xfId="0" applyFont="1" applyFill="1" applyBorder="1"/>
    <xf numFmtId="49" fontId="0" fillId="0" borderId="0" xfId="0" applyNumberFormat="1" applyFont="1" applyAlignment="1">
      <alignment horizontal="right"/>
    </xf>
    <xf numFmtId="166" fontId="0" fillId="0" borderId="0" xfId="0" applyNumberFormat="1" applyFont="1"/>
    <xf numFmtId="0" fontId="0" fillId="0" borderId="0" xfId="0" applyFont="1" applyAlignment="1">
      <alignment horizontal="right"/>
    </xf>
    <xf numFmtId="49" fontId="13" fillId="2" borderId="1" xfId="0" applyNumberFormat="1" applyFont="1" applyFill="1" applyBorder="1" applyAlignment="1">
      <alignment horizontal="right"/>
    </xf>
    <xf numFmtId="166" fontId="13" fillId="2" borderId="1" xfId="0" applyNumberFormat="1" applyFont="1" applyFill="1" applyBorder="1"/>
    <xf numFmtId="14" fontId="0" fillId="0" borderId="0" xfId="0" applyNumberFormat="1" applyFont="1" applyAlignment="1">
      <alignment horizontal="center"/>
    </xf>
    <xf numFmtId="0" fontId="19" fillId="0" borderId="0" xfId="0" applyFont="1"/>
    <xf numFmtId="0" fontId="17" fillId="0" borderId="0" xfId="0" applyFont="1" applyAlignment="1">
      <alignment horizontal="right"/>
    </xf>
    <xf numFmtId="0" fontId="15" fillId="2" borderId="1" xfId="0" applyFont="1" applyFill="1" applyBorder="1" applyAlignment="1">
      <alignment horizontal="center"/>
    </xf>
    <xf numFmtId="2" fontId="12" fillId="3" borderId="1" xfId="0" applyNumberFormat="1" applyFont="1" applyFill="1" applyBorder="1" applyAlignment="1">
      <alignment horizontal="center"/>
    </xf>
    <xf numFmtId="14" fontId="15" fillId="2" borderId="1" xfId="0" applyNumberFormat="1" applyFont="1" applyFill="1" applyBorder="1" applyAlignment="1">
      <alignment horizontal="center"/>
    </xf>
    <xf numFmtId="0" fontId="15" fillId="2" borderId="1" xfId="0" applyFont="1" applyFill="1" applyBorder="1" applyAlignment="1">
      <alignment horizontal="right"/>
    </xf>
    <xf numFmtId="166" fontId="15" fillId="2" borderId="1" xfId="0" applyNumberFormat="1" applyFont="1" applyFill="1" applyBorder="1"/>
    <xf numFmtId="0" fontId="12" fillId="3" borderId="1" xfId="0" applyFont="1" applyFill="1" applyBorder="1" applyAlignment="1">
      <alignment horizontal="center"/>
    </xf>
    <xf numFmtId="49" fontId="17" fillId="0" borderId="0" xfId="0" applyNumberFormat="1" applyFont="1" applyAlignment="1">
      <alignment horizontal="right"/>
    </xf>
    <xf numFmtId="166" fontId="11" fillId="8" borderId="15" xfId="0" applyNumberFormat="1" applyFont="1" applyFill="1" applyBorder="1" applyAlignment="1">
      <alignment horizontal="center"/>
    </xf>
    <xf numFmtId="166" fontId="0" fillId="8" borderId="1" xfId="0" applyNumberFormat="1" applyFont="1" applyFill="1" applyBorder="1" applyAlignment="1">
      <alignment horizontal="center"/>
    </xf>
    <xf numFmtId="0" fontId="0" fillId="8" borderId="1" xfId="0" applyFont="1" applyFill="1" applyBorder="1" applyAlignment="1">
      <alignment horizontal="center"/>
    </xf>
    <xf numFmtId="169" fontId="0" fillId="8" borderId="1" xfId="0" applyNumberFormat="1" applyFont="1" applyFill="1" applyBorder="1" applyAlignment="1">
      <alignment horizontal="center"/>
    </xf>
    <xf numFmtId="166" fontId="21" fillId="8" borderId="1" xfId="0" applyNumberFormat="1" applyFont="1" applyFill="1" applyBorder="1" applyAlignment="1">
      <alignment horizontal="center"/>
    </xf>
    <xf numFmtId="166" fontId="22" fillId="8" borderId="1" xfId="0" applyNumberFormat="1" applyFont="1" applyFill="1" applyBorder="1" applyAlignment="1">
      <alignment horizontal="center"/>
    </xf>
    <xf numFmtId="0" fontId="11" fillId="8" borderId="15" xfId="0" applyFont="1" applyFill="1" applyBorder="1" applyAlignment="1">
      <alignment horizontal="center"/>
    </xf>
    <xf numFmtId="0" fontId="17" fillId="7" borderId="1" xfId="0" applyFont="1" applyFill="1" applyBorder="1" applyAlignment="1">
      <alignment horizontal="center"/>
    </xf>
    <xf numFmtId="1" fontId="21" fillId="8" borderId="1" xfId="0" applyNumberFormat="1" applyFont="1" applyFill="1" applyBorder="1" applyAlignment="1">
      <alignment horizontal="center"/>
    </xf>
    <xf numFmtId="0" fontId="15" fillId="2" borderId="15" xfId="0" applyFont="1" applyFill="1" applyBorder="1" applyAlignment="1">
      <alignment horizontal="center"/>
    </xf>
    <xf numFmtId="0" fontId="0" fillId="7" borderId="1" xfId="0" applyFont="1" applyFill="1" applyBorder="1"/>
    <xf numFmtId="166" fontId="11" fillId="2" borderId="15" xfId="0" applyNumberFormat="1" applyFont="1" applyFill="1" applyBorder="1" applyAlignment="1">
      <alignment horizontal="center"/>
    </xf>
    <xf numFmtId="166" fontId="13" fillId="2" borderId="1" xfId="0" applyNumberFormat="1" applyFont="1" applyFill="1" applyBorder="1" applyAlignment="1">
      <alignment horizontal="right"/>
    </xf>
    <xf numFmtId="0" fontId="13" fillId="2" borderId="1" xfId="0" applyFont="1" applyFill="1" applyBorder="1" applyAlignment="1">
      <alignment horizontal="center"/>
    </xf>
    <xf numFmtId="0" fontId="0" fillId="9" borderId="1" xfId="0" applyFont="1" applyFill="1" applyBorder="1"/>
    <xf numFmtId="2" fontId="13" fillId="2" borderId="1" xfId="0" applyNumberFormat="1" applyFont="1" applyFill="1" applyBorder="1"/>
    <xf numFmtId="2" fontId="12" fillId="7" borderId="1" xfId="0" applyNumberFormat="1" applyFont="1" applyFill="1" applyBorder="1"/>
    <xf numFmtId="170" fontId="11" fillId="0" borderId="17" xfId="0" applyNumberFormat="1" applyFont="1" applyBorder="1" applyAlignment="1">
      <alignment horizontal="center"/>
    </xf>
    <xf numFmtId="2" fontId="22" fillId="0" borderId="0" xfId="0" applyNumberFormat="1" applyFont="1" applyAlignment="1">
      <alignment horizontal="center"/>
    </xf>
    <xf numFmtId="0" fontId="0" fillId="10" borderId="1" xfId="0" applyFont="1" applyFill="1" applyBorder="1"/>
    <xf numFmtId="0" fontId="0" fillId="11" borderId="1" xfId="0" applyFont="1" applyFill="1" applyBorder="1"/>
    <xf numFmtId="2" fontId="21" fillId="0" borderId="0" xfId="0" applyNumberFormat="1" applyFont="1"/>
    <xf numFmtId="2" fontId="12" fillId="0" borderId="0" xfId="0" applyNumberFormat="1" applyFont="1"/>
    <xf numFmtId="170" fontId="11" fillId="11" borderId="15" xfId="0" applyNumberFormat="1" applyFont="1" applyFill="1" applyBorder="1" applyAlignment="1">
      <alignment horizontal="center"/>
    </xf>
    <xf numFmtId="166" fontId="0" fillId="9" borderId="1" xfId="0" applyNumberFormat="1" applyFont="1" applyFill="1" applyBorder="1"/>
    <xf numFmtId="2" fontId="22" fillId="10" borderId="1" xfId="0" applyNumberFormat="1" applyFont="1" applyFill="1" applyBorder="1" applyAlignment="1">
      <alignment horizontal="center"/>
    </xf>
    <xf numFmtId="0" fontId="12" fillId="7" borderId="1" xfId="0" applyFont="1" applyFill="1" applyBorder="1"/>
    <xf numFmtId="2" fontId="17" fillId="7" borderId="1" xfId="0" applyNumberFormat="1" applyFont="1" applyFill="1" applyBorder="1" applyAlignment="1">
      <alignment horizontal="right"/>
    </xf>
    <xf numFmtId="171" fontId="0" fillId="0" borderId="0" xfId="0" applyNumberFormat="1" applyFont="1"/>
    <xf numFmtId="0" fontId="18" fillId="2" borderId="1" xfId="0" applyFont="1" applyFill="1" applyBorder="1" applyAlignment="1">
      <alignment horizontal="center" vertical="center" textRotation="90" wrapText="1"/>
    </xf>
    <xf numFmtId="170" fontId="15" fillId="2" borderId="15" xfId="0" applyNumberFormat="1" applyFont="1" applyFill="1" applyBorder="1" applyAlignment="1">
      <alignment horizontal="center"/>
    </xf>
    <xf numFmtId="2" fontId="15" fillId="2" borderId="1" xfId="0" applyNumberFormat="1" applyFont="1" applyFill="1" applyBorder="1" applyAlignment="1">
      <alignment horizontal="center"/>
    </xf>
    <xf numFmtId="0" fontId="18" fillId="2" borderId="1" xfId="0" applyFont="1" applyFill="1" applyBorder="1" applyAlignment="1">
      <alignment vertical="center" textRotation="90"/>
    </xf>
    <xf numFmtId="0" fontId="16" fillId="2" borderId="1" xfId="0" applyFont="1" applyFill="1" applyBorder="1" applyAlignment="1">
      <alignment horizontal="left"/>
    </xf>
    <xf numFmtId="0" fontId="17" fillId="7" borderId="1" xfId="0" applyFont="1" applyFill="1" applyBorder="1"/>
    <xf numFmtId="49" fontId="21" fillId="0" borderId="0" xfId="0" applyNumberFormat="1" applyFont="1" applyAlignment="1">
      <alignment horizontal="right"/>
    </xf>
    <xf numFmtId="0" fontId="16" fillId="5" borderId="1" xfId="0" applyFont="1" applyFill="1" applyBorder="1" applyAlignment="1">
      <alignment horizontal="left"/>
    </xf>
    <xf numFmtId="0" fontId="21" fillId="3" borderId="1" xfId="0" applyFont="1" applyFill="1" applyBorder="1"/>
    <xf numFmtId="0" fontId="17" fillId="7" borderId="1" xfId="0" applyFont="1" applyFill="1" applyBorder="1" applyAlignment="1"/>
    <xf numFmtId="0" fontId="0" fillId="7" borderId="18" xfId="0" applyFont="1" applyFill="1" applyBorder="1" applyAlignment="1">
      <alignment horizontal="right" wrapText="1"/>
    </xf>
    <xf numFmtId="0" fontId="0" fillId="7" borderId="18" xfId="0" applyFont="1" applyFill="1" applyBorder="1" applyAlignment="1">
      <alignment horizontal="right" wrapText="1"/>
    </xf>
    <xf numFmtId="166" fontId="0" fillId="9" borderId="1" xfId="0" applyNumberFormat="1" applyFont="1" applyFill="1" applyBorder="1" applyAlignment="1"/>
    <xf numFmtId="0" fontId="12" fillId="7" borderId="1" xfId="0" applyFont="1" applyFill="1" applyBorder="1" applyAlignment="1"/>
    <xf numFmtId="2" fontId="22" fillId="10" borderId="1" xfId="0" applyNumberFormat="1" applyFont="1" applyFill="1" applyBorder="1" applyAlignment="1">
      <alignment horizontal="center"/>
    </xf>
    <xf numFmtId="0" fontId="23" fillId="2" borderId="1" xfId="0" applyFont="1" applyFill="1" applyBorder="1"/>
    <xf numFmtId="0" fontId="24" fillId="2" borderId="1" xfId="0" applyFont="1" applyFill="1" applyBorder="1" applyAlignment="1">
      <alignment horizontal="right"/>
    </xf>
    <xf numFmtId="0" fontId="3" fillId="7" borderId="1" xfId="0" applyFont="1" applyFill="1" applyBorder="1"/>
    <xf numFmtId="166" fontId="24" fillId="2" borderId="1" xfId="0" applyNumberFormat="1" applyFont="1" applyFill="1" applyBorder="1" applyAlignment="1">
      <alignment horizontal="right"/>
    </xf>
    <xf numFmtId="0" fontId="1" fillId="2" borderId="1" xfId="0" applyFont="1" applyFill="1" applyBorder="1" applyAlignment="1">
      <alignment horizontal="center"/>
    </xf>
    <xf numFmtId="0" fontId="24" fillId="2" borderId="1" xfId="0" applyFont="1" applyFill="1" applyBorder="1"/>
    <xf numFmtId="0" fontId="25" fillId="2" borderId="1" xfId="0" applyFont="1" applyFill="1" applyBorder="1"/>
    <xf numFmtId="0" fontId="24" fillId="2" borderId="1" xfId="0" applyFont="1" applyFill="1" applyBorder="1" applyAlignment="1">
      <alignment horizontal="center"/>
    </xf>
    <xf numFmtId="0" fontId="26" fillId="0" borderId="0" xfId="0" applyFont="1"/>
    <xf numFmtId="166" fontId="2" fillId="0" borderId="0" xfId="0" applyNumberFormat="1" applyFont="1" applyAlignment="1">
      <alignment horizontal="right"/>
    </xf>
    <xf numFmtId="0" fontId="9" fillId="5" borderId="3" xfId="0" applyFont="1" applyFill="1" applyBorder="1" applyAlignment="1">
      <alignment horizontal="center" vertical="center"/>
    </xf>
    <xf numFmtId="0" fontId="10" fillId="0" borderId="4" xfId="0" applyFont="1" applyBorder="1"/>
    <xf numFmtId="0" fontId="10" fillId="0" borderId="5" xfId="0" applyFont="1" applyBorder="1"/>
    <xf numFmtId="0" fontId="10" fillId="0" borderId="6" xfId="0" applyFont="1" applyBorder="1"/>
    <xf numFmtId="0" fontId="10" fillId="0" borderId="7" xfId="0" applyFont="1" applyBorder="1"/>
    <xf numFmtId="0" fontId="10" fillId="0" borderId="8" xfId="0" applyFont="1" applyBorder="1"/>
    <xf numFmtId="0" fontId="12" fillId="7" borderId="9" xfId="0" applyFont="1" applyFill="1" applyBorder="1" applyAlignment="1">
      <alignment horizontal="center"/>
    </xf>
    <xf numFmtId="0" fontId="10" fillId="0" borderId="10" xfId="0" applyFont="1" applyBorder="1"/>
    <xf numFmtId="168" fontId="20" fillId="2" borderId="3" xfId="0" applyNumberFormat="1" applyFont="1" applyFill="1" applyBorder="1" applyAlignment="1">
      <alignment horizontal="center" vertical="center"/>
    </xf>
    <xf numFmtId="0" fontId="0" fillId="5" borderId="9" xfId="0" applyFont="1" applyFill="1" applyBorder="1" applyAlignment="1">
      <alignment horizontal="center"/>
    </xf>
    <xf numFmtId="0" fontId="10" fillId="0" borderId="14" xfId="0" applyFont="1" applyBorder="1"/>
    <xf numFmtId="0" fontId="13" fillId="2" borderId="9" xfId="0" applyFont="1" applyFill="1" applyBorder="1" applyAlignment="1">
      <alignment horizontal="right"/>
    </xf>
    <xf numFmtId="0" fontId="17" fillId="7" borderId="16" xfId="0" applyFont="1" applyFill="1" applyBorder="1" applyAlignment="1">
      <alignment horizontal="center"/>
    </xf>
    <xf numFmtId="0" fontId="0" fillId="3" borderId="9" xfId="0" applyFont="1" applyFill="1" applyBorder="1" applyAlignment="1">
      <alignment horizontal="left"/>
    </xf>
    <xf numFmtId="14" fontId="12" fillId="7" borderId="9" xfId="0" applyNumberFormat="1" applyFont="1" applyFill="1" applyBorder="1" applyAlignment="1">
      <alignment horizontal="center"/>
    </xf>
    <xf numFmtId="0" fontId="18" fillId="2" borderId="11" xfId="0" applyFont="1" applyFill="1" applyBorder="1" applyAlignment="1">
      <alignment horizontal="center" vertical="center" textRotation="90" wrapText="1"/>
    </xf>
    <xf numFmtId="0" fontId="10" fillId="0" borderId="12" xfId="0" applyFont="1" applyBorder="1"/>
    <xf numFmtId="0" fontId="10" fillId="0" borderId="13" xfId="0" applyFont="1" applyBorder="1"/>
    <xf numFmtId="0" fontId="17" fillId="7" borderId="9" xfId="0" applyFont="1" applyFill="1" applyBorder="1" applyAlignment="1">
      <alignment horizontal="center"/>
    </xf>
    <xf numFmtId="167" fontId="13" fillId="2" borderId="9" xfId="0" applyNumberFormat="1" applyFont="1" applyFill="1" applyBorder="1" applyAlignment="1">
      <alignment horizontal="center"/>
    </xf>
    <xf numFmtId="0" fontId="13" fillId="2" borderId="9" xfId="0" applyFont="1" applyFill="1" applyBorder="1" applyAlignment="1">
      <alignment horizontal="center"/>
    </xf>
    <xf numFmtId="0" fontId="1" fillId="2" borderId="9" xfId="0" applyFont="1" applyFill="1" applyBorder="1" applyAlignment="1">
      <alignment horizontal="center"/>
    </xf>
  </cellXfs>
  <cellStyles count="1">
    <cellStyle name="Normal" xfId="0" builtinId="0"/>
  </cellStyles>
  <dxfs count="10">
    <dxf>
      <font>
        <color theme="0"/>
      </font>
      <fill>
        <patternFill patternType="solid">
          <fgColor rgb="FF92D050"/>
          <bgColor rgb="FF92D050"/>
        </patternFill>
      </fill>
    </dxf>
    <dxf>
      <font>
        <color theme="0"/>
      </font>
      <fill>
        <patternFill patternType="solid">
          <fgColor rgb="FFC00000"/>
          <bgColor rgb="FFC00000"/>
        </patternFill>
      </fill>
    </dxf>
    <dxf>
      <font>
        <color theme="0"/>
      </font>
      <fill>
        <patternFill patternType="solid">
          <fgColor rgb="FF92D050"/>
          <bgColor rgb="FF92D050"/>
        </patternFill>
      </fill>
    </dxf>
    <dxf>
      <font>
        <color theme="0"/>
      </font>
      <fill>
        <patternFill patternType="solid">
          <fgColor rgb="FFC00000"/>
          <bgColor rgb="FFC00000"/>
        </patternFill>
      </fill>
    </dxf>
    <dxf>
      <font>
        <color theme="0"/>
      </font>
      <fill>
        <patternFill patternType="solid">
          <fgColor rgb="FF92D050"/>
          <bgColor rgb="FF92D050"/>
        </patternFill>
      </fill>
    </dxf>
    <dxf>
      <font>
        <color theme="0"/>
      </font>
      <fill>
        <patternFill patternType="solid">
          <fgColor rgb="FFC00000"/>
          <bgColor rgb="FFC00000"/>
        </patternFill>
      </fill>
    </dxf>
    <dxf>
      <font>
        <color theme="0"/>
      </font>
      <fill>
        <patternFill patternType="solid">
          <fgColor rgb="FF92D050"/>
          <bgColor rgb="FF92D050"/>
        </patternFill>
      </fill>
    </dxf>
    <dxf>
      <font>
        <color theme="0"/>
      </font>
      <fill>
        <patternFill patternType="solid">
          <fgColor rgb="FFC00000"/>
          <bgColor rgb="FFC00000"/>
        </patternFill>
      </fill>
    </dxf>
    <dxf>
      <font>
        <color theme="0"/>
      </font>
      <fill>
        <patternFill patternType="solid">
          <fgColor rgb="FF92D050"/>
          <bgColor rgb="FF92D050"/>
        </patternFill>
      </fill>
    </dxf>
    <dxf>
      <font>
        <color theme="0"/>
      </font>
      <fill>
        <patternFill patternType="solid">
          <fgColor rgb="FFC00000"/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mailto:emiellorist@gmail.com" TargetMode="External"/><Relationship Id="rId1" Type="http://schemas.openxmlformats.org/officeDocument/2006/relationships/hyperlink" Target="mailto:gabrielbijleveld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E598"/>
  </sheetPr>
  <dimension ref="A1:C1000"/>
  <sheetViews>
    <sheetView topLeftCell="A23" workbookViewId="0">
      <selection activeCell="E24" sqref="E24"/>
    </sheetView>
  </sheetViews>
  <sheetFormatPr defaultColWidth="12.59765625" defaultRowHeight="15" customHeight="1" x14ac:dyDescent="0.25"/>
  <cols>
    <col min="1" max="1" width="7.59765625" customWidth="1"/>
    <col min="2" max="2" width="33.8984375" customWidth="1"/>
    <col min="3" max="3" width="10.09765625" customWidth="1"/>
    <col min="4" max="26" width="7.59765625" customWidth="1"/>
  </cols>
  <sheetData>
    <row r="1" spans="1:3" ht="14.4" x14ac:dyDescent="0.3">
      <c r="A1" s="1" t="s">
        <v>0</v>
      </c>
      <c r="B1" s="1" t="s">
        <v>1</v>
      </c>
      <c r="C1" s="1" t="s">
        <v>2</v>
      </c>
    </row>
    <row r="2" spans="1:3" ht="14.4" x14ac:dyDescent="0.3">
      <c r="A2" s="2" t="s">
        <v>3</v>
      </c>
      <c r="B2" s="2" t="s">
        <v>4</v>
      </c>
      <c r="C2" s="3">
        <f t="shared" ref="C2:C132" si="0">INT(A2)</f>
        <v>100</v>
      </c>
    </row>
    <row r="3" spans="1:3" ht="14.4" x14ac:dyDescent="0.3">
      <c r="A3" s="2" t="s">
        <v>5</v>
      </c>
      <c r="B3" s="2" t="s">
        <v>6</v>
      </c>
      <c r="C3" s="3">
        <f t="shared" si="0"/>
        <v>101</v>
      </c>
    </row>
    <row r="4" spans="1:3" ht="14.4" x14ac:dyDescent="0.3">
      <c r="A4" s="2" t="s">
        <v>7</v>
      </c>
      <c r="B4" s="2" t="s">
        <v>8</v>
      </c>
      <c r="C4" s="3">
        <f t="shared" si="0"/>
        <v>110</v>
      </c>
    </row>
    <row r="5" spans="1:3" ht="14.4" x14ac:dyDescent="0.3">
      <c r="A5" s="2" t="s">
        <v>9</v>
      </c>
      <c r="B5" s="2" t="s">
        <v>10</v>
      </c>
      <c r="C5" s="3">
        <f t="shared" si="0"/>
        <v>120</v>
      </c>
    </row>
    <row r="6" spans="1:3" ht="14.4" x14ac:dyDescent="0.3">
      <c r="A6" s="2" t="s">
        <v>11</v>
      </c>
      <c r="B6" s="2" t="s">
        <v>12</v>
      </c>
      <c r="C6" s="3">
        <f t="shared" si="0"/>
        <v>121</v>
      </c>
    </row>
    <row r="7" spans="1:3" ht="14.4" x14ac:dyDescent="0.3">
      <c r="A7" s="2" t="s">
        <v>13</v>
      </c>
      <c r="B7" s="2" t="s">
        <v>14</v>
      </c>
      <c r="C7" s="3">
        <f t="shared" si="0"/>
        <v>151</v>
      </c>
    </row>
    <row r="8" spans="1:3" ht="14.4" x14ac:dyDescent="0.3">
      <c r="A8" s="2" t="s">
        <v>15</v>
      </c>
      <c r="B8" s="2" t="s">
        <v>16</v>
      </c>
      <c r="C8" s="3">
        <f t="shared" si="0"/>
        <v>160</v>
      </c>
    </row>
    <row r="9" spans="1:3" ht="14.4" x14ac:dyDescent="0.3">
      <c r="A9" s="2" t="s">
        <v>17</v>
      </c>
      <c r="B9" s="2" t="s">
        <v>18</v>
      </c>
      <c r="C9" s="3">
        <f t="shared" si="0"/>
        <v>161</v>
      </c>
    </row>
    <row r="10" spans="1:3" ht="14.4" x14ac:dyDescent="0.3">
      <c r="A10" s="2" t="s">
        <v>19</v>
      </c>
      <c r="B10" s="2" t="s">
        <v>20</v>
      </c>
      <c r="C10" s="3">
        <f t="shared" si="0"/>
        <v>170</v>
      </c>
    </row>
    <row r="11" spans="1:3" ht="14.4" x14ac:dyDescent="0.3">
      <c r="A11" s="2" t="s">
        <v>21</v>
      </c>
      <c r="B11" s="2" t="s">
        <v>22</v>
      </c>
      <c r="C11" s="3">
        <f t="shared" si="0"/>
        <v>172</v>
      </c>
    </row>
    <row r="12" spans="1:3" ht="14.4" x14ac:dyDescent="0.3">
      <c r="A12" s="2" t="s">
        <v>23</v>
      </c>
      <c r="B12" s="2" t="s">
        <v>24</v>
      </c>
      <c r="C12" s="3">
        <f t="shared" si="0"/>
        <v>175</v>
      </c>
    </row>
    <row r="13" spans="1:3" ht="14.4" x14ac:dyDescent="0.3">
      <c r="A13" s="2" t="s">
        <v>25</v>
      </c>
      <c r="B13" s="2" t="s">
        <v>26</v>
      </c>
      <c r="C13" s="3">
        <f t="shared" si="0"/>
        <v>176</v>
      </c>
    </row>
    <row r="14" spans="1:3" ht="14.4" x14ac:dyDescent="0.3">
      <c r="A14" s="2" t="s">
        <v>27</v>
      </c>
      <c r="B14" s="2" t="s">
        <v>28</v>
      </c>
      <c r="C14" s="3">
        <f t="shared" si="0"/>
        <v>181</v>
      </c>
    </row>
    <row r="15" spans="1:3" ht="14.4" x14ac:dyDescent="0.3">
      <c r="A15" s="2" t="s">
        <v>29</v>
      </c>
      <c r="B15" s="2" t="s">
        <v>30</v>
      </c>
      <c r="C15" s="3">
        <f t="shared" si="0"/>
        <v>185</v>
      </c>
    </row>
    <row r="16" spans="1:3" ht="14.4" x14ac:dyDescent="0.3">
      <c r="A16" s="2" t="s">
        <v>31</v>
      </c>
      <c r="B16" s="2" t="s">
        <v>32</v>
      </c>
      <c r="C16" s="3">
        <f t="shared" si="0"/>
        <v>190</v>
      </c>
    </row>
    <row r="17" spans="1:3" ht="14.4" x14ac:dyDescent="0.3">
      <c r="A17" s="2" t="s">
        <v>33</v>
      </c>
      <c r="B17" s="2" t="s">
        <v>34</v>
      </c>
      <c r="C17" s="3">
        <f t="shared" si="0"/>
        <v>191</v>
      </c>
    </row>
    <row r="18" spans="1:3" ht="14.4" x14ac:dyDescent="0.3">
      <c r="A18" s="2" t="s">
        <v>35</v>
      </c>
      <c r="B18" s="2" t="s">
        <v>36</v>
      </c>
      <c r="C18" s="3">
        <f t="shared" si="0"/>
        <v>192</v>
      </c>
    </row>
    <row r="19" spans="1:3" ht="14.4" x14ac:dyDescent="0.3">
      <c r="A19" s="2" t="s">
        <v>37</v>
      </c>
      <c r="B19" s="2" t="s">
        <v>38</v>
      </c>
      <c r="C19" s="3">
        <f t="shared" si="0"/>
        <v>193</v>
      </c>
    </row>
    <row r="20" spans="1:3" ht="14.4" x14ac:dyDescent="0.3">
      <c r="A20" s="2" t="s">
        <v>39</v>
      </c>
      <c r="B20" s="2" t="s">
        <v>40</v>
      </c>
      <c r="C20" s="3">
        <f t="shared" si="0"/>
        <v>250</v>
      </c>
    </row>
    <row r="21" spans="1:3" ht="15.75" customHeight="1" x14ac:dyDescent="0.3">
      <c r="A21" s="2" t="s">
        <v>41</v>
      </c>
      <c r="B21" s="2" t="s">
        <v>42</v>
      </c>
      <c r="C21" s="3">
        <f t="shared" si="0"/>
        <v>700</v>
      </c>
    </row>
    <row r="22" spans="1:3" ht="15.75" customHeight="1" x14ac:dyDescent="0.3">
      <c r="A22" s="2" t="s">
        <v>43</v>
      </c>
      <c r="B22" s="2" t="s">
        <v>44</v>
      </c>
      <c r="C22" s="3">
        <f t="shared" si="0"/>
        <v>890</v>
      </c>
    </row>
    <row r="23" spans="1:3" ht="15.75" customHeight="1" x14ac:dyDescent="0.3">
      <c r="A23" s="2" t="s">
        <v>45</v>
      </c>
      <c r="B23" s="2" t="s">
        <v>46</v>
      </c>
      <c r="C23" s="3">
        <f t="shared" si="0"/>
        <v>1000</v>
      </c>
    </row>
    <row r="24" spans="1:3" ht="15.75" customHeight="1" x14ac:dyDescent="0.3">
      <c r="A24" s="2" t="s">
        <v>47</v>
      </c>
      <c r="B24" s="2" t="s">
        <v>48</v>
      </c>
      <c r="C24" s="3">
        <f t="shared" si="0"/>
        <v>1150</v>
      </c>
    </row>
    <row r="25" spans="1:3" ht="15.75" customHeight="1" x14ac:dyDescent="0.3">
      <c r="A25" s="2" t="s">
        <v>49</v>
      </c>
      <c r="B25" s="2" t="s">
        <v>50</v>
      </c>
      <c r="C25" s="3">
        <f t="shared" si="0"/>
        <v>1151</v>
      </c>
    </row>
    <row r="26" spans="1:3" ht="15.75" customHeight="1" x14ac:dyDescent="0.3">
      <c r="A26" s="2" t="s">
        <v>51</v>
      </c>
      <c r="B26" s="2" t="s">
        <v>52</v>
      </c>
      <c r="C26" s="3">
        <f t="shared" si="0"/>
        <v>1152</v>
      </c>
    </row>
    <row r="27" spans="1:3" ht="15.75" customHeight="1" x14ac:dyDescent="0.3">
      <c r="A27" s="2" t="s">
        <v>53</v>
      </c>
      <c r="B27" s="2" t="s">
        <v>54</v>
      </c>
      <c r="C27" s="3">
        <f t="shared" si="0"/>
        <v>1153</v>
      </c>
    </row>
    <row r="28" spans="1:3" ht="15.75" customHeight="1" x14ac:dyDescent="0.3">
      <c r="A28" s="2" t="s">
        <v>55</v>
      </c>
      <c r="B28" s="2" t="s">
        <v>56</v>
      </c>
      <c r="C28" s="3">
        <f t="shared" si="0"/>
        <v>1300</v>
      </c>
    </row>
    <row r="29" spans="1:3" ht="15.75" customHeight="1" x14ac:dyDescent="0.3">
      <c r="A29" s="2" t="s">
        <v>57</v>
      </c>
      <c r="B29" s="2" t="s">
        <v>58</v>
      </c>
      <c r="C29" s="3">
        <f t="shared" si="0"/>
        <v>1301</v>
      </c>
    </row>
    <row r="30" spans="1:3" ht="15.75" customHeight="1" x14ac:dyDescent="0.3">
      <c r="A30" s="2" t="s">
        <v>59</v>
      </c>
      <c r="B30" s="2" t="s">
        <v>60</v>
      </c>
      <c r="C30" s="3">
        <f t="shared" si="0"/>
        <v>1500</v>
      </c>
    </row>
    <row r="31" spans="1:3" ht="15.75" customHeight="1" x14ac:dyDescent="0.3">
      <c r="A31" s="2" t="s">
        <v>61</v>
      </c>
      <c r="B31" s="2" t="s">
        <v>62</v>
      </c>
      <c r="C31" s="3">
        <f t="shared" si="0"/>
        <v>1511</v>
      </c>
    </row>
    <row r="32" spans="1:3" ht="15.75" customHeight="1" x14ac:dyDescent="0.3">
      <c r="A32" s="2" t="s">
        <v>63</v>
      </c>
      <c r="B32" s="2" t="s">
        <v>64</v>
      </c>
      <c r="C32" s="3">
        <f t="shared" si="0"/>
        <v>1512</v>
      </c>
    </row>
    <row r="33" spans="1:3" ht="15.75" customHeight="1" x14ac:dyDescent="0.3">
      <c r="A33" s="2" t="s">
        <v>65</v>
      </c>
      <c r="B33" s="2" t="s">
        <v>66</v>
      </c>
      <c r="C33" s="3">
        <f t="shared" si="0"/>
        <v>1520</v>
      </c>
    </row>
    <row r="34" spans="1:3" ht="15.75" customHeight="1" x14ac:dyDescent="0.3">
      <c r="A34" s="2" t="s">
        <v>67</v>
      </c>
      <c r="B34" s="2" t="s">
        <v>68</v>
      </c>
      <c r="C34" s="3">
        <f t="shared" si="0"/>
        <v>1526</v>
      </c>
    </row>
    <row r="35" spans="1:3" ht="15.75" customHeight="1" x14ac:dyDescent="0.3">
      <c r="A35" s="2" t="s">
        <v>69</v>
      </c>
      <c r="B35" s="2" t="s">
        <v>70</v>
      </c>
      <c r="C35" s="3">
        <f t="shared" si="0"/>
        <v>2200</v>
      </c>
    </row>
    <row r="36" spans="1:3" ht="15.75" customHeight="1" x14ac:dyDescent="0.3">
      <c r="A36" s="2" t="s">
        <v>71</v>
      </c>
      <c r="B36" s="2" t="s">
        <v>72</v>
      </c>
      <c r="C36" s="3">
        <f t="shared" si="0"/>
        <v>2310</v>
      </c>
    </row>
    <row r="37" spans="1:3" ht="15.75" customHeight="1" x14ac:dyDescent="0.3">
      <c r="A37" s="2" t="s">
        <v>73</v>
      </c>
      <c r="B37" s="2" t="s">
        <v>74</v>
      </c>
      <c r="C37" s="3">
        <f t="shared" si="0"/>
        <v>2400</v>
      </c>
    </row>
    <row r="38" spans="1:3" ht="15.75" customHeight="1" x14ac:dyDescent="0.3">
      <c r="A38" s="2" t="s">
        <v>75</v>
      </c>
      <c r="B38" s="2" t="s">
        <v>76</v>
      </c>
      <c r="C38" s="3">
        <f t="shared" si="0"/>
        <v>2500</v>
      </c>
    </row>
    <row r="39" spans="1:3" ht="15.75" customHeight="1" x14ac:dyDescent="0.3">
      <c r="A39" s="2" t="s">
        <v>77</v>
      </c>
      <c r="B39" s="2" t="s">
        <v>78</v>
      </c>
      <c r="C39" s="3">
        <f t="shared" si="0"/>
        <v>4002</v>
      </c>
    </row>
    <row r="40" spans="1:3" ht="15.75" customHeight="1" x14ac:dyDescent="0.3">
      <c r="A40" s="2" t="s">
        <v>79</v>
      </c>
      <c r="B40" s="2" t="s">
        <v>80</v>
      </c>
      <c r="C40" s="3">
        <f t="shared" si="0"/>
        <v>4004</v>
      </c>
    </row>
    <row r="41" spans="1:3" ht="15.75" customHeight="1" x14ac:dyDescent="0.3">
      <c r="A41" s="2" t="s">
        <v>81</v>
      </c>
      <c r="B41" s="2" t="s">
        <v>82</v>
      </c>
      <c r="C41" s="3">
        <f t="shared" si="0"/>
        <v>4006</v>
      </c>
    </row>
    <row r="42" spans="1:3" ht="15.75" customHeight="1" x14ac:dyDescent="0.3">
      <c r="A42" s="2" t="s">
        <v>83</v>
      </c>
      <c r="B42" s="2" t="s">
        <v>84</v>
      </c>
      <c r="C42" s="3">
        <f t="shared" si="0"/>
        <v>4007</v>
      </c>
    </row>
    <row r="43" spans="1:3" ht="15.75" customHeight="1" x14ac:dyDescent="0.3">
      <c r="A43" s="2" t="s">
        <v>85</v>
      </c>
      <c r="B43" s="2" t="s">
        <v>86</v>
      </c>
      <c r="C43" s="3">
        <f t="shared" si="0"/>
        <v>4009</v>
      </c>
    </row>
    <row r="44" spans="1:3" ht="15.75" customHeight="1" x14ac:dyDescent="0.3">
      <c r="A44" s="2" t="s">
        <v>87</v>
      </c>
      <c r="B44" s="2" t="s">
        <v>88</v>
      </c>
      <c r="C44" s="3">
        <f t="shared" si="0"/>
        <v>4010</v>
      </c>
    </row>
    <row r="45" spans="1:3" ht="15.75" customHeight="1" x14ac:dyDescent="0.3">
      <c r="A45" s="2" t="s">
        <v>89</v>
      </c>
      <c r="B45" s="2" t="s">
        <v>90</v>
      </c>
      <c r="C45" s="3">
        <f t="shared" si="0"/>
        <v>4011</v>
      </c>
    </row>
    <row r="46" spans="1:3" ht="15.75" customHeight="1" x14ac:dyDescent="0.3">
      <c r="A46" s="2" t="s">
        <v>91</v>
      </c>
      <c r="B46" s="2" t="s">
        <v>92</v>
      </c>
      <c r="C46" s="3">
        <f t="shared" si="0"/>
        <v>4012</v>
      </c>
    </row>
    <row r="47" spans="1:3" ht="15.75" customHeight="1" x14ac:dyDescent="0.3">
      <c r="A47" s="2" t="s">
        <v>93</v>
      </c>
      <c r="B47" s="2" t="s">
        <v>94</v>
      </c>
      <c r="C47" s="3">
        <f t="shared" si="0"/>
        <v>4013</v>
      </c>
    </row>
    <row r="48" spans="1:3" ht="15.75" customHeight="1" x14ac:dyDescent="0.3">
      <c r="A48" s="2" t="s">
        <v>95</v>
      </c>
      <c r="B48" s="2" t="s">
        <v>96</v>
      </c>
      <c r="C48" s="3">
        <f t="shared" si="0"/>
        <v>4014</v>
      </c>
    </row>
    <row r="49" spans="1:3" ht="15.75" customHeight="1" x14ac:dyDescent="0.3">
      <c r="A49" s="2" t="s">
        <v>97</v>
      </c>
      <c r="B49" s="2" t="s">
        <v>98</v>
      </c>
      <c r="C49" s="3">
        <f t="shared" si="0"/>
        <v>4018</v>
      </c>
    </row>
    <row r="50" spans="1:3" ht="15.75" customHeight="1" x14ac:dyDescent="0.3">
      <c r="A50" s="2" t="s">
        <v>99</v>
      </c>
      <c r="B50" s="2" t="s">
        <v>100</v>
      </c>
      <c r="C50" s="3">
        <f t="shared" si="0"/>
        <v>4019</v>
      </c>
    </row>
    <row r="51" spans="1:3" ht="15.75" customHeight="1" x14ac:dyDescent="0.3">
      <c r="A51" s="2" t="s">
        <v>101</v>
      </c>
      <c r="B51" s="2" t="s">
        <v>102</v>
      </c>
      <c r="C51" s="3">
        <f t="shared" si="0"/>
        <v>4020</v>
      </c>
    </row>
    <row r="52" spans="1:3" ht="15.75" customHeight="1" x14ac:dyDescent="0.3">
      <c r="A52" s="2" t="s">
        <v>103</v>
      </c>
      <c r="B52" s="2" t="s">
        <v>104</v>
      </c>
      <c r="C52" s="3">
        <f t="shared" si="0"/>
        <v>4021</v>
      </c>
    </row>
    <row r="53" spans="1:3" ht="15.75" customHeight="1" x14ac:dyDescent="0.3">
      <c r="A53" s="2" t="s">
        <v>105</v>
      </c>
      <c r="B53" s="2" t="s">
        <v>106</v>
      </c>
      <c r="C53" s="3">
        <f t="shared" si="0"/>
        <v>4023</v>
      </c>
    </row>
    <row r="54" spans="1:3" ht="15.75" customHeight="1" x14ac:dyDescent="0.3">
      <c r="A54" s="2" t="s">
        <v>107</v>
      </c>
      <c r="B54" s="2" t="s">
        <v>108</v>
      </c>
      <c r="C54" s="3">
        <f t="shared" si="0"/>
        <v>4027</v>
      </c>
    </row>
    <row r="55" spans="1:3" ht="15.75" customHeight="1" x14ac:dyDescent="0.3">
      <c r="A55" s="2" t="s">
        <v>109</v>
      </c>
      <c r="B55" s="2" t="s">
        <v>110</v>
      </c>
      <c r="C55" s="3">
        <f t="shared" si="0"/>
        <v>4028</v>
      </c>
    </row>
    <row r="56" spans="1:3" ht="15.75" customHeight="1" x14ac:dyDescent="0.3">
      <c r="A56" s="2" t="s">
        <v>111</v>
      </c>
      <c r="B56" s="2" t="s">
        <v>112</v>
      </c>
      <c r="C56" s="3">
        <f t="shared" si="0"/>
        <v>4029</v>
      </c>
    </row>
    <row r="57" spans="1:3" ht="15.75" customHeight="1" x14ac:dyDescent="0.3">
      <c r="A57" s="2" t="s">
        <v>113</v>
      </c>
      <c r="B57" s="2" t="s">
        <v>114</v>
      </c>
      <c r="C57" s="3">
        <f t="shared" si="0"/>
        <v>4087</v>
      </c>
    </row>
    <row r="58" spans="1:3" ht="15.75" customHeight="1" x14ac:dyDescent="0.3">
      <c r="A58" s="2" t="s">
        <v>115</v>
      </c>
      <c r="B58" s="2" t="s">
        <v>116</v>
      </c>
      <c r="C58" s="3">
        <f t="shared" si="0"/>
        <v>4101</v>
      </c>
    </row>
    <row r="59" spans="1:3" ht="15.75" customHeight="1" x14ac:dyDescent="0.3">
      <c r="A59" s="2" t="s">
        <v>117</v>
      </c>
      <c r="B59" s="2" t="s">
        <v>118</v>
      </c>
      <c r="C59" s="3">
        <f t="shared" si="0"/>
        <v>4102</v>
      </c>
    </row>
    <row r="60" spans="1:3" ht="15.75" customHeight="1" x14ac:dyDescent="0.3">
      <c r="A60" s="2" t="s">
        <v>119</v>
      </c>
      <c r="B60" s="2" t="s">
        <v>120</v>
      </c>
      <c r="C60" s="3">
        <f t="shared" si="0"/>
        <v>4103</v>
      </c>
    </row>
    <row r="61" spans="1:3" ht="15.75" customHeight="1" x14ac:dyDescent="0.3">
      <c r="A61" s="2" t="s">
        <v>121</v>
      </c>
      <c r="B61" s="2" t="s">
        <v>122</v>
      </c>
      <c r="C61" s="3">
        <f t="shared" si="0"/>
        <v>4104</v>
      </c>
    </row>
    <row r="62" spans="1:3" ht="15.75" customHeight="1" x14ac:dyDescent="0.3">
      <c r="A62" s="2" t="s">
        <v>123</v>
      </c>
      <c r="B62" s="2" t="s">
        <v>124</v>
      </c>
      <c r="C62" s="3">
        <f t="shared" si="0"/>
        <v>4195</v>
      </c>
    </row>
    <row r="63" spans="1:3" ht="15.75" customHeight="1" x14ac:dyDescent="0.3">
      <c r="A63" s="2" t="s">
        <v>125</v>
      </c>
      <c r="B63" s="2" t="s">
        <v>126</v>
      </c>
      <c r="C63" s="3">
        <f t="shared" si="0"/>
        <v>4199</v>
      </c>
    </row>
    <row r="64" spans="1:3" ht="15.75" customHeight="1" x14ac:dyDescent="0.3">
      <c r="A64" s="2" t="s">
        <v>127</v>
      </c>
      <c r="B64" s="2" t="s">
        <v>128</v>
      </c>
      <c r="C64" s="3">
        <f t="shared" si="0"/>
        <v>4201</v>
      </c>
    </row>
    <row r="65" spans="1:3" ht="15.75" customHeight="1" x14ac:dyDescent="0.3">
      <c r="A65" s="2" t="s">
        <v>129</v>
      </c>
      <c r="B65" s="2" t="s">
        <v>130</v>
      </c>
      <c r="C65" s="3">
        <f t="shared" si="0"/>
        <v>4251</v>
      </c>
    </row>
    <row r="66" spans="1:3" ht="15.75" customHeight="1" x14ac:dyDescent="0.3">
      <c r="A66" s="2" t="s">
        <v>131</v>
      </c>
      <c r="B66" s="2" t="s">
        <v>132</v>
      </c>
      <c r="C66" s="3">
        <f t="shared" si="0"/>
        <v>4260</v>
      </c>
    </row>
    <row r="67" spans="1:3" ht="15.75" customHeight="1" x14ac:dyDescent="0.3">
      <c r="A67" s="2" t="s">
        <v>133</v>
      </c>
      <c r="B67" s="2" t="s">
        <v>134</v>
      </c>
      <c r="C67" s="3">
        <f t="shared" si="0"/>
        <v>4261</v>
      </c>
    </row>
    <row r="68" spans="1:3" ht="15.75" customHeight="1" x14ac:dyDescent="0.3">
      <c r="A68" s="2" t="s">
        <v>135</v>
      </c>
      <c r="B68" s="2" t="s">
        <v>136</v>
      </c>
      <c r="C68" s="3">
        <f t="shared" si="0"/>
        <v>4270</v>
      </c>
    </row>
    <row r="69" spans="1:3" ht="15.75" customHeight="1" x14ac:dyDescent="0.3">
      <c r="A69" s="2" t="s">
        <v>137</v>
      </c>
      <c r="B69" s="2" t="s">
        <v>138</v>
      </c>
      <c r="C69" s="3">
        <f t="shared" si="0"/>
        <v>4272</v>
      </c>
    </row>
    <row r="70" spans="1:3" ht="15.75" customHeight="1" x14ac:dyDescent="0.3">
      <c r="A70" s="2" t="s">
        <v>139</v>
      </c>
      <c r="B70" s="2" t="s">
        <v>140</v>
      </c>
      <c r="C70" s="3">
        <f t="shared" si="0"/>
        <v>4275</v>
      </c>
    </row>
    <row r="71" spans="1:3" ht="15.75" customHeight="1" x14ac:dyDescent="0.3">
      <c r="A71" s="2" t="s">
        <v>141</v>
      </c>
      <c r="B71" s="2" t="s">
        <v>142</v>
      </c>
      <c r="C71" s="3">
        <f t="shared" si="0"/>
        <v>4281</v>
      </c>
    </row>
    <row r="72" spans="1:3" ht="15.75" customHeight="1" x14ac:dyDescent="0.3">
      <c r="A72" s="2" t="s">
        <v>143</v>
      </c>
      <c r="B72" s="2" t="s">
        <v>144</v>
      </c>
      <c r="C72" s="3">
        <f t="shared" si="0"/>
        <v>4285</v>
      </c>
    </row>
    <row r="73" spans="1:3" ht="15.75" customHeight="1" x14ac:dyDescent="0.3">
      <c r="A73" s="2" t="s">
        <v>145</v>
      </c>
      <c r="B73" s="2" t="s">
        <v>146</v>
      </c>
      <c r="C73" s="3">
        <f t="shared" si="0"/>
        <v>4291</v>
      </c>
    </row>
    <row r="74" spans="1:3" ht="15.75" customHeight="1" x14ac:dyDescent="0.3">
      <c r="A74" s="2" t="s">
        <v>147</v>
      </c>
      <c r="B74" s="2" t="s">
        <v>148</v>
      </c>
      <c r="C74" s="3">
        <f t="shared" si="0"/>
        <v>4295</v>
      </c>
    </row>
    <row r="75" spans="1:3" ht="15.75" customHeight="1" x14ac:dyDescent="0.3">
      <c r="A75" s="2" t="s">
        <v>149</v>
      </c>
      <c r="B75" s="2" t="s">
        <v>150</v>
      </c>
      <c r="C75" s="3">
        <f t="shared" si="0"/>
        <v>4301</v>
      </c>
    </row>
    <row r="76" spans="1:3" ht="15.75" customHeight="1" x14ac:dyDescent="0.3">
      <c r="A76" s="2" t="s">
        <v>151</v>
      </c>
      <c r="B76" s="2" t="s">
        <v>152</v>
      </c>
      <c r="C76" s="3">
        <f t="shared" si="0"/>
        <v>5005</v>
      </c>
    </row>
    <row r="77" spans="1:3" ht="15.75" customHeight="1" x14ac:dyDescent="0.3">
      <c r="A77" s="2" t="s">
        <v>153</v>
      </c>
      <c r="B77" s="2" t="s">
        <v>154</v>
      </c>
      <c r="C77" s="3">
        <f t="shared" si="0"/>
        <v>5010</v>
      </c>
    </row>
    <row r="78" spans="1:3" ht="15.75" customHeight="1" x14ac:dyDescent="0.3">
      <c r="A78" s="2" t="s">
        <v>155</v>
      </c>
      <c r="B78" s="2" t="s">
        <v>156</v>
      </c>
      <c r="C78" s="3">
        <f t="shared" si="0"/>
        <v>5015</v>
      </c>
    </row>
    <row r="79" spans="1:3" ht="15.75" customHeight="1" x14ac:dyDescent="0.3">
      <c r="A79" s="2" t="s">
        <v>157</v>
      </c>
      <c r="B79" s="2" t="s">
        <v>158</v>
      </c>
      <c r="C79" s="3">
        <f t="shared" si="0"/>
        <v>5020</v>
      </c>
    </row>
    <row r="80" spans="1:3" ht="15.75" customHeight="1" x14ac:dyDescent="0.3">
      <c r="A80" s="2" t="s">
        <v>159</v>
      </c>
      <c r="B80" s="2" t="s">
        <v>160</v>
      </c>
      <c r="C80" s="3">
        <f t="shared" si="0"/>
        <v>5030</v>
      </c>
    </row>
    <row r="81" spans="1:3" ht="15.75" customHeight="1" x14ac:dyDescent="0.3">
      <c r="A81" s="2" t="s">
        <v>161</v>
      </c>
      <c r="B81" s="2" t="s">
        <v>162</v>
      </c>
      <c r="C81" s="3">
        <f t="shared" si="0"/>
        <v>5065</v>
      </c>
    </row>
    <row r="82" spans="1:3" ht="15.75" customHeight="1" x14ac:dyDescent="0.3">
      <c r="A82" s="2" t="s">
        <v>163</v>
      </c>
      <c r="B82" s="2" t="s">
        <v>164</v>
      </c>
      <c r="C82" s="3">
        <f t="shared" si="0"/>
        <v>5067</v>
      </c>
    </row>
    <row r="83" spans="1:3" ht="15.75" customHeight="1" x14ac:dyDescent="0.3">
      <c r="A83" s="2" t="s">
        <v>165</v>
      </c>
      <c r="B83" s="2" t="s">
        <v>166</v>
      </c>
      <c r="C83" s="3">
        <f t="shared" si="0"/>
        <v>5099</v>
      </c>
    </row>
    <row r="84" spans="1:3" ht="15.75" customHeight="1" x14ac:dyDescent="0.3">
      <c r="A84" s="2" t="s">
        <v>167</v>
      </c>
      <c r="B84" s="2" t="s">
        <v>168</v>
      </c>
      <c r="C84" s="3">
        <f t="shared" si="0"/>
        <v>5100</v>
      </c>
    </row>
    <row r="85" spans="1:3" ht="15.75" customHeight="1" x14ac:dyDescent="0.3">
      <c r="A85" s="2" t="s">
        <v>169</v>
      </c>
      <c r="B85" s="2" t="s">
        <v>170</v>
      </c>
      <c r="C85" s="3">
        <f t="shared" si="0"/>
        <v>5105</v>
      </c>
    </row>
    <row r="86" spans="1:3" ht="15.75" customHeight="1" x14ac:dyDescent="0.3">
      <c r="A86" s="2" t="s">
        <v>171</v>
      </c>
      <c r="B86" s="2" t="s">
        <v>172</v>
      </c>
      <c r="C86" s="3">
        <f t="shared" si="0"/>
        <v>5110</v>
      </c>
    </row>
    <row r="87" spans="1:3" ht="15.75" customHeight="1" x14ac:dyDescent="0.3">
      <c r="A87" s="2" t="s">
        <v>173</v>
      </c>
      <c r="B87" s="2" t="s">
        <v>174</v>
      </c>
      <c r="C87" s="3">
        <f t="shared" si="0"/>
        <v>5111</v>
      </c>
    </row>
    <row r="88" spans="1:3" ht="15.75" customHeight="1" x14ac:dyDescent="0.3">
      <c r="A88" s="2" t="s">
        <v>175</v>
      </c>
      <c r="B88" s="2" t="s">
        <v>176</v>
      </c>
      <c r="C88" s="3">
        <f t="shared" si="0"/>
        <v>5119</v>
      </c>
    </row>
    <row r="89" spans="1:3" ht="15.75" customHeight="1" x14ac:dyDescent="0.3">
      <c r="A89" s="2" t="s">
        <v>177</v>
      </c>
      <c r="B89" s="2" t="s">
        <v>178</v>
      </c>
      <c r="C89" s="3">
        <f t="shared" si="0"/>
        <v>5120</v>
      </c>
    </row>
    <row r="90" spans="1:3" ht="15.75" customHeight="1" x14ac:dyDescent="0.3">
      <c r="A90" s="2" t="s">
        <v>179</v>
      </c>
      <c r="B90" s="2" t="s">
        <v>180</v>
      </c>
      <c r="C90" s="3">
        <f t="shared" si="0"/>
        <v>5121</v>
      </c>
    </row>
    <row r="91" spans="1:3" ht="15.75" customHeight="1" x14ac:dyDescent="0.3">
      <c r="A91" s="2" t="s">
        <v>181</v>
      </c>
      <c r="B91" s="2" t="s">
        <v>182</v>
      </c>
      <c r="C91" s="3">
        <f t="shared" si="0"/>
        <v>5130</v>
      </c>
    </row>
    <row r="92" spans="1:3" ht="15.75" customHeight="1" x14ac:dyDescent="0.3">
      <c r="A92" s="2" t="s">
        <v>183</v>
      </c>
      <c r="B92" s="2" t="s">
        <v>184</v>
      </c>
      <c r="C92" s="3">
        <f t="shared" si="0"/>
        <v>5150</v>
      </c>
    </row>
    <row r="93" spans="1:3" ht="15.75" customHeight="1" x14ac:dyDescent="0.3">
      <c r="A93" s="2" t="s">
        <v>185</v>
      </c>
      <c r="B93" s="2" t="s">
        <v>186</v>
      </c>
      <c r="C93" s="3">
        <f t="shared" si="0"/>
        <v>5180</v>
      </c>
    </row>
    <row r="94" spans="1:3" ht="15.75" customHeight="1" x14ac:dyDescent="0.3">
      <c r="A94" s="2" t="s">
        <v>187</v>
      </c>
      <c r="B94" s="2" t="s">
        <v>188</v>
      </c>
      <c r="C94" s="3">
        <f t="shared" si="0"/>
        <v>5210</v>
      </c>
    </row>
    <row r="95" spans="1:3" ht="15.75" customHeight="1" x14ac:dyDescent="0.3">
      <c r="A95" s="2" t="s">
        <v>189</v>
      </c>
      <c r="B95" s="2" t="s">
        <v>190</v>
      </c>
      <c r="C95" s="3">
        <f t="shared" si="0"/>
        <v>5221</v>
      </c>
    </row>
    <row r="96" spans="1:3" ht="15.75" customHeight="1" x14ac:dyDescent="0.3">
      <c r="A96" s="2" t="s">
        <v>191</v>
      </c>
      <c r="B96" s="2" t="s">
        <v>192</v>
      </c>
      <c r="C96" s="3">
        <f t="shared" si="0"/>
        <v>5230</v>
      </c>
    </row>
    <row r="97" spans="1:3" ht="15.75" customHeight="1" x14ac:dyDescent="0.3">
      <c r="A97" s="2" t="s">
        <v>193</v>
      </c>
      <c r="B97" s="2" t="s">
        <v>194</v>
      </c>
      <c r="C97" s="3">
        <f t="shared" si="0"/>
        <v>6000</v>
      </c>
    </row>
    <row r="98" spans="1:3" ht="15.75" customHeight="1" x14ac:dyDescent="0.3">
      <c r="A98" s="2" t="s">
        <v>195</v>
      </c>
      <c r="B98" s="2" t="s">
        <v>196</v>
      </c>
      <c r="C98" s="3">
        <f t="shared" si="0"/>
        <v>6021</v>
      </c>
    </row>
    <row r="99" spans="1:3" ht="15.75" customHeight="1" x14ac:dyDescent="0.3">
      <c r="A99" s="2" t="s">
        <v>197</v>
      </c>
      <c r="B99" s="2" t="s">
        <v>198</v>
      </c>
      <c r="C99" s="3">
        <f t="shared" si="0"/>
        <v>6040</v>
      </c>
    </row>
    <row r="100" spans="1:3" ht="15.75" customHeight="1" x14ac:dyDescent="0.3">
      <c r="A100" s="2" t="s">
        <v>199</v>
      </c>
      <c r="B100" s="2" t="s">
        <v>200</v>
      </c>
      <c r="C100" s="3">
        <f t="shared" si="0"/>
        <v>6100</v>
      </c>
    </row>
    <row r="101" spans="1:3" ht="15.75" customHeight="1" x14ac:dyDescent="0.3">
      <c r="A101" s="2" t="s">
        <v>201</v>
      </c>
      <c r="B101" s="2" t="s">
        <v>202</v>
      </c>
      <c r="C101" s="3">
        <f t="shared" si="0"/>
        <v>8001</v>
      </c>
    </row>
    <row r="102" spans="1:3" ht="15.75" customHeight="1" x14ac:dyDescent="0.3">
      <c r="A102" s="2" t="s">
        <v>203</v>
      </c>
      <c r="B102" s="2" t="s">
        <v>204</v>
      </c>
      <c r="C102" s="3">
        <f t="shared" si="0"/>
        <v>8002</v>
      </c>
    </row>
    <row r="103" spans="1:3" ht="15.75" customHeight="1" x14ac:dyDescent="0.3">
      <c r="A103" s="2" t="s">
        <v>205</v>
      </c>
      <c r="B103" s="2" t="s">
        <v>206</v>
      </c>
      <c r="C103" s="3">
        <f t="shared" si="0"/>
        <v>8004</v>
      </c>
    </row>
    <row r="104" spans="1:3" ht="15.75" customHeight="1" x14ac:dyDescent="0.3">
      <c r="A104" s="2" t="s">
        <v>207</v>
      </c>
      <c r="B104" s="2" t="s">
        <v>208</v>
      </c>
      <c r="C104" s="3">
        <f t="shared" si="0"/>
        <v>8007</v>
      </c>
    </row>
    <row r="105" spans="1:3" ht="15.75" customHeight="1" x14ac:dyDescent="0.3">
      <c r="A105" s="2" t="s">
        <v>209</v>
      </c>
      <c r="B105" s="2" t="s">
        <v>210</v>
      </c>
      <c r="C105" s="3">
        <f t="shared" si="0"/>
        <v>8009</v>
      </c>
    </row>
    <row r="106" spans="1:3" ht="15.75" customHeight="1" x14ac:dyDescent="0.3">
      <c r="A106" s="2" t="s">
        <v>211</v>
      </c>
      <c r="B106" s="2" t="s">
        <v>212</v>
      </c>
      <c r="C106" s="3">
        <f t="shared" si="0"/>
        <v>8010</v>
      </c>
    </row>
    <row r="107" spans="1:3" ht="15.75" customHeight="1" x14ac:dyDescent="0.3">
      <c r="A107" s="2" t="s">
        <v>213</v>
      </c>
      <c r="B107" s="2" t="s">
        <v>214</v>
      </c>
      <c r="C107" s="3">
        <f t="shared" si="0"/>
        <v>8011</v>
      </c>
    </row>
    <row r="108" spans="1:3" ht="15.75" customHeight="1" x14ac:dyDescent="0.3">
      <c r="A108" s="2" t="s">
        <v>215</v>
      </c>
      <c r="B108" s="2" t="s">
        <v>216</v>
      </c>
      <c r="C108" s="3">
        <f t="shared" si="0"/>
        <v>8012</v>
      </c>
    </row>
    <row r="109" spans="1:3" ht="15.75" customHeight="1" x14ac:dyDescent="0.3">
      <c r="A109" s="2" t="s">
        <v>217</v>
      </c>
      <c r="B109" s="2" t="s">
        <v>218</v>
      </c>
      <c r="C109" s="3">
        <f t="shared" si="0"/>
        <v>8013</v>
      </c>
    </row>
    <row r="110" spans="1:3" ht="15.75" customHeight="1" x14ac:dyDescent="0.3">
      <c r="A110" s="2" t="s">
        <v>219</v>
      </c>
      <c r="B110" s="2" t="s">
        <v>220</v>
      </c>
      <c r="C110" s="3">
        <f t="shared" si="0"/>
        <v>8014</v>
      </c>
    </row>
    <row r="111" spans="1:3" ht="15.75" customHeight="1" x14ac:dyDescent="0.3">
      <c r="A111" s="2" t="s">
        <v>221</v>
      </c>
      <c r="B111" s="2" t="s">
        <v>222</v>
      </c>
      <c r="C111" s="3">
        <f t="shared" si="0"/>
        <v>8018</v>
      </c>
    </row>
    <row r="112" spans="1:3" ht="15.75" customHeight="1" x14ac:dyDescent="0.3">
      <c r="A112" s="2" t="s">
        <v>223</v>
      </c>
      <c r="B112" s="2" t="s">
        <v>224</v>
      </c>
      <c r="C112" s="3">
        <f t="shared" si="0"/>
        <v>8019</v>
      </c>
    </row>
    <row r="113" spans="1:3" ht="15.75" customHeight="1" x14ac:dyDescent="0.3">
      <c r="A113" s="2" t="s">
        <v>225</v>
      </c>
      <c r="B113" s="2" t="s">
        <v>226</v>
      </c>
      <c r="C113" s="3">
        <f t="shared" si="0"/>
        <v>8020</v>
      </c>
    </row>
    <row r="114" spans="1:3" ht="15.75" customHeight="1" x14ac:dyDescent="0.3">
      <c r="A114" s="2" t="s">
        <v>227</v>
      </c>
      <c r="B114" s="2" t="s">
        <v>228</v>
      </c>
      <c r="C114" s="3">
        <f t="shared" si="0"/>
        <v>8021</v>
      </c>
    </row>
    <row r="115" spans="1:3" ht="15.75" customHeight="1" x14ac:dyDescent="0.3">
      <c r="A115" s="2" t="s">
        <v>229</v>
      </c>
      <c r="B115" s="2" t="s">
        <v>230</v>
      </c>
      <c r="C115" s="3">
        <f t="shared" si="0"/>
        <v>8027</v>
      </c>
    </row>
    <row r="116" spans="1:3" ht="15.75" customHeight="1" x14ac:dyDescent="0.3">
      <c r="A116" s="2" t="s">
        <v>231</v>
      </c>
      <c r="B116" s="2" t="s">
        <v>232</v>
      </c>
      <c r="C116" s="3">
        <f t="shared" si="0"/>
        <v>8028</v>
      </c>
    </row>
    <row r="117" spans="1:3" ht="15.75" customHeight="1" x14ac:dyDescent="0.3">
      <c r="A117" s="2" t="s">
        <v>233</v>
      </c>
      <c r="B117" s="2" t="s">
        <v>234</v>
      </c>
      <c r="C117" s="3">
        <f t="shared" si="0"/>
        <v>8029</v>
      </c>
    </row>
    <row r="118" spans="1:3" ht="15.75" customHeight="1" x14ac:dyDescent="0.3">
      <c r="A118" s="2" t="s">
        <v>235</v>
      </c>
      <c r="B118" s="2" t="s">
        <v>236</v>
      </c>
      <c r="C118" s="3">
        <f t="shared" si="0"/>
        <v>8087</v>
      </c>
    </row>
    <row r="119" spans="1:3" ht="15.75" customHeight="1" x14ac:dyDescent="0.3">
      <c r="A119" s="2" t="s">
        <v>237</v>
      </c>
      <c r="B119" s="2" t="s">
        <v>238</v>
      </c>
      <c r="C119" s="3">
        <f t="shared" si="0"/>
        <v>8195</v>
      </c>
    </row>
    <row r="120" spans="1:3" ht="15.75" customHeight="1" x14ac:dyDescent="0.3">
      <c r="A120" s="2" t="s">
        <v>239</v>
      </c>
      <c r="B120" s="2" t="s">
        <v>240</v>
      </c>
      <c r="C120" s="3">
        <f t="shared" si="0"/>
        <v>8201</v>
      </c>
    </row>
    <row r="121" spans="1:3" ht="15.75" customHeight="1" x14ac:dyDescent="0.3">
      <c r="A121" s="2" t="s">
        <v>241</v>
      </c>
      <c r="B121" s="2" t="s">
        <v>242</v>
      </c>
      <c r="C121" s="3">
        <f t="shared" si="0"/>
        <v>8251</v>
      </c>
    </row>
    <row r="122" spans="1:3" ht="15.75" customHeight="1" x14ac:dyDescent="0.3">
      <c r="A122" s="2" t="s">
        <v>243</v>
      </c>
      <c r="B122" s="2" t="s">
        <v>244</v>
      </c>
      <c r="C122" s="3">
        <f t="shared" si="0"/>
        <v>8260</v>
      </c>
    </row>
    <row r="123" spans="1:3" ht="15.75" customHeight="1" x14ac:dyDescent="0.3">
      <c r="A123" s="2" t="s">
        <v>245</v>
      </c>
      <c r="B123" s="2" t="s">
        <v>246</v>
      </c>
      <c r="C123" s="3">
        <f t="shared" si="0"/>
        <v>8261</v>
      </c>
    </row>
    <row r="124" spans="1:3" ht="15.75" customHeight="1" x14ac:dyDescent="0.3">
      <c r="A124" s="2" t="s">
        <v>247</v>
      </c>
      <c r="B124" s="2" t="s">
        <v>248</v>
      </c>
      <c r="C124" s="3">
        <f t="shared" si="0"/>
        <v>8270</v>
      </c>
    </row>
    <row r="125" spans="1:3" ht="15.75" customHeight="1" x14ac:dyDescent="0.3">
      <c r="A125" s="2" t="s">
        <v>249</v>
      </c>
      <c r="B125" s="2" t="s">
        <v>250</v>
      </c>
      <c r="C125" s="3">
        <f t="shared" si="0"/>
        <v>8272</v>
      </c>
    </row>
    <row r="126" spans="1:3" ht="15.75" customHeight="1" x14ac:dyDescent="0.3">
      <c r="A126" s="2" t="s">
        <v>251</v>
      </c>
      <c r="B126" s="2" t="s">
        <v>252</v>
      </c>
      <c r="C126" s="3">
        <f t="shared" si="0"/>
        <v>8275</v>
      </c>
    </row>
    <row r="127" spans="1:3" ht="15.75" customHeight="1" x14ac:dyDescent="0.3">
      <c r="A127" s="2" t="s">
        <v>253</v>
      </c>
      <c r="B127" s="2" t="s">
        <v>254</v>
      </c>
      <c r="C127" s="3">
        <f t="shared" si="0"/>
        <v>8281</v>
      </c>
    </row>
    <row r="128" spans="1:3" ht="15.75" customHeight="1" x14ac:dyDescent="0.3">
      <c r="A128" s="2" t="s">
        <v>255</v>
      </c>
      <c r="B128" s="2" t="s">
        <v>256</v>
      </c>
      <c r="C128" s="3">
        <f t="shared" si="0"/>
        <v>8285</v>
      </c>
    </row>
    <row r="129" spans="1:3" ht="15.75" customHeight="1" x14ac:dyDescent="0.3">
      <c r="A129" s="2" t="s">
        <v>257</v>
      </c>
      <c r="B129" s="2" t="s">
        <v>258</v>
      </c>
      <c r="C129" s="3">
        <f t="shared" si="0"/>
        <v>8290</v>
      </c>
    </row>
    <row r="130" spans="1:3" ht="15.75" customHeight="1" x14ac:dyDescent="0.3">
      <c r="A130" s="2" t="s">
        <v>259</v>
      </c>
      <c r="B130" s="2" t="s">
        <v>260</v>
      </c>
      <c r="C130" s="3">
        <f t="shared" si="0"/>
        <v>8291</v>
      </c>
    </row>
    <row r="131" spans="1:3" ht="15.75" customHeight="1" x14ac:dyDescent="0.3">
      <c r="A131" s="2" t="s">
        <v>261</v>
      </c>
      <c r="B131" s="2" t="s">
        <v>262</v>
      </c>
      <c r="C131" s="3">
        <f t="shared" si="0"/>
        <v>8295</v>
      </c>
    </row>
    <row r="132" spans="1:3" ht="15.75" customHeight="1" x14ac:dyDescent="0.3">
      <c r="A132" s="2" t="s">
        <v>263</v>
      </c>
      <c r="B132" s="2" t="s">
        <v>264</v>
      </c>
      <c r="C132" s="3">
        <f t="shared" si="0"/>
        <v>8301</v>
      </c>
    </row>
    <row r="133" spans="1:3" ht="15.75" customHeight="1" x14ac:dyDescent="0.25"/>
    <row r="134" spans="1:3" ht="15.75" customHeight="1" x14ac:dyDescent="0.25"/>
    <row r="135" spans="1:3" ht="15.75" customHeight="1" x14ac:dyDescent="0.25"/>
    <row r="136" spans="1:3" ht="15.75" customHeight="1" x14ac:dyDescent="0.25"/>
    <row r="137" spans="1:3" ht="15.75" customHeight="1" x14ac:dyDescent="0.25"/>
    <row r="138" spans="1:3" ht="15.75" customHeight="1" x14ac:dyDescent="0.25"/>
    <row r="139" spans="1:3" ht="15.75" customHeight="1" x14ac:dyDescent="0.25"/>
    <row r="140" spans="1:3" ht="15.75" customHeight="1" x14ac:dyDescent="0.25"/>
    <row r="141" spans="1:3" ht="15.75" customHeight="1" x14ac:dyDescent="0.25"/>
    <row r="142" spans="1:3" ht="15.75" customHeight="1" x14ac:dyDescent="0.25"/>
    <row r="143" spans="1:3" ht="15.75" customHeight="1" x14ac:dyDescent="0.25"/>
    <row r="144" spans="1:3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E598"/>
  </sheetPr>
  <dimension ref="A1:Z997"/>
  <sheetViews>
    <sheetView topLeftCell="A531" workbookViewId="0">
      <selection activeCell="F425" sqref="F425:F538"/>
    </sheetView>
  </sheetViews>
  <sheetFormatPr defaultColWidth="12.59765625" defaultRowHeight="15" customHeight="1" x14ac:dyDescent="0.25"/>
  <cols>
    <col min="1" max="1" width="9.69921875" customWidth="1"/>
    <col min="2" max="2" width="18.09765625" customWidth="1"/>
    <col min="3" max="26" width="7.59765625" customWidth="1"/>
  </cols>
  <sheetData>
    <row r="1" spans="1:26" ht="14.4" x14ac:dyDescent="0.3">
      <c r="A1" s="1" t="s">
        <v>265</v>
      </c>
      <c r="B1" s="1" t="s">
        <v>266</v>
      </c>
      <c r="C1" s="1" t="s">
        <v>267</v>
      </c>
      <c r="D1" s="1" t="s">
        <v>268</v>
      </c>
      <c r="E1" s="1" t="s">
        <v>269</v>
      </c>
      <c r="F1" s="1" t="s">
        <v>270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>
        <v>3</v>
      </c>
      <c r="B2" s="2" t="s">
        <v>271</v>
      </c>
      <c r="C2" s="2" t="s">
        <v>272</v>
      </c>
      <c r="D2" s="2" t="s">
        <v>273</v>
      </c>
      <c r="E2" s="2">
        <v>1981</v>
      </c>
      <c r="F2" s="3" t="str">
        <f t="array" ref="F2">IF(A2="","",IFERROR(INDEX(deb_specials!$B:$B,MATCH($A2,deb_specials!$A:$A,0)),"9"&amp;RIGHT(E2,2)&amp;TEXT(RIGHT(A2,3),"000")&amp;"D"))</f>
        <v>100136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>
        <v>4</v>
      </c>
      <c r="B3" s="2" t="s">
        <v>274</v>
      </c>
      <c r="C3" s="2" t="s">
        <v>275</v>
      </c>
      <c r="D3" s="2" t="s">
        <v>276</v>
      </c>
      <c r="E3" s="2">
        <v>1981</v>
      </c>
      <c r="F3" s="3" t="str">
        <f t="array" ref="F3">IF(A3="","",IFERROR(INDEX(deb_specials!$B:$B,MATCH($A3,deb_specials!$A:$A,0)),"9"&amp;RIGHT(E3,2)&amp;TEXT(RIGHT(A3,3),"000")&amp;"D"))</f>
        <v>100170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>
        <v>5</v>
      </c>
      <c r="B4" s="2" t="s">
        <v>277</v>
      </c>
      <c r="C4" s="2" t="s">
        <v>273</v>
      </c>
      <c r="D4" s="2" t="s">
        <v>273</v>
      </c>
      <c r="E4" s="2">
        <v>1981</v>
      </c>
      <c r="F4" s="3" t="str">
        <f t="array" ref="F4">IF(A4="","",IFERROR(INDEX(deb_specials!$B:$B,MATCH($A4,deb_specials!$A:$A,0)),"9"&amp;RIGHT(E4,2)&amp;TEXT(RIGHT(A4,3),"000")&amp;"D"))</f>
        <v>100191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>
        <v>6</v>
      </c>
      <c r="B5" s="2" t="s">
        <v>278</v>
      </c>
      <c r="C5" s="2" t="s">
        <v>279</v>
      </c>
      <c r="D5" s="2" t="s">
        <v>280</v>
      </c>
      <c r="E5" s="2">
        <v>1982</v>
      </c>
      <c r="F5" s="3" t="str">
        <f t="array" ref="F5">IF(A5="","",IFERROR(INDEX(deb_specials!$B:$B,MATCH($A5,deb_specials!$A:$A,0)),"9"&amp;RIGHT(E5,2)&amp;TEXT(RIGHT(A5,3),"000")&amp;"D"))</f>
        <v>100141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">
        <v>7</v>
      </c>
      <c r="B6" s="2" t="s">
        <v>281</v>
      </c>
      <c r="C6" s="2" t="s">
        <v>282</v>
      </c>
      <c r="D6" s="2" t="s">
        <v>283</v>
      </c>
      <c r="E6" s="2">
        <v>1984</v>
      </c>
      <c r="F6" s="3" t="str">
        <f t="array" ref="F6">IF(A6="","",IFERROR(INDEX(deb_specials!$B:$B,MATCH($A6,deb_specials!$A:$A,0)),"9"&amp;RIGHT(E6,2)&amp;TEXT(RIGHT(A6,3),"000")&amp;"D"))</f>
        <v>100002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">
        <v>10</v>
      </c>
      <c r="B7" s="2" t="s">
        <v>284</v>
      </c>
      <c r="C7" s="2" t="s">
        <v>285</v>
      </c>
      <c r="D7" s="2" t="s">
        <v>286</v>
      </c>
      <c r="E7" s="2">
        <v>1984</v>
      </c>
      <c r="F7" s="3" t="str">
        <f t="array" ref="F7">IF(A7="","",IFERROR(INDEX(deb_specials!$B:$B,MATCH($A7,deb_specials!$A:$A,0)),"9"&amp;RIGHT(E7,2)&amp;TEXT(RIGHT(A7,3),"000")&amp;"D"))</f>
        <v>100161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">
        <v>11</v>
      </c>
      <c r="B8" s="2" t="s">
        <v>287</v>
      </c>
      <c r="C8" s="2" t="s">
        <v>273</v>
      </c>
      <c r="D8" s="2" t="s">
        <v>273</v>
      </c>
      <c r="E8" s="2">
        <v>1985</v>
      </c>
      <c r="F8" s="3" t="str">
        <f t="array" ref="F8">IF(A8="","",IFERROR(INDEX(deb_specials!$B:$B,MATCH($A8,deb_specials!$A:$A,0)),"9"&amp;RIGHT(E8,2)&amp;TEXT(RIGHT(A8,3),"000")&amp;"D"))</f>
        <v>100056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">
        <v>12</v>
      </c>
      <c r="B9" s="2" t="s">
        <v>288</v>
      </c>
      <c r="C9" s="2" t="s">
        <v>289</v>
      </c>
      <c r="D9" s="2" t="s">
        <v>290</v>
      </c>
      <c r="E9" s="2">
        <v>1986</v>
      </c>
      <c r="F9" s="3" t="str">
        <f t="array" ref="F9">IF(A9="","",IFERROR(INDEX(deb_specials!$B:$B,MATCH($A9,deb_specials!$A:$A,0)),"9"&amp;RIGHT(E9,2)&amp;TEXT(RIGHT(A9,3),"000")&amp;"D"))</f>
        <v>100011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">
        <v>13</v>
      </c>
      <c r="B10" s="2" t="s">
        <v>291</v>
      </c>
      <c r="C10" s="2" t="s">
        <v>292</v>
      </c>
      <c r="D10" s="2" t="s">
        <v>293</v>
      </c>
      <c r="E10" s="2">
        <v>1986</v>
      </c>
      <c r="F10" s="3" t="str">
        <f t="array" ref="F10">IF(A10="","",IFERROR(INDEX(deb_specials!$B:$B,MATCH($A10,deb_specials!$A:$A,0)),"9"&amp;RIGHT(E10,2)&amp;TEXT(RIGHT(A10,3),"000")&amp;"D"))</f>
        <v>100021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">
        <v>15</v>
      </c>
      <c r="B11" s="2" t="s">
        <v>294</v>
      </c>
      <c r="C11" s="2" t="s">
        <v>295</v>
      </c>
      <c r="D11" s="2" t="s">
        <v>273</v>
      </c>
      <c r="E11" s="2">
        <v>1986</v>
      </c>
      <c r="F11" s="3" t="str">
        <f t="array" ref="F11">IF(A11="","",IFERROR(INDEX(deb_specials!$B:$B,MATCH($A11,deb_specials!$A:$A,0)),"9"&amp;RIGHT(E11,2)&amp;TEXT(RIGHT(A11,3),"000")&amp;"D"))</f>
        <v>100129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>
        <v>17</v>
      </c>
      <c r="B12" s="2" t="s">
        <v>296</v>
      </c>
      <c r="C12" s="2" t="s">
        <v>297</v>
      </c>
      <c r="D12" s="2" t="s">
        <v>298</v>
      </c>
      <c r="E12" s="2">
        <v>1987</v>
      </c>
      <c r="F12" s="3" t="str">
        <f t="array" ref="F12">IF(A12="","",IFERROR(INDEX(deb_specials!$B:$B,MATCH($A12,deb_specials!$A:$A,0)),"9"&amp;RIGHT(E12,2)&amp;TEXT(RIGHT(A12,3),"000")&amp;"D"))</f>
        <v>100697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2">
        <v>18</v>
      </c>
      <c r="B13" s="2" t="s">
        <v>299</v>
      </c>
      <c r="C13" s="2" t="s">
        <v>300</v>
      </c>
      <c r="D13" s="2" t="s">
        <v>301</v>
      </c>
      <c r="E13" s="2">
        <v>1987</v>
      </c>
      <c r="F13" s="3" t="str">
        <f t="array" ref="F13">IF(A13="","",IFERROR(INDEX(deb_specials!$B:$B,MATCH($A13,deb_specials!$A:$A,0)),"9"&amp;RIGHT(E13,2)&amp;TEXT(RIGHT(A13,3),"000")&amp;"D"))</f>
        <v>100023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2">
        <v>19</v>
      </c>
      <c r="B14" s="2" t="s">
        <v>302</v>
      </c>
      <c r="C14" s="2" t="s">
        <v>303</v>
      </c>
      <c r="D14" s="2" t="s">
        <v>273</v>
      </c>
      <c r="E14" s="2">
        <v>1987</v>
      </c>
      <c r="F14" s="3" t="str">
        <f t="array" ref="F14">IF(A14="","",IFERROR(INDEX(deb_specials!$B:$B,MATCH($A14,deb_specials!$A:$A,0)),"9"&amp;RIGHT(E14,2)&amp;TEXT(RIGHT(A14,3),"000")&amp;"D"))</f>
        <v>100120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2">
        <v>20</v>
      </c>
      <c r="B15" s="2" t="s">
        <v>304</v>
      </c>
      <c r="C15" s="2" t="s">
        <v>305</v>
      </c>
      <c r="D15" s="2" t="s">
        <v>306</v>
      </c>
      <c r="E15" s="2">
        <v>1987</v>
      </c>
      <c r="F15" s="3" t="str">
        <f t="array" ref="F15">IF(A15="","",IFERROR(INDEX(deb_specials!$B:$B,MATCH($A15,deb_specials!$A:$A,0)),"9"&amp;RIGHT(E15,2)&amp;TEXT(RIGHT(A15,3),"000")&amp;"D"))</f>
        <v>100131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>
        <v>21</v>
      </c>
      <c r="B16" s="2" t="s">
        <v>307</v>
      </c>
      <c r="C16" s="2" t="s">
        <v>308</v>
      </c>
      <c r="D16" s="2" t="s">
        <v>309</v>
      </c>
      <c r="E16" s="2">
        <v>1988</v>
      </c>
      <c r="F16" s="3" t="str">
        <f t="array" ref="F16">IF(A16="","",IFERROR(INDEX(deb_specials!$B:$B,MATCH($A16,deb_specials!$A:$A,0)),"9"&amp;RIGHT(E16,2)&amp;TEXT(RIGHT(A16,3),"000")&amp;"D"))</f>
        <v>100015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">
        <v>23</v>
      </c>
      <c r="B17" s="2" t="s">
        <v>310</v>
      </c>
      <c r="C17" s="2" t="s">
        <v>311</v>
      </c>
      <c r="D17" s="2" t="s">
        <v>312</v>
      </c>
      <c r="E17" s="2">
        <v>1989</v>
      </c>
      <c r="F17" s="3" t="str">
        <f t="array" ref="F17">IF(A17="","",IFERROR(INDEX(deb_specials!$B:$B,MATCH($A17,deb_specials!$A:$A,0)),"9"&amp;RIGHT(E17,2)&amp;TEXT(RIGHT(A17,3),"000")&amp;"D"))</f>
        <v>100012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">
        <v>24</v>
      </c>
      <c r="B18" s="2" t="s">
        <v>313</v>
      </c>
      <c r="C18" s="2" t="s">
        <v>314</v>
      </c>
      <c r="D18" s="2" t="s">
        <v>315</v>
      </c>
      <c r="E18" s="2">
        <v>1989</v>
      </c>
      <c r="F18" s="3" t="str">
        <f t="array" ref="F18">IF(A18="","",IFERROR(INDEX(deb_specials!$B:$B,MATCH($A18,deb_specials!$A:$A,0)),"9"&amp;RIGHT(E18,2)&amp;TEXT(RIGHT(A18,3),"000")&amp;"D"))</f>
        <v>100014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">
        <v>25</v>
      </c>
      <c r="B19" s="2" t="s">
        <v>316</v>
      </c>
      <c r="C19" s="2" t="s">
        <v>317</v>
      </c>
      <c r="D19" s="2" t="s">
        <v>318</v>
      </c>
      <c r="E19" s="2">
        <v>1989</v>
      </c>
      <c r="F19" s="3" t="str">
        <f t="array" ref="F19">IF(A19="","",IFERROR(INDEX(deb_specials!$B:$B,MATCH($A19,deb_specials!$A:$A,0)),"9"&amp;RIGHT(E19,2)&amp;TEXT(RIGHT(A19,3),"000")&amp;"D"))</f>
        <v>100048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">
        <v>26</v>
      </c>
      <c r="B20" s="2" t="s">
        <v>319</v>
      </c>
      <c r="C20" s="2" t="s">
        <v>320</v>
      </c>
      <c r="D20" s="2" t="s">
        <v>273</v>
      </c>
      <c r="E20" s="2">
        <v>1989</v>
      </c>
      <c r="F20" s="3" t="str">
        <f t="array" ref="F20">IF(A20="","",IFERROR(INDEX(deb_specials!$B:$B,MATCH($A20,deb_specials!$A:$A,0)),"9"&amp;RIGHT(E20,2)&amp;TEXT(RIGHT(A20,3),"000")&amp;"D"))</f>
        <v>100093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>
        <v>27</v>
      </c>
      <c r="B21" s="2" t="s">
        <v>321</v>
      </c>
      <c r="C21" s="2" t="s">
        <v>322</v>
      </c>
      <c r="D21" s="2" t="s">
        <v>273</v>
      </c>
      <c r="E21" s="2">
        <v>1989</v>
      </c>
      <c r="F21" s="3" t="str">
        <f t="array" ref="F21">IF(A21="","",IFERROR(INDEX(deb_specials!$B:$B,MATCH($A21,deb_specials!$A:$A,0)),"9"&amp;RIGHT(E21,2)&amp;TEXT(RIGHT(A21,3),"000")&amp;"D"))</f>
        <v>100105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>
        <v>28</v>
      </c>
      <c r="B22" s="2" t="s">
        <v>323</v>
      </c>
      <c r="C22" s="2" t="s">
        <v>324</v>
      </c>
      <c r="D22" s="2" t="s">
        <v>325</v>
      </c>
      <c r="E22" s="2">
        <v>1989</v>
      </c>
      <c r="F22" s="3" t="str">
        <f t="array" ref="F22">IF(A22="","",IFERROR(INDEX(deb_specials!$B:$B,MATCH($A22,deb_specials!$A:$A,0)),"9"&amp;RIGHT(E22,2)&amp;TEXT(RIGHT(A22,3),"000")&amp;"D"))</f>
        <v>100111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>
        <v>29</v>
      </c>
      <c r="B23" s="2" t="s">
        <v>326</v>
      </c>
      <c r="C23" s="2" t="s">
        <v>327</v>
      </c>
      <c r="D23" s="2" t="s">
        <v>328</v>
      </c>
      <c r="E23" s="2">
        <v>1989</v>
      </c>
      <c r="F23" s="3" t="str">
        <f t="array" ref="F23">IF(A23="","",IFERROR(INDEX(deb_specials!$B:$B,MATCH($A23,deb_specials!$A:$A,0)),"9"&amp;RIGHT(E23,2)&amp;TEXT(RIGHT(A23,3),"000")&amp;"D"))</f>
        <v>100146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>
        <v>30</v>
      </c>
      <c r="B24" s="2" t="s">
        <v>329</v>
      </c>
      <c r="C24" s="2" t="s">
        <v>330</v>
      </c>
      <c r="D24" s="2" t="s">
        <v>273</v>
      </c>
      <c r="E24" s="2">
        <v>1989</v>
      </c>
      <c r="F24" s="3" t="str">
        <f t="array" ref="F24">IF(A24="","",IFERROR(INDEX(deb_specials!$B:$B,MATCH($A24,deb_specials!$A:$A,0)),"9"&amp;RIGHT(E24,2)&amp;TEXT(RIGHT(A24,3),"000")&amp;"D"))</f>
        <v>100151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>
        <v>32</v>
      </c>
      <c r="B25" s="2" t="s">
        <v>331</v>
      </c>
      <c r="C25" s="2" t="s">
        <v>332</v>
      </c>
      <c r="D25" s="2" t="s">
        <v>273</v>
      </c>
      <c r="E25" s="2">
        <v>1990</v>
      </c>
      <c r="F25" s="3" t="str">
        <f t="array" ref="F25">IF(A25="","",IFERROR(INDEX(deb_specials!$B:$B,MATCH($A25,deb_specials!$A:$A,0)),"9"&amp;RIGHT(E25,2)&amp;TEXT(RIGHT(A25,3),"000")&amp;"D"))</f>
        <v>100013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>
        <v>33</v>
      </c>
      <c r="B26" s="2" t="s">
        <v>333</v>
      </c>
      <c r="C26" s="2" t="s">
        <v>334</v>
      </c>
      <c r="D26" s="2" t="s">
        <v>335</v>
      </c>
      <c r="E26" s="2">
        <v>1990</v>
      </c>
      <c r="F26" s="3" t="str">
        <f t="array" ref="F26">IF(A26="","",IFERROR(INDEX(deb_specials!$B:$B,MATCH($A26,deb_specials!$A:$A,0)),"9"&amp;RIGHT(E26,2)&amp;TEXT(RIGHT(A26,3),"000")&amp;"D"))</f>
        <v>100145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>
        <v>34</v>
      </c>
      <c r="B27" s="2" t="s">
        <v>336</v>
      </c>
      <c r="C27" s="2" t="s">
        <v>337</v>
      </c>
      <c r="D27" s="2" t="s">
        <v>338</v>
      </c>
      <c r="E27" s="2">
        <v>1990</v>
      </c>
      <c r="F27" s="3" t="str">
        <f t="array" ref="F27">IF(A27="","",IFERROR(INDEX(deb_specials!$B:$B,MATCH($A27,deb_specials!$A:$A,0)),"9"&amp;RIGHT(E27,2)&amp;TEXT(RIGHT(A27,3),"000")&amp;"D"))</f>
        <v>100149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>
        <v>35</v>
      </c>
      <c r="B28" s="2" t="s">
        <v>339</v>
      </c>
      <c r="C28" s="2" t="s">
        <v>340</v>
      </c>
      <c r="D28" s="2" t="s">
        <v>341</v>
      </c>
      <c r="E28" s="2">
        <v>1991</v>
      </c>
      <c r="F28" s="3" t="str">
        <f t="array" ref="F28">IF(A28="","",IFERROR(INDEX(deb_specials!$B:$B,MATCH($A28,deb_specials!$A:$A,0)),"9"&amp;RIGHT(E28,2)&amp;TEXT(RIGHT(A28,3),"000")&amp;"D"))</f>
        <v>100057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>
        <v>36</v>
      </c>
      <c r="B29" s="2" t="s">
        <v>342</v>
      </c>
      <c r="C29" s="2" t="s">
        <v>343</v>
      </c>
      <c r="D29" s="2" t="s">
        <v>344</v>
      </c>
      <c r="E29" s="2">
        <v>1991</v>
      </c>
      <c r="F29" s="3" t="str">
        <f t="array" ref="F29">IF(A29="","",IFERROR(INDEX(deb_specials!$B:$B,MATCH($A29,deb_specials!$A:$A,0)),"9"&amp;RIGHT(E29,2)&amp;TEXT(RIGHT(A29,3),"000")&amp;"D"))</f>
        <v>100068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>
        <v>37</v>
      </c>
      <c r="B30" s="2" t="s">
        <v>345</v>
      </c>
      <c r="C30" s="2" t="s">
        <v>346</v>
      </c>
      <c r="D30" s="2" t="s">
        <v>347</v>
      </c>
      <c r="E30" s="2">
        <v>1991</v>
      </c>
      <c r="F30" s="3" t="str">
        <f t="array" ref="F30">IF(A30="","",IFERROR(INDEX(deb_specials!$B:$B,MATCH($A30,deb_specials!$A:$A,0)),"9"&amp;RIGHT(E30,2)&amp;TEXT(RIGHT(A30,3),"000")&amp;"D"))</f>
        <v>100127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>
        <v>38</v>
      </c>
      <c r="B31" s="2" t="s">
        <v>348</v>
      </c>
      <c r="C31" s="2" t="s">
        <v>349</v>
      </c>
      <c r="D31" s="2" t="s">
        <v>350</v>
      </c>
      <c r="E31" s="2">
        <v>1991</v>
      </c>
      <c r="F31" s="3" t="str">
        <f t="array" ref="F31">IF(A31="","",IFERROR(INDEX(deb_specials!$B:$B,MATCH($A31,deb_specials!$A:$A,0)),"9"&amp;RIGHT(E31,2)&amp;TEXT(RIGHT(A31,3),"000")&amp;"D"))</f>
        <v>100172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>
        <v>41</v>
      </c>
      <c r="B32" s="2" t="s">
        <v>351</v>
      </c>
      <c r="C32" s="2" t="s">
        <v>352</v>
      </c>
      <c r="D32" s="2" t="s">
        <v>353</v>
      </c>
      <c r="E32" s="2">
        <v>1992</v>
      </c>
      <c r="F32" s="3" t="str">
        <f t="array" ref="F32">IF(A32="","",IFERROR(INDEX(deb_specials!$B:$B,MATCH($A32,deb_specials!$A:$A,0)),"9"&amp;RIGHT(E32,2)&amp;TEXT(RIGHT(A32,3),"000")&amp;"D"))</f>
        <v>100094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>
        <v>43</v>
      </c>
      <c r="B33" s="2" t="s">
        <v>354</v>
      </c>
      <c r="C33" s="2" t="s">
        <v>355</v>
      </c>
      <c r="D33" s="2" t="s">
        <v>273</v>
      </c>
      <c r="E33" s="2">
        <v>1992</v>
      </c>
      <c r="F33" s="3" t="str">
        <f t="array" ref="F33">IF(A33="","",IFERROR(INDEX(deb_specials!$B:$B,MATCH($A33,deb_specials!$A:$A,0)),"9"&amp;RIGHT(E33,2)&amp;TEXT(RIGHT(A33,3),"000")&amp;"D"))</f>
        <v>100110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>
        <v>44</v>
      </c>
      <c r="B34" s="2" t="s">
        <v>356</v>
      </c>
      <c r="C34" s="2" t="s">
        <v>357</v>
      </c>
      <c r="D34" s="2" t="s">
        <v>273</v>
      </c>
      <c r="E34" s="2">
        <v>1992</v>
      </c>
      <c r="F34" s="3" t="str">
        <f t="array" ref="F34">IF(A34="","",IFERROR(INDEX(deb_specials!$B:$B,MATCH($A34,deb_specials!$A:$A,0)),"9"&amp;RIGHT(E34,2)&amp;TEXT(RIGHT(A34,3),"000")&amp;"D"))</f>
        <v>100119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>
        <v>45</v>
      </c>
      <c r="B35" s="2" t="s">
        <v>358</v>
      </c>
      <c r="C35" s="2" t="s">
        <v>359</v>
      </c>
      <c r="D35" s="2" t="s">
        <v>273</v>
      </c>
      <c r="E35" s="2">
        <v>1992</v>
      </c>
      <c r="F35" s="3" t="str">
        <f t="array" ref="F35">IF(A35="","",IFERROR(INDEX(deb_specials!$B:$B,MATCH($A35,deb_specials!$A:$A,0)),"9"&amp;RIGHT(E35,2)&amp;TEXT(RIGHT(A35,3),"000")&amp;"D"))</f>
        <v>100180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>
        <v>47</v>
      </c>
      <c r="B36" s="2" t="s">
        <v>360</v>
      </c>
      <c r="C36" s="2" t="s">
        <v>361</v>
      </c>
      <c r="D36" s="2" t="s">
        <v>362</v>
      </c>
      <c r="E36" s="2">
        <v>1993</v>
      </c>
      <c r="F36" s="3" t="str">
        <f t="array" ref="F36">IF(A36="","",IFERROR(INDEX(deb_specials!$B:$B,MATCH($A36,deb_specials!$A:$A,0)),"9"&amp;RIGHT(E36,2)&amp;TEXT(RIGHT(A36,3),"000")&amp;"D"))</f>
        <v>100035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>
        <v>48</v>
      </c>
      <c r="B37" s="2" t="s">
        <v>363</v>
      </c>
      <c r="C37" s="2" t="s">
        <v>364</v>
      </c>
      <c r="D37" s="2" t="s">
        <v>365</v>
      </c>
      <c r="E37" s="2">
        <v>1993</v>
      </c>
      <c r="F37" s="3" t="str">
        <f t="array" ref="F37">IF(A37="","",IFERROR(INDEX(deb_specials!$B:$B,MATCH($A37,deb_specials!$A:$A,0)),"9"&amp;RIGHT(E37,2)&amp;TEXT(RIGHT(A37,3),"000")&amp;"D"))</f>
        <v>100125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>
        <v>49</v>
      </c>
      <c r="B38" s="2" t="s">
        <v>366</v>
      </c>
      <c r="C38" s="2" t="s">
        <v>367</v>
      </c>
      <c r="D38" s="2" t="s">
        <v>368</v>
      </c>
      <c r="E38" s="2">
        <v>1993</v>
      </c>
      <c r="F38" s="3" t="str">
        <f t="array" ref="F38">IF(A38="","",IFERROR(INDEX(deb_specials!$B:$B,MATCH($A38,deb_specials!$A:$A,0)),"9"&amp;RIGHT(E38,2)&amp;TEXT(RIGHT(A38,3),"000")&amp;"D"))</f>
        <v>100156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>
        <v>50</v>
      </c>
      <c r="B39" s="2" t="s">
        <v>369</v>
      </c>
      <c r="C39" s="2" t="s">
        <v>370</v>
      </c>
      <c r="D39" s="2" t="s">
        <v>273</v>
      </c>
      <c r="E39" s="2">
        <v>1993</v>
      </c>
      <c r="F39" s="3" t="str">
        <f t="array" ref="F39">IF(A39="","",IFERROR(INDEX(deb_specials!$B:$B,MATCH($A39,deb_specials!$A:$A,0)),"9"&amp;RIGHT(E39,2)&amp;TEXT(RIGHT(A39,3),"000")&amp;"D"))</f>
        <v>100168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>
        <v>52</v>
      </c>
      <c r="B40" s="2" t="s">
        <v>371</v>
      </c>
      <c r="C40" s="2" t="s">
        <v>372</v>
      </c>
      <c r="D40" s="2" t="s">
        <v>373</v>
      </c>
      <c r="E40" s="2">
        <v>1994</v>
      </c>
      <c r="F40" s="3" t="str">
        <f t="array" ref="F40">IF(A40="","",IFERROR(INDEX(deb_specials!$B:$B,MATCH($A40,deb_specials!$A:$A,0)),"9"&amp;RIGHT(E40,2)&amp;TEXT(RIGHT(A40,3),"000")&amp;"D"))</f>
        <v>100001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>
        <v>56</v>
      </c>
      <c r="B41" s="2" t="s">
        <v>374</v>
      </c>
      <c r="C41" s="2" t="s">
        <v>375</v>
      </c>
      <c r="D41" s="2" t="s">
        <v>376</v>
      </c>
      <c r="E41" s="2">
        <v>1994</v>
      </c>
      <c r="F41" s="3" t="str">
        <f t="array" ref="F41">IF(A41="","",IFERROR(INDEX(deb_specials!$B:$B,MATCH($A41,deb_specials!$A:$A,0)),"9"&amp;RIGHT(E41,2)&amp;TEXT(RIGHT(A41,3),"000")&amp;"D"))</f>
        <v>100073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>
        <v>57</v>
      </c>
      <c r="B42" s="2" t="s">
        <v>377</v>
      </c>
      <c r="C42" s="2" t="s">
        <v>378</v>
      </c>
      <c r="D42" s="2" t="s">
        <v>379</v>
      </c>
      <c r="E42" s="2">
        <v>1994</v>
      </c>
      <c r="F42" s="3" t="str">
        <f t="array" ref="F42">IF(A42="","",IFERROR(INDEX(deb_specials!$B:$B,MATCH($A42,deb_specials!$A:$A,0)),"9"&amp;RIGHT(E42,2)&amp;TEXT(RIGHT(A42,3),"000")&amp;"D"))</f>
        <v>100173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>
        <v>58</v>
      </c>
      <c r="B43" s="2" t="s">
        <v>380</v>
      </c>
      <c r="C43" s="2" t="s">
        <v>381</v>
      </c>
      <c r="D43" s="2" t="s">
        <v>382</v>
      </c>
      <c r="E43" s="2">
        <v>1995</v>
      </c>
      <c r="F43" s="3" t="str">
        <f t="array" ref="F43">IF(A43="","",IFERROR(INDEX(deb_specials!$B:$B,MATCH($A43,deb_specials!$A:$A,0)),"9"&amp;RIGHT(E43,2)&amp;TEXT(RIGHT(A43,3),"000")&amp;"D"))</f>
        <v>100070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>
        <v>59</v>
      </c>
      <c r="B44" s="2" t="s">
        <v>383</v>
      </c>
      <c r="C44" s="2" t="s">
        <v>384</v>
      </c>
      <c r="D44" s="2" t="s">
        <v>385</v>
      </c>
      <c r="E44" s="2">
        <v>1995</v>
      </c>
      <c r="F44" s="3" t="str">
        <f t="array" ref="F44">IF(A44="","",IFERROR(INDEX(deb_specials!$B:$B,MATCH($A44,deb_specials!$A:$A,0)),"9"&amp;RIGHT(E44,2)&amp;TEXT(RIGHT(A44,3),"000")&amp;"D"))</f>
        <v>100079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>
        <v>60</v>
      </c>
      <c r="B45" s="2" t="s">
        <v>386</v>
      </c>
      <c r="C45" s="2" t="s">
        <v>387</v>
      </c>
      <c r="D45" s="2" t="s">
        <v>388</v>
      </c>
      <c r="E45" s="2">
        <v>1995</v>
      </c>
      <c r="F45" s="3" t="str">
        <f t="array" ref="F45">IF(A45="","",IFERROR(INDEX(deb_specials!$B:$B,MATCH($A45,deb_specials!$A:$A,0)),"9"&amp;RIGHT(E45,2)&amp;TEXT(RIGHT(A45,3),"000")&amp;"D"))</f>
        <v>100157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>
        <v>61</v>
      </c>
      <c r="B46" s="2" t="s">
        <v>389</v>
      </c>
      <c r="C46" s="2" t="s">
        <v>390</v>
      </c>
      <c r="D46" s="2" t="s">
        <v>391</v>
      </c>
      <c r="E46" s="2">
        <v>1995</v>
      </c>
      <c r="F46" s="3" t="str">
        <f t="array" ref="F46">IF(A46="","",IFERROR(INDEX(deb_specials!$B:$B,MATCH($A46,deb_specials!$A:$A,0)),"9"&amp;RIGHT(E46,2)&amp;TEXT(RIGHT(A46,3),"000")&amp;"D"))</f>
        <v>596174D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>
        <v>63</v>
      </c>
      <c r="B47" s="2" t="s">
        <v>392</v>
      </c>
      <c r="C47" s="2" t="s">
        <v>393</v>
      </c>
      <c r="D47" s="2" t="s">
        <v>394</v>
      </c>
      <c r="E47" s="2">
        <v>1995</v>
      </c>
      <c r="F47" s="3" t="str">
        <f t="array" ref="F47">IF(A47="","",IFERROR(INDEX(deb_specials!$B:$B,MATCH($A47,deb_specials!$A:$A,0)),"9"&amp;RIGHT(E47,2)&amp;TEXT(RIGHT(A47,3),"000")&amp;"D"))</f>
        <v>100183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>
        <v>65</v>
      </c>
      <c r="B48" s="2" t="s">
        <v>395</v>
      </c>
      <c r="C48" s="2" t="s">
        <v>273</v>
      </c>
      <c r="D48" s="2" t="s">
        <v>396</v>
      </c>
      <c r="E48" s="2">
        <v>1996</v>
      </c>
      <c r="F48" s="3" t="str">
        <f t="array" ref="F48">IF(A48="","",IFERROR(INDEX(deb_specials!$B:$B,MATCH($A48,deb_specials!$A:$A,0)),"9"&amp;RIGHT(E48,2)&amp;TEXT(RIGHT(A48,3),"000")&amp;"D"))</f>
        <v>100257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>
        <v>66</v>
      </c>
      <c r="B49" s="2" t="s">
        <v>397</v>
      </c>
      <c r="C49" s="2" t="s">
        <v>398</v>
      </c>
      <c r="D49" s="2" t="s">
        <v>399</v>
      </c>
      <c r="E49" s="2">
        <v>1996</v>
      </c>
      <c r="F49" s="3" t="str">
        <f t="array" ref="F49">IF(A49="","",IFERROR(INDEX(deb_specials!$B:$B,MATCH($A49,deb_specials!$A:$A,0)),"9"&amp;RIGHT(E49,2)&amp;TEXT(RIGHT(A49,3),"000")&amp;"D"))</f>
        <v>100258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>
        <v>67</v>
      </c>
      <c r="B50" s="2" t="s">
        <v>400</v>
      </c>
      <c r="C50" s="2" t="s">
        <v>401</v>
      </c>
      <c r="D50" s="2" t="s">
        <v>273</v>
      </c>
      <c r="E50" s="2">
        <v>1996</v>
      </c>
      <c r="F50" s="3" t="str">
        <f t="array" ref="F50">IF(A50="","",IFERROR(INDEX(deb_specials!$B:$B,MATCH($A50,deb_specials!$A:$A,0)),"9"&amp;RIGHT(E50,2)&amp;TEXT(RIGHT(A50,3),"000")&amp;"D"))</f>
        <v>100300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>
        <v>68</v>
      </c>
      <c r="B51" s="2" t="s">
        <v>402</v>
      </c>
      <c r="C51" s="2" t="s">
        <v>403</v>
      </c>
      <c r="D51" s="2" t="s">
        <v>404</v>
      </c>
      <c r="E51" s="2">
        <v>1996</v>
      </c>
      <c r="F51" s="3" t="str">
        <f t="array" ref="F51">IF(A51="","",IFERROR(INDEX(deb_specials!$B:$B,MATCH($A51,deb_specials!$A:$A,0)),"9"&amp;RIGHT(E51,2)&amp;TEXT(RIGHT(A51,3),"000")&amp;"D"))</f>
        <v>100272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>
        <v>70</v>
      </c>
      <c r="B52" s="2" t="s">
        <v>405</v>
      </c>
      <c r="C52" s="2" t="s">
        <v>273</v>
      </c>
      <c r="D52" s="2" t="s">
        <v>273</v>
      </c>
      <c r="E52" s="2">
        <v>1996</v>
      </c>
      <c r="F52" s="3" t="str">
        <f t="array" ref="F52">IF(A52="","",IFERROR(INDEX(deb_specials!$B:$B,MATCH($A52,deb_specials!$A:$A,0)),"9"&amp;RIGHT(E52,2)&amp;TEXT(RIGHT(A52,3),"000")&amp;"D"))</f>
        <v>100283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>
        <v>72</v>
      </c>
      <c r="B53" s="2" t="s">
        <v>406</v>
      </c>
      <c r="C53" s="2" t="s">
        <v>407</v>
      </c>
      <c r="D53" s="2" t="s">
        <v>408</v>
      </c>
      <c r="E53" s="2">
        <v>1996</v>
      </c>
      <c r="F53" s="3" t="str">
        <f t="array" ref="F53">IF(A53="","",IFERROR(INDEX(deb_specials!$B:$B,MATCH($A53,deb_specials!$A:$A,0)),"9"&amp;RIGHT(E53,2)&amp;TEXT(RIGHT(A53,3),"000")&amp;"D"))</f>
        <v>100295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>
        <v>73</v>
      </c>
      <c r="B54" s="2" t="s">
        <v>409</v>
      </c>
      <c r="C54" s="2" t="s">
        <v>273</v>
      </c>
      <c r="D54" s="2" t="s">
        <v>273</v>
      </c>
      <c r="E54" s="2">
        <v>1997</v>
      </c>
      <c r="F54" s="3" t="str">
        <f t="array" ref="F54">IF(A54="","",IFERROR(INDEX(deb_specials!$B:$B,MATCH($A54,deb_specials!$A:$A,0)),"9"&amp;RIGHT(E54,2)&amp;TEXT(RIGHT(A54,3),"000")&amp;"D"))</f>
        <v>100309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>
        <v>76</v>
      </c>
      <c r="B55" s="2" t="s">
        <v>410</v>
      </c>
      <c r="C55" s="2" t="s">
        <v>411</v>
      </c>
      <c r="D55" s="2" t="s">
        <v>412</v>
      </c>
      <c r="E55" s="2">
        <v>1997</v>
      </c>
      <c r="F55" s="3" t="str">
        <f t="array" ref="F55">IF(A55="","",IFERROR(INDEX(deb_specials!$B:$B,MATCH($A55,deb_specials!$A:$A,0)),"9"&amp;RIGHT(E55,2)&amp;TEXT(RIGHT(A55,3),"000")&amp;"D"))</f>
        <v>100320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>
        <v>78</v>
      </c>
      <c r="B56" s="2" t="s">
        <v>413</v>
      </c>
      <c r="C56" s="2" t="s">
        <v>414</v>
      </c>
      <c r="D56" s="2" t="s">
        <v>415</v>
      </c>
      <c r="E56" s="2">
        <v>1997</v>
      </c>
      <c r="F56" s="3" t="str">
        <f t="array" ref="F56">IF(A56="","",IFERROR(INDEX(deb_specials!$B:$B,MATCH($A56,deb_specials!$A:$A,0)),"9"&amp;RIGHT(E56,2)&amp;TEXT(RIGHT(A56,3),"000")&amp;"D"))</f>
        <v>100330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>
        <v>79</v>
      </c>
      <c r="B57" s="2" t="s">
        <v>416</v>
      </c>
      <c r="C57" s="2" t="s">
        <v>417</v>
      </c>
      <c r="D57" s="2" t="s">
        <v>418</v>
      </c>
      <c r="E57" s="2">
        <v>1997</v>
      </c>
      <c r="F57" s="3" t="str">
        <f t="array" ref="F57">IF(A57="","",IFERROR(INDEX(deb_specials!$B:$B,MATCH($A57,deb_specials!$A:$A,0)),"9"&amp;RIGHT(E57,2)&amp;TEXT(RIGHT(A57,3),"000")&amp;"D"))</f>
        <v>100332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>
        <v>80</v>
      </c>
      <c r="B58" s="2" t="s">
        <v>419</v>
      </c>
      <c r="C58" s="2" t="s">
        <v>420</v>
      </c>
      <c r="D58" s="2" t="s">
        <v>421</v>
      </c>
      <c r="E58" s="2">
        <v>1997</v>
      </c>
      <c r="F58" s="3" t="str">
        <f t="array" ref="F58">IF(A58="","",IFERROR(INDEX(deb_specials!$B:$B,MATCH($A58,deb_specials!$A:$A,0)),"9"&amp;RIGHT(E58,2)&amp;TEXT(RIGHT(A58,3),"000")&amp;"D"))</f>
        <v>100334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>
        <v>81</v>
      </c>
      <c r="B59" s="2" t="s">
        <v>422</v>
      </c>
      <c r="C59" s="2" t="s">
        <v>423</v>
      </c>
      <c r="D59" s="2" t="s">
        <v>424</v>
      </c>
      <c r="E59" s="2">
        <v>1997</v>
      </c>
      <c r="F59" s="3" t="str">
        <f t="array" ref="F59">IF(A59="","",IFERROR(INDEX(deb_specials!$B:$B,MATCH($A59,deb_specials!$A:$A,0)),"9"&amp;RIGHT(E59,2)&amp;TEXT(RIGHT(A59,3),"000")&amp;"D"))</f>
        <v>100335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>
        <v>83</v>
      </c>
      <c r="B60" s="2" t="s">
        <v>425</v>
      </c>
      <c r="C60" s="2" t="s">
        <v>426</v>
      </c>
      <c r="D60" s="2" t="s">
        <v>427</v>
      </c>
      <c r="E60" s="2">
        <v>1997</v>
      </c>
      <c r="F60" s="3" t="str">
        <f t="array" ref="F60">IF(A60="","",IFERROR(INDEX(deb_specials!$B:$B,MATCH($A60,deb_specials!$A:$A,0)),"9"&amp;RIGHT(E60,2)&amp;TEXT(RIGHT(A60,3),"000")&amp;"D"))</f>
        <v>100352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>
        <v>84</v>
      </c>
      <c r="B61" s="2" t="s">
        <v>428</v>
      </c>
      <c r="C61" s="2" t="s">
        <v>429</v>
      </c>
      <c r="D61" s="2" t="s">
        <v>430</v>
      </c>
      <c r="E61" s="2">
        <v>1997</v>
      </c>
      <c r="F61" s="3" t="str">
        <f t="array" ref="F61">IF(A61="","",IFERROR(INDEX(deb_specials!$B:$B,MATCH($A61,deb_specials!$A:$A,0)),"9"&amp;RIGHT(E61,2)&amp;TEXT(RIGHT(A61,3),"000")&amp;"D"))</f>
        <v>100345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>
        <v>85</v>
      </c>
      <c r="B62" s="2" t="s">
        <v>431</v>
      </c>
      <c r="C62" s="2" t="s">
        <v>273</v>
      </c>
      <c r="D62" s="2" t="s">
        <v>432</v>
      </c>
      <c r="E62" s="2">
        <v>1997</v>
      </c>
      <c r="F62" s="3" t="str">
        <f t="array" ref="F62">IF(A62="","",IFERROR(INDEX(deb_specials!$B:$B,MATCH($A62,deb_specials!$A:$A,0)),"9"&amp;RIGHT(E62,2)&amp;TEXT(RIGHT(A62,3),"000")&amp;"D"))</f>
        <v>100348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>
        <v>86</v>
      </c>
      <c r="B63" s="2" t="s">
        <v>433</v>
      </c>
      <c r="C63" s="2" t="s">
        <v>434</v>
      </c>
      <c r="D63" s="2" t="s">
        <v>435</v>
      </c>
      <c r="E63" s="2">
        <v>1998</v>
      </c>
      <c r="F63" s="3" t="str">
        <f t="array" ref="F63">IF(A63="","",IFERROR(INDEX(deb_specials!$B:$B,MATCH($A63,deb_specials!$A:$A,0)),"9"&amp;RIGHT(E63,2)&amp;TEXT(RIGHT(A63,3),"000")&amp;"D"))</f>
        <v>100440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>
        <v>96</v>
      </c>
      <c r="B64" s="2" t="s">
        <v>436</v>
      </c>
      <c r="C64" s="2" t="s">
        <v>437</v>
      </c>
      <c r="D64" s="2" t="s">
        <v>438</v>
      </c>
      <c r="E64" s="2">
        <v>1998</v>
      </c>
      <c r="F64" s="3" t="str">
        <f t="array" ref="F64">IF(A64="","",IFERROR(INDEX(deb_specials!$B:$B,MATCH($A64,deb_specials!$A:$A,0)),"9"&amp;RIGHT(E64,2)&amp;TEXT(RIGHT(A64,3),"000")&amp;"D"))</f>
        <v>100366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>
        <v>97</v>
      </c>
      <c r="B65" s="2" t="s">
        <v>439</v>
      </c>
      <c r="C65" s="2" t="s">
        <v>440</v>
      </c>
      <c r="D65" s="2" t="s">
        <v>441</v>
      </c>
      <c r="E65" s="2">
        <v>1998</v>
      </c>
      <c r="F65" s="3" t="str">
        <f t="array" ref="F65">IF(A65="","",IFERROR(INDEX(deb_specials!$B:$B,MATCH($A65,deb_specials!$A:$A,0)),"9"&amp;RIGHT(E65,2)&amp;TEXT(RIGHT(A65,3),"000")&amp;"D"))</f>
        <v>598116D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>
        <v>99</v>
      </c>
      <c r="B66" s="2" t="s">
        <v>442</v>
      </c>
      <c r="C66" s="2" t="s">
        <v>443</v>
      </c>
      <c r="D66" s="2" t="s">
        <v>444</v>
      </c>
      <c r="E66" s="2">
        <v>1998</v>
      </c>
      <c r="F66" s="3" t="str">
        <f t="array" ref="F66">IF(A66="","",IFERROR(INDEX(deb_specials!$B:$B,MATCH($A66,deb_specials!$A:$A,0)),"9"&amp;RIGHT(E66,2)&amp;TEXT(RIGHT(A66,3),"000")&amp;"D"))</f>
        <v>100423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>
        <v>101</v>
      </c>
      <c r="B67" s="2" t="s">
        <v>445</v>
      </c>
      <c r="C67" s="2" t="s">
        <v>273</v>
      </c>
      <c r="D67" s="2" t="s">
        <v>273</v>
      </c>
      <c r="E67" s="2">
        <v>1998</v>
      </c>
      <c r="F67" s="3" t="str">
        <f t="array" ref="F67">IF(A67="","",IFERROR(INDEX(deb_specials!$B:$B,MATCH($A67,deb_specials!$A:$A,0)),"9"&amp;RIGHT(E67,2)&amp;TEXT(RIGHT(A67,3),"000")&amp;"D"))</f>
        <v>100426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>
        <v>103</v>
      </c>
      <c r="B68" s="2" t="s">
        <v>446</v>
      </c>
      <c r="C68" s="2" t="s">
        <v>447</v>
      </c>
      <c r="D68" s="2" t="s">
        <v>448</v>
      </c>
      <c r="E68" s="2">
        <v>1998</v>
      </c>
      <c r="F68" s="3" t="str">
        <f t="array" ref="F68">IF(A68="","",IFERROR(INDEX(deb_specials!$B:$B,MATCH($A68,deb_specials!$A:$A,0)),"9"&amp;RIGHT(E68,2)&amp;TEXT(RIGHT(A68,3),"000")&amp;"D"))</f>
        <v>100436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>
        <v>105</v>
      </c>
      <c r="B69" s="2" t="s">
        <v>449</v>
      </c>
      <c r="C69" s="2" t="s">
        <v>450</v>
      </c>
      <c r="D69" s="2" t="s">
        <v>451</v>
      </c>
      <c r="E69" s="2">
        <v>1981</v>
      </c>
      <c r="F69" s="3" t="str">
        <f t="array" ref="F69">IF(A69="","",IFERROR(INDEX(deb_specials!$B:$B,MATCH($A69,deb_specials!$A:$A,0)),"9"&amp;RIGHT(E69,2)&amp;TEXT(RIGHT(A69,3),"000")&amp;"D"))</f>
        <v>100066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>
        <v>108</v>
      </c>
      <c r="B70" s="2" t="s">
        <v>452</v>
      </c>
      <c r="C70" s="2" t="s">
        <v>453</v>
      </c>
      <c r="D70" s="2" t="s">
        <v>454</v>
      </c>
      <c r="E70" s="2">
        <v>1999</v>
      </c>
      <c r="F70" s="3" t="str">
        <f t="array" ref="F70">IF(A70="","",IFERROR(INDEX(deb_specials!$B:$B,MATCH($A70,deb_specials!$A:$A,0)),"9"&amp;RIGHT(E70,2)&amp;TEXT(RIGHT(A70,3),"000")&amp;"D"))</f>
        <v>599048D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>
        <v>109</v>
      </c>
      <c r="B71" s="2" t="s">
        <v>455</v>
      </c>
      <c r="C71" s="2" t="s">
        <v>456</v>
      </c>
      <c r="D71" s="2" t="s">
        <v>457</v>
      </c>
      <c r="E71" s="2">
        <v>1999</v>
      </c>
      <c r="F71" s="3" t="str">
        <f t="array" ref="F71">IF(A71="","",IFERROR(INDEX(deb_specials!$B:$B,MATCH($A71,deb_specials!$A:$A,0)),"9"&amp;RIGHT(E71,2)&amp;TEXT(RIGHT(A71,3),"000")&amp;"D"))</f>
        <v>100464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>
        <v>113</v>
      </c>
      <c r="B72" s="2" t="s">
        <v>458</v>
      </c>
      <c r="C72" s="2" t="s">
        <v>459</v>
      </c>
      <c r="D72" s="2" t="s">
        <v>460</v>
      </c>
      <c r="E72" s="2">
        <v>1999</v>
      </c>
      <c r="F72" s="3" t="str">
        <f t="array" ref="F72">IF(A72="","",IFERROR(INDEX(deb_specials!$B:$B,MATCH($A72,deb_specials!$A:$A,0)),"9"&amp;RIGHT(E72,2)&amp;TEXT(RIGHT(A72,3),"000")&amp;"D"))</f>
        <v>100479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>
        <v>114</v>
      </c>
      <c r="B73" s="2" t="s">
        <v>461</v>
      </c>
      <c r="C73" s="2" t="s">
        <v>462</v>
      </c>
      <c r="D73" s="2" t="s">
        <v>273</v>
      </c>
      <c r="E73" s="2">
        <v>1999</v>
      </c>
      <c r="F73" s="3" t="str">
        <f t="array" ref="F73">IF(A73="","",IFERROR(INDEX(deb_specials!$B:$B,MATCH($A73,deb_specials!$A:$A,0)),"9"&amp;RIGHT(E73,2)&amp;TEXT(RIGHT(A73,3),"000")&amp;"D"))</f>
        <v>599147D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>
        <v>119</v>
      </c>
      <c r="B74" s="2" t="s">
        <v>463</v>
      </c>
      <c r="C74" s="2" t="s">
        <v>464</v>
      </c>
      <c r="D74" s="2" t="s">
        <v>273</v>
      </c>
      <c r="E74" s="2">
        <v>2000</v>
      </c>
      <c r="F74" s="3" t="str">
        <f t="array" ref="F74">IF(A74="","",IFERROR(INDEX(deb_specials!$B:$B,MATCH($A74,deb_specials!$A:$A,0)),"9"&amp;RIGHT(E74,2)&amp;TEXT(RIGHT(A74,3),"000")&amp;"D"))</f>
        <v>100504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>
        <v>124</v>
      </c>
      <c r="B75" s="2" t="s">
        <v>465</v>
      </c>
      <c r="C75" s="2" t="s">
        <v>466</v>
      </c>
      <c r="D75" s="2" t="s">
        <v>467</v>
      </c>
      <c r="E75" s="2">
        <v>2000</v>
      </c>
      <c r="F75" s="3" t="str">
        <f t="array" ref="F75">IF(A75="","",IFERROR(INDEX(deb_specials!$B:$B,MATCH($A75,deb_specials!$A:$A,0)),"9"&amp;RIGHT(E75,2)&amp;TEXT(RIGHT(A75,3),"000")&amp;"D"))</f>
        <v>500123D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>
        <v>127</v>
      </c>
      <c r="B76" s="2" t="s">
        <v>468</v>
      </c>
      <c r="C76" s="2" t="s">
        <v>469</v>
      </c>
      <c r="D76" s="2" t="s">
        <v>273</v>
      </c>
      <c r="E76" s="2">
        <v>2000</v>
      </c>
      <c r="F76" s="3" t="str">
        <f t="array" ref="F76">IF(A76="","",IFERROR(INDEX(deb_specials!$B:$B,MATCH($A76,deb_specials!$A:$A,0)),"9"&amp;RIGHT(E76,2)&amp;TEXT(RIGHT(A76,3),"000")&amp;"D"))</f>
        <v>500202D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>
        <v>128</v>
      </c>
      <c r="B77" s="2" t="s">
        <v>470</v>
      </c>
      <c r="C77" s="2" t="s">
        <v>471</v>
      </c>
      <c r="D77" s="2" t="s">
        <v>472</v>
      </c>
      <c r="E77" s="2">
        <v>2001</v>
      </c>
      <c r="F77" s="3" t="str">
        <f t="array" ref="F77">IF(A77="","",IFERROR(INDEX(deb_specials!$B:$B,MATCH($A77,deb_specials!$A:$A,0)),"9"&amp;RIGHT(E77,2)&amp;TEXT(RIGHT(A77,3),"000")&amp;"D"))</f>
        <v>501016D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>
        <v>131</v>
      </c>
      <c r="B78" s="2" t="s">
        <v>473</v>
      </c>
      <c r="C78" s="2" t="s">
        <v>474</v>
      </c>
      <c r="D78" s="2" t="s">
        <v>475</v>
      </c>
      <c r="E78" s="2">
        <v>2001</v>
      </c>
      <c r="F78" s="3" t="str">
        <f t="array" ref="F78">IF(A78="","",IFERROR(INDEX(deb_specials!$B:$B,MATCH($A78,deb_specials!$A:$A,0)),"9"&amp;RIGHT(E78,2)&amp;TEXT(RIGHT(A78,3),"000")&amp;"D"))</f>
        <v>100553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>
        <v>133</v>
      </c>
      <c r="B79" s="2" t="s">
        <v>476</v>
      </c>
      <c r="C79" s="2" t="s">
        <v>477</v>
      </c>
      <c r="D79" s="2" t="s">
        <v>478</v>
      </c>
      <c r="E79" s="2">
        <v>2001</v>
      </c>
      <c r="F79" s="3" t="str">
        <f t="array" ref="F79">IF(A79="","",IFERROR(INDEX(deb_specials!$B:$B,MATCH($A79,deb_specials!$A:$A,0)),"9"&amp;RIGHT(E79,2)&amp;TEXT(RIGHT(A79,3),"000")&amp;"D"))</f>
        <v>100557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>
        <v>137</v>
      </c>
      <c r="B80" s="2" t="s">
        <v>479</v>
      </c>
      <c r="C80" s="2" t="s">
        <v>480</v>
      </c>
      <c r="D80" s="2" t="s">
        <v>481</v>
      </c>
      <c r="E80" s="2">
        <v>2001</v>
      </c>
      <c r="F80" s="3" t="str">
        <f t="array" ref="F80">IF(A80="","",IFERROR(INDEX(deb_specials!$B:$B,MATCH($A80,deb_specials!$A:$A,0)),"9"&amp;RIGHT(E80,2)&amp;TEXT(RIGHT(A80,3),"000")&amp;"D"))</f>
        <v>100577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>
        <v>138</v>
      </c>
      <c r="B81" s="2" t="s">
        <v>482</v>
      </c>
      <c r="C81" s="2" t="s">
        <v>483</v>
      </c>
      <c r="D81" s="2" t="s">
        <v>273</v>
      </c>
      <c r="E81" s="2">
        <v>2001</v>
      </c>
      <c r="F81" s="3" t="str">
        <f t="array" ref="F81">IF(A81="","",IFERROR(INDEX(deb_specials!$B:$B,MATCH($A81,deb_specials!$A:$A,0)),"9"&amp;RIGHT(E81,2)&amp;TEXT(RIGHT(A81,3),"000")&amp;"D"))</f>
        <v>100578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>
        <v>141</v>
      </c>
      <c r="B82" s="2" t="s">
        <v>484</v>
      </c>
      <c r="C82" s="2" t="s">
        <v>485</v>
      </c>
      <c r="D82" s="2" t="s">
        <v>273</v>
      </c>
      <c r="E82" s="2">
        <v>2001</v>
      </c>
      <c r="F82" s="3" t="str">
        <f t="array" ref="F82">IF(A82="","",IFERROR(INDEX(deb_specials!$B:$B,MATCH($A82,deb_specials!$A:$A,0)),"9"&amp;RIGHT(E82,2)&amp;TEXT(RIGHT(A82,3),"000")&amp;"D"))</f>
        <v>100581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>
        <v>146</v>
      </c>
      <c r="B83" s="2" t="s">
        <v>486</v>
      </c>
      <c r="C83" s="2" t="s">
        <v>487</v>
      </c>
      <c r="D83" s="2" t="s">
        <v>488</v>
      </c>
      <c r="E83" s="2">
        <v>2002</v>
      </c>
      <c r="F83" s="3" t="str">
        <f t="array" ref="F83">IF(A83="","",IFERROR(INDEX(deb_specials!$B:$B,MATCH($A83,deb_specials!$A:$A,0)),"9"&amp;RIGHT(E83,2)&amp;TEXT(RIGHT(A83,3),"000")&amp;"D"))</f>
        <v>500052D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>
        <v>147</v>
      </c>
      <c r="B84" s="2" t="s">
        <v>489</v>
      </c>
      <c r="C84" s="2" t="s">
        <v>490</v>
      </c>
      <c r="D84" s="2" t="s">
        <v>491</v>
      </c>
      <c r="E84" s="2">
        <v>2002</v>
      </c>
      <c r="F84" s="3" t="str">
        <f t="array" ref="F84">IF(A84="","",IFERROR(INDEX(deb_specials!$B:$B,MATCH($A84,deb_specials!$A:$A,0)),"9"&amp;RIGHT(E84,2)&amp;TEXT(RIGHT(A84,3),"000")&amp;"D"))</f>
        <v>100614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>
        <v>155</v>
      </c>
      <c r="B85" s="2" t="s">
        <v>492</v>
      </c>
      <c r="C85" s="2" t="s">
        <v>273</v>
      </c>
      <c r="D85" s="2" t="s">
        <v>493</v>
      </c>
      <c r="E85" s="2">
        <v>2002</v>
      </c>
      <c r="F85" s="3" t="str">
        <f t="array" ref="F85">IF(A85="","",IFERROR(INDEX(deb_specials!$B:$B,MATCH($A85,deb_specials!$A:$A,0)),"9"&amp;RIGHT(E85,2)&amp;TEXT(RIGHT(A85,3),"000")&amp;"D"))</f>
        <v>100636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>
        <v>156</v>
      </c>
      <c r="B86" s="2" t="s">
        <v>494</v>
      </c>
      <c r="C86" s="2" t="s">
        <v>495</v>
      </c>
      <c r="D86" s="2" t="s">
        <v>496</v>
      </c>
      <c r="E86" s="2">
        <v>2002</v>
      </c>
      <c r="F86" s="3" t="str">
        <f t="array" ref="F86">IF(A86="","",IFERROR(INDEX(deb_specials!$B:$B,MATCH($A86,deb_specials!$A:$A,0)),"9"&amp;RIGHT(E86,2)&amp;TEXT(RIGHT(A86,3),"000")&amp;"D"))</f>
        <v>502372D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>
        <v>159</v>
      </c>
      <c r="B87" s="2" t="s">
        <v>497</v>
      </c>
      <c r="C87" s="2" t="s">
        <v>498</v>
      </c>
      <c r="D87" s="2" t="s">
        <v>499</v>
      </c>
      <c r="E87" s="2">
        <v>2003</v>
      </c>
      <c r="F87" s="3" t="str">
        <f t="array" ref="F87">IF(A87="","",IFERROR(INDEX(deb_specials!$B:$B,MATCH($A87,deb_specials!$A:$A,0)),"9"&amp;RIGHT(E87,2)&amp;TEXT(RIGHT(A87,3),"000")&amp;"D"))</f>
        <v>100651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>
        <v>160</v>
      </c>
      <c r="B88" s="2" t="s">
        <v>500</v>
      </c>
      <c r="C88" s="2" t="s">
        <v>501</v>
      </c>
      <c r="D88" s="2" t="s">
        <v>502</v>
      </c>
      <c r="E88" s="2">
        <v>2003</v>
      </c>
      <c r="F88" s="3" t="str">
        <f t="array" ref="F88">IF(A88="","",IFERROR(INDEX(deb_specials!$B:$B,MATCH($A88,deb_specials!$A:$A,0)),"9"&amp;RIGHT(E88,2)&amp;TEXT(RIGHT(A88,3),"000")&amp;"D"))</f>
        <v>503367D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>
        <v>161</v>
      </c>
      <c r="B89" s="2" t="s">
        <v>503</v>
      </c>
      <c r="C89" s="2" t="s">
        <v>504</v>
      </c>
      <c r="D89" s="2" t="s">
        <v>505</v>
      </c>
      <c r="E89" s="2">
        <v>2003</v>
      </c>
      <c r="F89" s="3" t="str">
        <f t="array" ref="F89">IF(A89="","",IFERROR(INDEX(deb_specials!$B:$B,MATCH($A89,deb_specials!$A:$A,0)),"9"&amp;RIGHT(E89,2)&amp;TEXT(RIGHT(A89,3),"000")&amp;"D"))</f>
        <v>100662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>
        <v>162</v>
      </c>
      <c r="B90" s="2" t="s">
        <v>506</v>
      </c>
      <c r="C90" s="2" t="s">
        <v>507</v>
      </c>
      <c r="D90" s="2" t="s">
        <v>508</v>
      </c>
      <c r="E90" s="2">
        <v>2003</v>
      </c>
      <c r="F90" s="3" t="str">
        <f t="array" ref="F90">IF(A90="","",IFERROR(INDEX(deb_specials!$B:$B,MATCH($A90,deb_specials!$A:$A,0)),"9"&amp;RIGHT(E90,2)&amp;TEXT(RIGHT(A90,3),"000")&amp;"D"))</f>
        <v>503428D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>
        <v>170</v>
      </c>
      <c r="B91" s="2" t="s">
        <v>509</v>
      </c>
      <c r="C91" s="2" t="s">
        <v>510</v>
      </c>
      <c r="D91" s="2" t="s">
        <v>511</v>
      </c>
      <c r="E91" s="2">
        <v>2003</v>
      </c>
      <c r="F91" s="3" t="str">
        <f t="array" ref="F91">IF(A91="","",IFERROR(INDEX(deb_specials!$B:$B,MATCH($A91,deb_specials!$A:$A,0)),"9"&amp;RIGHT(E91,2)&amp;TEXT(RIGHT(A91,3),"000")&amp;"D"))</f>
        <v>503524D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>
        <v>171</v>
      </c>
      <c r="B92" s="2" t="s">
        <v>512</v>
      </c>
      <c r="C92" s="2" t="s">
        <v>513</v>
      </c>
      <c r="D92" s="2" t="s">
        <v>514</v>
      </c>
      <c r="E92" s="2">
        <v>2003</v>
      </c>
      <c r="F92" s="3" t="str">
        <f t="array" ref="F92">IF(A92="","",IFERROR(INDEX(deb_specials!$B:$B,MATCH($A92,deb_specials!$A:$A,0)),"9"&amp;RIGHT(E92,2)&amp;TEXT(RIGHT(A92,3),"000")&amp;"D"))</f>
        <v>100682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>
        <v>172</v>
      </c>
      <c r="B93" s="2" t="s">
        <v>515</v>
      </c>
      <c r="C93" s="2" t="s">
        <v>516</v>
      </c>
      <c r="D93" s="2" t="s">
        <v>517</v>
      </c>
      <c r="E93" s="2">
        <v>2003</v>
      </c>
      <c r="F93" s="3" t="str">
        <f t="array" ref="F93">IF(A93="","",IFERROR(INDEX(deb_specials!$B:$B,MATCH($A93,deb_specials!$A:$A,0)),"9"&amp;RIGHT(E93,2)&amp;TEXT(RIGHT(A93,3),"000")&amp;"D"))</f>
        <v>100690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>
        <v>175</v>
      </c>
      <c r="B94" s="2" t="s">
        <v>518</v>
      </c>
      <c r="C94" s="2" t="s">
        <v>519</v>
      </c>
      <c r="D94" s="2" t="s">
        <v>520</v>
      </c>
      <c r="E94" s="2">
        <v>2004</v>
      </c>
      <c r="F94" s="3" t="str">
        <f t="array" ref="F94">IF(A94="","",IFERROR(INDEX(deb_specials!$B:$B,MATCH($A94,deb_specials!$A:$A,0)),"9"&amp;RIGHT(E94,2)&amp;TEXT(RIGHT(A94,3),"000")&amp;"D"))</f>
        <v>904004D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>
        <v>176</v>
      </c>
      <c r="B95" s="2" t="s">
        <v>521</v>
      </c>
      <c r="C95" s="2" t="s">
        <v>522</v>
      </c>
      <c r="D95" s="2" t="s">
        <v>523</v>
      </c>
      <c r="E95" s="2">
        <v>2004</v>
      </c>
      <c r="F95" s="3" t="str">
        <f t="array" ref="F95">IF(A95="","",IFERROR(INDEX(deb_specials!$B:$B,MATCH($A95,deb_specials!$A:$A,0)),"9"&amp;RIGHT(E95,2)&amp;TEXT(RIGHT(A95,3),"000")&amp;"D"))</f>
        <v>904005D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>
        <v>179</v>
      </c>
      <c r="B96" s="2" t="s">
        <v>524</v>
      </c>
      <c r="C96" s="2" t="s">
        <v>525</v>
      </c>
      <c r="D96" s="2" t="s">
        <v>526</v>
      </c>
      <c r="E96" s="2">
        <v>2004</v>
      </c>
      <c r="F96" s="3" t="str">
        <f t="array" ref="F96">IF(A96="","",IFERROR(INDEX(deb_specials!$B:$B,MATCH($A96,deb_specials!$A:$A,0)),"9"&amp;RIGHT(E96,2)&amp;TEXT(RIGHT(A96,3),"000")&amp;"D"))</f>
        <v>904007D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>
        <v>180</v>
      </c>
      <c r="B97" s="2" t="s">
        <v>527</v>
      </c>
      <c r="C97" s="2" t="s">
        <v>528</v>
      </c>
      <c r="D97" s="2" t="s">
        <v>529</v>
      </c>
      <c r="E97" s="2">
        <v>2004</v>
      </c>
      <c r="F97" s="3" t="str">
        <f t="array" ref="F97">IF(A97="","",IFERROR(INDEX(deb_specials!$B:$B,MATCH($A97,deb_specials!$A:$A,0)),"9"&amp;RIGHT(E97,2)&amp;TEXT(RIGHT(A97,3),"000")&amp;"D"))</f>
        <v>504084D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>
        <v>196</v>
      </c>
      <c r="B98" s="2" t="s">
        <v>530</v>
      </c>
      <c r="C98" s="2" t="s">
        <v>531</v>
      </c>
      <c r="D98" s="2" t="s">
        <v>532</v>
      </c>
      <c r="E98" s="2">
        <v>2004</v>
      </c>
      <c r="F98" s="3" t="str">
        <f t="array" ref="F98">IF(A98="","",IFERROR(INDEX(deb_specials!$B:$B,MATCH($A98,deb_specials!$A:$A,0)),"9"&amp;RIGHT(E98,2)&amp;TEXT(RIGHT(A98,3),"000")&amp;"D"))</f>
        <v>904020D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>
        <v>205</v>
      </c>
      <c r="B99" s="2" t="s">
        <v>533</v>
      </c>
      <c r="C99" s="2" t="s">
        <v>534</v>
      </c>
      <c r="D99" s="2" t="s">
        <v>535</v>
      </c>
      <c r="E99" s="2">
        <v>2005</v>
      </c>
      <c r="F99" s="3" t="str">
        <f t="array" ref="F99">IF(A99="","",IFERROR(INDEX(deb_specials!$B:$B,MATCH($A99,deb_specials!$A:$A,0)),"9"&amp;RIGHT(E99,2)&amp;TEXT(RIGHT(A99,3),"000")&amp;"D"))</f>
        <v>503349D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>
        <v>206</v>
      </c>
      <c r="B100" s="2" t="s">
        <v>536</v>
      </c>
      <c r="C100" s="2" t="s">
        <v>537</v>
      </c>
      <c r="D100" s="2" t="s">
        <v>538</v>
      </c>
      <c r="E100" s="2">
        <v>2005</v>
      </c>
      <c r="F100" s="3" t="str">
        <f t="array" ref="F100">IF(A100="","",IFERROR(INDEX(deb_specials!$B:$B,MATCH($A100,deb_specials!$A:$A,0)),"9"&amp;RIGHT(E100,2)&amp;TEXT(RIGHT(A100,3),"000")&amp;"D"))</f>
        <v>100699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>
        <v>209</v>
      </c>
      <c r="B101" s="2" t="s">
        <v>539</v>
      </c>
      <c r="C101" s="2" t="s">
        <v>540</v>
      </c>
      <c r="D101" s="2" t="s">
        <v>541</v>
      </c>
      <c r="E101" s="2">
        <v>2005</v>
      </c>
      <c r="F101" s="3" t="str">
        <f t="array" ref="F101">IF(A101="","",IFERROR(INDEX(deb_specials!$B:$B,MATCH($A101,deb_specials!$A:$A,0)),"9"&amp;RIGHT(E101,2)&amp;TEXT(RIGHT(A101,3),"000")&amp;"D"))</f>
        <v>505132D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>
        <v>221</v>
      </c>
      <c r="B102" s="2" t="s">
        <v>542</v>
      </c>
      <c r="C102" s="2" t="s">
        <v>543</v>
      </c>
      <c r="D102" s="2" t="s">
        <v>544</v>
      </c>
      <c r="E102" s="2">
        <v>2006</v>
      </c>
      <c r="F102" s="3" t="str">
        <f t="array" ref="F102">IF(A102="","",IFERROR(INDEX(deb_specials!$B:$B,MATCH($A102,deb_specials!$A:$A,0)),"9"&amp;RIGHT(E102,2)&amp;TEXT(RIGHT(A102,3),"000")&amp;"D"))</f>
        <v>904023D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>
        <v>225</v>
      </c>
      <c r="B103" s="2" t="s">
        <v>545</v>
      </c>
      <c r="C103" s="2" t="s">
        <v>546</v>
      </c>
      <c r="D103" s="2" t="s">
        <v>547</v>
      </c>
      <c r="E103" s="2">
        <v>2006</v>
      </c>
      <c r="F103" s="3" t="str">
        <f t="array" ref="F103">IF(A103="","",IFERROR(INDEX(deb_specials!$B:$B,MATCH($A103,deb_specials!$A:$A,0)),"9"&amp;RIGHT(E103,2)&amp;TEXT(RIGHT(A103,3),"000")&amp;"D"))</f>
        <v>904025D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>
        <v>230</v>
      </c>
      <c r="B104" s="2" t="s">
        <v>548</v>
      </c>
      <c r="C104" s="2" t="s">
        <v>549</v>
      </c>
      <c r="D104" s="2" t="s">
        <v>550</v>
      </c>
      <c r="E104" s="2">
        <v>2006</v>
      </c>
      <c r="F104" s="3" t="str">
        <f t="array" ref="F104">IF(A104="","",IFERROR(INDEX(deb_specials!$B:$B,MATCH($A104,deb_specials!$A:$A,0)),"9"&amp;RIGHT(E104,2)&amp;TEXT(RIGHT(A104,3),"000")&amp;"D"))</f>
        <v>506044D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>
        <v>231</v>
      </c>
      <c r="B105" s="2" t="s">
        <v>551</v>
      </c>
      <c r="C105" s="2" t="s">
        <v>552</v>
      </c>
      <c r="D105" s="2" t="s">
        <v>273</v>
      </c>
      <c r="E105" s="2">
        <v>2006</v>
      </c>
      <c r="F105" s="3" t="str">
        <f t="array" ref="F105">IF(A105="","",IFERROR(INDEX(deb_specials!$B:$B,MATCH($A105,deb_specials!$A:$A,0)),"9"&amp;RIGHT(E105,2)&amp;TEXT(RIGHT(A105,3),"000")&amp;"D"))</f>
        <v>904028D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>
        <v>232</v>
      </c>
      <c r="B106" s="2" t="s">
        <v>553</v>
      </c>
      <c r="C106" s="2" t="s">
        <v>554</v>
      </c>
      <c r="D106" s="2" t="s">
        <v>555</v>
      </c>
      <c r="E106" s="2">
        <v>2006</v>
      </c>
      <c r="F106" s="3" t="str">
        <f t="array" ref="F106">IF(A106="","",IFERROR(INDEX(deb_specials!$B:$B,MATCH($A106,deb_specials!$A:$A,0)),"9"&amp;RIGHT(E106,2)&amp;TEXT(RIGHT(A106,3),"000")&amp;"D"))</f>
        <v>904029D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>
        <v>246</v>
      </c>
      <c r="B107" s="2" t="s">
        <v>556</v>
      </c>
      <c r="C107" s="2" t="s">
        <v>557</v>
      </c>
      <c r="D107" s="2" t="s">
        <v>558</v>
      </c>
      <c r="E107" s="2">
        <v>2006</v>
      </c>
      <c r="F107" s="3" t="str">
        <f t="array" ref="F107">IF(A107="","",IFERROR(INDEX(deb_specials!$B:$B,MATCH($A107,deb_specials!$A:$A,0)),"9"&amp;RIGHT(E107,2)&amp;TEXT(RIGHT(A107,3),"000")&amp;"D"))</f>
        <v>506141D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>
        <v>248</v>
      </c>
      <c r="B108" s="2" t="s">
        <v>559</v>
      </c>
      <c r="C108" s="2" t="s">
        <v>560</v>
      </c>
      <c r="D108" s="2" t="s">
        <v>561</v>
      </c>
      <c r="E108" s="2">
        <v>2006</v>
      </c>
      <c r="F108" s="3" t="str">
        <f t="array" ref="F108">IF(A108="","",IFERROR(INDEX(deb_specials!$B:$B,MATCH($A108,deb_specials!$A:$A,0)),"9"&amp;RIGHT(E108,2)&amp;TEXT(RIGHT(A108,3),"000")&amp;"D"))</f>
        <v>506194D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>
        <v>252</v>
      </c>
      <c r="B109" s="2" t="s">
        <v>562</v>
      </c>
      <c r="C109" s="2" t="s">
        <v>563</v>
      </c>
      <c r="D109" s="2" t="s">
        <v>564</v>
      </c>
      <c r="E109" s="2">
        <v>2006</v>
      </c>
      <c r="F109" s="3" t="str">
        <f t="array" ref="F109">IF(A109="","",IFERROR(INDEX(deb_specials!$B:$B,MATCH($A109,deb_specials!$A:$A,0)),"9"&amp;RIGHT(E109,2)&amp;TEXT(RIGHT(A109,3),"000")&amp;"D"))</f>
        <v>506214D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>
        <v>261</v>
      </c>
      <c r="B110" s="2" t="s">
        <v>565</v>
      </c>
      <c r="C110" s="2" t="s">
        <v>566</v>
      </c>
      <c r="D110" s="2" t="s">
        <v>567</v>
      </c>
      <c r="E110" s="2">
        <v>2007</v>
      </c>
      <c r="F110" s="3" t="str">
        <f t="array" ref="F110">IF(A110="","",IFERROR(INDEX(deb_specials!$B:$B,MATCH($A110,deb_specials!$A:$A,0)),"9"&amp;RIGHT(E110,2)&amp;TEXT(RIGHT(A110,3),"000")&amp;"D"))</f>
        <v>904072D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>
        <v>262</v>
      </c>
      <c r="B111" s="2" t="s">
        <v>568</v>
      </c>
      <c r="C111" s="2" t="s">
        <v>569</v>
      </c>
      <c r="D111" s="2" t="s">
        <v>570</v>
      </c>
      <c r="E111" s="2">
        <v>2007</v>
      </c>
      <c r="F111" s="3" t="str">
        <f t="array" ref="F111">IF(A111="","",IFERROR(INDEX(deb_specials!$B:$B,MATCH($A111,deb_specials!$A:$A,0)),"9"&amp;RIGHT(E111,2)&amp;TEXT(RIGHT(A111,3),"000")&amp;"D"))</f>
        <v>904073D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>
        <v>272</v>
      </c>
      <c r="B112" s="2" t="s">
        <v>571</v>
      </c>
      <c r="C112" s="2" t="s">
        <v>572</v>
      </c>
      <c r="D112" s="2" t="s">
        <v>573</v>
      </c>
      <c r="E112" s="2">
        <v>2007</v>
      </c>
      <c r="F112" s="3" t="str">
        <f t="array" ref="F112">IF(A112="","",IFERROR(INDEX(deb_specials!$B:$B,MATCH($A112,deb_specials!$A:$A,0)),"9"&amp;RIGHT(E112,2)&amp;TEXT(RIGHT(A112,3),"000")&amp;"D"))</f>
        <v>507315D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>
        <v>274</v>
      </c>
      <c r="B113" s="2" t="s">
        <v>574</v>
      </c>
      <c r="C113" s="2" t="s">
        <v>575</v>
      </c>
      <c r="D113" s="2" t="s">
        <v>273</v>
      </c>
      <c r="E113" s="2">
        <v>2007</v>
      </c>
      <c r="F113" s="3" t="str">
        <f t="array" ref="F113">IF(A113="","",IFERROR(INDEX(deb_specials!$B:$B,MATCH($A113,deb_specials!$A:$A,0)),"9"&amp;RIGHT(E113,2)&amp;TEXT(RIGHT(A113,3),"000")&amp;"D"))</f>
        <v>507223D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>
        <v>291</v>
      </c>
      <c r="B114" s="2" t="s">
        <v>576</v>
      </c>
      <c r="C114" s="2" t="s">
        <v>577</v>
      </c>
      <c r="D114" s="2" t="s">
        <v>578</v>
      </c>
      <c r="E114" s="2">
        <v>2007</v>
      </c>
      <c r="F114" s="3" t="str">
        <f t="array" ref="F114">IF(A114="","",IFERROR(INDEX(deb_specials!$B:$B,MATCH($A114,deb_specials!$A:$A,0)),"9"&amp;RIGHT(E114,2)&amp;TEXT(RIGHT(A114,3),"000")&amp;"D"))</f>
        <v>507304D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>
        <v>297</v>
      </c>
      <c r="B115" s="2" t="s">
        <v>579</v>
      </c>
      <c r="C115" s="2" t="s">
        <v>580</v>
      </c>
      <c r="D115" s="2" t="s">
        <v>581</v>
      </c>
      <c r="E115" s="2">
        <v>2007</v>
      </c>
      <c r="F115" s="3" t="str">
        <f t="array" ref="F115">IF(A115="","",IFERROR(INDEX(deb_specials!$B:$B,MATCH($A115,deb_specials!$A:$A,0)),"9"&amp;RIGHT(E115,2)&amp;TEXT(RIGHT(A115,3),"000")&amp;"D"))</f>
        <v>507151D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>
        <v>300</v>
      </c>
      <c r="B116" s="2" t="s">
        <v>582</v>
      </c>
      <c r="C116" s="2" t="s">
        <v>583</v>
      </c>
      <c r="D116" s="2" t="s">
        <v>584</v>
      </c>
      <c r="E116" s="2">
        <v>2007</v>
      </c>
      <c r="F116" s="3" t="str">
        <f t="array" ref="F116">IF(A116="","",IFERROR(INDEX(deb_specials!$B:$B,MATCH($A116,deb_specials!$A:$A,0)),"9"&amp;RIGHT(E116,2)&amp;TEXT(RIGHT(A116,3),"000")&amp;"D"))</f>
        <v>507164D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>
        <v>315</v>
      </c>
      <c r="B117" s="2" t="s">
        <v>585</v>
      </c>
      <c r="C117" s="2" t="s">
        <v>586</v>
      </c>
      <c r="D117" s="2" t="s">
        <v>587</v>
      </c>
      <c r="E117" s="2">
        <v>2007</v>
      </c>
      <c r="F117" s="3" t="str">
        <f t="array" ref="F117">IF(A117="","",IFERROR(INDEX(deb_specials!$B:$B,MATCH($A117,deb_specials!$A:$A,0)),"9"&amp;RIGHT(E117,2)&amp;TEXT(RIGHT(A117,3),"000")&amp;"D"))</f>
        <v>904074D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>
        <v>316</v>
      </c>
      <c r="B118" s="2" t="s">
        <v>588</v>
      </c>
      <c r="C118" s="2" t="s">
        <v>589</v>
      </c>
      <c r="D118" s="2" t="s">
        <v>273</v>
      </c>
      <c r="E118" s="2">
        <v>2007</v>
      </c>
      <c r="F118" s="3" t="str">
        <f t="array" ref="F118">IF(A118="","",IFERROR(INDEX(deb_specials!$B:$B,MATCH($A118,deb_specials!$A:$A,0)),"9"&amp;RIGHT(E118,2)&amp;TEXT(RIGHT(A118,3),"000")&amp;"D"))</f>
        <v>904075D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>
        <v>325</v>
      </c>
      <c r="B119" s="2" t="s">
        <v>590</v>
      </c>
      <c r="C119" s="2" t="s">
        <v>591</v>
      </c>
      <c r="D119" s="2" t="s">
        <v>592</v>
      </c>
      <c r="E119" s="2">
        <v>2008</v>
      </c>
      <c r="F119" s="3" t="str">
        <f t="array" ref="F119">IF(A119="","",IFERROR(INDEX(deb_specials!$B:$B,MATCH($A119,deb_specials!$A:$A,0)),"9"&amp;RIGHT(E119,2)&amp;TEXT(RIGHT(A119,3),"000")&amp;"D"))</f>
        <v>904103D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>
        <v>329</v>
      </c>
      <c r="B120" s="2" t="s">
        <v>593</v>
      </c>
      <c r="C120" s="2" t="s">
        <v>594</v>
      </c>
      <c r="D120" s="2" t="s">
        <v>595</v>
      </c>
      <c r="E120" s="2">
        <v>2008</v>
      </c>
      <c r="F120" s="3" t="str">
        <f t="array" ref="F120">IF(A120="","",IFERROR(INDEX(deb_specials!$B:$B,MATCH($A120,deb_specials!$A:$A,0)),"9"&amp;RIGHT(E120,2)&amp;TEXT(RIGHT(A120,3),"000")&amp;"D"))</f>
        <v>904101D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>
        <v>330</v>
      </c>
      <c r="B121" s="2" t="s">
        <v>596</v>
      </c>
      <c r="C121" s="2" t="s">
        <v>597</v>
      </c>
      <c r="D121" s="2" t="s">
        <v>598</v>
      </c>
      <c r="E121" s="2">
        <v>2008</v>
      </c>
      <c r="F121" s="3" t="str">
        <f t="array" ref="F121">IF(A121="","",IFERROR(INDEX(deb_specials!$B:$B,MATCH($A121,deb_specials!$A:$A,0)),"9"&amp;RIGHT(E121,2)&amp;TEXT(RIGHT(A121,3),"000")&amp;"D"))</f>
        <v>904109D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>
        <v>338</v>
      </c>
      <c r="B122" s="2" t="s">
        <v>599</v>
      </c>
      <c r="C122" s="2" t="s">
        <v>600</v>
      </c>
      <c r="D122" s="2" t="s">
        <v>601</v>
      </c>
      <c r="E122" s="2">
        <v>2008</v>
      </c>
      <c r="F122" s="3" t="str">
        <f t="array" ref="F122">IF(A122="","",IFERROR(INDEX(deb_specials!$B:$B,MATCH($A122,deb_specials!$A:$A,0)),"9"&amp;RIGHT(E122,2)&amp;TEXT(RIGHT(A122,3),"000")&amp;"D"))</f>
        <v>907016D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>
        <v>344</v>
      </c>
      <c r="B123" s="2" t="s">
        <v>602</v>
      </c>
      <c r="C123" s="2" t="s">
        <v>603</v>
      </c>
      <c r="D123" s="2" t="s">
        <v>604</v>
      </c>
      <c r="E123" s="2">
        <v>2008</v>
      </c>
      <c r="F123" s="3" t="str">
        <f t="array" ref="F123">IF(A123="","",IFERROR(INDEX(deb_specials!$B:$B,MATCH($A123,deb_specials!$A:$A,0)),"9"&amp;RIGHT(E123,2)&amp;TEXT(RIGHT(A123,3),"000")&amp;"D"))</f>
        <v>908007D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>
        <v>346</v>
      </c>
      <c r="B124" s="2" t="s">
        <v>605</v>
      </c>
      <c r="C124" s="2" t="s">
        <v>606</v>
      </c>
      <c r="D124" s="2" t="s">
        <v>607</v>
      </c>
      <c r="E124" s="2">
        <v>2008</v>
      </c>
      <c r="F124" s="3" t="str">
        <f t="array" ref="F124">IF(A124="","",IFERROR(INDEX(deb_specials!$B:$B,MATCH($A124,deb_specials!$A:$A,0)),"9"&amp;RIGHT(E124,2)&amp;TEXT(RIGHT(A124,3),"000")&amp;"D"))</f>
        <v>908009D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>
        <v>355</v>
      </c>
      <c r="B125" s="2" t="s">
        <v>608</v>
      </c>
      <c r="C125" s="2" t="s">
        <v>609</v>
      </c>
      <c r="D125" s="2" t="s">
        <v>610</v>
      </c>
      <c r="E125" s="2">
        <v>2008</v>
      </c>
      <c r="F125" s="3" t="str">
        <f t="array" ref="F125">IF(A125="","",IFERROR(INDEX(deb_specials!$B:$B,MATCH($A125,deb_specials!$A:$A,0)),"9"&amp;RIGHT(E125,2)&amp;TEXT(RIGHT(A125,3),"000")&amp;"D"))</f>
        <v>908016D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>
        <v>364</v>
      </c>
      <c r="B126" s="2" t="s">
        <v>611</v>
      </c>
      <c r="C126" s="2" t="s">
        <v>612</v>
      </c>
      <c r="D126" s="2" t="s">
        <v>613</v>
      </c>
      <c r="E126" s="2">
        <v>2008</v>
      </c>
      <c r="F126" s="3" t="str">
        <f t="array" ref="F126">IF(A126="","",IFERROR(INDEX(deb_specials!$B:$B,MATCH($A126,deb_specials!$A:$A,0)),"9"&amp;RIGHT(E126,2)&amp;TEXT(RIGHT(A126,3),"000")&amp;"D"))</f>
        <v>907009D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>
        <v>379</v>
      </c>
      <c r="B127" s="2" t="s">
        <v>614</v>
      </c>
      <c r="C127" s="2" t="s">
        <v>615</v>
      </c>
      <c r="D127" s="2" t="s">
        <v>616</v>
      </c>
      <c r="E127" s="2">
        <v>2008</v>
      </c>
      <c r="F127" s="3" t="str">
        <f t="array" ref="F127">IF(A127="","",IFERROR(INDEX(deb_specials!$B:$B,MATCH($A127,deb_specials!$A:$A,0)),"9"&amp;RIGHT(E127,2)&amp;TEXT(RIGHT(A127,3),"000")&amp;"D"))</f>
        <v>907020D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>
        <v>390</v>
      </c>
      <c r="B128" s="2" t="s">
        <v>617</v>
      </c>
      <c r="C128" s="2" t="s">
        <v>618</v>
      </c>
      <c r="D128" s="2" t="s">
        <v>619</v>
      </c>
      <c r="E128" s="2">
        <v>2008</v>
      </c>
      <c r="F128" s="3" t="str">
        <f t="array" ref="F128">IF(A128="","",IFERROR(INDEX(deb_specials!$B:$B,MATCH($A128,deb_specials!$A:$A,0)),"9"&amp;RIGHT(E128,2)&amp;TEXT(RIGHT(A128,3),"000")&amp;"D"))</f>
        <v>907008D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>
        <v>396</v>
      </c>
      <c r="B129" s="2" t="s">
        <v>620</v>
      </c>
      <c r="C129" s="2" t="s">
        <v>621</v>
      </c>
      <c r="D129" s="2" t="s">
        <v>622</v>
      </c>
      <c r="E129" s="2">
        <v>2009</v>
      </c>
      <c r="F129" s="3" t="str">
        <f t="array" ref="F129">IF(A129="","",IFERROR(INDEX(deb_specials!$B:$B,MATCH($A129,deb_specials!$A:$A,0)),"9"&amp;RIGHT(E129,2)&amp;TEXT(RIGHT(A129,3),"000")&amp;"D"))</f>
        <v>909396D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>
        <v>403</v>
      </c>
      <c r="B130" s="2" t="s">
        <v>623</v>
      </c>
      <c r="C130" s="2" t="s">
        <v>624</v>
      </c>
      <c r="D130" s="2" t="s">
        <v>625</v>
      </c>
      <c r="E130" s="2">
        <v>2009</v>
      </c>
      <c r="F130" s="3" t="str">
        <f t="array" ref="F130">IF(A130="","",IFERROR(INDEX(deb_specials!$B:$B,MATCH($A130,deb_specials!$A:$A,0)),"9"&amp;RIGHT(E130,2)&amp;TEXT(RIGHT(A130,3),"000")&amp;"D"))</f>
        <v>909403D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>
        <v>405</v>
      </c>
      <c r="B131" s="2" t="s">
        <v>626</v>
      </c>
      <c r="C131" s="2" t="s">
        <v>627</v>
      </c>
      <c r="D131" s="2" t="s">
        <v>628</v>
      </c>
      <c r="E131" s="2">
        <v>2009</v>
      </c>
      <c r="F131" s="3" t="str">
        <f t="array" ref="F131">IF(A131="","",IFERROR(INDEX(deb_specials!$B:$B,MATCH($A131,deb_specials!$A:$A,0)),"9"&amp;RIGHT(E131,2)&amp;TEXT(RIGHT(A131,3),"000")&amp;"D"))</f>
        <v>909405D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>
        <v>407</v>
      </c>
      <c r="B132" s="2" t="s">
        <v>629</v>
      </c>
      <c r="C132" s="2" t="s">
        <v>630</v>
      </c>
      <c r="D132" s="2" t="s">
        <v>631</v>
      </c>
      <c r="E132" s="2">
        <v>2009</v>
      </c>
      <c r="F132" s="3" t="str">
        <f t="array" ref="F132">IF(A132="","",IFERROR(INDEX(deb_specials!$B:$B,MATCH($A132,deb_specials!$A:$A,0)),"9"&amp;RIGHT(E132,2)&amp;TEXT(RIGHT(A132,3),"000")&amp;"D"))</f>
        <v>909407D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>
        <v>425</v>
      </c>
      <c r="B133" s="2" t="s">
        <v>632</v>
      </c>
      <c r="C133" s="2" t="s">
        <v>633</v>
      </c>
      <c r="D133" s="2" t="s">
        <v>634</v>
      </c>
      <c r="E133" s="2">
        <v>2009</v>
      </c>
      <c r="F133" s="3" t="str">
        <f t="array" ref="F133">IF(A133="","",IFERROR(INDEX(deb_specials!$B:$B,MATCH($A133,deb_specials!$A:$A,0)),"9"&amp;RIGHT(E133,2)&amp;TEXT(RIGHT(A133,3),"000")&amp;"D"))</f>
        <v>909425D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>
        <v>428</v>
      </c>
      <c r="B134" s="2" t="s">
        <v>635</v>
      </c>
      <c r="C134" s="2" t="s">
        <v>636</v>
      </c>
      <c r="D134" s="2" t="s">
        <v>637</v>
      </c>
      <c r="E134" s="2">
        <v>2009</v>
      </c>
      <c r="F134" s="3" t="str">
        <f t="array" ref="F134">IF(A134="","",IFERROR(INDEX(deb_specials!$B:$B,MATCH($A134,deb_specials!$A:$A,0)),"9"&amp;RIGHT(E134,2)&amp;TEXT(RIGHT(A134,3),"000")&amp;"D"))</f>
        <v>909428D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>
        <v>437</v>
      </c>
      <c r="B135" s="2" t="s">
        <v>638</v>
      </c>
      <c r="C135" s="2" t="s">
        <v>639</v>
      </c>
      <c r="D135" s="2" t="s">
        <v>640</v>
      </c>
      <c r="E135" s="2">
        <v>2009</v>
      </c>
      <c r="F135" s="3" t="str">
        <f t="array" ref="F135">IF(A135="","",IFERROR(INDEX(deb_specials!$B:$B,MATCH($A135,deb_specials!$A:$A,0)),"9"&amp;RIGHT(E135,2)&amp;TEXT(RIGHT(A135,3),"000")&amp;"D"))</f>
        <v>909437D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>
        <v>444</v>
      </c>
      <c r="B136" s="2" t="s">
        <v>641</v>
      </c>
      <c r="C136" s="2" t="s">
        <v>642</v>
      </c>
      <c r="D136" s="2" t="s">
        <v>643</v>
      </c>
      <c r="E136" s="2">
        <v>2009</v>
      </c>
      <c r="F136" s="3" t="str">
        <f t="array" ref="F136">IF(A136="","",IFERROR(INDEX(deb_specials!$B:$B,MATCH($A136,deb_specials!$A:$A,0)),"9"&amp;RIGHT(E136,2)&amp;TEXT(RIGHT(A136,3),"000")&amp;"D"))</f>
        <v>909444D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>
        <v>447</v>
      </c>
      <c r="B137" s="2" t="s">
        <v>644</v>
      </c>
      <c r="C137" s="2" t="s">
        <v>645</v>
      </c>
      <c r="D137" s="2" t="s">
        <v>646</v>
      </c>
      <c r="E137" s="2">
        <v>2009</v>
      </c>
      <c r="F137" s="3" t="str">
        <f t="array" ref="F137">IF(A137="","",IFERROR(INDEX(deb_specials!$B:$B,MATCH($A137,deb_specials!$A:$A,0)),"9"&amp;RIGHT(E137,2)&amp;TEXT(RIGHT(A137,3),"000")&amp;"D"))</f>
        <v>909447D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>
        <v>450</v>
      </c>
      <c r="B138" s="2" t="s">
        <v>647</v>
      </c>
      <c r="C138" s="2" t="s">
        <v>648</v>
      </c>
      <c r="D138" s="2" t="s">
        <v>649</v>
      </c>
      <c r="E138" s="2">
        <v>2009</v>
      </c>
      <c r="F138" s="3" t="str">
        <f t="array" ref="F138">IF(A138="","",IFERROR(INDEX(deb_specials!$B:$B,MATCH($A138,deb_specials!$A:$A,0)),"9"&amp;RIGHT(E138,2)&amp;TEXT(RIGHT(A138,3),"000")&amp;"D"))</f>
        <v>909450D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>
        <v>453</v>
      </c>
      <c r="B139" s="2" t="s">
        <v>650</v>
      </c>
      <c r="C139" s="2" t="s">
        <v>651</v>
      </c>
      <c r="D139" s="2" t="s">
        <v>652</v>
      </c>
      <c r="E139" s="2">
        <v>2009</v>
      </c>
      <c r="F139" s="3" t="str">
        <f t="array" ref="F139">IF(A139="","",IFERROR(INDEX(deb_specials!$B:$B,MATCH($A139,deb_specials!$A:$A,0)),"9"&amp;RIGHT(E139,2)&amp;TEXT(RIGHT(A139,3),"000")&amp;"D"))</f>
        <v>909453D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>
        <v>466</v>
      </c>
      <c r="B140" s="2" t="s">
        <v>653</v>
      </c>
      <c r="C140" s="2" t="s">
        <v>654</v>
      </c>
      <c r="D140" s="2" t="s">
        <v>655</v>
      </c>
      <c r="E140" s="2">
        <v>2010</v>
      </c>
      <c r="F140" s="3" t="str">
        <f t="array" ref="F140">IF(A140="","",IFERROR(INDEX(deb_specials!$B:$B,MATCH($A140,deb_specials!$A:$A,0)),"9"&amp;RIGHT(E140,2)&amp;TEXT(RIGHT(A140,3),"000")&amp;"D"))</f>
        <v>910466D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>
        <v>479</v>
      </c>
      <c r="B141" s="2" t="s">
        <v>656</v>
      </c>
      <c r="C141" s="2" t="s">
        <v>657</v>
      </c>
      <c r="D141" s="2" t="s">
        <v>658</v>
      </c>
      <c r="E141" s="2">
        <v>2010</v>
      </c>
      <c r="F141" s="3" t="str">
        <f t="array" ref="F141">IF(A141="","",IFERROR(INDEX(deb_specials!$B:$B,MATCH($A141,deb_specials!$A:$A,0)),"9"&amp;RIGHT(E141,2)&amp;TEXT(RIGHT(A141,3),"000")&amp;"D"))</f>
        <v>910479D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>
        <v>497</v>
      </c>
      <c r="B142" s="2" t="s">
        <v>659</v>
      </c>
      <c r="C142" s="2" t="s">
        <v>660</v>
      </c>
      <c r="D142" s="2" t="s">
        <v>661</v>
      </c>
      <c r="E142" s="2">
        <v>2010</v>
      </c>
      <c r="F142" s="3" t="str">
        <f t="array" ref="F142">IF(A142="","",IFERROR(INDEX(deb_specials!$B:$B,MATCH($A142,deb_specials!$A:$A,0)),"9"&amp;RIGHT(E142,2)&amp;TEXT(RIGHT(A142,3),"000")&amp;"D"))</f>
        <v>910497D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>
        <v>500</v>
      </c>
      <c r="B143" s="2" t="s">
        <v>662</v>
      </c>
      <c r="C143" s="2" t="s">
        <v>663</v>
      </c>
      <c r="D143" s="2" t="s">
        <v>664</v>
      </c>
      <c r="E143" s="2">
        <v>2010</v>
      </c>
      <c r="F143" s="3" t="str">
        <f t="array" ref="F143">IF(A143="","",IFERROR(INDEX(deb_specials!$B:$B,MATCH($A143,deb_specials!$A:$A,0)),"9"&amp;RIGHT(E143,2)&amp;TEXT(RIGHT(A143,3),"000")&amp;"D"))</f>
        <v>910500D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>
        <v>510</v>
      </c>
      <c r="B144" s="2" t="s">
        <v>665</v>
      </c>
      <c r="C144" s="2" t="s">
        <v>666</v>
      </c>
      <c r="D144" s="2" t="s">
        <v>667</v>
      </c>
      <c r="E144" s="2">
        <v>2010</v>
      </c>
      <c r="F144" s="3" t="str">
        <f t="array" ref="F144">IF(A144="","",IFERROR(INDEX(deb_specials!$B:$B,MATCH($A144,deb_specials!$A:$A,0)),"9"&amp;RIGHT(E144,2)&amp;TEXT(RIGHT(A144,3),"000")&amp;"D"))</f>
        <v>910510D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>
        <v>512</v>
      </c>
      <c r="B145" s="2" t="s">
        <v>668</v>
      </c>
      <c r="C145" s="2" t="s">
        <v>669</v>
      </c>
      <c r="D145" s="2" t="s">
        <v>670</v>
      </c>
      <c r="E145" s="2">
        <v>2010</v>
      </c>
      <c r="F145" s="3" t="str">
        <f t="array" ref="F145">IF(A145="","",IFERROR(INDEX(deb_specials!$B:$B,MATCH($A145,deb_specials!$A:$A,0)),"9"&amp;RIGHT(E145,2)&amp;TEXT(RIGHT(A145,3),"000")&amp;"D"))</f>
        <v>910512D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>
        <v>513</v>
      </c>
      <c r="B146" s="2" t="s">
        <v>671</v>
      </c>
      <c r="C146" s="2" t="s">
        <v>672</v>
      </c>
      <c r="D146" s="2" t="s">
        <v>673</v>
      </c>
      <c r="E146" s="2">
        <v>2010</v>
      </c>
      <c r="F146" s="3" t="str">
        <f t="array" ref="F146">IF(A146="","",IFERROR(INDEX(deb_specials!$B:$B,MATCH($A146,deb_specials!$A:$A,0)),"9"&amp;RIGHT(E146,2)&amp;TEXT(RIGHT(A146,3),"000")&amp;"D"))</f>
        <v>910513D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>
        <v>517</v>
      </c>
      <c r="B147" s="2" t="s">
        <v>674</v>
      </c>
      <c r="C147" s="2" t="s">
        <v>675</v>
      </c>
      <c r="D147" s="2" t="s">
        <v>676</v>
      </c>
      <c r="E147" s="2">
        <v>2010</v>
      </c>
      <c r="F147" s="3" t="str">
        <f t="array" ref="F147">IF(A147="","",IFERROR(INDEX(deb_specials!$B:$B,MATCH($A147,deb_specials!$A:$A,0)),"9"&amp;RIGHT(E147,2)&amp;TEXT(RIGHT(A147,3),"000")&amp;"D"))</f>
        <v>910517D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>
        <v>524</v>
      </c>
      <c r="B148" s="2" t="s">
        <v>677</v>
      </c>
      <c r="C148" s="2" t="s">
        <v>678</v>
      </c>
      <c r="D148" s="2" t="s">
        <v>679</v>
      </c>
      <c r="E148" s="2">
        <v>2010</v>
      </c>
      <c r="F148" s="3" t="str">
        <f t="array" ref="F148">IF(A148="","",IFERROR(INDEX(deb_specials!$B:$B,MATCH($A148,deb_specials!$A:$A,0)),"9"&amp;RIGHT(E148,2)&amp;TEXT(RIGHT(A148,3),"000")&amp;"D"))</f>
        <v>910524D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>
        <v>525</v>
      </c>
      <c r="B149" s="2" t="s">
        <v>680</v>
      </c>
      <c r="C149" s="2" t="s">
        <v>681</v>
      </c>
      <c r="D149" s="2" t="s">
        <v>682</v>
      </c>
      <c r="E149" s="2">
        <v>2011</v>
      </c>
      <c r="F149" s="3" t="str">
        <f t="array" ref="F149">IF(A149="","",IFERROR(INDEX(deb_specials!$B:$B,MATCH($A149,deb_specials!$A:$A,0)),"9"&amp;RIGHT(E149,2)&amp;TEXT(RIGHT(A149,3),"000")&amp;"D"))</f>
        <v>911525D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>
        <v>528</v>
      </c>
      <c r="B150" s="2" t="s">
        <v>683</v>
      </c>
      <c r="C150" s="2" t="s">
        <v>684</v>
      </c>
      <c r="D150" s="2" t="s">
        <v>685</v>
      </c>
      <c r="E150" s="2">
        <v>2011</v>
      </c>
      <c r="F150" s="3" t="str">
        <f t="array" ref="F150">IF(A150="","",IFERROR(INDEX(deb_specials!$B:$B,MATCH($A150,deb_specials!$A:$A,0)),"9"&amp;RIGHT(E150,2)&amp;TEXT(RIGHT(A150,3),"000")&amp;"D"))</f>
        <v>911528D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>
        <v>529</v>
      </c>
      <c r="B151" s="2" t="s">
        <v>686</v>
      </c>
      <c r="C151" s="2" t="s">
        <v>687</v>
      </c>
      <c r="D151" s="2" t="s">
        <v>688</v>
      </c>
      <c r="E151" s="2">
        <v>2011</v>
      </c>
      <c r="F151" s="3" t="str">
        <f t="array" ref="F151">IF(A151="","",IFERROR(INDEX(deb_specials!$B:$B,MATCH($A151,deb_specials!$A:$A,0)),"9"&amp;RIGHT(E151,2)&amp;TEXT(RIGHT(A151,3),"000")&amp;"D"))</f>
        <v>911529D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>
        <v>539</v>
      </c>
      <c r="B152" s="2" t="s">
        <v>689</v>
      </c>
      <c r="C152" s="2" t="s">
        <v>690</v>
      </c>
      <c r="D152" s="2" t="s">
        <v>273</v>
      </c>
      <c r="E152" s="2">
        <v>2011</v>
      </c>
      <c r="F152" s="3" t="str">
        <f t="array" ref="F152">IF(A152="","",IFERROR(INDEX(deb_specials!$B:$B,MATCH($A152,deb_specials!$A:$A,0)),"9"&amp;RIGHT(E152,2)&amp;TEXT(RIGHT(A152,3),"000")&amp;"D"))</f>
        <v>911539D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>
        <v>556</v>
      </c>
      <c r="B153" s="2" t="s">
        <v>691</v>
      </c>
      <c r="C153" s="2" t="s">
        <v>692</v>
      </c>
      <c r="D153" s="2" t="s">
        <v>273</v>
      </c>
      <c r="E153" s="2">
        <v>2011</v>
      </c>
      <c r="F153" s="3" t="str">
        <f t="array" ref="F153">IF(A153="","",IFERROR(INDEX(deb_specials!$B:$B,MATCH($A153,deb_specials!$A:$A,0)),"9"&amp;RIGHT(E153,2)&amp;TEXT(RIGHT(A153,3),"000")&amp;"D"))</f>
        <v>911556D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>
        <v>559</v>
      </c>
      <c r="B154" s="2" t="s">
        <v>693</v>
      </c>
      <c r="C154" s="4" t="s">
        <v>694</v>
      </c>
      <c r="D154" s="2" t="s">
        <v>695</v>
      </c>
      <c r="E154" s="2">
        <v>2011</v>
      </c>
      <c r="F154" s="3" t="str">
        <f t="array" ref="F154">IF(A154="","",IFERROR(INDEX(deb_specials!$B:$B,MATCH($A154,deb_specials!$A:$A,0)),"9"&amp;RIGHT(E154,2)&amp;TEXT(RIGHT(A154,3),"000")&amp;"D"))</f>
        <v>911559D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>
        <v>567</v>
      </c>
      <c r="B155" s="2" t="s">
        <v>696</v>
      </c>
      <c r="C155" s="2" t="s">
        <v>697</v>
      </c>
      <c r="D155" s="2" t="s">
        <v>698</v>
      </c>
      <c r="E155" s="2">
        <v>2011</v>
      </c>
      <c r="F155" s="3" t="str">
        <f t="array" ref="F155">IF(A155="","",IFERROR(INDEX(deb_specials!$B:$B,MATCH($A155,deb_specials!$A:$A,0)),"9"&amp;RIGHT(E155,2)&amp;TEXT(RIGHT(A155,3),"000")&amp;"D"))</f>
        <v>911567D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>
        <v>569</v>
      </c>
      <c r="B156" s="2" t="s">
        <v>699</v>
      </c>
      <c r="C156" s="4" t="s">
        <v>700</v>
      </c>
      <c r="D156" s="2" t="s">
        <v>701</v>
      </c>
      <c r="E156" s="2">
        <v>2011</v>
      </c>
      <c r="F156" s="3" t="str">
        <f t="array" ref="F156">IF(A156="","",IFERROR(INDEX(deb_specials!$B:$B,MATCH($A156,deb_specials!$A:$A,0)),"9"&amp;RIGHT(E156,2)&amp;TEXT(RIGHT(A156,3),"000")&amp;"D"))</f>
        <v>911569D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>
        <v>575</v>
      </c>
      <c r="B157" s="2" t="s">
        <v>702</v>
      </c>
      <c r="C157" s="2" t="s">
        <v>703</v>
      </c>
      <c r="D157" s="2" t="s">
        <v>704</v>
      </c>
      <c r="E157" s="2">
        <v>2011</v>
      </c>
      <c r="F157" s="3" t="str">
        <f t="array" ref="F157">IF(A157="","",IFERROR(INDEX(deb_specials!$B:$B,MATCH($A157,deb_specials!$A:$A,0)),"9"&amp;RIGHT(E157,2)&amp;TEXT(RIGHT(A157,3),"000")&amp;"D"))</f>
        <v>911575D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>
        <v>576</v>
      </c>
      <c r="B158" s="2" t="s">
        <v>705</v>
      </c>
      <c r="C158" s="2" t="s">
        <v>706</v>
      </c>
      <c r="D158" s="2" t="s">
        <v>707</v>
      </c>
      <c r="E158" s="2">
        <v>2011</v>
      </c>
      <c r="F158" s="3" t="str">
        <f t="array" ref="F158">IF(A158="","",IFERROR(INDEX(deb_specials!$B:$B,MATCH($A158,deb_specials!$A:$A,0)),"9"&amp;RIGHT(E158,2)&amp;TEXT(RIGHT(A158,3),"000")&amp;"D"))</f>
        <v>911576D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>
        <v>579</v>
      </c>
      <c r="B159" s="2" t="s">
        <v>708</v>
      </c>
      <c r="C159" s="2" t="s">
        <v>709</v>
      </c>
      <c r="D159" s="2" t="s">
        <v>710</v>
      </c>
      <c r="E159" s="2">
        <v>2011</v>
      </c>
      <c r="F159" s="3" t="str">
        <f t="array" ref="F159">IF(A159="","",IFERROR(INDEX(deb_specials!$B:$B,MATCH($A159,deb_specials!$A:$A,0)),"9"&amp;RIGHT(E159,2)&amp;TEXT(RIGHT(A159,3),"000")&amp;"D"))</f>
        <v>911579D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>
        <v>580</v>
      </c>
      <c r="B160" s="2" t="s">
        <v>711</v>
      </c>
      <c r="C160" s="2" t="s">
        <v>712</v>
      </c>
      <c r="D160" s="2" t="s">
        <v>713</v>
      </c>
      <c r="E160" s="2">
        <v>2011</v>
      </c>
      <c r="F160" s="3" t="str">
        <f t="array" ref="F160">IF(A160="","",IFERROR(INDEX(deb_specials!$B:$B,MATCH($A160,deb_specials!$A:$A,0)),"9"&amp;RIGHT(E160,2)&amp;TEXT(RIGHT(A160,3),"000")&amp;"D"))</f>
        <v>911580D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>
        <v>598</v>
      </c>
      <c r="B161" s="2" t="s">
        <v>714</v>
      </c>
      <c r="C161" s="2" t="s">
        <v>715</v>
      </c>
      <c r="D161" s="2" t="s">
        <v>716</v>
      </c>
      <c r="E161" s="2">
        <v>2012</v>
      </c>
      <c r="F161" s="3" t="str">
        <f t="array" ref="F161">IF(A161="","",IFERROR(INDEX(deb_specials!$B:$B,MATCH($A161,deb_specials!$A:$A,0)),"9"&amp;RIGHT(E161,2)&amp;TEXT(RIGHT(A161,3),"000")&amp;"D"))</f>
        <v>912598D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>
        <v>603</v>
      </c>
      <c r="B162" s="2" t="s">
        <v>717</v>
      </c>
      <c r="C162" s="2" t="s">
        <v>718</v>
      </c>
      <c r="D162" s="2" t="s">
        <v>719</v>
      </c>
      <c r="E162" s="2">
        <v>2012</v>
      </c>
      <c r="F162" s="3" t="str">
        <f t="array" ref="F162">IF(A162="","",IFERROR(INDEX(deb_specials!$B:$B,MATCH($A162,deb_specials!$A:$A,0)),"9"&amp;RIGHT(E162,2)&amp;TEXT(RIGHT(A162,3),"000")&amp;"D"))</f>
        <v>912603D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>
        <v>605</v>
      </c>
      <c r="B163" s="2" t="s">
        <v>720</v>
      </c>
      <c r="C163" s="2" t="s">
        <v>721</v>
      </c>
      <c r="D163" s="2" t="s">
        <v>722</v>
      </c>
      <c r="E163" s="2">
        <v>2012</v>
      </c>
      <c r="F163" s="3" t="str">
        <f t="array" ref="F163">IF(A163="","",IFERROR(INDEX(deb_specials!$B:$B,MATCH($A163,deb_specials!$A:$A,0)),"9"&amp;RIGHT(E163,2)&amp;TEXT(RIGHT(A163,3),"000")&amp;"D"))</f>
        <v>912605D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>
        <v>608</v>
      </c>
      <c r="B164" s="2" t="s">
        <v>723</v>
      </c>
      <c r="C164" s="2" t="s">
        <v>724</v>
      </c>
      <c r="D164" s="2" t="s">
        <v>725</v>
      </c>
      <c r="E164" s="2">
        <v>2012</v>
      </c>
      <c r="F164" s="3" t="str">
        <f t="array" ref="F164">IF(A164="","",IFERROR(INDEX(deb_specials!$B:$B,MATCH($A164,deb_specials!$A:$A,0)),"9"&amp;RIGHT(E164,2)&amp;TEXT(RIGHT(A164,3),"000")&amp;"D"))</f>
        <v>912608D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>
        <v>611</v>
      </c>
      <c r="B165" s="2" t="s">
        <v>726</v>
      </c>
      <c r="C165" s="2" t="s">
        <v>727</v>
      </c>
      <c r="D165" s="2" t="s">
        <v>728</v>
      </c>
      <c r="E165" s="2">
        <v>2012</v>
      </c>
      <c r="F165" s="3" t="str">
        <f t="array" ref="F165">IF(A165="","",IFERROR(INDEX(deb_specials!$B:$B,MATCH($A165,deb_specials!$A:$A,0)),"9"&amp;RIGHT(E165,2)&amp;TEXT(RIGHT(A165,3),"000")&amp;"D"))</f>
        <v>912611D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>
        <v>614</v>
      </c>
      <c r="B166" s="2" t="s">
        <v>729</v>
      </c>
      <c r="C166" s="2" t="s">
        <v>730</v>
      </c>
      <c r="D166" s="2" t="s">
        <v>731</v>
      </c>
      <c r="E166" s="2">
        <v>2012</v>
      </c>
      <c r="F166" s="3" t="str">
        <f t="array" ref="F166">IF(A166="","",IFERROR(INDEX(deb_specials!$B:$B,MATCH($A166,deb_specials!$A:$A,0)),"9"&amp;RIGHT(E166,2)&amp;TEXT(RIGHT(A166,3),"000")&amp;"D"))</f>
        <v>912614D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>
        <v>624</v>
      </c>
      <c r="B167" s="2" t="s">
        <v>732</v>
      </c>
      <c r="C167" s="2" t="s">
        <v>733</v>
      </c>
      <c r="D167" s="2" t="s">
        <v>273</v>
      </c>
      <c r="E167" s="2">
        <v>2012</v>
      </c>
      <c r="F167" s="3" t="str">
        <f t="array" ref="F167">IF(A167="","",IFERROR(INDEX(deb_specials!$B:$B,MATCH($A167,deb_specials!$A:$A,0)),"9"&amp;RIGHT(E167,2)&amp;TEXT(RIGHT(A167,3),"000")&amp;"D"))</f>
        <v>912624D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>
        <v>627</v>
      </c>
      <c r="B168" s="2" t="s">
        <v>734</v>
      </c>
      <c r="C168" s="2" t="s">
        <v>735</v>
      </c>
      <c r="D168" s="2" t="s">
        <v>736</v>
      </c>
      <c r="E168" s="2">
        <v>2012</v>
      </c>
      <c r="F168" s="3" t="str">
        <f t="array" ref="F168">IF(A168="","",IFERROR(INDEX(deb_specials!$B:$B,MATCH($A168,deb_specials!$A:$A,0)),"9"&amp;RIGHT(E168,2)&amp;TEXT(RIGHT(A168,3),"000")&amp;"D"))</f>
        <v>912627D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>
        <v>634</v>
      </c>
      <c r="B169" s="2" t="s">
        <v>737</v>
      </c>
      <c r="C169" s="2" t="s">
        <v>738</v>
      </c>
      <c r="D169" s="2" t="s">
        <v>739</v>
      </c>
      <c r="E169" s="2">
        <v>2012</v>
      </c>
      <c r="F169" s="3" t="str">
        <f t="array" ref="F169">IF(A169="","",IFERROR(INDEX(deb_specials!$B:$B,MATCH($A169,deb_specials!$A:$A,0)),"9"&amp;RIGHT(E169,2)&amp;TEXT(RIGHT(A169,3),"000")&amp;"D"))</f>
        <v>912634D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>
        <v>643</v>
      </c>
      <c r="B170" s="2" t="s">
        <v>740</v>
      </c>
      <c r="C170" s="2" t="s">
        <v>741</v>
      </c>
      <c r="D170" s="2" t="s">
        <v>742</v>
      </c>
      <c r="E170" s="2">
        <v>2012</v>
      </c>
      <c r="F170" s="3" t="str">
        <f t="array" ref="F170">IF(A170="","",IFERROR(INDEX(deb_specials!$B:$B,MATCH($A170,deb_specials!$A:$A,0)),"9"&amp;RIGHT(E170,2)&amp;TEXT(RIGHT(A170,3),"000")&amp;"D"))</f>
        <v>912643D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>
        <v>653</v>
      </c>
      <c r="B171" s="2" t="s">
        <v>743</v>
      </c>
      <c r="C171" s="2" t="s">
        <v>744</v>
      </c>
      <c r="D171" s="2" t="s">
        <v>745</v>
      </c>
      <c r="E171" s="2">
        <v>2012</v>
      </c>
      <c r="F171" s="3" t="str">
        <f t="array" ref="F171">IF(A171="","",IFERROR(INDEX(deb_specials!$B:$B,MATCH($A171,deb_specials!$A:$A,0)),"9"&amp;RIGHT(E171,2)&amp;TEXT(RIGHT(A171,3),"000")&amp;"D"))</f>
        <v>912653D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>
        <v>656</v>
      </c>
      <c r="B172" s="2" t="s">
        <v>746</v>
      </c>
      <c r="C172" s="2" t="s">
        <v>747</v>
      </c>
      <c r="D172" s="2" t="s">
        <v>748</v>
      </c>
      <c r="E172" s="2">
        <v>2012</v>
      </c>
      <c r="F172" s="3" t="str">
        <f t="array" ref="F172">IF(A172="","",IFERROR(INDEX(deb_specials!$B:$B,MATCH($A172,deb_specials!$A:$A,0)),"9"&amp;RIGHT(E172,2)&amp;TEXT(RIGHT(A172,3),"000")&amp;"D"))</f>
        <v>912656D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>
        <v>657</v>
      </c>
      <c r="B173" s="2" t="s">
        <v>749</v>
      </c>
      <c r="C173" s="2" t="s">
        <v>750</v>
      </c>
      <c r="D173" s="2" t="s">
        <v>751</v>
      </c>
      <c r="E173" s="2">
        <v>2012</v>
      </c>
      <c r="F173" s="3" t="str">
        <f t="array" ref="F173">IF(A173="","",IFERROR(INDEX(deb_specials!$B:$B,MATCH($A173,deb_specials!$A:$A,0)),"9"&amp;RIGHT(E173,2)&amp;TEXT(RIGHT(A173,3),"000")&amp;"D"))</f>
        <v>912657D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>
        <v>658</v>
      </c>
      <c r="B174" s="2" t="s">
        <v>752</v>
      </c>
      <c r="C174" s="2" t="s">
        <v>753</v>
      </c>
      <c r="D174" s="2" t="s">
        <v>754</v>
      </c>
      <c r="E174" s="2">
        <v>2012</v>
      </c>
      <c r="F174" s="3" t="str">
        <f t="array" ref="F174">IF(A174="","",IFERROR(INDEX(deb_specials!$B:$B,MATCH($A174,deb_specials!$A:$A,0)),"9"&amp;RIGHT(E174,2)&amp;TEXT(RIGHT(A174,3),"000")&amp;"D"))</f>
        <v>912658D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>
        <v>659</v>
      </c>
      <c r="B175" s="2" t="s">
        <v>755</v>
      </c>
      <c r="C175" s="2" t="s">
        <v>756</v>
      </c>
      <c r="D175" s="2" t="s">
        <v>757</v>
      </c>
      <c r="E175" s="2">
        <v>2012</v>
      </c>
      <c r="F175" s="3" t="str">
        <f t="array" ref="F175">IF(A175="","",IFERROR(INDEX(deb_specials!$B:$B,MATCH($A175,deb_specials!$A:$A,0)),"9"&amp;RIGHT(E175,2)&amp;TEXT(RIGHT(A175,3),"000")&amp;"D"))</f>
        <v>912659D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>
        <v>671</v>
      </c>
      <c r="B176" s="2" t="s">
        <v>758</v>
      </c>
      <c r="C176" s="2" t="s">
        <v>759</v>
      </c>
      <c r="D176" s="2" t="s">
        <v>760</v>
      </c>
      <c r="E176" s="2">
        <v>2013</v>
      </c>
      <c r="F176" s="3" t="str">
        <f t="array" ref="F176">IF(A176="","",IFERROR(INDEX(deb_specials!$B:$B,MATCH($A176,deb_specials!$A:$A,0)),"9"&amp;RIGHT(E176,2)&amp;TEXT(RIGHT(A176,3),"000")&amp;"D"))</f>
        <v>913671D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>
        <v>672</v>
      </c>
      <c r="B177" s="2" t="s">
        <v>761</v>
      </c>
      <c r="C177" s="2" t="s">
        <v>762</v>
      </c>
      <c r="D177" s="2" t="s">
        <v>763</v>
      </c>
      <c r="E177" s="2">
        <v>2013</v>
      </c>
      <c r="F177" s="3" t="str">
        <f t="array" ref="F177">IF(A177="","",IFERROR(INDEX(deb_specials!$B:$B,MATCH($A177,deb_specials!$A:$A,0)),"9"&amp;RIGHT(E177,2)&amp;TEXT(RIGHT(A177,3),"000")&amp;"D"))</f>
        <v>913672D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>
        <v>673</v>
      </c>
      <c r="B178" s="2" t="s">
        <v>764</v>
      </c>
      <c r="C178" s="2" t="s">
        <v>765</v>
      </c>
      <c r="D178" s="2" t="s">
        <v>766</v>
      </c>
      <c r="E178" s="2">
        <v>2013</v>
      </c>
      <c r="F178" s="3" t="str">
        <f t="array" ref="F178">IF(A178="","",IFERROR(INDEX(deb_specials!$B:$B,MATCH($A178,deb_specials!$A:$A,0)),"9"&amp;RIGHT(E178,2)&amp;TEXT(RIGHT(A178,3),"000")&amp;"D"))</f>
        <v>913673D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>
        <v>674</v>
      </c>
      <c r="B179" s="2" t="s">
        <v>767</v>
      </c>
      <c r="C179" s="2" t="s">
        <v>768</v>
      </c>
      <c r="D179" s="2" t="s">
        <v>769</v>
      </c>
      <c r="E179" s="2">
        <v>2013</v>
      </c>
      <c r="F179" s="3" t="str">
        <f t="array" ref="F179">IF(A179="","",IFERROR(INDEX(deb_specials!$B:$B,MATCH($A179,deb_specials!$A:$A,0)),"9"&amp;RIGHT(E179,2)&amp;TEXT(RIGHT(A179,3),"000")&amp;"D"))</f>
        <v>913674D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>
        <v>677</v>
      </c>
      <c r="B180" s="2" t="s">
        <v>770</v>
      </c>
      <c r="C180" s="2" t="s">
        <v>771</v>
      </c>
      <c r="D180" s="2" t="s">
        <v>772</v>
      </c>
      <c r="E180" s="2">
        <v>2013</v>
      </c>
      <c r="F180" s="3" t="str">
        <f t="array" ref="F180">IF(A180="","",IFERROR(INDEX(deb_specials!$B:$B,MATCH($A180,deb_specials!$A:$A,0)),"9"&amp;RIGHT(E180,2)&amp;TEXT(RIGHT(A180,3),"000")&amp;"D"))</f>
        <v>913677D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>
        <v>679</v>
      </c>
      <c r="B181" s="2" t="s">
        <v>773</v>
      </c>
      <c r="C181" s="2" t="s">
        <v>774</v>
      </c>
      <c r="D181" s="2" t="s">
        <v>775</v>
      </c>
      <c r="E181" s="2">
        <v>2013</v>
      </c>
      <c r="F181" s="3" t="str">
        <f t="array" ref="F181">IF(A181="","",IFERROR(INDEX(deb_specials!$B:$B,MATCH($A181,deb_specials!$A:$A,0)),"9"&amp;RIGHT(E181,2)&amp;TEXT(RIGHT(A181,3),"000")&amp;"D"))</f>
        <v>913679D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>
        <v>685</v>
      </c>
      <c r="B182" s="2" t="s">
        <v>776</v>
      </c>
      <c r="C182" s="2" t="s">
        <v>777</v>
      </c>
      <c r="D182" s="2" t="s">
        <v>778</v>
      </c>
      <c r="E182" s="2">
        <v>2013</v>
      </c>
      <c r="F182" s="3" t="str">
        <f t="array" ref="F182">IF(A182="","",IFERROR(INDEX(deb_specials!$B:$B,MATCH($A182,deb_specials!$A:$A,0)),"9"&amp;RIGHT(E182,2)&amp;TEXT(RIGHT(A182,3),"000")&amp;"D"))</f>
        <v>913685D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>
        <v>686</v>
      </c>
      <c r="B183" s="2" t="s">
        <v>779</v>
      </c>
      <c r="C183" s="2" t="s">
        <v>780</v>
      </c>
      <c r="D183" s="2" t="s">
        <v>781</v>
      </c>
      <c r="E183" s="2">
        <v>2013</v>
      </c>
      <c r="F183" s="3" t="str">
        <f t="array" ref="F183">IF(A183="","",IFERROR(INDEX(deb_specials!$B:$B,MATCH($A183,deb_specials!$A:$A,0)),"9"&amp;RIGHT(E183,2)&amp;TEXT(RIGHT(A183,3),"000")&amp;"D"))</f>
        <v>913686D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>
        <v>695</v>
      </c>
      <c r="B184" s="2" t="s">
        <v>782</v>
      </c>
      <c r="C184" s="2" t="s">
        <v>783</v>
      </c>
      <c r="D184" s="2" t="s">
        <v>784</v>
      </c>
      <c r="E184" s="2">
        <v>2013</v>
      </c>
      <c r="F184" s="3" t="str">
        <f t="array" ref="F184">IF(A184="","",IFERROR(INDEX(deb_specials!$B:$B,MATCH($A184,deb_specials!$A:$A,0)),"9"&amp;RIGHT(E184,2)&amp;TEXT(RIGHT(A184,3),"000")&amp;"D"))</f>
        <v>913695D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>
        <v>699</v>
      </c>
      <c r="B185" s="2" t="s">
        <v>785</v>
      </c>
      <c r="C185" s="2" t="s">
        <v>786</v>
      </c>
      <c r="D185" s="2" t="s">
        <v>787</v>
      </c>
      <c r="E185" s="2">
        <v>2013</v>
      </c>
      <c r="F185" s="3" t="str">
        <f t="array" ref="F185">IF(A185="","",IFERROR(INDEX(deb_specials!$B:$B,MATCH($A185,deb_specials!$A:$A,0)),"9"&amp;RIGHT(E185,2)&amp;TEXT(RIGHT(A185,3),"000")&amp;"D"))</f>
        <v>913699D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>
        <v>700</v>
      </c>
      <c r="B186" s="2" t="s">
        <v>788</v>
      </c>
      <c r="C186" s="2" t="s">
        <v>789</v>
      </c>
      <c r="D186" s="2" t="s">
        <v>790</v>
      </c>
      <c r="E186" s="2">
        <v>2013</v>
      </c>
      <c r="F186" s="3" t="str">
        <f t="array" ref="F186">IF(A186="","",IFERROR(INDEX(deb_specials!$B:$B,MATCH($A186,deb_specials!$A:$A,0)),"9"&amp;RIGHT(E186,2)&amp;TEXT(RIGHT(A186,3),"000")&amp;"D"))</f>
        <v>913700D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>
        <v>703</v>
      </c>
      <c r="B187" s="2" t="s">
        <v>791</v>
      </c>
      <c r="C187" s="2" t="s">
        <v>792</v>
      </c>
      <c r="D187" s="2" t="s">
        <v>793</v>
      </c>
      <c r="E187" s="2">
        <v>2013</v>
      </c>
      <c r="F187" s="3" t="str">
        <f t="array" ref="F187">IF(A187="","",IFERROR(INDEX(deb_specials!$B:$B,MATCH($A187,deb_specials!$A:$A,0)),"9"&amp;RIGHT(E187,2)&amp;TEXT(RIGHT(A187,3),"000")&amp;"D"))</f>
        <v>913703D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>
        <v>707</v>
      </c>
      <c r="B188" s="2" t="s">
        <v>794</v>
      </c>
      <c r="C188" s="2" t="s">
        <v>795</v>
      </c>
      <c r="D188" s="2" t="s">
        <v>796</v>
      </c>
      <c r="E188" s="2">
        <v>2013</v>
      </c>
      <c r="F188" s="3" t="str">
        <f t="array" ref="F188">IF(A188="","",IFERROR(INDEX(deb_specials!$B:$B,MATCH($A188,deb_specials!$A:$A,0)),"9"&amp;RIGHT(E188,2)&amp;TEXT(RIGHT(A188,3),"000")&amp;"D"))</f>
        <v>913707D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>
        <v>718</v>
      </c>
      <c r="B189" s="2" t="s">
        <v>797</v>
      </c>
      <c r="C189" s="2" t="s">
        <v>798</v>
      </c>
      <c r="D189" s="2" t="s">
        <v>799</v>
      </c>
      <c r="E189" s="2">
        <v>2013</v>
      </c>
      <c r="F189" s="3" t="str">
        <f t="array" ref="F189">IF(A189="","",IFERROR(INDEX(deb_specials!$B:$B,MATCH($A189,deb_specials!$A:$A,0)),"9"&amp;RIGHT(E189,2)&amp;TEXT(RIGHT(A189,3),"000")&amp;"D"))</f>
        <v>913718D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>
        <v>724</v>
      </c>
      <c r="B190" s="2" t="s">
        <v>800</v>
      </c>
      <c r="C190" s="2" t="s">
        <v>801</v>
      </c>
      <c r="D190" s="2" t="s">
        <v>273</v>
      </c>
      <c r="E190" s="2">
        <v>2013</v>
      </c>
      <c r="F190" s="3" t="str">
        <f t="array" ref="F190">IF(A190="","",IFERROR(INDEX(deb_specials!$B:$B,MATCH($A190,deb_specials!$A:$A,0)),"9"&amp;RIGHT(E190,2)&amp;TEXT(RIGHT(A190,3),"000")&amp;"D"))</f>
        <v>913724D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>
        <v>727</v>
      </c>
      <c r="B191" s="2" t="s">
        <v>802</v>
      </c>
      <c r="C191" s="2" t="s">
        <v>803</v>
      </c>
      <c r="D191" s="2" t="s">
        <v>804</v>
      </c>
      <c r="E191" s="2">
        <v>2013</v>
      </c>
      <c r="F191" s="3" t="str">
        <f t="array" ref="F191">IF(A191="","",IFERROR(INDEX(deb_specials!$B:$B,MATCH($A191,deb_specials!$A:$A,0)),"9"&amp;RIGHT(E191,2)&amp;TEXT(RIGHT(A191,3),"000")&amp;"D"))</f>
        <v>913727D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>
        <v>728</v>
      </c>
      <c r="B192" s="2" t="s">
        <v>805</v>
      </c>
      <c r="C192" s="2" t="s">
        <v>806</v>
      </c>
      <c r="D192" s="2" t="s">
        <v>807</v>
      </c>
      <c r="E192" s="2">
        <v>2013</v>
      </c>
      <c r="F192" s="3" t="str">
        <f t="array" ref="F192">IF(A192="","",IFERROR(INDEX(deb_specials!$B:$B,MATCH($A192,deb_specials!$A:$A,0)),"9"&amp;RIGHT(E192,2)&amp;TEXT(RIGHT(A192,3),"000")&amp;"D"))</f>
        <v>913728D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>
        <v>729</v>
      </c>
      <c r="B193" s="2" t="s">
        <v>808</v>
      </c>
      <c r="C193" s="2" t="s">
        <v>809</v>
      </c>
      <c r="D193" s="2" t="s">
        <v>273</v>
      </c>
      <c r="E193" s="2">
        <v>2013</v>
      </c>
      <c r="F193" s="3" t="str">
        <f t="array" ref="F193">IF(A193="","",IFERROR(INDEX(deb_specials!$B:$B,MATCH($A193,deb_specials!$A:$A,0)),"9"&amp;RIGHT(E193,2)&amp;TEXT(RIGHT(A193,3),"000")&amp;"D"))</f>
        <v>913729D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>
        <v>730</v>
      </c>
      <c r="B194" s="2" t="s">
        <v>810</v>
      </c>
      <c r="C194" s="2" t="s">
        <v>811</v>
      </c>
      <c r="D194" s="2" t="s">
        <v>812</v>
      </c>
      <c r="E194" s="2">
        <v>2013</v>
      </c>
      <c r="F194" s="3" t="str">
        <f t="array" ref="F194">IF(A194="","",IFERROR(INDEX(deb_specials!$B:$B,MATCH($A194,deb_specials!$A:$A,0)),"9"&amp;RIGHT(E194,2)&amp;TEXT(RIGHT(A194,3),"000")&amp;"D"))</f>
        <v>913730D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>
        <v>731</v>
      </c>
      <c r="B195" s="2" t="s">
        <v>813</v>
      </c>
      <c r="C195" s="2" t="s">
        <v>814</v>
      </c>
      <c r="D195" s="2" t="s">
        <v>815</v>
      </c>
      <c r="E195" s="2">
        <v>2013</v>
      </c>
      <c r="F195" s="3" t="str">
        <f t="array" ref="F195">IF(A195="","",IFERROR(INDEX(deb_specials!$B:$B,MATCH($A195,deb_specials!$A:$A,0)),"9"&amp;RIGHT(E195,2)&amp;TEXT(RIGHT(A195,3),"000")&amp;"D"))</f>
        <v>913731D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>
        <v>732</v>
      </c>
      <c r="B196" s="2" t="s">
        <v>816</v>
      </c>
      <c r="C196" s="2" t="s">
        <v>817</v>
      </c>
      <c r="D196" s="2" t="s">
        <v>818</v>
      </c>
      <c r="E196" s="2">
        <v>2013</v>
      </c>
      <c r="F196" s="3" t="str">
        <f t="array" ref="F196">IF(A196="","",IFERROR(INDEX(deb_specials!$B:$B,MATCH($A196,deb_specials!$A:$A,0)),"9"&amp;RIGHT(E196,2)&amp;TEXT(RIGHT(A196,3),"000")&amp;"D"))</f>
        <v>913732D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>
        <v>735</v>
      </c>
      <c r="B197" s="2" t="s">
        <v>819</v>
      </c>
      <c r="C197" s="2" t="s">
        <v>820</v>
      </c>
      <c r="D197" s="2" t="s">
        <v>821</v>
      </c>
      <c r="E197" s="2">
        <v>2013</v>
      </c>
      <c r="F197" s="3" t="str">
        <f t="array" ref="F197">IF(A197="","",IFERROR(INDEX(deb_specials!$B:$B,MATCH($A197,deb_specials!$A:$A,0)),"9"&amp;RIGHT(E197,2)&amp;TEXT(RIGHT(A197,3),"000")&amp;"D"))</f>
        <v>913735D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>
        <v>738</v>
      </c>
      <c r="B198" s="2" t="s">
        <v>822</v>
      </c>
      <c r="C198" s="2" t="s">
        <v>823</v>
      </c>
      <c r="D198" s="2" t="s">
        <v>824</v>
      </c>
      <c r="E198" s="2">
        <v>2013</v>
      </c>
      <c r="F198" s="3" t="str">
        <f t="array" ref="F198">IF(A198="","",IFERROR(INDEX(deb_specials!$B:$B,MATCH($A198,deb_specials!$A:$A,0)),"9"&amp;RIGHT(E198,2)&amp;TEXT(RIGHT(A198,3),"000")&amp;"D"))</f>
        <v>913738D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>
        <v>739</v>
      </c>
      <c r="B199" s="2" t="s">
        <v>825</v>
      </c>
      <c r="C199" s="2" t="s">
        <v>826</v>
      </c>
      <c r="D199" s="2" t="s">
        <v>827</v>
      </c>
      <c r="E199" s="2">
        <v>2013</v>
      </c>
      <c r="F199" s="3" t="str">
        <f t="array" ref="F199">IF(A199="","",IFERROR(INDEX(deb_specials!$B:$B,MATCH($A199,deb_specials!$A:$A,0)),"9"&amp;RIGHT(E199,2)&amp;TEXT(RIGHT(A199,3),"000")&amp;"D"))</f>
        <v>913739D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>
        <v>740</v>
      </c>
      <c r="B200" s="2" t="s">
        <v>828</v>
      </c>
      <c r="C200" s="2" t="s">
        <v>829</v>
      </c>
      <c r="D200" s="2" t="s">
        <v>830</v>
      </c>
      <c r="E200" s="2">
        <v>2013</v>
      </c>
      <c r="F200" s="3" t="str">
        <f t="array" ref="F200">IF(A200="","",IFERROR(INDEX(deb_specials!$B:$B,MATCH($A200,deb_specials!$A:$A,0)),"9"&amp;RIGHT(E200,2)&amp;TEXT(RIGHT(A200,3),"000")&amp;"D"))</f>
        <v>913740D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>
        <v>746</v>
      </c>
      <c r="B201" s="2" t="s">
        <v>831</v>
      </c>
      <c r="C201" s="2" t="s">
        <v>832</v>
      </c>
      <c r="D201" s="2" t="s">
        <v>833</v>
      </c>
      <c r="E201" s="2">
        <v>2013</v>
      </c>
      <c r="F201" s="3" t="str">
        <f t="array" ref="F201">IF(A201="","",IFERROR(INDEX(deb_specials!$B:$B,MATCH($A201,deb_specials!$A:$A,0)),"9"&amp;RIGHT(E201,2)&amp;TEXT(RIGHT(A201,3),"000")&amp;"D"))</f>
        <v>913746D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>
        <v>753</v>
      </c>
      <c r="B202" s="2" t="s">
        <v>834</v>
      </c>
      <c r="C202" s="2" t="s">
        <v>835</v>
      </c>
      <c r="D202" s="2" t="s">
        <v>836</v>
      </c>
      <c r="E202" s="2">
        <v>2014</v>
      </c>
      <c r="F202" s="3" t="str">
        <f t="array" ref="F202">IF(A202="","",IFERROR(INDEX(deb_specials!$B:$B,MATCH($A202,deb_specials!$A:$A,0)),"9"&amp;RIGHT(E202,2)&amp;TEXT(RIGHT(A202,3),"000")&amp;"D"))</f>
        <v>914753D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>
        <v>756</v>
      </c>
      <c r="B203" s="2" t="s">
        <v>837</v>
      </c>
      <c r="C203" s="2" t="s">
        <v>838</v>
      </c>
      <c r="D203" s="2" t="s">
        <v>839</v>
      </c>
      <c r="E203" s="2">
        <v>2014</v>
      </c>
      <c r="F203" s="3" t="str">
        <f t="array" ref="F203">IF(A203="","",IFERROR(INDEX(deb_specials!$B:$B,MATCH($A203,deb_specials!$A:$A,0)),"9"&amp;RIGHT(E203,2)&amp;TEXT(RIGHT(A203,3),"000")&amp;"D"))</f>
        <v>914756D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>
        <v>757</v>
      </c>
      <c r="B204" s="2" t="s">
        <v>840</v>
      </c>
      <c r="C204" s="2" t="s">
        <v>841</v>
      </c>
      <c r="D204" s="2" t="s">
        <v>842</v>
      </c>
      <c r="E204" s="2">
        <v>2014</v>
      </c>
      <c r="F204" s="3" t="str">
        <f t="array" ref="F204">IF(A204="","",IFERROR(INDEX(deb_specials!$B:$B,MATCH($A204,deb_specials!$A:$A,0)),"9"&amp;RIGHT(E204,2)&amp;TEXT(RIGHT(A204,3),"000")&amp;"D"))</f>
        <v>914757D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>
        <v>758</v>
      </c>
      <c r="B205" s="2" t="s">
        <v>843</v>
      </c>
      <c r="C205" s="2" t="s">
        <v>844</v>
      </c>
      <c r="D205" s="2" t="s">
        <v>845</v>
      </c>
      <c r="E205" s="2">
        <v>2014</v>
      </c>
      <c r="F205" s="3" t="str">
        <f t="array" ref="F205">IF(A205="","",IFERROR(INDEX(deb_specials!$B:$B,MATCH($A205,deb_specials!$A:$A,0)),"9"&amp;RIGHT(E205,2)&amp;TEXT(RIGHT(A205,3),"000")&amp;"D"))</f>
        <v>914758D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>
        <v>765</v>
      </c>
      <c r="B206" s="2" t="s">
        <v>846</v>
      </c>
      <c r="C206" s="2" t="s">
        <v>847</v>
      </c>
      <c r="D206" s="2" t="s">
        <v>848</v>
      </c>
      <c r="E206" s="2">
        <v>2014</v>
      </c>
      <c r="F206" s="3" t="str">
        <f t="array" ref="F206">IF(A206="","",IFERROR(INDEX(deb_specials!$B:$B,MATCH($A206,deb_specials!$A:$A,0)),"9"&amp;RIGHT(E206,2)&amp;TEXT(RIGHT(A206,3),"000")&amp;"D"))</f>
        <v>914765D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>
        <v>767</v>
      </c>
      <c r="B207" s="2" t="s">
        <v>849</v>
      </c>
      <c r="C207" s="2" t="s">
        <v>850</v>
      </c>
      <c r="D207" s="2" t="s">
        <v>851</v>
      </c>
      <c r="E207" s="2">
        <v>2014</v>
      </c>
      <c r="F207" s="3" t="str">
        <f t="array" ref="F207">IF(A207="","",IFERROR(INDEX(deb_specials!$B:$B,MATCH($A207,deb_specials!$A:$A,0)),"9"&amp;RIGHT(E207,2)&amp;TEXT(RIGHT(A207,3),"000")&amp;"D"))</f>
        <v>914767D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>
        <v>768</v>
      </c>
      <c r="B208" s="2" t="s">
        <v>852</v>
      </c>
      <c r="C208" s="2" t="s">
        <v>853</v>
      </c>
      <c r="D208" s="2" t="s">
        <v>854</v>
      </c>
      <c r="E208" s="2">
        <v>2014</v>
      </c>
      <c r="F208" s="3" t="str">
        <f t="array" ref="F208">IF(A208="","",IFERROR(INDEX(deb_specials!$B:$B,MATCH($A208,deb_specials!$A:$A,0)),"9"&amp;RIGHT(E208,2)&amp;TEXT(RIGHT(A208,3),"000")&amp;"D"))</f>
        <v>914768D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>
        <v>771</v>
      </c>
      <c r="B209" s="2" t="s">
        <v>855</v>
      </c>
      <c r="C209" s="2" t="s">
        <v>856</v>
      </c>
      <c r="D209" s="2" t="s">
        <v>857</v>
      </c>
      <c r="E209" s="2">
        <v>2014</v>
      </c>
      <c r="F209" s="3" t="str">
        <f t="array" ref="F209">IF(A209="","",IFERROR(INDEX(deb_specials!$B:$B,MATCH($A209,deb_specials!$A:$A,0)),"9"&amp;RIGHT(E209,2)&amp;TEXT(RIGHT(A209,3),"000")&amp;"D"))</f>
        <v>914771D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>
        <v>773</v>
      </c>
      <c r="B210" s="2" t="s">
        <v>858</v>
      </c>
      <c r="C210" s="2" t="s">
        <v>859</v>
      </c>
      <c r="D210" s="2" t="s">
        <v>860</v>
      </c>
      <c r="E210" s="2">
        <v>2014</v>
      </c>
      <c r="F210" s="3" t="str">
        <f t="array" ref="F210">IF(A210="","",IFERROR(INDEX(deb_specials!$B:$B,MATCH($A210,deb_specials!$A:$A,0)),"9"&amp;RIGHT(E210,2)&amp;TEXT(RIGHT(A210,3),"000")&amp;"D"))</f>
        <v>914773D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>
        <v>775</v>
      </c>
      <c r="B211" s="2" t="s">
        <v>861</v>
      </c>
      <c r="C211" s="2" t="s">
        <v>862</v>
      </c>
      <c r="D211" s="2" t="s">
        <v>863</v>
      </c>
      <c r="E211" s="2">
        <v>2014</v>
      </c>
      <c r="F211" s="3" t="str">
        <f t="array" ref="F211">IF(A211="","",IFERROR(INDEX(deb_specials!$B:$B,MATCH($A211,deb_specials!$A:$A,0)),"9"&amp;RIGHT(E211,2)&amp;TEXT(RIGHT(A211,3),"000")&amp;"D"))</f>
        <v>914775D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>
        <v>776</v>
      </c>
      <c r="B212" s="2" t="s">
        <v>864</v>
      </c>
      <c r="C212" s="2" t="s">
        <v>865</v>
      </c>
      <c r="D212" s="2" t="s">
        <v>866</v>
      </c>
      <c r="E212" s="2">
        <v>2014</v>
      </c>
      <c r="F212" s="3" t="str">
        <f t="array" ref="F212">IF(A212="","",IFERROR(INDEX(deb_specials!$B:$B,MATCH($A212,deb_specials!$A:$A,0)),"9"&amp;RIGHT(E212,2)&amp;TEXT(RIGHT(A212,3),"000")&amp;"D"))</f>
        <v>914776D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>
        <v>780</v>
      </c>
      <c r="B213" s="2" t="s">
        <v>867</v>
      </c>
      <c r="C213" s="2" t="s">
        <v>868</v>
      </c>
      <c r="D213" s="2" t="s">
        <v>869</v>
      </c>
      <c r="E213" s="2">
        <v>2014</v>
      </c>
      <c r="F213" s="3" t="str">
        <f t="array" ref="F213">IF(A213="","",IFERROR(INDEX(deb_specials!$B:$B,MATCH($A213,deb_specials!$A:$A,0)),"9"&amp;RIGHT(E213,2)&amp;TEXT(RIGHT(A213,3),"000")&amp;"D"))</f>
        <v>914780D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>
        <v>781</v>
      </c>
      <c r="B214" s="2" t="s">
        <v>870</v>
      </c>
      <c r="C214" s="2" t="s">
        <v>871</v>
      </c>
      <c r="D214" s="2" t="s">
        <v>872</v>
      </c>
      <c r="E214" s="2">
        <v>2014</v>
      </c>
      <c r="F214" s="3" t="str">
        <f t="array" ref="F214">IF(A214="","",IFERROR(INDEX(deb_specials!$B:$B,MATCH($A214,deb_specials!$A:$A,0)),"9"&amp;RIGHT(E214,2)&amp;TEXT(RIGHT(A214,3),"000")&amp;"D"))</f>
        <v>914781D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>
        <v>784</v>
      </c>
      <c r="B215" s="2" t="s">
        <v>873</v>
      </c>
      <c r="C215" s="2" t="s">
        <v>874</v>
      </c>
      <c r="D215" s="2" t="s">
        <v>875</v>
      </c>
      <c r="E215" s="2">
        <v>2014</v>
      </c>
      <c r="F215" s="3" t="str">
        <f t="array" ref="F215">IF(A215="","",IFERROR(INDEX(deb_specials!$B:$B,MATCH($A215,deb_specials!$A:$A,0)),"9"&amp;RIGHT(E215,2)&amp;TEXT(RIGHT(A215,3),"000")&amp;"D"))</f>
        <v>914784D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>
        <v>787</v>
      </c>
      <c r="B216" s="2" t="s">
        <v>876</v>
      </c>
      <c r="C216" s="2" t="s">
        <v>877</v>
      </c>
      <c r="D216" s="2" t="s">
        <v>878</v>
      </c>
      <c r="E216" s="2">
        <v>2014</v>
      </c>
      <c r="F216" s="3" t="str">
        <f t="array" ref="F216">IF(A216="","",IFERROR(INDEX(deb_specials!$B:$B,MATCH($A216,deb_specials!$A:$A,0)),"9"&amp;RIGHT(E216,2)&amp;TEXT(RIGHT(A216,3),"000")&amp;"D"))</f>
        <v>914787D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>
        <v>789</v>
      </c>
      <c r="B217" s="2" t="s">
        <v>879</v>
      </c>
      <c r="C217" s="2" t="s">
        <v>880</v>
      </c>
      <c r="D217" s="2" t="s">
        <v>881</v>
      </c>
      <c r="E217" s="2">
        <v>2014</v>
      </c>
      <c r="F217" s="3" t="str">
        <f t="array" ref="F217">IF(A217="","",IFERROR(INDEX(deb_specials!$B:$B,MATCH($A217,deb_specials!$A:$A,0)),"9"&amp;RIGHT(E217,2)&amp;TEXT(RIGHT(A217,3),"000")&amp;"D"))</f>
        <v>914789D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>
        <v>790</v>
      </c>
      <c r="B218" s="2" t="s">
        <v>882</v>
      </c>
      <c r="C218" s="2" t="s">
        <v>883</v>
      </c>
      <c r="D218" s="2" t="s">
        <v>884</v>
      </c>
      <c r="E218" s="2">
        <v>2014</v>
      </c>
      <c r="F218" s="3" t="str">
        <f t="array" ref="F218">IF(A218="","",IFERROR(INDEX(deb_specials!$B:$B,MATCH($A218,deb_specials!$A:$A,0)),"9"&amp;RIGHT(E218,2)&amp;TEXT(RIGHT(A218,3),"000")&amp;"D"))</f>
        <v>914790D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>
        <v>792</v>
      </c>
      <c r="B219" s="2" t="s">
        <v>885</v>
      </c>
      <c r="C219" s="2" t="s">
        <v>886</v>
      </c>
      <c r="D219" s="2" t="s">
        <v>887</v>
      </c>
      <c r="E219" s="2">
        <v>2014</v>
      </c>
      <c r="F219" s="3" t="str">
        <f t="array" ref="F219">IF(A219="","",IFERROR(INDEX(deb_specials!$B:$B,MATCH($A219,deb_specials!$A:$A,0)),"9"&amp;RIGHT(E219,2)&amp;TEXT(RIGHT(A219,3),"000")&amp;"D"))</f>
        <v>914792D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>
        <v>793</v>
      </c>
      <c r="B220" s="2" t="s">
        <v>888</v>
      </c>
      <c r="C220" s="2" t="s">
        <v>889</v>
      </c>
      <c r="D220" s="2" t="s">
        <v>890</v>
      </c>
      <c r="E220" s="2">
        <v>2014</v>
      </c>
      <c r="F220" s="3" t="str">
        <f t="array" ref="F220">IF(A220="","",IFERROR(INDEX(deb_specials!$B:$B,MATCH($A220,deb_specials!$A:$A,0)),"9"&amp;RIGHT(E220,2)&amp;TEXT(RIGHT(A220,3),"000")&amp;"D"))</f>
        <v>914793D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>
        <v>795</v>
      </c>
      <c r="B221" s="2" t="s">
        <v>891</v>
      </c>
      <c r="C221" s="2" t="s">
        <v>892</v>
      </c>
      <c r="D221" s="2" t="s">
        <v>893</v>
      </c>
      <c r="E221" s="2">
        <v>2014</v>
      </c>
      <c r="F221" s="3" t="str">
        <f t="array" ref="F221">IF(A221="","",IFERROR(INDEX(deb_specials!$B:$B,MATCH($A221,deb_specials!$A:$A,0)),"9"&amp;RIGHT(E221,2)&amp;TEXT(RIGHT(A221,3),"000")&amp;"D"))</f>
        <v>914795D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>
        <v>797</v>
      </c>
      <c r="B222" s="2" t="s">
        <v>894</v>
      </c>
      <c r="C222" s="2" t="s">
        <v>895</v>
      </c>
      <c r="D222" s="2" t="s">
        <v>896</v>
      </c>
      <c r="E222" s="2">
        <v>2014</v>
      </c>
      <c r="F222" s="3" t="str">
        <f t="array" ref="F222">IF(A222="","",IFERROR(INDEX(deb_specials!$B:$B,MATCH($A222,deb_specials!$A:$A,0)),"9"&amp;RIGHT(E222,2)&amp;TEXT(RIGHT(A222,3),"000")&amp;"D"))</f>
        <v>914797D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>
        <v>803</v>
      </c>
      <c r="B223" s="2" t="s">
        <v>897</v>
      </c>
      <c r="C223" s="2" t="s">
        <v>898</v>
      </c>
      <c r="D223" s="2" t="s">
        <v>899</v>
      </c>
      <c r="E223" s="2">
        <v>2014</v>
      </c>
      <c r="F223" s="3" t="str">
        <f t="array" ref="F223">IF(A223="","",IFERROR(INDEX(deb_specials!$B:$B,MATCH($A223,deb_specials!$A:$A,0)),"9"&amp;RIGHT(E223,2)&amp;TEXT(RIGHT(A223,3),"000")&amp;"D"))</f>
        <v>914803D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>
        <v>805</v>
      </c>
      <c r="B224" s="2" t="s">
        <v>900</v>
      </c>
      <c r="C224" s="2" t="s">
        <v>901</v>
      </c>
      <c r="D224" s="2" t="s">
        <v>902</v>
      </c>
      <c r="E224" s="2">
        <v>2014</v>
      </c>
      <c r="F224" s="3" t="str">
        <f t="array" ref="F224">IF(A224="","",IFERROR(INDEX(deb_specials!$B:$B,MATCH($A224,deb_specials!$A:$A,0)),"9"&amp;RIGHT(E224,2)&amp;TEXT(RIGHT(A224,3),"000")&amp;"D"))</f>
        <v>914805D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>
        <v>807</v>
      </c>
      <c r="B225" s="2" t="s">
        <v>903</v>
      </c>
      <c r="C225" s="2" t="s">
        <v>904</v>
      </c>
      <c r="D225" s="2" t="s">
        <v>905</v>
      </c>
      <c r="E225" s="2">
        <v>2014</v>
      </c>
      <c r="F225" s="3" t="str">
        <f t="array" ref="F225">IF(A225="","",IFERROR(INDEX(deb_specials!$B:$B,MATCH($A225,deb_specials!$A:$A,0)),"9"&amp;RIGHT(E225,2)&amp;TEXT(RIGHT(A225,3),"000")&amp;"D"))</f>
        <v>914807D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>
        <v>810</v>
      </c>
      <c r="B226" s="2" t="s">
        <v>906</v>
      </c>
      <c r="C226" s="2" t="s">
        <v>907</v>
      </c>
      <c r="D226" s="2" t="s">
        <v>908</v>
      </c>
      <c r="E226" s="2">
        <v>2005</v>
      </c>
      <c r="F226" s="3" t="str">
        <f t="array" ref="F226">IF(A226="","",IFERROR(INDEX(deb_specials!$B:$B,MATCH($A226,deb_specials!$A:$A,0)),"9"&amp;RIGHT(E226,2)&amp;TEXT(RIGHT(A226,3),"000")&amp;"D"))</f>
        <v>505218D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>
        <v>814</v>
      </c>
      <c r="B227" s="2" t="s">
        <v>909</v>
      </c>
      <c r="C227" s="2" t="s">
        <v>910</v>
      </c>
      <c r="D227" s="2" t="s">
        <v>911</v>
      </c>
      <c r="E227" s="2">
        <v>2015</v>
      </c>
      <c r="F227" s="3" t="str">
        <f t="array" ref="F227">IF(A227="","",IFERROR(INDEX(deb_specials!$B:$B,MATCH($A227,deb_specials!$A:$A,0)),"9"&amp;RIGHT(E227,2)&amp;TEXT(RIGHT(A227,3),"000")&amp;"D"))</f>
        <v>915814D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>
        <v>815</v>
      </c>
      <c r="B228" s="2" t="s">
        <v>912</v>
      </c>
      <c r="C228" s="2" t="s">
        <v>913</v>
      </c>
      <c r="D228" s="2" t="s">
        <v>914</v>
      </c>
      <c r="E228" s="2">
        <v>2015</v>
      </c>
      <c r="F228" s="3" t="str">
        <f t="array" ref="F228">IF(A228="","",IFERROR(INDEX(deb_specials!$B:$B,MATCH($A228,deb_specials!$A:$A,0)),"9"&amp;RIGHT(E228,2)&amp;TEXT(RIGHT(A228,3),"000")&amp;"D"))</f>
        <v>915815D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>
        <v>817</v>
      </c>
      <c r="B229" s="2" t="s">
        <v>915</v>
      </c>
      <c r="C229" s="2" t="s">
        <v>916</v>
      </c>
      <c r="D229" s="2" t="s">
        <v>917</v>
      </c>
      <c r="E229" s="2">
        <v>2015</v>
      </c>
      <c r="F229" s="3" t="str">
        <f t="array" ref="F229">IF(A229="","",IFERROR(INDEX(deb_specials!$B:$B,MATCH($A229,deb_specials!$A:$A,0)),"9"&amp;RIGHT(E229,2)&amp;TEXT(RIGHT(A229,3),"000")&amp;"D"))</f>
        <v>915817D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>
        <v>818</v>
      </c>
      <c r="B230" s="2" t="s">
        <v>918</v>
      </c>
      <c r="C230" s="2" t="s">
        <v>919</v>
      </c>
      <c r="D230" s="2" t="s">
        <v>920</v>
      </c>
      <c r="E230" s="2">
        <v>2015</v>
      </c>
      <c r="F230" s="3" t="str">
        <f t="array" ref="F230">IF(A230="","",IFERROR(INDEX(deb_specials!$B:$B,MATCH($A230,deb_specials!$A:$A,0)),"9"&amp;RIGHT(E230,2)&amp;TEXT(RIGHT(A230,3),"000")&amp;"D"))</f>
        <v>915818D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>
        <v>819</v>
      </c>
      <c r="B231" s="2" t="s">
        <v>921</v>
      </c>
      <c r="C231" s="2" t="s">
        <v>922</v>
      </c>
      <c r="D231" s="2" t="s">
        <v>923</v>
      </c>
      <c r="E231" s="2">
        <v>2015</v>
      </c>
      <c r="F231" s="3" t="str">
        <f t="array" ref="F231">IF(A231="","",IFERROR(INDEX(deb_specials!$B:$B,MATCH($A231,deb_specials!$A:$A,0)),"9"&amp;RIGHT(E231,2)&amp;TEXT(RIGHT(A231,3),"000")&amp;"D"))</f>
        <v>915819D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>
        <v>820</v>
      </c>
      <c r="B232" s="2" t="s">
        <v>924</v>
      </c>
      <c r="C232" s="2" t="s">
        <v>925</v>
      </c>
      <c r="D232" s="2" t="s">
        <v>926</v>
      </c>
      <c r="E232" s="2">
        <v>2015</v>
      </c>
      <c r="F232" s="3" t="str">
        <f t="array" ref="F232">IF(A232="","",IFERROR(INDEX(deb_specials!$B:$B,MATCH($A232,deb_specials!$A:$A,0)),"9"&amp;RIGHT(E232,2)&amp;TEXT(RIGHT(A232,3),"000")&amp;"D"))</f>
        <v>915820D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>
        <v>821</v>
      </c>
      <c r="B233" s="2" t="s">
        <v>927</v>
      </c>
      <c r="C233" s="2" t="s">
        <v>928</v>
      </c>
      <c r="D233" s="2" t="s">
        <v>929</v>
      </c>
      <c r="E233" s="2">
        <v>2015</v>
      </c>
      <c r="F233" s="3" t="str">
        <f t="array" ref="F233">IF(A233="","",IFERROR(INDEX(deb_specials!$B:$B,MATCH($A233,deb_specials!$A:$A,0)),"9"&amp;RIGHT(E233,2)&amp;TEXT(RIGHT(A233,3),"000")&amp;"D"))</f>
        <v>915821D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>
        <v>827</v>
      </c>
      <c r="B234" s="2" t="s">
        <v>930</v>
      </c>
      <c r="C234" s="2" t="s">
        <v>931</v>
      </c>
      <c r="D234" s="2" t="s">
        <v>932</v>
      </c>
      <c r="E234" s="2">
        <v>2015</v>
      </c>
      <c r="F234" s="3" t="str">
        <f t="array" ref="F234">IF(A234="","",IFERROR(INDEX(deb_specials!$B:$B,MATCH($A234,deb_specials!$A:$A,0)),"9"&amp;RIGHT(E234,2)&amp;TEXT(RIGHT(A234,3),"000")&amp;"D"))</f>
        <v>915827D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>
        <v>829</v>
      </c>
      <c r="B235" s="2" t="s">
        <v>933</v>
      </c>
      <c r="C235" s="2" t="s">
        <v>934</v>
      </c>
      <c r="D235" s="2" t="s">
        <v>935</v>
      </c>
      <c r="E235" s="2">
        <v>2015</v>
      </c>
      <c r="F235" s="3" t="str">
        <f t="array" ref="F235">IF(A235="","",IFERROR(INDEX(deb_specials!$B:$B,MATCH($A235,deb_specials!$A:$A,0)),"9"&amp;RIGHT(E235,2)&amp;TEXT(RIGHT(A235,3),"000")&amp;"D"))</f>
        <v>915829D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>
        <v>830</v>
      </c>
      <c r="B236" s="2" t="s">
        <v>936</v>
      </c>
      <c r="C236" s="2" t="s">
        <v>937</v>
      </c>
      <c r="D236" s="2" t="s">
        <v>938</v>
      </c>
      <c r="E236" s="2">
        <v>2015</v>
      </c>
      <c r="F236" s="3" t="str">
        <f t="array" ref="F236">IF(A236="","",IFERROR(INDEX(deb_specials!$B:$B,MATCH($A236,deb_specials!$A:$A,0)),"9"&amp;RIGHT(E236,2)&amp;TEXT(RIGHT(A236,3),"000")&amp;"D"))</f>
        <v>915830D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>
        <v>831</v>
      </c>
      <c r="B237" s="2" t="s">
        <v>939</v>
      </c>
      <c r="C237" s="2" t="s">
        <v>940</v>
      </c>
      <c r="D237" s="2" t="s">
        <v>941</v>
      </c>
      <c r="E237" s="2">
        <v>2015</v>
      </c>
      <c r="F237" s="3" t="str">
        <f t="array" ref="F237">IF(A237="","",IFERROR(INDEX(deb_specials!$B:$B,MATCH($A237,deb_specials!$A:$A,0)),"9"&amp;RIGHT(E237,2)&amp;TEXT(RIGHT(A237,3),"000")&amp;"D"))</f>
        <v>915831D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>
        <v>832</v>
      </c>
      <c r="B238" s="2" t="s">
        <v>942</v>
      </c>
      <c r="C238" s="2" t="s">
        <v>943</v>
      </c>
      <c r="D238" s="2" t="s">
        <v>944</v>
      </c>
      <c r="E238" s="2">
        <v>2015</v>
      </c>
      <c r="F238" s="3" t="str">
        <f t="array" ref="F238">IF(A238="","",IFERROR(INDEX(deb_specials!$B:$B,MATCH($A238,deb_specials!$A:$A,0)),"9"&amp;RIGHT(E238,2)&amp;TEXT(RIGHT(A238,3),"000")&amp;"D"))</f>
        <v>915832D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>
        <v>833</v>
      </c>
      <c r="B239" s="2" t="s">
        <v>945</v>
      </c>
      <c r="C239" s="2" t="s">
        <v>946</v>
      </c>
      <c r="D239" s="2" t="s">
        <v>947</v>
      </c>
      <c r="E239" s="2">
        <v>2015</v>
      </c>
      <c r="F239" s="3" t="str">
        <f t="array" ref="F239">IF(A239="","",IFERROR(INDEX(deb_specials!$B:$B,MATCH($A239,deb_specials!$A:$A,0)),"9"&amp;RIGHT(E239,2)&amp;TEXT(RIGHT(A239,3),"000")&amp;"D"))</f>
        <v>915833D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>
        <v>834</v>
      </c>
      <c r="B240" s="2" t="s">
        <v>948</v>
      </c>
      <c r="C240" s="2" t="s">
        <v>949</v>
      </c>
      <c r="D240" s="2" t="s">
        <v>950</v>
      </c>
      <c r="E240" s="2">
        <v>2015</v>
      </c>
      <c r="F240" s="3" t="str">
        <f t="array" ref="F240">IF(A240="","",IFERROR(INDEX(deb_specials!$B:$B,MATCH($A240,deb_specials!$A:$A,0)),"9"&amp;RIGHT(E240,2)&amp;TEXT(RIGHT(A240,3),"000")&amp;"D"))</f>
        <v>915834D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>
        <v>836</v>
      </c>
      <c r="B241" s="2" t="s">
        <v>951</v>
      </c>
      <c r="C241" s="2" t="s">
        <v>952</v>
      </c>
      <c r="D241" s="2" t="s">
        <v>953</v>
      </c>
      <c r="E241" s="2">
        <v>2015</v>
      </c>
      <c r="F241" s="3" t="str">
        <f t="array" ref="F241">IF(A241="","",IFERROR(INDEX(deb_specials!$B:$B,MATCH($A241,deb_specials!$A:$A,0)),"9"&amp;RIGHT(E241,2)&amp;TEXT(RIGHT(A241,3),"000")&amp;"D"))</f>
        <v>915836D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>
        <v>838</v>
      </c>
      <c r="B242" s="2" t="s">
        <v>954</v>
      </c>
      <c r="C242" s="2" t="s">
        <v>955</v>
      </c>
      <c r="D242" s="2" t="s">
        <v>956</v>
      </c>
      <c r="E242" s="2">
        <v>2015</v>
      </c>
      <c r="F242" s="3" t="str">
        <f t="array" ref="F242">IF(A242="","",IFERROR(INDEX(deb_specials!$B:$B,MATCH($A242,deb_specials!$A:$A,0)),"9"&amp;RIGHT(E242,2)&amp;TEXT(RIGHT(A242,3),"000")&amp;"D"))</f>
        <v>915838D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>
        <v>839</v>
      </c>
      <c r="B243" s="2" t="s">
        <v>957</v>
      </c>
      <c r="C243" s="2" t="s">
        <v>958</v>
      </c>
      <c r="D243" s="2" t="s">
        <v>959</v>
      </c>
      <c r="E243" s="2">
        <v>2015</v>
      </c>
      <c r="F243" s="3" t="str">
        <f t="array" ref="F243">IF(A243="","",IFERROR(INDEX(deb_specials!$B:$B,MATCH($A243,deb_specials!$A:$A,0)),"9"&amp;RIGHT(E243,2)&amp;TEXT(RIGHT(A243,3),"000")&amp;"D"))</f>
        <v>915839D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>
        <v>840</v>
      </c>
      <c r="B244" s="2" t="s">
        <v>960</v>
      </c>
      <c r="C244" s="2" t="s">
        <v>961</v>
      </c>
      <c r="D244" s="2" t="s">
        <v>962</v>
      </c>
      <c r="E244" s="2">
        <v>2015</v>
      </c>
      <c r="F244" s="3" t="str">
        <f t="array" ref="F244">IF(A244="","",IFERROR(INDEX(deb_specials!$B:$B,MATCH($A244,deb_specials!$A:$A,0)),"9"&amp;RIGHT(E244,2)&amp;TEXT(RIGHT(A244,3),"000")&amp;"D"))</f>
        <v>915840D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>
        <v>841</v>
      </c>
      <c r="B245" s="2" t="s">
        <v>963</v>
      </c>
      <c r="C245" s="2" t="s">
        <v>964</v>
      </c>
      <c r="D245" s="2" t="s">
        <v>965</v>
      </c>
      <c r="E245" s="2">
        <v>2015</v>
      </c>
      <c r="F245" s="3" t="str">
        <f t="array" ref="F245">IF(A245="","",IFERROR(INDEX(deb_specials!$B:$B,MATCH($A245,deb_specials!$A:$A,0)),"9"&amp;RIGHT(E245,2)&amp;TEXT(RIGHT(A245,3),"000")&amp;"D"))</f>
        <v>915841D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>
        <v>842</v>
      </c>
      <c r="B246" s="2" t="s">
        <v>966</v>
      </c>
      <c r="C246" s="2" t="s">
        <v>967</v>
      </c>
      <c r="D246" s="2" t="s">
        <v>968</v>
      </c>
      <c r="E246" s="2">
        <v>2015</v>
      </c>
      <c r="F246" s="3" t="str">
        <f t="array" ref="F246">IF(A246="","",IFERROR(INDEX(deb_specials!$B:$B,MATCH($A246,deb_specials!$A:$A,0)),"9"&amp;RIGHT(E246,2)&amp;TEXT(RIGHT(A246,3),"000")&amp;"D"))</f>
        <v>915842D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>
        <v>843</v>
      </c>
      <c r="B247" s="2" t="s">
        <v>969</v>
      </c>
      <c r="C247" s="2" t="s">
        <v>970</v>
      </c>
      <c r="D247" s="2" t="s">
        <v>971</v>
      </c>
      <c r="E247" s="2">
        <v>2015</v>
      </c>
      <c r="F247" s="3" t="str">
        <f t="array" ref="F247">IF(A247="","",IFERROR(INDEX(deb_specials!$B:$B,MATCH($A247,deb_specials!$A:$A,0)),"9"&amp;RIGHT(E247,2)&amp;TEXT(RIGHT(A247,3),"000")&amp;"D"))</f>
        <v>915843D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>
        <v>844</v>
      </c>
      <c r="B248" s="2" t="s">
        <v>972</v>
      </c>
      <c r="C248" s="2" t="s">
        <v>973</v>
      </c>
      <c r="D248" s="2" t="s">
        <v>974</v>
      </c>
      <c r="E248" s="2">
        <v>2015</v>
      </c>
      <c r="F248" s="3" t="str">
        <f t="array" ref="F248">IF(A248="","",IFERROR(INDEX(deb_specials!$B:$B,MATCH($A248,deb_specials!$A:$A,0)),"9"&amp;RIGHT(E248,2)&amp;TEXT(RIGHT(A248,3),"000")&amp;"D"))</f>
        <v>915844D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>
        <v>846</v>
      </c>
      <c r="B249" s="2" t="s">
        <v>975</v>
      </c>
      <c r="C249" s="2" t="s">
        <v>976</v>
      </c>
      <c r="D249" s="2" t="s">
        <v>977</v>
      </c>
      <c r="E249" s="2">
        <v>2015</v>
      </c>
      <c r="F249" s="3" t="str">
        <f t="array" ref="F249">IF(A249="","",IFERROR(INDEX(deb_specials!$B:$B,MATCH($A249,deb_specials!$A:$A,0)),"9"&amp;RIGHT(E249,2)&amp;TEXT(RIGHT(A249,3),"000")&amp;"D"))</f>
        <v>915846D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>
        <v>847</v>
      </c>
      <c r="B250" s="2" t="s">
        <v>978</v>
      </c>
      <c r="C250" s="2" t="s">
        <v>979</v>
      </c>
      <c r="D250" s="2" t="s">
        <v>980</v>
      </c>
      <c r="E250" s="2">
        <v>2015</v>
      </c>
      <c r="F250" s="3" t="str">
        <f t="array" ref="F250">IF(A250="","",IFERROR(INDEX(deb_specials!$B:$B,MATCH($A250,deb_specials!$A:$A,0)),"9"&amp;RIGHT(E250,2)&amp;TEXT(RIGHT(A250,3),"000")&amp;"D"))</f>
        <v>915847D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>
        <v>850</v>
      </c>
      <c r="B251" s="2" t="s">
        <v>981</v>
      </c>
      <c r="C251" s="2" t="s">
        <v>982</v>
      </c>
      <c r="D251" s="2" t="s">
        <v>983</v>
      </c>
      <c r="E251" s="2">
        <v>2015</v>
      </c>
      <c r="F251" s="3" t="str">
        <f t="array" ref="F251">IF(A251="","",IFERROR(INDEX(deb_specials!$B:$B,MATCH($A251,deb_specials!$A:$A,0)),"9"&amp;RIGHT(E251,2)&amp;TEXT(RIGHT(A251,3),"000")&amp;"D"))</f>
        <v>915850D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>
        <v>851</v>
      </c>
      <c r="B252" s="2" t="s">
        <v>984</v>
      </c>
      <c r="C252" s="2" t="s">
        <v>985</v>
      </c>
      <c r="D252" s="2" t="s">
        <v>986</v>
      </c>
      <c r="E252" s="2">
        <v>2015</v>
      </c>
      <c r="F252" s="3" t="str">
        <f t="array" ref="F252">IF(A252="","",IFERROR(INDEX(deb_specials!$B:$B,MATCH($A252,deb_specials!$A:$A,0)),"9"&amp;RIGHT(E252,2)&amp;TEXT(RIGHT(A252,3),"000")&amp;"D"))</f>
        <v>915851D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>
        <v>852</v>
      </c>
      <c r="B253" s="2" t="s">
        <v>987</v>
      </c>
      <c r="C253" s="2" t="s">
        <v>988</v>
      </c>
      <c r="D253" s="2" t="s">
        <v>989</v>
      </c>
      <c r="E253" s="2">
        <v>2015</v>
      </c>
      <c r="F253" s="3" t="str">
        <f t="array" ref="F253">IF(A253="","",IFERROR(INDEX(deb_specials!$B:$B,MATCH($A253,deb_specials!$A:$A,0)),"9"&amp;RIGHT(E253,2)&amp;TEXT(RIGHT(A253,3),"000")&amp;"D"))</f>
        <v>915852D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>
        <v>853</v>
      </c>
      <c r="B254" s="2" t="s">
        <v>990</v>
      </c>
      <c r="C254" s="2" t="s">
        <v>991</v>
      </c>
      <c r="D254" s="2" t="s">
        <v>273</v>
      </c>
      <c r="E254" s="2">
        <v>2015</v>
      </c>
      <c r="F254" s="3" t="str">
        <f t="array" ref="F254">IF(A254="","",IFERROR(INDEX(deb_specials!$B:$B,MATCH($A254,deb_specials!$A:$A,0)),"9"&amp;RIGHT(E254,2)&amp;TEXT(RIGHT(A254,3),"000")&amp;"D"))</f>
        <v>915853D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>
        <v>855</v>
      </c>
      <c r="B255" s="2" t="s">
        <v>992</v>
      </c>
      <c r="C255" s="2" t="s">
        <v>993</v>
      </c>
      <c r="D255" s="2" t="s">
        <v>994</v>
      </c>
      <c r="E255" s="2">
        <v>2015</v>
      </c>
      <c r="F255" s="3" t="str">
        <f t="array" ref="F255">IF(A255="","",IFERROR(INDEX(deb_specials!$B:$B,MATCH($A255,deb_specials!$A:$A,0)),"9"&amp;RIGHT(E255,2)&amp;TEXT(RIGHT(A255,3),"000")&amp;"D"))</f>
        <v>915855D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>
        <v>856</v>
      </c>
      <c r="B256" s="2" t="s">
        <v>995</v>
      </c>
      <c r="C256" s="2" t="s">
        <v>996</v>
      </c>
      <c r="D256" s="2" t="s">
        <v>997</v>
      </c>
      <c r="E256" s="2">
        <v>2015</v>
      </c>
      <c r="F256" s="3" t="str">
        <f t="array" ref="F256">IF(A256="","",IFERROR(INDEX(deb_specials!$B:$B,MATCH($A256,deb_specials!$A:$A,0)),"9"&amp;RIGHT(E256,2)&amp;TEXT(RIGHT(A256,3),"000")&amp;"D"))</f>
        <v>915856D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>
        <v>861</v>
      </c>
      <c r="B257" s="2" t="s">
        <v>998</v>
      </c>
      <c r="C257" s="2" t="s">
        <v>999</v>
      </c>
      <c r="D257" s="2" t="s">
        <v>273</v>
      </c>
      <c r="E257" s="2">
        <v>2015</v>
      </c>
      <c r="F257" s="3" t="str">
        <f t="array" ref="F257">IF(A257="","",IFERROR(INDEX(deb_specials!$B:$B,MATCH($A257,deb_specials!$A:$A,0)),"9"&amp;RIGHT(E257,2)&amp;TEXT(RIGHT(A257,3),"000")&amp;"D"))</f>
        <v>915861D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>
        <v>862</v>
      </c>
      <c r="B258" s="2" t="s">
        <v>1000</v>
      </c>
      <c r="C258" s="2" t="s">
        <v>1001</v>
      </c>
      <c r="D258" s="2" t="s">
        <v>1002</v>
      </c>
      <c r="E258" s="2">
        <v>2015</v>
      </c>
      <c r="F258" s="3" t="str">
        <f t="array" ref="F258">IF(A258="","",IFERROR(INDEX(deb_specials!$B:$B,MATCH($A258,deb_specials!$A:$A,0)),"9"&amp;RIGHT(E258,2)&amp;TEXT(RIGHT(A258,3),"000")&amp;"D"))</f>
        <v>915862D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>
        <v>863</v>
      </c>
      <c r="B259" s="2" t="s">
        <v>1003</v>
      </c>
      <c r="C259" s="2" t="s">
        <v>1004</v>
      </c>
      <c r="D259" s="2" t="s">
        <v>1005</v>
      </c>
      <c r="E259" s="2">
        <v>2015</v>
      </c>
      <c r="F259" s="3" t="str">
        <f t="array" ref="F259">IF(A259="","",IFERROR(INDEX(deb_specials!$B:$B,MATCH($A259,deb_specials!$A:$A,0)),"9"&amp;RIGHT(E259,2)&amp;TEXT(RIGHT(A259,3),"000")&amp;"D"))</f>
        <v>915863D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>
        <v>864</v>
      </c>
      <c r="B260" s="2" t="s">
        <v>1006</v>
      </c>
      <c r="C260" s="2" t="s">
        <v>1007</v>
      </c>
      <c r="D260" s="2" t="s">
        <v>1008</v>
      </c>
      <c r="E260" s="2">
        <v>2015</v>
      </c>
      <c r="F260" s="3" t="str">
        <f t="array" ref="F260">IF(A260="","",IFERROR(INDEX(deb_specials!$B:$B,MATCH($A260,deb_specials!$A:$A,0)),"9"&amp;RIGHT(E260,2)&amp;TEXT(RIGHT(A260,3),"000")&amp;"D"))</f>
        <v>915864D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>
        <v>866</v>
      </c>
      <c r="B261" s="2" t="s">
        <v>1009</v>
      </c>
      <c r="C261" s="2" t="s">
        <v>1010</v>
      </c>
      <c r="D261" s="2" t="s">
        <v>1011</v>
      </c>
      <c r="E261" s="2">
        <v>2015</v>
      </c>
      <c r="F261" s="3" t="str">
        <f t="array" ref="F261">IF(A261="","",IFERROR(INDEX(deb_specials!$B:$B,MATCH($A261,deb_specials!$A:$A,0)),"9"&amp;RIGHT(E261,2)&amp;TEXT(RIGHT(A261,3),"000")&amp;"D"))</f>
        <v>915866D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>
        <v>867</v>
      </c>
      <c r="B262" s="2" t="s">
        <v>1012</v>
      </c>
      <c r="C262" s="2" t="s">
        <v>1013</v>
      </c>
      <c r="D262" s="2" t="s">
        <v>1014</v>
      </c>
      <c r="E262" s="2">
        <v>2015</v>
      </c>
      <c r="F262" s="3" t="str">
        <f t="array" ref="F262">IF(A262="","",IFERROR(INDEX(deb_specials!$B:$B,MATCH($A262,deb_specials!$A:$A,0)),"9"&amp;RIGHT(E262,2)&amp;TEXT(RIGHT(A262,3),"000")&amp;"D"))</f>
        <v>915867D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>
        <v>868</v>
      </c>
      <c r="B263" s="2" t="s">
        <v>1015</v>
      </c>
      <c r="C263" s="2" t="s">
        <v>1016</v>
      </c>
      <c r="D263" s="2" t="s">
        <v>1017</v>
      </c>
      <c r="E263" s="2">
        <v>2015</v>
      </c>
      <c r="F263" s="3" t="str">
        <f t="array" ref="F263">IF(A263="","",IFERROR(INDEX(deb_specials!$B:$B,MATCH($A263,deb_specials!$A:$A,0)),"9"&amp;RIGHT(E263,2)&amp;TEXT(RIGHT(A263,3),"000")&amp;"D"))</f>
        <v>915868D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>
        <v>869</v>
      </c>
      <c r="B264" s="2" t="s">
        <v>1018</v>
      </c>
      <c r="C264" s="2" t="s">
        <v>1019</v>
      </c>
      <c r="D264" s="2" t="s">
        <v>1020</v>
      </c>
      <c r="E264" s="2">
        <v>2015</v>
      </c>
      <c r="F264" s="3" t="str">
        <f t="array" ref="F264">IF(A264="","",IFERROR(INDEX(deb_specials!$B:$B,MATCH($A264,deb_specials!$A:$A,0)),"9"&amp;RIGHT(E264,2)&amp;TEXT(RIGHT(A264,3),"000")&amp;"D"))</f>
        <v>915869D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>
        <v>870</v>
      </c>
      <c r="B265" s="2" t="s">
        <v>1021</v>
      </c>
      <c r="C265" s="2" t="s">
        <v>1022</v>
      </c>
      <c r="D265" s="2" t="s">
        <v>1023</v>
      </c>
      <c r="E265" s="2">
        <v>2015</v>
      </c>
      <c r="F265" s="3" t="str">
        <f t="array" ref="F265">IF(A265="","",IFERROR(INDEX(deb_specials!$B:$B,MATCH($A265,deb_specials!$A:$A,0)),"9"&amp;RIGHT(E265,2)&amp;TEXT(RIGHT(A265,3),"000")&amp;"D"))</f>
        <v>915870D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>
        <v>871</v>
      </c>
      <c r="B266" s="2" t="s">
        <v>1024</v>
      </c>
      <c r="C266" s="2" t="s">
        <v>1025</v>
      </c>
      <c r="D266" s="2" t="s">
        <v>1026</v>
      </c>
      <c r="E266" s="2">
        <v>2015</v>
      </c>
      <c r="F266" s="3" t="str">
        <f t="array" ref="F266">IF(A266="","",IFERROR(INDEX(deb_specials!$B:$B,MATCH($A266,deb_specials!$A:$A,0)),"9"&amp;RIGHT(E266,2)&amp;TEXT(RIGHT(A266,3),"000")&amp;"D"))</f>
        <v>915871D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>
        <v>873</v>
      </c>
      <c r="B267" s="2" t="s">
        <v>1027</v>
      </c>
      <c r="C267" s="2" t="s">
        <v>1028</v>
      </c>
      <c r="D267" s="2" t="s">
        <v>1029</v>
      </c>
      <c r="E267" s="2">
        <v>2015</v>
      </c>
      <c r="F267" s="3" t="str">
        <f t="array" ref="F267">IF(A267="","",IFERROR(INDEX(deb_specials!$B:$B,MATCH($A267,deb_specials!$A:$A,0)),"9"&amp;RIGHT(E267,2)&amp;TEXT(RIGHT(A267,3),"000")&amp;"D"))</f>
        <v>915873D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>
        <v>876</v>
      </c>
      <c r="B268" s="2" t="s">
        <v>1030</v>
      </c>
      <c r="C268" s="2" t="s">
        <v>1031</v>
      </c>
      <c r="D268" s="2" t="s">
        <v>1032</v>
      </c>
      <c r="E268" s="2">
        <v>2015</v>
      </c>
      <c r="F268" s="3" t="str">
        <f t="array" ref="F268">IF(A268="","",IFERROR(INDEX(deb_specials!$B:$B,MATCH($A268,deb_specials!$A:$A,0)),"9"&amp;RIGHT(E268,2)&amp;TEXT(RIGHT(A268,3),"000")&amp;"D"))</f>
        <v>915876D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>
        <v>879</v>
      </c>
      <c r="B269" s="2" t="s">
        <v>1033</v>
      </c>
      <c r="C269" s="2" t="s">
        <v>1034</v>
      </c>
      <c r="D269" s="2" t="s">
        <v>1035</v>
      </c>
      <c r="E269" s="2">
        <v>2015</v>
      </c>
      <c r="F269" s="3" t="str">
        <f t="array" ref="F269">IF(A269="","",IFERROR(INDEX(deb_specials!$B:$B,MATCH($A269,deb_specials!$A:$A,0)),"9"&amp;RIGHT(E269,2)&amp;TEXT(RIGHT(A269,3),"000")&amp;"D"))</f>
        <v>915879D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>
        <v>883</v>
      </c>
      <c r="B270" s="2" t="s">
        <v>1036</v>
      </c>
      <c r="C270" s="2" t="s">
        <v>1037</v>
      </c>
      <c r="D270" s="2" t="s">
        <v>1038</v>
      </c>
      <c r="E270" s="2">
        <v>2015</v>
      </c>
      <c r="F270" s="3" t="str">
        <f t="array" ref="F270">IF(A270="","",IFERROR(INDEX(deb_specials!$B:$B,MATCH($A270,deb_specials!$A:$A,0)),"9"&amp;RIGHT(E270,2)&amp;TEXT(RIGHT(A270,3),"000")&amp;"D"))</f>
        <v>915883D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>
        <v>884</v>
      </c>
      <c r="B271" s="2" t="s">
        <v>1039</v>
      </c>
      <c r="C271" s="2" t="s">
        <v>1040</v>
      </c>
      <c r="D271" s="2" t="s">
        <v>1041</v>
      </c>
      <c r="E271" s="2">
        <v>2015</v>
      </c>
      <c r="F271" s="3" t="str">
        <f t="array" ref="F271">IF(A271="","",IFERROR(INDEX(deb_specials!$B:$B,MATCH($A271,deb_specials!$A:$A,0)),"9"&amp;RIGHT(E271,2)&amp;TEXT(RIGHT(A271,3),"000")&amp;"D"))</f>
        <v>915884D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>
        <v>886</v>
      </c>
      <c r="B272" s="2" t="s">
        <v>1042</v>
      </c>
      <c r="C272" s="2" t="s">
        <v>1043</v>
      </c>
      <c r="D272" s="2" t="s">
        <v>1044</v>
      </c>
      <c r="E272" s="2">
        <v>2015</v>
      </c>
      <c r="F272" s="3" t="str">
        <f t="array" ref="F272">IF(A272="","",IFERROR(INDEX(deb_specials!$B:$B,MATCH($A272,deb_specials!$A:$A,0)),"9"&amp;RIGHT(E272,2)&amp;TEXT(RIGHT(A272,3),"000")&amp;"D"))</f>
        <v>915886D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>
        <v>889</v>
      </c>
      <c r="B273" s="2" t="s">
        <v>1045</v>
      </c>
      <c r="C273" s="2" t="s">
        <v>1046</v>
      </c>
      <c r="D273" s="2" t="s">
        <v>1047</v>
      </c>
      <c r="E273" s="2">
        <v>2015</v>
      </c>
      <c r="F273" s="3" t="str">
        <f t="array" ref="F273">IF(A273="","",IFERROR(INDEX(deb_specials!$B:$B,MATCH($A273,deb_specials!$A:$A,0)),"9"&amp;RIGHT(E273,2)&amp;TEXT(RIGHT(A273,3),"000")&amp;"D"))</f>
        <v>915889D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>
        <v>890</v>
      </c>
      <c r="B274" s="2" t="s">
        <v>1048</v>
      </c>
      <c r="C274" s="2" t="s">
        <v>1049</v>
      </c>
      <c r="D274" s="2" t="s">
        <v>1050</v>
      </c>
      <c r="E274" s="2">
        <v>2015</v>
      </c>
      <c r="F274" s="3" t="str">
        <f t="array" ref="F274">IF(A274="","",IFERROR(INDEX(deb_specials!$B:$B,MATCH($A274,deb_specials!$A:$A,0)),"9"&amp;RIGHT(E274,2)&amp;TEXT(RIGHT(A274,3),"000")&amp;"D"))</f>
        <v>915890D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>
        <v>893</v>
      </c>
      <c r="B275" s="2" t="s">
        <v>1051</v>
      </c>
      <c r="C275" s="2" t="s">
        <v>1052</v>
      </c>
      <c r="D275" s="2" t="s">
        <v>1053</v>
      </c>
      <c r="E275" s="2">
        <v>2015</v>
      </c>
      <c r="F275" s="3" t="str">
        <f t="array" ref="F275">IF(A275="","",IFERROR(INDEX(deb_specials!$B:$B,MATCH($A275,deb_specials!$A:$A,0)),"9"&amp;RIGHT(E275,2)&amp;TEXT(RIGHT(A275,3),"000")&amp;"D"))</f>
        <v>915893D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>
        <v>894</v>
      </c>
      <c r="B276" s="2" t="s">
        <v>1054</v>
      </c>
      <c r="C276" s="2" t="s">
        <v>1055</v>
      </c>
      <c r="D276" s="2" t="s">
        <v>1056</v>
      </c>
      <c r="E276" s="2">
        <v>2015</v>
      </c>
      <c r="F276" s="3" t="str">
        <f t="array" ref="F276">IF(A276="","",IFERROR(INDEX(deb_specials!$B:$B,MATCH($A276,deb_specials!$A:$A,0)),"9"&amp;RIGHT(E276,2)&amp;TEXT(RIGHT(A276,3),"000")&amp;"D"))</f>
        <v>915894D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>
        <v>895</v>
      </c>
      <c r="B277" s="2" t="s">
        <v>1057</v>
      </c>
      <c r="C277" s="2" t="s">
        <v>1058</v>
      </c>
      <c r="D277" s="2" t="s">
        <v>1059</v>
      </c>
      <c r="E277" s="2">
        <v>2015</v>
      </c>
      <c r="F277" s="3" t="str">
        <f t="array" ref="F277">IF(A277="","",IFERROR(INDEX(deb_specials!$B:$B,MATCH($A277,deb_specials!$A:$A,0)),"9"&amp;RIGHT(E277,2)&amp;TEXT(RIGHT(A277,3),"000")&amp;"D"))</f>
        <v>915895D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>
        <v>896</v>
      </c>
      <c r="B278" s="2" t="s">
        <v>1060</v>
      </c>
      <c r="C278" s="2" t="s">
        <v>1061</v>
      </c>
      <c r="D278" s="2" t="s">
        <v>1062</v>
      </c>
      <c r="E278" s="2">
        <v>2015</v>
      </c>
      <c r="F278" s="3" t="str">
        <f t="array" ref="F278">IF(A278="","",IFERROR(INDEX(deb_specials!$B:$B,MATCH($A278,deb_specials!$A:$A,0)),"9"&amp;RIGHT(E278,2)&amp;TEXT(RIGHT(A278,3),"000")&amp;"D"))</f>
        <v>915896D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>
        <v>897</v>
      </c>
      <c r="B279" s="2" t="s">
        <v>1063</v>
      </c>
      <c r="C279" s="2" t="s">
        <v>1064</v>
      </c>
      <c r="D279" s="2" t="s">
        <v>1065</v>
      </c>
      <c r="E279" s="2">
        <v>2015</v>
      </c>
      <c r="F279" s="3" t="str">
        <f t="array" ref="F279">IF(A279="","",IFERROR(INDEX(deb_specials!$B:$B,MATCH($A279,deb_specials!$A:$A,0)),"9"&amp;RIGHT(E279,2)&amp;TEXT(RIGHT(A279,3),"000")&amp;"D"))</f>
        <v>915897D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>
        <v>899</v>
      </c>
      <c r="B280" s="2" t="s">
        <v>1066</v>
      </c>
      <c r="C280" s="2" t="s">
        <v>1067</v>
      </c>
      <c r="D280" s="2" t="s">
        <v>1068</v>
      </c>
      <c r="E280" s="2">
        <v>2015</v>
      </c>
      <c r="F280" s="3" t="str">
        <f t="array" ref="F280">IF(A280="","",IFERROR(INDEX(deb_specials!$B:$B,MATCH($A280,deb_specials!$A:$A,0)),"9"&amp;RIGHT(E280,2)&amp;TEXT(RIGHT(A280,3),"000")&amp;"D"))</f>
        <v>915899D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>
        <v>900</v>
      </c>
      <c r="B281" s="2" t="s">
        <v>1069</v>
      </c>
      <c r="C281" s="2" t="s">
        <v>1070</v>
      </c>
      <c r="D281" s="2" t="s">
        <v>1071</v>
      </c>
      <c r="E281" s="2">
        <v>2015</v>
      </c>
      <c r="F281" s="3" t="str">
        <f t="array" ref="F281">IF(A281="","",IFERROR(INDEX(deb_specials!$B:$B,MATCH($A281,deb_specials!$A:$A,0)),"9"&amp;RIGHT(E281,2)&amp;TEXT(RIGHT(A281,3),"000")&amp;"D"))</f>
        <v>915900D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>
        <v>901</v>
      </c>
      <c r="B282" s="2" t="s">
        <v>1072</v>
      </c>
      <c r="C282" s="2" t="s">
        <v>1073</v>
      </c>
      <c r="D282" s="2" t="s">
        <v>1074</v>
      </c>
      <c r="E282" s="2">
        <v>2015</v>
      </c>
      <c r="F282" s="3" t="str">
        <f t="array" ref="F282">IF(A282="","",IFERROR(INDEX(deb_specials!$B:$B,MATCH($A282,deb_specials!$A:$A,0)),"9"&amp;RIGHT(E282,2)&amp;TEXT(RIGHT(A282,3),"000")&amp;"D"))</f>
        <v>915901D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>
        <v>902</v>
      </c>
      <c r="B283" s="2" t="s">
        <v>1075</v>
      </c>
      <c r="C283" s="2" t="s">
        <v>1076</v>
      </c>
      <c r="D283" s="2" t="s">
        <v>1077</v>
      </c>
      <c r="E283" s="2">
        <v>2015</v>
      </c>
      <c r="F283" s="3" t="str">
        <f t="array" ref="F283">IF(A283="","",IFERROR(INDEX(deb_specials!$B:$B,MATCH($A283,deb_specials!$A:$A,0)),"9"&amp;RIGHT(E283,2)&amp;TEXT(RIGHT(A283,3),"000")&amp;"D"))</f>
        <v>915902D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>
        <v>905</v>
      </c>
      <c r="B284" s="2" t="s">
        <v>1078</v>
      </c>
      <c r="C284" s="2" t="s">
        <v>1079</v>
      </c>
      <c r="D284" s="2" t="s">
        <v>1080</v>
      </c>
      <c r="E284" s="2">
        <v>2015</v>
      </c>
      <c r="F284" s="3" t="str">
        <f t="array" ref="F284">IF(A284="","",IFERROR(INDEX(deb_specials!$B:$B,MATCH($A284,deb_specials!$A:$A,0)),"9"&amp;RIGHT(E284,2)&amp;TEXT(RIGHT(A284,3),"000")&amp;"D"))</f>
        <v>915905D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>
        <v>906</v>
      </c>
      <c r="B285" s="2" t="s">
        <v>1081</v>
      </c>
      <c r="C285" s="2" t="s">
        <v>1082</v>
      </c>
      <c r="D285" s="2" t="s">
        <v>1083</v>
      </c>
      <c r="E285" s="2">
        <v>2015</v>
      </c>
      <c r="F285" s="3" t="str">
        <f t="array" ref="F285">IF(A285="","",IFERROR(INDEX(deb_specials!$B:$B,MATCH($A285,deb_specials!$A:$A,0)),"9"&amp;RIGHT(E285,2)&amp;TEXT(RIGHT(A285,3),"000")&amp;"D"))</f>
        <v>915906D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>
        <v>909</v>
      </c>
      <c r="B286" s="2" t="s">
        <v>1084</v>
      </c>
      <c r="C286" s="2" t="s">
        <v>1085</v>
      </c>
      <c r="D286" s="2" t="s">
        <v>1086</v>
      </c>
      <c r="E286" s="2">
        <v>2015</v>
      </c>
      <c r="F286" s="3" t="str">
        <f t="array" ref="F286">IF(A286="","",IFERROR(INDEX(deb_specials!$B:$B,MATCH($A286,deb_specials!$A:$A,0)),"9"&amp;RIGHT(E286,2)&amp;TEXT(RIGHT(A286,3),"000")&amp;"D"))</f>
        <v>915909D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>
        <v>910</v>
      </c>
      <c r="B287" s="2" t="s">
        <v>1087</v>
      </c>
      <c r="C287" s="2" t="s">
        <v>1088</v>
      </c>
      <c r="D287" s="2" t="s">
        <v>1089</v>
      </c>
      <c r="E287" s="2">
        <v>2015</v>
      </c>
      <c r="F287" s="3" t="str">
        <f t="array" ref="F287">IF(A287="","",IFERROR(INDEX(deb_specials!$B:$B,MATCH($A287,deb_specials!$A:$A,0)),"9"&amp;RIGHT(E287,2)&amp;TEXT(RIGHT(A287,3),"000")&amp;"D"))</f>
        <v>915910D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>
        <v>911</v>
      </c>
      <c r="B288" s="2" t="s">
        <v>1090</v>
      </c>
      <c r="C288" s="2" t="s">
        <v>1091</v>
      </c>
      <c r="D288" s="2" t="s">
        <v>1092</v>
      </c>
      <c r="E288" s="2">
        <v>2015</v>
      </c>
      <c r="F288" s="3" t="str">
        <f t="array" ref="F288">IF(A288="","",IFERROR(INDEX(deb_specials!$B:$B,MATCH($A288,deb_specials!$A:$A,0)),"9"&amp;RIGHT(E288,2)&amp;TEXT(RIGHT(A288,3),"000")&amp;"D"))</f>
        <v>915911D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>
        <v>912</v>
      </c>
      <c r="B289" s="2" t="s">
        <v>1093</v>
      </c>
      <c r="C289" s="2" t="s">
        <v>1094</v>
      </c>
      <c r="D289" s="2" t="s">
        <v>1095</v>
      </c>
      <c r="E289" s="2">
        <v>2015</v>
      </c>
      <c r="F289" s="3" t="str">
        <f t="array" ref="F289">IF(A289="","",IFERROR(INDEX(deb_specials!$B:$B,MATCH($A289,deb_specials!$A:$A,0)),"9"&amp;RIGHT(E289,2)&amp;TEXT(RIGHT(A289,3),"000")&amp;"D"))</f>
        <v>915912D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>
        <v>916</v>
      </c>
      <c r="B290" s="2" t="s">
        <v>1096</v>
      </c>
      <c r="C290" s="2" t="s">
        <v>1097</v>
      </c>
      <c r="D290" s="2" t="s">
        <v>1098</v>
      </c>
      <c r="E290" s="2">
        <v>2016</v>
      </c>
      <c r="F290" s="3" t="str">
        <f t="array" ref="F290">IF(A290="","",IFERROR(INDEX(deb_specials!$B:$B,MATCH($A290,deb_specials!$A:$A,0)),"9"&amp;RIGHT(E290,2)&amp;TEXT(RIGHT(A290,3),"000")&amp;"D"))</f>
        <v>916916D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>
        <v>917</v>
      </c>
      <c r="B291" s="2" t="s">
        <v>1099</v>
      </c>
      <c r="C291" s="2" t="s">
        <v>1100</v>
      </c>
      <c r="D291" s="2" t="s">
        <v>273</v>
      </c>
      <c r="E291" s="2">
        <v>2016</v>
      </c>
      <c r="F291" s="3" t="str">
        <f t="array" ref="F291">IF(A291="","",IFERROR(INDEX(deb_specials!$B:$B,MATCH($A291,deb_specials!$A:$A,0)),"9"&amp;RIGHT(E291,2)&amp;TEXT(RIGHT(A291,3),"000")&amp;"D"))</f>
        <v>916917D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>
        <v>919</v>
      </c>
      <c r="B292" s="2" t="s">
        <v>1101</v>
      </c>
      <c r="C292" s="2" t="s">
        <v>1102</v>
      </c>
      <c r="D292" s="2" t="s">
        <v>1103</v>
      </c>
      <c r="E292" s="2">
        <v>2016</v>
      </c>
      <c r="F292" s="3" t="str">
        <f t="array" ref="F292">IF(A292="","",IFERROR(INDEX(deb_specials!$B:$B,MATCH($A292,deb_specials!$A:$A,0)),"9"&amp;RIGHT(E292,2)&amp;TEXT(RIGHT(A292,3),"000")&amp;"D"))</f>
        <v>916919D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>
        <v>922</v>
      </c>
      <c r="B293" s="2" t="s">
        <v>1104</v>
      </c>
      <c r="C293" s="2" t="s">
        <v>1105</v>
      </c>
      <c r="D293" s="2" t="s">
        <v>1106</v>
      </c>
      <c r="E293" s="2">
        <v>2016</v>
      </c>
      <c r="F293" s="3" t="str">
        <f t="array" ref="F293">IF(A293="","",IFERROR(INDEX(deb_specials!$B:$B,MATCH($A293,deb_specials!$A:$A,0)),"9"&amp;RIGHT(E293,2)&amp;TEXT(RIGHT(A293,3),"000")&amp;"D"))</f>
        <v>916922D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>
        <v>924</v>
      </c>
      <c r="B294" s="2" t="s">
        <v>1107</v>
      </c>
      <c r="C294" s="2" t="s">
        <v>1108</v>
      </c>
      <c r="D294" s="2" t="s">
        <v>1109</v>
      </c>
      <c r="E294" s="2">
        <v>2016</v>
      </c>
      <c r="F294" s="3" t="str">
        <f t="array" ref="F294">IF(A294="","",IFERROR(INDEX(deb_specials!$B:$B,MATCH($A294,deb_specials!$A:$A,0)),"9"&amp;RIGHT(E294,2)&amp;TEXT(RIGHT(A294,3),"000")&amp;"D"))</f>
        <v>916924D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>
        <v>925</v>
      </c>
      <c r="B295" s="2" t="s">
        <v>1110</v>
      </c>
      <c r="C295" s="2" t="s">
        <v>1111</v>
      </c>
      <c r="D295" s="2" t="s">
        <v>273</v>
      </c>
      <c r="E295" s="2">
        <v>2016</v>
      </c>
      <c r="F295" s="3" t="str">
        <f t="array" ref="F295">IF(A295="","",IFERROR(INDEX(deb_specials!$B:$B,MATCH($A295,deb_specials!$A:$A,0)),"9"&amp;RIGHT(E295,2)&amp;TEXT(RIGHT(A295,3),"000")&amp;"D"))</f>
        <v>916925D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>
        <v>929</v>
      </c>
      <c r="B296" s="2" t="s">
        <v>1112</v>
      </c>
      <c r="C296" s="2" t="s">
        <v>1113</v>
      </c>
      <c r="D296" s="2" t="s">
        <v>1114</v>
      </c>
      <c r="E296" s="2">
        <v>2016</v>
      </c>
      <c r="F296" s="3" t="str">
        <f t="array" ref="F296">IF(A296="","",IFERROR(INDEX(deb_specials!$B:$B,MATCH($A296,deb_specials!$A:$A,0)),"9"&amp;RIGHT(E296,2)&amp;TEXT(RIGHT(A296,3),"000")&amp;"D"))</f>
        <v>916929D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>
        <v>932</v>
      </c>
      <c r="B297" s="2" t="s">
        <v>1115</v>
      </c>
      <c r="C297" s="2" t="s">
        <v>1116</v>
      </c>
      <c r="D297" s="2" t="s">
        <v>1117</v>
      </c>
      <c r="E297" s="2">
        <v>2016</v>
      </c>
      <c r="F297" s="3" t="str">
        <f t="array" ref="F297">IF(A297="","",IFERROR(INDEX(deb_specials!$B:$B,MATCH($A297,deb_specials!$A:$A,0)),"9"&amp;RIGHT(E297,2)&amp;TEXT(RIGHT(A297,3),"000")&amp;"D"))</f>
        <v>916932D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>
        <v>934</v>
      </c>
      <c r="B298" s="2" t="s">
        <v>1118</v>
      </c>
      <c r="C298" s="2" t="s">
        <v>1119</v>
      </c>
      <c r="D298" s="2" t="s">
        <v>1120</v>
      </c>
      <c r="E298" s="2">
        <v>2016</v>
      </c>
      <c r="F298" s="3" t="str">
        <f t="array" ref="F298">IF(A298="","",IFERROR(INDEX(deb_specials!$B:$B,MATCH($A298,deb_specials!$A:$A,0)),"9"&amp;RIGHT(E298,2)&amp;TEXT(RIGHT(A298,3),"000")&amp;"D"))</f>
        <v>916934D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>
        <v>935</v>
      </c>
      <c r="B299" s="2" t="s">
        <v>1121</v>
      </c>
      <c r="C299" s="2" t="s">
        <v>1122</v>
      </c>
      <c r="D299" s="2" t="s">
        <v>1123</v>
      </c>
      <c r="E299" s="2">
        <v>2016</v>
      </c>
      <c r="F299" s="3" t="str">
        <f t="array" ref="F299">IF(A299="","",IFERROR(INDEX(deb_specials!$B:$B,MATCH($A299,deb_specials!$A:$A,0)),"9"&amp;RIGHT(E299,2)&amp;TEXT(RIGHT(A299,3),"000")&amp;"D"))</f>
        <v>916935D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>
        <v>936</v>
      </c>
      <c r="B300" s="2" t="s">
        <v>1124</v>
      </c>
      <c r="C300" s="2" t="s">
        <v>1125</v>
      </c>
      <c r="D300" s="2" t="s">
        <v>1126</v>
      </c>
      <c r="E300" s="2">
        <v>2016</v>
      </c>
      <c r="F300" s="3" t="str">
        <f t="array" ref="F300">IF(A300="","",IFERROR(INDEX(deb_specials!$B:$B,MATCH($A300,deb_specials!$A:$A,0)),"9"&amp;RIGHT(E300,2)&amp;TEXT(RIGHT(A300,3),"000")&amp;"D"))</f>
        <v>916936D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>
        <v>937</v>
      </c>
      <c r="B301" s="2" t="s">
        <v>1127</v>
      </c>
      <c r="C301" s="2" t="s">
        <v>1128</v>
      </c>
      <c r="D301" s="2" t="s">
        <v>1129</v>
      </c>
      <c r="E301" s="2">
        <v>2016</v>
      </c>
      <c r="F301" s="3" t="str">
        <f t="array" ref="F301">IF(A301="","",IFERROR(INDEX(deb_specials!$B:$B,MATCH($A301,deb_specials!$A:$A,0)),"9"&amp;RIGHT(E301,2)&amp;TEXT(RIGHT(A301,3),"000")&amp;"D"))</f>
        <v>916937D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>
        <v>939</v>
      </c>
      <c r="B302" s="2" t="s">
        <v>1130</v>
      </c>
      <c r="C302" s="2" t="s">
        <v>1131</v>
      </c>
      <c r="D302" s="2" t="s">
        <v>1132</v>
      </c>
      <c r="E302" s="2">
        <v>2016</v>
      </c>
      <c r="F302" s="3" t="str">
        <f t="array" ref="F302">IF(A302="","",IFERROR(INDEX(deb_specials!$B:$B,MATCH($A302,deb_specials!$A:$A,0)),"9"&amp;RIGHT(E302,2)&amp;TEXT(RIGHT(A302,3),"000")&amp;"D"))</f>
        <v>916939D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>
        <v>940</v>
      </c>
      <c r="B303" s="2" t="s">
        <v>1133</v>
      </c>
      <c r="C303" s="2" t="s">
        <v>1134</v>
      </c>
      <c r="D303" s="2" t="s">
        <v>1135</v>
      </c>
      <c r="E303" s="2">
        <v>2016</v>
      </c>
      <c r="F303" s="3" t="str">
        <f t="array" ref="F303">IF(A303="","",IFERROR(INDEX(deb_specials!$B:$B,MATCH($A303,deb_specials!$A:$A,0)),"9"&amp;RIGHT(E303,2)&amp;TEXT(RIGHT(A303,3),"000")&amp;"D"))</f>
        <v>916940D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>
        <v>941</v>
      </c>
      <c r="B304" s="2" t="s">
        <v>1136</v>
      </c>
      <c r="C304" s="2" t="s">
        <v>1137</v>
      </c>
      <c r="D304" s="2" t="s">
        <v>1138</v>
      </c>
      <c r="E304" s="2">
        <v>2016</v>
      </c>
      <c r="F304" s="3" t="str">
        <f t="array" ref="F304">IF(A304="","",IFERROR(INDEX(deb_specials!$B:$B,MATCH($A304,deb_specials!$A:$A,0)),"9"&amp;RIGHT(E304,2)&amp;TEXT(RIGHT(A304,3),"000")&amp;"D"))</f>
        <v>916941D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>
        <v>942</v>
      </c>
      <c r="B305" s="2" t="s">
        <v>1139</v>
      </c>
      <c r="C305" s="2" t="s">
        <v>1140</v>
      </c>
      <c r="D305" s="2" t="s">
        <v>1141</v>
      </c>
      <c r="E305" s="2">
        <v>2016</v>
      </c>
      <c r="F305" s="3" t="str">
        <f t="array" ref="F305">IF(A305="","",IFERROR(INDEX(deb_specials!$B:$B,MATCH($A305,deb_specials!$A:$A,0)),"9"&amp;RIGHT(E305,2)&amp;TEXT(RIGHT(A305,3),"000")&amp;"D"))</f>
        <v>916942D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>
        <v>943</v>
      </c>
      <c r="B306" s="2" t="s">
        <v>1142</v>
      </c>
      <c r="C306" s="2" t="s">
        <v>1143</v>
      </c>
      <c r="D306" s="2" t="s">
        <v>1144</v>
      </c>
      <c r="E306" s="2">
        <v>2016</v>
      </c>
      <c r="F306" s="3" t="str">
        <f t="array" ref="F306">IF(A306="","",IFERROR(INDEX(deb_specials!$B:$B,MATCH($A306,deb_specials!$A:$A,0)),"9"&amp;RIGHT(E306,2)&amp;TEXT(RIGHT(A306,3),"000")&amp;"D"))</f>
        <v>916943D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>
        <v>945</v>
      </c>
      <c r="B307" s="2" t="s">
        <v>1145</v>
      </c>
      <c r="C307" s="2" t="s">
        <v>1146</v>
      </c>
      <c r="D307" s="2" t="s">
        <v>1147</v>
      </c>
      <c r="E307" s="2">
        <v>2016</v>
      </c>
      <c r="F307" s="3" t="str">
        <f t="array" ref="F307">IF(A307="","",IFERROR(INDEX(deb_specials!$B:$B,MATCH($A307,deb_specials!$A:$A,0)),"9"&amp;RIGHT(E307,2)&amp;TEXT(RIGHT(A307,3),"000")&amp;"D"))</f>
        <v>916945D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>
        <v>946</v>
      </c>
      <c r="B308" s="2" t="s">
        <v>1148</v>
      </c>
      <c r="C308" s="2" t="s">
        <v>1149</v>
      </c>
      <c r="D308" s="2" t="s">
        <v>1150</v>
      </c>
      <c r="E308" s="2">
        <v>2016</v>
      </c>
      <c r="F308" s="3" t="str">
        <f t="array" ref="F308">IF(A308="","",IFERROR(INDEX(deb_specials!$B:$B,MATCH($A308,deb_specials!$A:$A,0)),"9"&amp;RIGHT(E308,2)&amp;TEXT(RIGHT(A308,3),"000")&amp;"D"))</f>
        <v>916946D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>
        <v>948</v>
      </c>
      <c r="B309" s="2" t="s">
        <v>1151</v>
      </c>
      <c r="C309" s="2" t="s">
        <v>1152</v>
      </c>
      <c r="D309" s="2" t="s">
        <v>1153</v>
      </c>
      <c r="E309" s="2">
        <v>2016</v>
      </c>
      <c r="F309" s="3" t="str">
        <f t="array" ref="F309">IF(A309="","",IFERROR(INDEX(deb_specials!$B:$B,MATCH($A309,deb_specials!$A:$A,0)),"9"&amp;RIGHT(E309,2)&amp;TEXT(RIGHT(A309,3),"000")&amp;"D"))</f>
        <v>916948D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>
        <v>949</v>
      </c>
      <c r="B310" s="2" t="s">
        <v>1154</v>
      </c>
      <c r="C310" s="2" t="s">
        <v>1155</v>
      </c>
      <c r="D310" s="2" t="s">
        <v>1156</v>
      </c>
      <c r="E310" s="2">
        <v>2016</v>
      </c>
      <c r="F310" s="3" t="str">
        <f t="array" ref="F310">IF(A310="","",IFERROR(INDEX(deb_specials!$B:$B,MATCH($A310,deb_specials!$A:$A,0)),"9"&amp;RIGHT(E310,2)&amp;TEXT(RIGHT(A310,3),"000")&amp;"D"))</f>
        <v>916949D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>
        <v>951</v>
      </c>
      <c r="B311" s="2" t="s">
        <v>1157</v>
      </c>
      <c r="C311" s="2" t="s">
        <v>1158</v>
      </c>
      <c r="D311" s="2" t="s">
        <v>1159</v>
      </c>
      <c r="E311" s="2">
        <v>2016</v>
      </c>
      <c r="F311" s="3" t="str">
        <f t="array" ref="F311">IF(A311="","",IFERROR(INDEX(deb_specials!$B:$B,MATCH($A311,deb_specials!$A:$A,0)),"9"&amp;RIGHT(E311,2)&amp;TEXT(RIGHT(A311,3),"000")&amp;"D"))</f>
        <v>916951D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>
        <v>952</v>
      </c>
      <c r="B312" s="2" t="s">
        <v>1160</v>
      </c>
      <c r="C312" s="2" t="s">
        <v>1161</v>
      </c>
      <c r="D312" s="2" t="s">
        <v>1162</v>
      </c>
      <c r="E312" s="2">
        <v>2016</v>
      </c>
      <c r="F312" s="3" t="str">
        <f t="array" ref="F312">IF(A312="","",IFERROR(INDEX(deb_specials!$B:$B,MATCH($A312,deb_specials!$A:$A,0)),"9"&amp;RIGHT(E312,2)&amp;TEXT(RIGHT(A312,3),"000")&amp;"D"))</f>
        <v>916952D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>
        <v>953</v>
      </c>
      <c r="B313" s="2" t="s">
        <v>1163</v>
      </c>
      <c r="C313" s="2" t="s">
        <v>1164</v>
      </c>
      <c r="D313" s="2" t="s">
        <v>1165</v>
      </c>
      <c r="E313" s="2">
        <v>2016</v>
      </c>
      <c r="F313" s="3" t="str">
        <f t="array" ref="F313">IF(A313="","",IFERROR(INDEX(deb_specials!$B:$B,MATCH($A313,deb_specials!$A:$A,0)),"9"&amp;RIGHT(E313,2)&amp;TEXT(RIGHT(A313,3),"000")&amp;"D"))</f>
        <v>916953D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>
        <v>955</v>
      </c>
      <c r="B314" s="2" t="s">
        <v>1166</v>
      </c>
      <c r="C314" s="2" t="s">
        <v>1167</v>
      </c>
      <c r="D314" s="2" t="s">
        <v>1168</v>
      </c>
      <c r="E314" s="2">
        <v>2016</v>
      </c>
      <c r="F314" s="3" t="str">
        <f t="array" ref="F314">IF(A314="","",IFERROR(INDEX(deb_specials!$B:$B,MATCH($A314,deb_specials!$A:$A,0)),"9"&amp;RIGHT(E314,2)&amp;TEXT(RIGHT(A314,3),"000")&amp;"D"))</f>
        <v>916955D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>
        <v>957</v>
      </c>
      <c r="B315" s="2" t="s">
        <v>1169</v>
      </c>
      <c r="C315" s="2" t="s">
        <v>1170</v>
      </c>
      <c r="D315" s="2" t="s">
        <v>1171</v>
      </c>
      <c r="E315" s="2">
        <v>2016</v>
      </c>
      <c r="F315" s="3" t="str">
        <f t="array" ref="F315">IF(A315="","",IFERROR(INDEX(deb_specials!$B:$B,MATCH($A315,deb_specials!$A:$A,0)),"9"&amp;RIGHT(E315,2)&amp;TEXT(RIGHT(A315,3),"000")&amp;"D"))</f>
        <v>916957D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>
        <v>958</v>
      </c>
      <c r="B316" s="2" t="s">
        <v>1172</v>
      </c>
      <c r="C316" s="2" t="s">
        <v>1173</v>
      </c>
      <c r="D316" s="2" t="s">
        <v>1174</v>
      </c>
      <c r="E316" s="2">
        <v>2016</v>
      </c>
      <c r="F316" s="3" t="str">
        <f t="array" ref="F316">IF(A316="","",IFERROR(INDEX(deb_specials!$B:$B,MATCH($A316,deb_specials!$A:$A,0)),"9"&amp;RIGHT(E316,2)&amp;TEXT(RIGHT(A316,3),"000")&amp;"D"))</f>
        <v>916958D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>
        <v>959</v>
      </c>
      <c r="B317" s="2" t="s">
        <v>1175</v>
      </c>
      <c r="C317" s="2" t="s">
        <v>1176</v>
      </c>
      <c r="D317" s="2" t="s">
        <v>1177</v>
      </c>
      <c r="E317" s="2">
        <v>2016</v>
      </c>
      <c r="F317" s="3" t="str">
        <f t="array" ref="F317">IF(A317="","",IFERROR(INDEX(deb_specials!$B:$B,MATCH($A317,deb_specials!$A:$A,0)),"9"&amp;RIGHT(E317,2)&amp;TEXT(RIGHT(A317,3),"000")&amp;"D"))</f>
        <v>916959D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>
        <v>961</v>
      </c>
      <c r="B318" s="2" t="s">
        <v>1178</v>
      </c>
      <c r="C318" s="2" t="s">
        <v>1179</v>
      </c>
      <c r="D318" s="2" t="s">
        <v>1180</v>
      </c>
      <c r="E318" s="2">
        <v>2016</v>
      </c>
      <c r="F318" s="3" t="str">
        <f t="array" ref="F318">IF(A318="","",IFERROR(INDEX(deb_specials!$B:$B,MATCH($A318,deb_specials!$A:$A,0)),"9"&amp;RIGHT(E318,2)&amp;TEXT(RIGHT(A318,3),"000")&amp;"D"))</f>
        <v>916961D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>
        <v>964</v>
      </c>
      <c r="B319" s="2" t="s">
        <v>1181</v>
      </c>
      <c r="C319" s="2" t="s">
        <v>1182</v>
      </c>
      <c r="D319" s="2" t="s">
        <v>1183</v>
      </c>
      <c r="E319" s="2">
        <v>2016</v>
      </c>
      <c r="F319" s="3" t="str">
        <f t="array" ref="F319">IF(A319="","",IFERROR(INDEX(deb_specials!$B:$B,MATCH($A319,deb_specials!$A:$A,0)),"9"&amp;RIGHT(E319,2)&amp;TEXT(RIGHT(A319,3),"000")&amp;"D"))</f>
        <v>916964D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>
        <v>969</v>
      </c>
      <c r="B320" s="2" t="s">
        <v>1184</v>
      </c>
      <c r="C320" s="2" t="s">
        <v>1185</v>
      </c>
      <c r="D320" s="2" t="s">
        <v>1186</v>
      </c>
      <c r="E320" s="2">
        <v>2016</v>
      </c>
      <c r="F320" s="3" t="str">
        <f t="array" ref="F320">IF(A320="","",IFERROR(INDEX(deb_specials!$B:$B,MATCH($A320,deb_specials!$A:$A,0)),"9"&amp;RIGHT(E320,2)&amp;TEXT(RIGHT(A320,3),"000")&amp;"D"))</f>
        <v>916969D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>
        <v>972</v>
      </c>
      <c r="B321" s="2" t="s">
        <v>1187</v>
      </c>
      <c r="C321" s="2" t="s">
        <v>1188</v>
      </c>
      <c r="D321" s="2" t="s">
        <v>1189</v>
      </c>
      <c r="E321" s="2">
        <v>2016</v>
      </c>
      <c r="F321" s="3" t="str">
        <f t="array" ref="F321">IF(A321="","",IFERROR(INDEX(deb_specials!$B:$B,MATCH($A321,deb_specials!$A:$A,0)),"9"&amp;RIGHT(E321,2)&amp;TEXT(RIGHT(A321,3),"000")&amp;"D"))</f>
        <v>916972D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>
        <v>973</v>
      </c>
      <c r="B322" s="2" t="s">
        <v>1190</v>
      </c>
      <c r="C322" s="2" t="s">
        <v>1191</v>
      </c>
      <c r="D322" s="2" t="s">
        <v>1192</v>
      </c>
      <c r="E322" s="2">
        <v>2016</v>
      </c>
      <c r="F322" s="3" t="str">
        <f t="array" ref="F322">IF(A322="","",IFERROR(INDEX(deb_specials!$B:$B,MATCH($A322,deb_specials!$A:$A,0)),"9"&amp;RIGHT(E322,2)&amp;TEXT(RIGHT(A322,3),"000")&amp;"D"))</f>
        <v>916973D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>
        <v>974</v>
      </c>
      <c r="B323" s="2" t="s">
        <v>1193</v>
      </c>
      <c r="C323" s="2" t="s">
        <v>1194</v>
      </c>
      <c r="D323" s="2" t="s">
        <v>1195</v>
      </c>
      <c r="E323" s="2">
        <v>2016</v>
      </c>
      <c r="F323" s="3" t="str">
        <f t="array" ref="F323">IF(A323="","",IFERROR(INDEX(deb_specials!$B:$B,MATCH($A323,deb_specials!$A:$A,0)),"9"&amp;RIGHT(E323,2)&amp;TEXT(RIGHT(A323,3),"000")&amp;"D"))</f>
        <v>916974D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>
        <v>976</v>
      </c>
      <c r="B324" s="2" t="s">
        <v>1196</v>
      </c>
      <c r="C324" s="2" t="s">
        <v>1197</v>
      </c>
      <c r="D324" s="2" t="s">
        <v>1198</v>
      </c>
      <c r="E324" s="2">
        <v>2016</v>
      </c>
      <c r="F324" s="3" t="str">
        <f t="array" ref="F324">IF(A324="","",IFERROR(INDEX(deb_specials!$B:$B,MATCH($A324,deb_specials!$A:$A,0)),"9"&amp;RIGHT(E324,2)&amp;TEXT(RIGHT(A324,3),"000")&amp;"D"))</f>
        <v>916976D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>
        <v>979</v>
      </c>
      <c r="B325" s="2" t="s">
        <v>1199</v>
      </c>
      <c r="C325" s="2" t="s">
        <v>1200</v>
      </c>
      <c r="D325" s="2" t="s">
        <v>1201</v>
      </c>
      <c r="E325" s="2">
        <v>2016</v>
      </c>
      <c r="F325" s="3" t="str">
        <f t="array" ref="F325">IF(A325="","",IFERROR(INDEX(deb_specials!$B:$B,MATCH($A325,deb_specials!$A:$A,0)),"9"&amp;RIGHT(E325,2)&amp;TEXT(RIGHT(A325,3),"000")&amp;"D"))</f>
        <v>916979D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>
        <v>980</v>
      </c>
      <c r="B326" s="2" t="s">
        <v>1202</v>
      </c>
      <c r="C326" s="2" t="s">
        <v>1203</v>
      </c>
      <c r="D326" s="2" t="s">
        <v>1204</v>
      </c>
      <c r="E326" s="2">
        <v>2016</v>
      </c>
      <c r="F326" s="3" t="str">
        <f t="array" ref="F326">IF(A326="","",IFERROR(INDEX(deb_specials!$B:$B,MATCH($A326,deb_specials!$A:$A,0)),"9"&amp;RIGHT(E326,2)&amp;TEXT(RIGHT(A326,3),"000")&amp;"D"))</f>
        <v>916980D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>
        <v>982</v>
      </c>
      <c r="B327" s="2" t="s">
        <v>1205</v>
      </c>
      <c r="C327" s="2" t="s">
        <v>1206</v>
      </c>
      <c r="D327" s="2" t="s">
        <v>1207</v>
      </c>
      <c r="E327" s="2">
        <v>2016</v>
      </c>
      <c r="F327" s="3" t="str">
        <f t="array" ref="F327">IF(A327="","",IFERROR(INDEX(deb_specials!$B:$B,MATCH($A327,deb_specials!$A:$A,0)),"9"&amp;RIGHT(E327,2)&amp;TEXT(RIGHT(A327,3),"000")&amp;"D"))</f>
        <v>916982D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>
        <v>983</v>
      </c>
      <c r="B328" s="2" t="s">
        <v>1208</v>
      </c>
      <c r="C328" s="2" t="s">
        <v>1209</v>
      </c>
      <c r="D328" s="2" t="s">
        <v>1210</v>
      </c>
      <c r="E328" s="2">
        <v>2016</v>
      </c>
      <c r="F328" s="3" t="str">
        <f t="array" ref="F328">IF(A328="","",IFERROR(INDEX(deb_specials!$B:$B,MATCH($A328,deb_specials!$A:$A,0)),"9"&amp;RIGHT(E328,2)&amp;TEXT(RIGHT(A328,3),"000")&amp;"D"))</f>
        <v>916983D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>
        <v>984</v>
      </c>
      <c r="B329" s="2" t="s">
        <v>1211</v>
      </c>
      <c r="C329" s="2" t="s">
        <v>1212</v>
      </c>
      <c r="D329" s="2" t="s">
        <v>1213</v>
      </c>
      <c r="E329" s="2">
        <v>2016</v>
      </c>
      <c r="F329" s="3" t="str">
        <f t="array" ref="F329">IF(A329="","",IFERROR(INDEX(deb_specials!$B:$B,MATCH($A329,deb_specials!$A:$A,0)),"9"&amp;RIGHT(E329,2)&amp;TEXT(RIGHT(A329,3),"000")&amp;"D"))</f>
        <v>916984D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>
        <v>987</v>
      </c>
      <c r="B330" s="2" t="s">
        <v>1214</v>
      </c>
      <c r="C330" s="2" t="s">
        <v>1215</v>
      </c>
      <c r="D330" s="2" t="s">
        <v>1216</v>
      </c>
      <c r="E330" s="2">
        <v>2016</v>
      </c>
      <c r="F330" s="3" t="str">
        <f t="array" ref="F330">IF(A330="","",IFERROR(INDEX(deb_specials!$B:$B,MATCH($A330,deb_specials!$A:$A,0)),"9"&amp;RIGHT(E330,2)&amp;TEXT(RIGHT(A330,3),"000")&amp;"D"))</f>
        <v>916987D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>
        <v>989</v>
      </c>
      <c r="B331" s="2" t="s">
        <v>1217</v>
      </c>
      <c r="C331" s="2" t="s">
        <v>1218</v>
      </c>
      <c r="D331" s="2" t="s">
        <v>1219</v>
      </c>
      <c r="E331" s="2">
        <v>2016</v>
      </c>
      <c r="F331" s="3" t="str">
        <f t="array" ref="F331">IF(A331="","",IFERROR(INDEX(deb_specials!$B:$B,MATCH($A331,deb_specials!$A:$A,0)),"9"&amp;RIGHT(E331,2)&amp;TEXT(RIGHT(A331,3),"000")&amp;"D"))</f>
        <v>916989D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>
        <v>990</v>
      </c>
      <c r="B332" s="2" t="s">
        <v>1220</v>
      </c>
      <c r="C332" s="2" t="s">
        <v>1221</v>
      </c>
      <c r="D332" s="2" t="s">
        <v>1222</v>
      </c>
      <c r="E332" s="2">
        <v>2016</v>
      </c>
      <c r="F332" s="3" t="str">
        <f t="array" ref="F332">IF(A332="","",IFERROR(INDEX(deb_specials!$B:$B,MATCH($A332,deb_specials!$A:$A,0)),"9"&amp;RIGHT(E332,2)&amp;TEXT(RIGHT(A332,3),"000")&amp;"D"))</f>
        <v>916990D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>
        <v>993</v>
      </c>
      <c r="B333" s="2" t="s">
        <v>1223</v>
      </c>
      <c r="C333" s="2" t="s">
        <v>1224</v>
      </c>
      <c r="D333" s="2" t="s">
        <v>1225</v>
      </c>
      <c r="E333" s="2">
        <v>2016</v>
      </c>
      <c r="F333" s="3" t="str">
        <f t="array" ref="F333">IF(A333="","",IFERROR(INDEX(deb_specials!$B:$B,MATCH($A333,deb_specials!$A:$A,0)),"9"&amp;RIGHT(E333,2)&amp;TEXT(RIGHT(A333,3),"000")&amp;"D"))</f>
        <v>916993D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>
        <v>994</v>
      </c>
      <c r="B334" s="2" t="s">
        <v>1226</v>
      </c>
      <c r="C334" s="2" t="s">
        <v>1227</v>
      </c>
      <c r="D334" s="2" t="s">
        <v>1228</v>
      </c>
      <c r="E334" s="2">
        <v>2016</v>
      </c>
      <c r="F334" s="3" t="str">
        <f t="array" ref="F334">IF(A334="","",IFERROR(INDEX(deb_specials!$B:$B,MATCH($A334,deb_specials!$A:$A,0)),"9"&amp;RIGHT(E334,2)&amp;TEXT(RIGHT(A334,3),"000")&amp;"D"))</f>
        <v>916994D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>
        <v>995</v>
      </c>
      <c r="B335" s="2" t="s">
        <v>1229</v>
      </c>
      <c r="C335" s="2" t="s">
        <v>1230</v>
      </c>
      <c r="D335" s="2" t="s">
        <v>1231</v>
      </c>
      <c r="E335" s="2">
        <v>2016</v>
      </c>
      <c r="F335" s="3" t="str">
        <f t="array" ref="F335">IF(A335="","",IFERROR(INDEX(deb_specials!$B:$B,MATCH($A335,deb_specials!$A:$A,0)),"9"&amp;RIGHT(E335,2)&amp;TEXT(RIGHT(A335,3),"000")&amp;"D"))</f>
        <v>916995D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>
        <v>996</v>
      </c>
      <c r="B336" s="2" t="s">
        <v>1232</v>
      </c>
      <c r="C336" s="2" t="s">
        <v>1233</v>
      </c>
      <c r="D336" s="2" t="s">
        <v>1234</v>
      </c>
      <c r="E336" s="2">
        <v>2016</v>
      </c>
      <c r="F336" s="3" t="str">
        <f t="array" ref="F336">IF(A336="","",IFERROR(INDEX(deb_specials!$B:$B,MATCH($A336,deb_specials!$A:$A,0)),"9"&amp;RIGHT(E336,2)&amp;TEXT(RIGHT(A336,3),"000")&amp;"D"))</f>
        <v>916996D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>
        <v>997</v>
      </c>
      <c r="B337" s="2" t="s">
        <v>1235</v>
      </c>
      <c r="C337" s="2" t="s">
        <v>1236</v>
      </c>
      <c r="D337" s="2" t="s">
        <v>1237</v>
      </c>
      <c r="E337" s="2">
        <v>2016</v>
      </c>
      <c r="F337" s="3" t="str">
        <f t="array" ref="F337">IF(A337="","",IFERROR(INDEX(deb_specials!$B:$B,MATCH($A337,deb_specials!$A:$A,0)),"9"&amp;RIGHT(E337,2)&amp;TEXT(RIGHT(A337,3),"000")&amp;"D"))</f>
        <v>916997D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>
        <v>998</v>
      </c>
      <c r="B338" s="2" t="s">
        <v>1238</v>
      </c>
      <c r="C338" s="2" t="s">
        <v>1239</v>
      </c>
      <c r="D338" s="2" t="s">
        <v>1240</v>
      </c>
      <c r="E338" s="2">
        <v>2016</v>
      </c>
      <c r="F338" s="3" t="str">
        <f t="array" ref="F338">IF(A338="","",IFERROR(INDEX(deb_specials!$B:$B,MATCH($A338,deb_specials!$A:$A,0)),"9"&amp;RIGHT(E338,2)&amp;TEXT(RIGHT(A338,3),"000")&amp;"D"))</f>
        <v>916998D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>
        <v>999</v>
      </c>
      <c r="B339" s="2" t="s">
        <v>1241</v>
      </c>
      <c r="C339" s="2" t="s">
        <v>1242</v>
      </c>
      <c r="D339" s="2" t="s">
        <v>273</v>
      </c>
      <c r="E339" s="2">
        <v>2016</v>
      </c>
      <c r="F339" s="3" t="str">
        <f t="array" ref="F339">IF(A339="","",IFERROR(INDEX(deb_specials!$B:$B,MATCH($A339,deb_specials!$A:$A,0)),"9"&amp;RIGHT(E339,2)&amp;TEXT(RIGHT(A339,3),"000")&amp;"D"))</f>
        <v>916999D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>
        <v>1001</v>
      </c>
      <c r="B340" s="2" t="s">
        <v>1243</v>
      </c>
      <c r="C340" s="2" t="s">
        <v>1244</v>
      </c>
      <c r="D340" s="2" t="s">
        <v>1245</v>
      </c>
      <c r="E340" s="2">
        <v>2016</v>
      </c>
      <c r="F340" s="3" t="str">
        <f>IF(A340="","",IFERROR(INDEX(deb_specials!$B:$B,MATCH($A340,deb_specials!$A:$A,0)),"9"&amp;RIGHT(E340,2)&amp;TEXT(RIGHT(A340,4),"000")&amp;"D"))</f>
        <v>9161001D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>
        <v>1002</v>
      </c>
      <c r="B341" s="2" t="s">
        <v>1246</v>
      </c>
      <c r="C341" s="2" t="s">
        <v>1247</v>
      </c>
      <c r="D341" s="2" t="s">
        <v>1248</v>
      </c>
      <c r="E341" s="2">
        <v>2016</v>
      </c>
      <c r="F341" s="3" t="str">
        <f>IF(A341="","",IFERROR(INDEX(deb_specials!$B:$B,MATCH($A341,deb_specials!$A:$A,0)),"9"&amp;RIGHT(E341,2)&amp;TEXT(RIGHT(A341,4),"000")&amp;"D"))</f>
        <v>9161002D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>
        <v>1004</v>
      </c>
      <c r="B342" s="2" t="s">
        <v>1249</v>
      </c>
      <c r="C342" s="2" t="s">
        <v>1250</v>
      </c>
      <c r="D342" s="2" t="s">
        <v>1251</v>
      </c>
      <c r="E342" s="2">
        <v>2016</v>
      </c>
      <c r="F342" s="3" t="str">
        <f>IF(A342="","",IFERROR(INDEX(deb_specials!$B:$B,MATCH($A342,deb_specials!$A:$A,0)),"9"&amp;RIGHT(E342,2)&amp;TEXT(RIGHT(A342,4),"000")&amp;"D"))</f>
        <v>9161004D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>
        <v>1005</v>
      </c>
      <c r="B343" s="2" t="s">
        <v>1252</v>
      </c>
      <c r="C343" s="2" t="s">
        <v>1253</v>
      </c>
      <c r="D343" s="2" t="s">
        <v>1254</v>
      </c>
      <c r="E343" s="2">
        <v>2016</v>
      </c>
      <c r="F343" s="3" t="str">
        <f>IF(A343="","",IFERROR(INDEX(deb_specials!$B:$B,MATCH($A343,deb_specials!$A:$A,0)),"9"&amp;RIGHT(E343,2)&amp;TEXT(RIGHT(A343,4),"000")&amp;"D"))</f>
        <v>9161005D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>
        <v>1006</v>
      </c>
      <c r="B344" s="2" t="s">
        <v>1255</v>
      </c>
      <c r="C344" s="2" t="s">
        <v>1256</v>
      </c>
      <c r="D344" s="2" t="s">
        <v>1257</v>
      </c>
      <c r="E344" s="2">
        <v>2016</v>
      </c>
      <c r="F344" s="3" t="str">
        <f>IF(A344="","",IFERROR(INDEX(deb_specials!$B:$B,MATCH($A344,deb_specials!$A:$A,0)),"9"&amp;RIGHT(E344,2)&amp;TEXT(RIGHT(A344,4),"000")&amp;"D"))</f>
        <v>9161006D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>
        <v>1007</v>
      </c>
      <c r="B345" s="2" t="s">
        <v>1258</v>
      </c>
      <c r="C345" s="2" t="s">
        <v>1259</v>
      </c>
      <c r="D345" s="2" t="s">
        <v>1260</v>
      </c>
      <c r="E345" s="2">
        <v>2016</v>
      </c>
      <c r="F345" s="3" t="str">
        <f>IF(A345="","",IFERROR(INDEX(deb_specials!$B:$B,MATCH($A345,deb_specials!$A:$A,0)),"9"&amp;RIGHT(E345,2)&amp;TEXT(RIGHT(A345,4),"000")&amp;"D"))</f>
        <v>9161007D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>
        <v>1008</v>
      </c>
      <c r="B346" s="2" t="s">
        <v>1261</v>
      </c>
      <c r="C346" s="2" t="s">
        <v>1262</v>
      </c>
      <c r="D346" s="2" t="s">
        <v>1263</v>
      </c>
      <c r="E346" s="2">
        <v>2016</v>
      </c>
      <c r="F346" s="3" t="str">
        <f>IF(A346="","",IFERROR(INDEX(deb_specials!$B:$B,MATCH($A346,deb_specials!$A:$A,0)),"9"&amp;RIGHT(E346,2)&amp;TEXT(RIGHT(A346,4),"000")&amp;"D"))</f>
        <v>9161008D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>
        <v>1009</v>
      </c>
      <c r="B347" s="2" t="s">
        <v>1264</v>
      </c>
      <c r="C347" s="2" t="s">
        <v>1265</v>
      </c>
      <c r="D347" s="2" t="s">
        <v>1266</v>
      </c>
      <c r="E347" s="2">
        <v>2016</v>
      </c>
      <c r="F347" s="3" t="str">
        <f>IF(A347="","",IFERROR(INDEX(deb_specials!$B:$B,MATCH($A347,deb_specials!$A:$A,0)),"9"&amp;RIGHT(E347,2)&amp;TEXT(RIGHT(A347,4),"000")&amp;"D"))</f>
        <v>9161009D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>
        <v>1010</v>
      </c>
      <c r="B348" s="2" t="s">
        <v>1267</v>
      </c>
      <c r="C348" s="2" t="s">
        <v>1268</v>
      </c>
      <c r="D348" s="2" t="s">
        <v>1269</v>
      </c>
      <c r="E348" s="2">
        <v>2016</v>
      </c>
      <c r="F348" s="3" t="str">
        <f>IF(A348="","",IFERROR(INDEX(deb_specials!$B:$B,MATCH($A348,deb_specials!$A:$A,0)),"9"&amp;RIGHT(E348,2)&amp;TEXT(RIGHT(A348,4),"000")&amp;"D"))</f>
        <v>9161010D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>
        <v>1011</v>
      </c>
      <c r="B349" s="2" t="s">
        <v>1270</v>
      </c>
      <c r="C349" s="2" t="s">
        <v>1271</v>
      </c>
      <c r="D349" s="2" t="s">
        <v>1272</v>
      </c>
      <c r="E349" s="2">
        <v>2016</v>
      </c>
      <c r="F349" s="3" t="str">
        <f>IF(A349="","",IFERROR(INDEX(deb_specials!$B:$B,MATCH($A349,deb_specials!$A:$A,0)),"9"&amp;RIGHT(E349,2)&amp;TEXT(RIGHT(A349,4),"000")&amp;"D"))</f>
        <v>9161011D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>
        <v>1013</v>
      </c>
      <c r="B350" s="2" t="s">
        <v>1273</v>
      </c>
      <c r="C350" s="2" t="s">
        <v>1274</v>
      </c>
      <c r="D350" s="2" t="s">
        <v>1275</v>
      </c>
      <c r="E350" s="2">
        <v>2016</v>
      </c>
      <c r="F350" s="3" t="str">
        <f>IF(A350="","",IFERROR(INDEX(deb_specials!$B:$B,MATCH($A350,deb_specials!$A:$A,0)),"9"&amp;RIGHT(E350,2)&amp;TEXT(RIGHT(A350,4),"000")&amp;"D"))</f>
        <v>9161013D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>
        <v>1014</v>
      </c>
      <c r="B351" s="2" t="s">
        <v>1276</v>
      </c>
      <c r="C351" s="2" t="s">
        <v>1277</v>
      </c>
      <c r="D351" s="2" t="s">
        <v>1278</v>
      </c>
      <c r="E351" s="2">
        <v>2016</v>
      </c>
      <c r="F351" s="3" t="str">
        <f>IF(A351="","",IFERROR(INDEX(deb_specials!$B:$B,MATCH($A351,deb_specials!$A:$A,0)),"9"&amp;RIGHT(E351,2)&amp;TEXT(RIGHT(A351,4),"000")&amp;"D"))</f>
        <v>9161014D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>
        <v>1015</v>
      </c>
      <c r="B352" s="2" t="s">
        <v>1279</v>
      </c>
      <c r="C352" s="2" t="s">
        <v>1280</v>
      </c>
      <c r="D352" s="2" t="s">
        <v>1281</v>
      </c>
      <c r="E352" s="2">
        <v>2016</v>
      </c>
      <c r="F352" s="3" t="str">
        <f>IF(A352="","",IFERROR(INDEX(deb_specials!$B:$B,MATCH($A352,deb_specials!$A:$A,0)),"9"&amp;RIGHT(E352,2)&amp;TEXT(RIGHT(A352,4),"000")&amp;"D"))</f>
        <v>9161015D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>
        <v>1016</v>
      </c>
      <c r="B353" s="2" t="s">
        <v>1282</v>
      </c>
      <c r="C353" s="2" t="s">
        <v>1283</v>
      </c>
      <c r="D353" s="2" t="s">
        <v>1284</v>
      </c>
      <c r="E353" s="2">
        <v>2016</v>
      </c>
      <c r="F353" s="3" t="str">
        <f>IF(A353="","",IFERROR(INDEX(deb_specials!$B:$B,MATCH($A353,deb_specials!$A:$A,0)),"9"&amp;RIGHT(E353,2)&amp;TEXT(RIGHT(A353,4),"000")&amp;"D"))</f>
        <v>9161016D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>
        <v>1017</v>
      </c>
      <c r="B354" s="2" t="s">
        <v>1285</v>
      </c>
      <c r="C354" s="2" t="s">
        <v>1286</v>
      </c>
      <c r="D354" s="2" t="s">
        <v>1287</v>
      </c>
      <c r="E354" s="2">
        <v>2016</v>
      </c>
      <c r="F354" s="3" t="str">
        <f>IF(A354="","",IFERROR(INDEX(deb_specials!$B:$B,MATCH($A354,deb_specials!$A:$A,0)),"9"&amp;RIGHT(E354,2)&amp;TEXT(RIGHT(A354,4),"000")&amp;"D"))</f>
        <v>9161017D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>
        <v>1018</v>
      </c>
      <c r="B355" s="2" t="s">
        <v>1288</v>
      </c>
      <c r="C355" s="2" t="s">
        <v>1289</v>
      </c>
      <c r="D355" s="2" t="s">
        <v>1290</v>
      </c>
      <c r="E355" s="2">
        <v>2016</v>
      </c>
      <c r="F355" s="3" t="str">
        <f>IF(A355="","",IFERROR(INDEX(deb_specials!$B:$B,MATCH($A355,deb_specials!$A:$A,0)),"9"&amp;RIGHT(E355,2)&amp;TEXT(RIGHT(A355,4),"000")&amp;"D"))</f>
        <v>9161018D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>
        <v>1019</v>
      </c>
      <c r="B356" s="2" t="s">
        <v>1291</v>
      </c>
      <c r="C356" s="2" t="s">
        <v>1292</v>
      </c>
      <c r="D356" s="2" t="s">
        <v>1293</v>
      </c>
      <c r="E356" s="2">
        <v>2016</v>
      </c>
      <c r="F356" s="3" t="str">
        <f>IF(A356="","",IFERROR(INDEX(deb_specials!$B:$B,MATCH($A356,deb_specials!$A:$A,0)),"9"&amp;RIGHT(E356,2)&amp;TEXT(RIGHT(A356,4),"000")&amp;"D"))</f>
        <v>9161019D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>
        <v>1020</v>
      </c>
      <c r="B357" s="2" t="s">
        <v>1294</v>
      </c>
      <c r="C357" s="2" t="s">
        <v>1295</v>
      </c>
      <c r="D357" s="2" t="s">
        <v>1296</v>
      </c>
      <c r="E357" s="2">
        <v>2016</v>
      </c>
      <c r="F357" s="3" t="str">
        <f>IF(A357="","",IFERROR(INDEX(deb_specials!$B:$B,MATCH($A357,deb_specials!$A:$A,0)),"9"&amp;RIGHT(E357,2)&amp;TEXT(RIGHT(A357,4),"000")&amp;"D"))</f>
        <v>9161020D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>
        <v>1021</v>
      </c>
      <c r="B358" s="2" t="s">
        <v>1297</v>
      </c>
      <c r="C358" s="2" t="s">
        <v>1298</v>
      </c>
      <c r="D358" s="2" t="s">
        <v>1299</v>
      </c>
      <c r="E358" s="2">
        <v>2017</v>
      </c>
      <c r="F358" s="3" t="str">
        <f>IF(A358="","",IFERROR(INDEX(deb_specials!$B:$B,MATCH($A358,deb_specials!$A:$A,0)),"9"&amp;RIGHT(E358,2)&amp;TEXT(RIGHT(A358,4),"000")&amp;"D"))</f>
        <v>9171021D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>
        <v>1022</v>
      </c>
      <c r="B359" s="2" t="s">
        <v>1300</v>
      </c>
      <c r="C359" s="2" t="s">
        <v>1301</v>
      </c>
      <c r="D359" s="2" t="s">
        <v>1302</v>
      </c>
      <c r="E359" s="2">
        <v>2017</v>
      </c>
      <c r="F359" s="3" t="str">
        <f>IF(A359="","",IFERROR(INDEX(deb_specials!$B:$B,MATCH($A359,deb_specials!$A:$A,0)),"9"&amp;RIGHT(E359,2)&amp;TEXT(RIGHT(A359,4),"000")&amp;"D"))</f>
        <v>9171022D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>
        <v>1023</v>
      </c>
      <c r="B360" s="2" t="s">
        <v>1303</v>
      </c>
      <c r="C360" s="2" t="s">
        <v>1304</v>
      </c>
      <c r="D360" s="2" t="s">
        <v>1305</v>
      </c>
      <c r="E360" s="2">
        <v>2017</v>
      </c>
      <c r="F360" s="3" t="str">
        <f>IF(A360="","",IFERROR(INDEX(deb_specials!$B:$B,MATCH($A360,deb_specials!$A:$A,0)),"9"&amp;RIGHT(E360,2)&amp;TEXT(RIGHT(A360,4),"000")&amp;"D"))</f>
        <v>9171023D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>
        <v>1024</v>
      </c>
      <c r="B361" s="2" t="s">
        <v>1306</v>
      </c>
      <c r="C361" s="2" t="s">
        <v>1307</v>
      </c>
      <c r="D361" s="2" t="s">
        <v>1308</v>
      </c>
      <c r="E361" s="2">
        <v>2017</v>
      </c>
      <c r="F361" s="3" t="str">
        <f>IF(A361="","",IFERROR(INDEX(deb_specials!$B:$B,MATCH($A361,deb_specials!$A:$A,0)),"9"&amp;RIGHT(E361,2)&amp;TEXT(RIGHT(A361,4),"000")&amp;"D"))</f>
        <v>9171024D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>
        <v>1025</v>
      </c>
      <c r="B362" s="2" t="s">
        <v>1309</v>
      </c>
      <c r="C362" s="2" t="s">
        <v>1310</v>
      </c>
      <c r="D362" s="2" t="s">
        <v>1311</v>
      </c>
      <c r="E362" s="2">
        <v>2017</v>
      </c>
      <c r="F362" s="3" t="str">
        <f>IF(A362="","",IFERROR(INDEX(deb_specials!$B:$B,MATCH($A362,deb_specials!$A:$A,0)),"9"&amp;RIGHT(E362,2)&amp;TEXT(RIGHT(A362,4),"000")&amp;"D"))</f>
        <v>9171025D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>
        <v>1026</v>
      </c>
      <c r="B363" s="2" t="s">
        <v>1312</v>
      </c>
      <c r="C363" s="2" t="s">
        <v>1313</v>
      </c>
      <c r="D363" s="2" t="s">
        <v>1314</v>
      </c>
      <c r="E363" s="2">
        <v>2017</v>
      </c>
      <c r="F363" s="3" t="str">
        <f>IF(A363="","",IFERROR(INDEX(deb_specials!$B:$B,MATCH($A363,deb_specials!$A:$A,0)),"9"&amp;RIGHT(E363,2)&amp;TEXT(RIGHT(A363,4),"000")&amp;"D"))</f>
        <v>9171026D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>
        <v>1027</v>
      </c>
      <c r="B364" s="2" t="s">
        <v>1315</v>
      </c>
      <c r="C364" s="2" t="s">
        <v>1316</v>
      </c>
      <c r="D364" s="2" t="s">
        <v>1317</v>
      </c>
      <c r="E364" s="2">
        <v>2017</v>
      </c>
      <c r="F364" s="3" t="str">
        <f>IF(A364="","",IFERROR(INDEX(deb_specials!$B:$B,MATCH($A364,deb_specials!$A:$A,0)),"9"&amp;RIGHT(E364,2)&amp;TEXT(RIGHT(A364,4),"000")&amp;"D"))</f>
        <v>9171027D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>
        <v>1028</v>
      </c>
      <c r="B365" s="2" t="s">
        <v>1318</v>
      </c>
      <c r="C365" s="2" t="s">
        <v>1319</v>
      </c>
      <c r="D365" s="2" t="s">
        <v>1320</v>
      </c>
      <c r="E365" s="2">
        <v>2017</v>
      </c>
      <c r="F365" s="3" t="str">
        <f>IF(A365="","",IFERROR(INDEX(deb_specials!$B:$B,MATCH($A365,deb_specials!$A:$A,0)),"9"&amp;RIGHT(E365,2)&amp;TEXT(RIGHT(A365,4),"000")&amp;"D"))</f>
        <v>9171028D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>
        <v>1029</v>
      </c>
      <c r="B366" s="2" t="s">
        <v>1321</v>
      </c>
      <c r="C366" s="2" t="s">
        <v>1322</v>
      </c>
      <c r="D366" s="2" t="s">
        <v>1323</v>
      </c>
      <c r="E366" s="2">
        <v>2017</v>
      </c>
      <c r="F366" s="3" t="str">
        <f>IF(A366="","",IFERROR(INDEX(deb_specials!$B:$B,MATCH($A366,deb_specials!$A:$A,0)),"9"&amp;RIGHT(E366,2)&amp;TEXT(RIGHT(A366,4),"000")&amp;"D"))</f>
        <v>9171029D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>
        <v>1030</v>
      </c>
      <c r="B367" s="2" t="s">
        <v>1324</v>
      </c>
      <c r="C367" s="2" t="s">
        <v>1325</v>
      </c>
      <c r="D367" s="2" t="s">
        <v>1326</v>
      </c>
      <c r="E367" s="2">
        <v>2017</v>
      </c>
      <c r="F367" s="3" t="str">
        <f>IF(A367="","",IFERROR(INDEX(deb_specials!$B:$B,MATCH($A367,deb_specials!$A:$A,0)),"9"&amp;RIGHT(E367,2)&amp;TEXT(RIGHT(A367,4),"000")&amp;"D"))</f>
        <v>9171030D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>
        <v>1031</v>
      </c>
      <c r="B368" s="2" t="s">
        <v>1327</v>
      </c>
      <c r="C368" s="2" t="s">
        <v>1328</v>
      </c>
      <c r="D368" s="2" t="s">
        <v>1329</v>
      </c>
      <c r="E368" s="2">
        <v>2017</v>
      </c>
      <c r="F368" s="3" t="str">
        <f>IF(A368="","",IFERROR(INDEX(deb_specials!$B:$B,MATCH($A368,deb_specials!$A:$A,0)),"9"&amp;RIGHT(E368,2)&amp;TEXT(RIGHT(A368,4),"000")&amp;"D"))</f>
        <v>9171031D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>
        <v>1032</v>
      </c>
      <c r="B369" s="2" t="s">
        <v>1330</v>
      </c>
      <c r="C369" s="2" t="s">
        <v>1331</v>
      </c>
      <c r="D369" s="2" t="s">
        <v>1332</v>
      </c>
      <c r="E369" s="2">
        <v>2017</v>
      </c>
      <c r="F369" s="3" t="str">
        <f>IF(A369="","",IFERROR(INDEX(deb_specials!$B:$B,MATCH($A369,deb_specials!$A:$A,0)),"9"&amp;RIGHT(E369,2)&amp;TEXT(RIGHT(A369,4),"000")&amp;"D"))</f>
        <v>9171032D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>
        <v>1033</v>
      </c>
      <c r="B370" s="2" t="s">
        <v>1333</v>
      </c>
      <c r="C370" s="2" t="s">
        <v>1334</v>
      </c>
      <c r="D370" s="2" t="s">
        <v>1335</v>
      </c>
      <c r="E370" s="2">
        <v>2017</v>
      </c>
      <c r="F370" s="3" t="str">
        <f>IF(A370="","",IFERROR(INDEX(deb_specials!$B:$B,MATCH($A370,deb_specials!$A:$A,0)),"9"&amp;RIGHT(E370,2)&amp;TEXT(RIGHT(A370,4),"000")&amp;"D"))</f>
        <v>9171033D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>
        <v>1034</v>
      </c>
      <c r="B371" s="2" t="s">
        <v>1336</v>
      </c>
      <c r="C371" s="2" t="s">
        <v>1337</v>
      </c>
      <c r="D371" s="2" t="s">
        <v>1338</v>
      </c>
      <c r="E371" s="2">
        <v>2017</v>
      </c>
      <c r="F371" s="3" t="str">
        <f>IF(A371="","",IFERROR(INDEX(deb_specials!$B:$B,MATCH($A371,deb_specials!$A:$A,0)),"9"&amp;RIGHT(E371,2)&amp;TEXT(RIGHT(A371,4),"000")&amp;"D"))</f>
        <v>9171034D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>
        <v>1035</v>
      </c>
      <c r="B372" s="2" t="s">
        <v>1339</v>
      </c>
      <c r="C372" s="2" t="s">
        <v>1340</v>
      </c>
      <c r="D372" s="2" t="s">
        <v>1341</v>
      </c>
      <c r="E372" s="2">
        <v>2017</v>
      </c>
      <c r="F372" s="3" t="str">
        <f>IF(A372="","",IFERROR(INDEX(deb_specials!$B:$B,MATCH($A372,deb_specials!$A:$A,0)),"9"&amp;RIGHT(E372,2)&amp;TEXT(RIGHT(A372,4),"000")&amp;"D"))</f>
        <v>9171035D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>
        <v>1036</v>
      </c>
      <c r="B373" s="2" t="s">
        <v>1342</v>
      </c>
      <c r="C373" s="2" t="s">
        <v>1343</v>
      </c>
      <c r="D373" s="2" t="s">
        <v>1344</v>
      </c>
      <c r="E373" s="2">
        <v>2017</v>
      </c>
      <c r="F373" s="3" t="str">
        <f>IF(A373="","",IFERROR(INDEX(deb_specials!$B:$B,MATCH($A373,deb_specials!$A:$A,0)),"9"&amp;RIGHT(E373,2)&amp;TEXT(RIGHT(A373,4),"000")&amp;"D"))</f>
        <v>9171036D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>
        <v>1037</v>
      </c>
      <c r="B374" s="2" t="s">
        <v>1345</v>
      </c>
      <c r="C374" s="2" t="s">
        <v>1346</v>
      </c>
      <c r="D374" s="2" t="s">
        <v>1347</v>
      </c>
      <c r="E374" s="2">
        <v>2017</v>
      </c>
      <c r="F374" s="3" t="str">
        <f>IF(A374="","",IFERROR(INDEX(deb_specials!$B:$B,MATCH($A374,deb_specials!$A:$A,0)),"9"&amp;RIGHT(E374,2)&amp;TEXT(RIGHT(A374,4),"000")&amp;"D"))</f>
        <v>9171037D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>
        <v>1038</v>
      </c>
      <c r="B375" s="2" t="s">
        <v>1348</v>
      </c>
      <c r="C375" s="2" t="s">
        <v>1349</v>
      </c>
      <c r="D375" s="2" t="s">
        <v>1350</v>
      </c>
      <c r="E375" s="2">
        <v>2017</v>
      </c>
      <c r="F375" s="3" t="str">
        <f>IF(A375="","",IFERROR(INDEX(deb_specials!$B:$B,MATCH($A375,deb_specials!$A:$A,0)),"9"&amp;RIGHT(E375,2)&amp;TEXT(RIGHT(A375,4),"000")&amp;"D"))</f>
        <v>9171038D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>
        <v>1040</v>
      </c>
      <c r="B376" s="2" t="s">
        <v>1351</v>
      </c>
      <c r="C376" s="2" t="s">
        <v>1352</v>
      </c>
      <c r="D376" s="2" t="s">
        <v>1353</v>
      </c>
      <c r="E376" s="2">
        <v>2017</v>
      </c>
      <c r="F376" s="3" t="str">
        <f>IF(A376="","",IFERROR(INDEX(deb_specials!$B:$B,MATCH($A376,deb_specials!$A:$A,0)),"9"&amp;RIGHT(E376,2)&amp;TEXT(RIGHT(A376,4),"000")&amp;"D"))</f>
        <v>9171040D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>
        <v>1041</v>
      </c>
      <c r="B377" s="2" t="s">
        <v>1354</v>
      </c>
      <c r="C377" s="2" t="s">
        <v>1355</v>
      </c>
      <c r="D377" s="2" t="s">
        <v>1356</v>
      </c>
      <c r="E377" s="2">
        <v>2017</v>
      </c>
      <c r="F377" s="3" t="str">
        <f>IF(A377="","",IFERROR(INDEX(deb_specials!$B:$B,MATCH($A377,deb_specials!$A:$A,0)),"9"&amp;RIGHT(E377,2)&amp;TEXT(RIGHT(A377,4),"000")&amp;"D"))</f>
        <v>9171041D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>
        <v>1042</v>
      </c>
      <c r="B378" s="2" t="s">
        <v>1357</v>
      </c>
      <c r="C378" s="2" t="s">
        <v>1358</v>
      </c>
      <c r="D378" s="2" t="s">
        <v>1359</v>
      </c>
      <c r="E378" s="2">
        <v>2017</v>
      </c>
      <c r="F378" s="3" t="str">
        <f>IF(A378="","",IFERROR(INDEX(deb_specials!$B:$B,MATCH($A378,deb_specials!$A:$A,0)),"9"&amp;RIGHT(E378,2)&amp;TEXT(RIGHT(A378,4),"000")&amp;"D"))</f>
        <v>9171042D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>
        <v>1043</v>
      </c>
      <c r="B379" s="2" t="s">
        <v>1360</v>
      </c>
      <c r="C379" s="2" t="s">
        <v>1361</v>
      </c>
      <c r="D379" s="2" t="s">
        <v>1362</v>
      </c>
      <c r="E379" s="2">
        <v>2017</v>
      </c>
      <c r="F379" s="3" t="str">
        <f>IF(A379="","",IFERROR(INDEX(deb_specials!$B:$B,MATCH($A379,deb_specials!$A:$A,0)),"9"&amp;RIGHT(E379,2)&amp;TEXT(RIGHT(A379,4),"000")&amp;"D"))</f>
        <v>9171043D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>
        <v>1044</v>
      </c>
      <c r="B380" s="2" t="s">
        <v>1363</v>
      </c>
      <c r="C380" s="2" t="s">
        <v>1364</v>
      </c>
      <c r="D380" s="2" t="s">
        <v>1365</v>
      </c>
      <c r="E380" s="2">
        <v>2017</v>
      </c>
      <c r="F380" s="3" t="str">
        <f>IF(A380="","",IFERROR(INDEX(deb_specials!$B:$B,MATCH($A380,deb_specials!$A:$A,0)),"9"&amp;RIGHT(E380,2)&amp;TEXT(RIGHT(A380,4),"000")&amp;"D"))</f>
        <v>9171044D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>
        <v>1045</v>
      </c>
      <c r="B381" s="2" t="s">
        <v>1366</v>
      </c>
      <c r="C381" s="2" t="s">
        <v>1367</v>
      </c>
      <c r="D381" s="2" t="s">
        <v>1368</v>
      </c>
      <c r="E381" s="2">
        <v>2017</v>
      </c>
      <c r="F381" s="3" t="str">
        <f>IF(A381="","",IFERROR(INDEX(deb_specials!$B:$B,MATCH($A381,deb_specials!$A:$A,0)),"9"&amp;RIGHT(E381,2)&amp;TEXT(RIGHT(A381,4),"000")&amp;"D"))</f>
        <v>9171045D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>
        <v>1046</v>
      </c>
      <c r="B382" s="2" t="s">
        <v>1369</v>
      </c>
      <c r="C382" s="2" t="s">
        <v>1370</v>
      </c>
      <c r="D382" s="2" t="s">
        <v>1371</v>
      </c>
      <c r="E382" s="2">
        <v>2017</v>
      </c>
      <c r="F382" s="3" t="str">
        <f>IF(A382="","",IFERROR(INDEX(deb_specials!$B:$B,MATCH($A382,deb_specials!$A:$A,0)),"9"&amp;RIGHT(E382,2)&amp;TEXT(RIGHT(A382,4),"000")&amp;"D"))</f>
        <v>9171046D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>
        <v>1047</v>
      </c>
      <c r="B383" s="2" t="s">
        <v>1372</v>
      </c>
      <c r="C383" s="2" t="s">
        <v>1373</v>
      </c>
      <c r="D383" s="2" t="s">
        <v>1374</v>
      </c>
      <c r="E383" s="2">
        <v>2017</v>
      </c>
      <c r="F383" s="3" t="str">
        <f>IF(A383="","",IFERROR(INDEX(deb_specials!$B:$B,MATCH($A383,deb_specials!$A:$A,0)),"9"&amp;RIGHT(E383,2)&amp;TEXT(RIGHT(A383,4),"000")&amp;"D"))</f>
        <v>9171047D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>
        <v>1048</v>
      </c>
      <c r="B384" s="2" t="s">
        <v>1375</v>
      </c>
      <c r="C384" s="2" t="s">
        <v>1376</v>
      </c>
      <c r="D384" s="2" t="s">
        <v>1377</v>
      </c>
      <c r="E384" s="2">
        <v>2017</v>
      </c>
      <c r="F384" s="3" t="str">
        <f>IF(A384="","",IFERROR(INDEX(deb_specials!$B:$B,MATCH($A384,deb_specials!$A:$A,0)),"9"&amp;RIGHT(E384,2)&amp;TEXT(RIGHT(A384,4),"000")&amp;"D"))</f>
        <v>9171048D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>
        <v>1049</v>
      </c>
      <c r="B385" s="2" t="s">
        <v>1378</v>
      </c>
      <c r="C385" s="2" t="s">
        <v>1379</v>
      </c>
      <c r="D385" s="2" t="s">
        <v>1380</v>
      </c>
      <c r="E385" s="2">
        <v>2017</v>
      </c>
      <c r="F385" s="3" t="str">
        <f>IF(A385="","",IFERROR(INDEX(deb_specials!$B:$B,MATCH($A385,deb_specials!$A:$A,0)),"9"&amp;RIGHT(E385,2)&amp;TEXT(RIGHT(A385,4),"000")&amp;"D"))</f>
        <v>9171049D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>
        <v>1050</v>
      </c>
      <c r="B386" s="2" t="s">
        <v>1381</v>
      </c>
      <c r="C386" s="2" t="s">
        <v>1382</v>
      </c>
      <c r="D386" s="2" t="s">
        <v>1383</v>
      </c>
      <c r="E386" s="2">
        <v>2017</v>
      </c>
      <c r="F386" s="3" t="str">
        <f>IF(A386="","",IFERROR(INDEX(deb_specials!$B:$B,MATCH($A386,deb_specials!$A:$A,0)),"9"&amp;RIGHT(E386,2)&amp;TEXT(RIGHT(A386,4),"000")&amp;"D"))</f>
        <v>9171050D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>
        <v>1051</v>
      </c>
      <c r="B387" s="2" t="s">
        <v>1384</v>
      </c>
      <c r="C387" s="2" t="s">
        <v>1385</v>
      </c>
      <c r="D387" s="2" t="s">
        <v>1386</v>
      </c>
      <c r="E387" s="2">
        <v>2017</v>
      </c>
      <c r="F387" s="3" t="str">
        <f>IF(A387="","",IFERROR(INDEX(deb_specials!$B:$B,MATCH($A387,deb_specials!$A:$A,0)),"9"&amp;RIGHT(E387,2)&amp;TEXT(RIGHT(A387,4),"000")&amp;"D"))</f>
        <v>9171051D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>
        <v>1052</v>
      </c>
      <c r="B388" s="2" t="s">
        <v>1387</v>
      </c>
      <c r="C388" s="2" t="s">
        <v>1388</v>
      </c>
      <c r="D388" s="2" t="s">
        <v>1389</v>
      </c>
      <c r="E388" s="2">
        <v>2017</v>
      </c>
      <c r="F388" s="3" t="str">
        <f>IF(A388="","",IFERROR(INDEX(deb_specials!$B:$B,MATCH($A388,deb_specials!$A:$A,0)),"9"&amp;RIGHT(E388,2)&amp;TEXT(RIGHT(A388,4),"000")&amp;"D"))</f>
        <v>9171052D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>
        <v>1054</v>
      </c>
      <c r="B389" s="2" t="s">
        <v>1390</v>
      </c>
      <c r="C389" s="2" t="s">
        <v>1391</v>
      </c>
      <c r="D389" s="2" t="s">
        <v>1392</v>
      </c>
      <c r="E389" s="2">
        <v>2017</v>
      </c>
      <c r="F389" s="3" t="str">
        <f>IF(A389="","",IFERROR(INDEX(deb_specials!$B:$B,MATCH($A389,deb_specials!$A:$A,0)),"9"&amp;RIGHT(E389,2)&amp;TEXT(RIGHT(A389,4),"000")&amp;"D"))</f>
        <v>9171054D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>
        <v>1055</v>
      </c>
      <c r="B390" s="2" t="s">
        <v>1393</v>
      </c>
      <c r="C390" s="2" t="s">
        <v>1394</v>
      </c>
      <c r="D390" s="2" t="s">
        <v>1395</v>
      </c>
      <c r="E390" s="2">
        <v>2017</v>
      </c>
      <c r="F390" s="3" t="str">
        <f>IF(A390="","",IFERROR(INDEX(deb_specials!$B:$B,MATCH($A390,deb_specials!$A:$A,0)),"9"&amp;RIGHT(E390,2)&amp;TEXT(RIGHT(A390,4),"000")&amp;"D"))</f>
        <v>9171055D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>
        <v>1056</v>
      </c>
      <c r="B391" s="2" t="s">
        <v>1396</v>
      </c>
      <c r="C391" s="2" t="s">
        <v>1397</v>
      </c>
      <c r="D391" s="2" t="s">
        <v>1398</v>
      </c>
      <c r="E391" s="2">
        <v>2017</v>
      </c>
      <c r="F391" s="3" t="str">
        <f>IF(A391="","",IFERROR(INDEX(deb_specials!$B:$B,MATCH($A391,deb_specials!$A:$A,0)),"9"&amp;RIGHT(E391,2)&amp;TEXT(RIGHT(A391,4),"000")&amp;"D"))</f>
        <v>9171056D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>
        <v>1057</v>
      </c>
      <c r="B392" s="2" t="s">
        <v>1399</v>
      </c>
      <c r="C392" s="2" t="s">
        <v>1400</v>
      </c>
      <c r="D392" s="2" t="s">
        <v>1401</v>
      </c>
      <c r="E392" s="2">
        <v>2017</v>
      </c>
      <c r="F392" s="3" t="str">
        <f>IF(A392="","",IFERROR(INDEX(deb_specials!$B:$B,MATCH($A392,deb_specials!$A:$A,0)),"9"&amp;RIGHT(E392,2)&amp;TEXT(RIGHT(A392,4),"000")&amp;"D"))</f>
        <v>9171057D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>
        <v>1058</v>
      </c>
      <c r="B393" s="2" t="s">
        <v>1402</v>
      </c>
      <c r="C393" s="2" t="s">
        <v>1403</v>
      </c>
      <c r="D393" s="2" t="s">
        <v>1404</v>
      </c>
      <c r="E393" s="2">
        <v>2017</v>
      </c>
      <c r="F393" s="3" t="str">
        <f>IF(A393="","",IFERROR(INDEX(deb_specials!$B:$B,MATCH($A393,deb_specials!$A:$A,0)),"9"&amp;RIGHT(E393,2)&amp;TEXT(RIGHT(A393,4),"000")&amp;"D"))</f>
        <v>9171058D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>
        <v>1059</v>
      </c>
      <c r="B394" s="2" t="s">
        <v>1405</v>
      </c>
      <c r="C394" s="2" t="s">
        <v>1406</v>
      </c>
      <c r="D394" s="2" t="s">
        <v>1407</v>
      </c>
      <c r="E394" s="2">
        <v>2017</v>
      </c>
      <c r="F394" s="3" t="str">
        <f>IF(A394="","",IFERROR(INDEX(deb_specials!$B:$B,MATCH($A394,deb_specials!$A:$A,0)),"9"&amp;RIGHT(E394,2)&amp;TEXT(RIGHT(A394,4),"000")&amp;"D"))</f>
        <v>9171059D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>
        <v>1060</v>
      </c>
      <c r="B395" s="2" t="s">
        <v>1408</v>
      </c>
      <c r="C395" s="2" t="s">
        <v>1409</v>
      </c>
      <c r="D395" s="2" t="s">
        <v>1410</v>
      </c>
      <c r="E395" s="2">
        <v>2017</v>
      </c>
      <c r="F395" s="3" t="str">
        <f>IF(A395="","",IFERROR(INDEX(deb_specials!$B:$B,MATCH($A395,deb_specials!$A:$A,0)),"9"&amp;RIGHT(E395,2)&amp;TEXT(RIGHT(A395,4),"000")&amp;"D"))</f>
        <v>9171060D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>
        <v>1061</v>
      </c>
      <c r="B396" s="2" t="s">
        <v>1411</v>
      </c>
      <c r="C396" s="2" t="s">
        <v>1412</v>
      </c>
      <c r="D396" s="2" t="s">
        <v>1413</v>
      </c>
      <c r="E396" s="2">
        <v>2017</v>
      </c>
      <c r="F396" s="3" t="str">
        <f>IF(A396="","",IFERROR(INDEX(deb_specials!$B:$B,MATCH($A396,deb_specials!$A:$A,0)),"9"&amp;RIGHT(E396,2)&amp;TEXT(RIGHT(A396,4),"000")&amp;"D"))</f>
        <v>9171061D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>
        <v>1062</v>
      </c>
      <c r="B397" s="2" t="s">
        <v>1414</v>
      </c>
      <c r="C397" s="2" t="s">
        <v>1415</v>
      </c>
      <c r="D397" s="2" t="s">
        <v>1416</v>
      </c>
      <c r="E397" s="2">
        <v>2017</v>
      </c>
      <c r="F397" s="3" t="str">
        <f>IF(A397="","",IFERROR(INDEX(deb_specials!$B:$B,MATCH($A397,deb_specials!$A:$A,0)),"9"&amp;RIGHT(E397,2)&amp;TEXT(RIGHT(A397,4),"000")&amp;"D"))</f>
        <v>9171062D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>
        <v>1063</v>
      </c>
      <c r="B398" s="2" t="s">
        <v>1417</v>
      </c>
      <c r="C398" s="2" t="s">
        <v>1418</v>
      </c>
      <c r="D398" s="2" t="s">
        <v>1419</v>
      </c>
      <c r="E398" s="2">
        <v>2017</v>
      </c>
      <c r="F398" s="3" t="str">
        <f>IF(A398="","",IFERROR(INDEX(deb_specials!$B:$B,MATCH($A398,deb_specials!$A:$A,0)),"9"&amp;RIGHT(E398,2)&amp;TEXT(RIGHT(A398,4),"000")&amp;"D"))</f>
        <v>9171063D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>
        <v>1064</v>
      </c>
      <c r="B399" s="2" t="s">
        <v>1420</v>
      </c>
      <c r="C399" s="2" t="s">
        <v>1421</v>
      </c>
      <c r="D399" s="2" t="s">
        <v>1422</v>
      </c>
      <c r="E399" s="2">
        <v>2017</v>
      </c>
      <c r="F399" s="3" t="str">
        <f>IF(A399="","",IFERROR(INDEX(deb_specials!$B:$B,MATCH($A399,deb_specials!$A:$A,0)),"9"&amp;RIGHT(E399,2)&amp;TEXT(RIGHT(A399,4),"000")&amp;"D"))</f>
        <v>9171064D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>
        <v>1065</v>
      </c>
      <c r="B400" s="2" t="s">
        <v>1423</v>
      </c>
      <c r="C400" s="2" t="s">
        <v>1424</v>
      </c>
      <c r="D400" s="2" t="s">
        <v>1425</v>
      </c>
      <c r="E400" s="2">
        <v>2017</v>
      </c>
      <c r="F400" s="3" t="str">
        <f>IF(A400="","",IFERROR(INDEX(deb_specials!$B:$B,MATCH($A400,deb_specials!$A:$A,0)),"9"&amp;RIGHT(E400,2)&amp;TEXT(RIGHT(A400,4),"000")&amp;"D"))</f>
        <v>9171065D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>
        <v>1066</v>
      </c>
      <c r="B401" s="2" t="s">
        <v>1426</v>
      </c>
      <c r="C401" s="2" t="s">
        <v>1427</v>
      </c>
      <c r="D401" s="2" t="s">
        <v>1428</v>
      </c>
      <c r="E401" s="2">
        <v>2017</v>
      </c>
      <c r="F401" s="3" t="str">
        <f>IF(A401="","",IFERROR(INDEX(deb_specials!$B:$B,MATCH($A401,deb_specials!$A:$A,0)),"9"&amp;RIGHT(E401,2)&amp;TEXT(RIGHT(A401,4),"000")&amp;"D"))</f>
        <v>9171066D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>
        <v>1068</v>
      </c>
      <c r="B402" s="2" t="s">
        <v>1429</v>
      </c>
      <c r="C402" s="2" t="s">
        <v>1430</v>
      </c>
      <c r="D402" s="2" t="s">
        <v>1431</v>
      </c>
      <c r="E402" s="2">
        <v>2017</v>
      </c>
      <c r="F402" s="3" t="str">
        <f>IF(A402="","",IFERROR(INDEX(deb_specials!$B:$B,MATCH($A402,deb_specials!$A:$A,0)),"9"&amp;RIGHT(E402,2)&amp;TEXT(RIGHT(A402,4),"000")&amp;"D"))</f>
        <v>9171068D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>
        <v>1069</v>
      </c>
      <c r="B403" s="2" t="s">
        <v>1432</v>
      </c>
      <c r="C403" s="2" t="s">
        <v>1433</v>
      </c>
      <c r="D403" s="2" t="s">
        <v>1434</v>
      </c>
      <c r="E403" s="2">
        <v>2017</v>
      </c>
      <c r="F403" s="3" t="str">
        <f>IF(A403="","",IFERROR(INDEX(deb_specials!$B:$B,MATCH($A403,deb_specials!$A:$A,0)),"9"&amp;RIGHT(E403,2)&amp;TEXT(RIGHT(A403,4),"000")&amp;"D"))</f>
        <v>9171069D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>
        <v>1070</v>
      </c>
      <c r="B404" s="2" t="s">
        <v>1435</v>
      </c>
      <c r="C404" s="2" t="s">
        <v>1436</v>
      </c>
      <c r="D404" s="2" t="s">
        <v>1437</v>
      </c>
      <c r="E404" s="2">
        <v>2017</v>
      </c>
      <c r="F404" s="3" t="str">
        <f>IF(A404="","",IFERROR(INDEX(deb_specials!$B:$B,MATCH($A404,deb_specials!$A:$A,0)),"9"&amp;RIGHT(E404,2)&amp;TEXT(RIGHT(A404,4),"000")&amp;"D"))</f>
        <v>9171070D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>
        <v>1071</v>
      </c>
      <c r="B405" s="2" t="s">
        <v>1438</v>
      </c>
      <c r="C405" s="2" t="s">
        <v>1439</v>
      </c>
      <c r="D405" s="2" t="s">
        <v>1440</v>
      </c>
      <c r="E405" s="2">
        <v>2017</v>
      </c>
      <c r="F405" s="3" t="str">
        <f>IF(A405="","",IFERROR(INDEX(deb_specials!$B:$B,MATCH($A405,deb_specials!$A:$A,0)),"9"&amp;RIGHT(E405,2)&amp;TEXT(RIGHT(A405,4),"000")&amp;"D"))</f>
        <v>9171071D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>
        <v>1072</v>
      </c>
      <c r="B406" s="2" t="s">
        <v>1441</v>
      </c>
      <c r="C406" s="2" t="s">
        <v>1442</v>
      </c>
      <c r="D406" s="2" t="s">
        <v>1443</v>
      </c>
      <c r="E406" s="2">
        <v>2017</v>
      </c>
      <c r="F406" s="3" t="str">
        <f>IF(A406="","",IFERROR(INDEX(deb_specials!$B:$B,MATCH($A406,deb_specials!$A:$A,0)),"9"&amp;RIGHT(E406,2)&amp;TEXT(RIGHT(A406,4),"000")&amp;"D"))</f>
        <v>9171072D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>
        <v>1073</v>
      </c>
      <c r="B407" s="2" t="s">
        <v>1444</v>
      </c>
      <c r="C407" s="2" t="s">
        <v>1445</v>
      </c>
      <c r="D407" s="2" t="s">
        <v>1446</v>
      </c>
      <c r="E407" s="2">
        <v>2017</v>
      </c>
      <c r="F407" s="3" t="str">
        <f>IF(A407="","",IFERROR(INDEX(deb_specials!$B:$B,MATCH($A407,deb_specials!$A:$A,0)),"9"&amp;RIGHT(E407,2)&amp;TEXT(RIGHT(A407,4),"000")&amp;"D"))</f>
        <v>9171073D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>
        <v>1074</v>
      </c>
      <c r="B408" s="2" t="s">
        <v>1447</v>
      </c>
      <c r="C408" s="2" t="s">
        <v>1448</v>
      </c>
      <c r="D408" s="2" t="s">
        <v>1449</v>
      </c>
      <c r="E408" s="2">
        <v>2017</v>
      </c>
      <c r="F408" s="3" t="str">
        <f>IF(A408="","",IFERROR(INDEX(deb_specials!$B:$B,MATCH($A408,deb_specials!$A:$A,0)),"9"&amp;RIGHT(E408,2)&amp;TEXT(RIGHT(A408,4),"000")&amp;"D"))</f>
        <v>9171074D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>
        <v>1075</v>
      </c>
      <c r="B409" s="2" t="s">
        <v>1450</v>
      </c>
      <c r="C409" s="2" t="s">
        <v>1451</v>
      </c>
      <c r="D409" s="2" t="s">
        <v>1452</v>
      </c>
      <c r="E409" s="2">
        <v>2017</v>
      </c>
      <c r="F409" s="3" t="str">
        <f>IF(A409="","",IFERROR(INDEX(deb_specials!$B:$B,MATCH($A409,deb_specials!$A:$A,0)),"9"&amp;RIGHT(E409,2)&amp;TEXT(RIGHT(A409,4),"000")&amp;"D"))</f>
        <v>9171075D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>
        <v>1076</v>
      </c>
      <c r="B410" s="2" t="s">
        <v>1453</v>
      </c>
      <c r="C410" s="2" t="s">
        <v>1454</v>
      </c>
      <c r="D410" s="2" t="s">
        <v>1455</v>
      </c>
      <c r="E410" s="2">
        <v>2017</v>
      </c>
      <c r="F410" s="3" t="str">
        <f>IF(A410="","",IFERROR(INDEX(deb_specials!$B:$B,MATCH($A410,deb_specials!$A:$A,0)),"9"&amp;RIGHT(E410,2)&amp;TEXT(RIGHT(A410,4),"000")&amp;"D"))</f>
        <v>9171076D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>
        <v>1077</v>
      </c>
      <c r="B411" s="2" t="s">
        <v>1456</v>
      </c>
      <c r="C411" s="2" t="s">
        <v>1457</v>
      </c>
      <c r="D411" s="2" t="s">
        <v>1458</v>
      </c>
      <c r="E411" s="2">
        <v>2017</v>
      </c>
      <c r="F411" s="3" t="str">
        <f>IF(A411="","",IFERROR(INDEX(deb_specials!$B:$B,MATCH($A411,deb_specials!$A:$A,0)),"9"&amp;RIGHT(E411,2)&amp;TEXT(RIGHT(A411,4),"000")&amp;"D"))</f>
        <v>9171077D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>
        <v>1078</v>
      </c>
      <c r="B412" s="2" t="s">
        <v>1459</v>
      </c>
      <c r="C412" s="2" t="s">
        <v>1460</v>
      </c>
      <c r="D412" s="2" t="s">
        <v>1461</v>
      </c>
      <c r="E412" s="2">
        <v>2017</v>
      </c>
      <c r="F412" s="3" t="str">
        <f>IF(A412="","",IFERROR(INDEX(deb_specials!$B:$B,MATCH($A412,deb_specials!$A:$A,0)),"9"&amp;RIGHT(E412,2)&amp;TEXT(RIGHT(A412,4),"000")&amp;"D"))</f>
        <v>9171078D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>
        <v>1079</v>
      </c>
      <c r="B413" s="2" t="s">
        <v>1462</v>
      </c>
      <c r="C413" s="2" t="s">
        <v>1463</v>
      </c>
      <c r="D413" s="2" t="s">
        <v>1464</v>
      </c>
      <c r="E413" s="2">
        <v>2017</v>
      </c>
      <c r="F413" s="3" t="str">
        <f>IF(A413="","",IFERROR(INDEX(deb_specials!$B:$B,MATCH($A413,deb_specials!$A:$A,0)),"9"&amp;RIGHT(E413,2)&amp;TEXT(RIGHT(A413,4),"000")&amp;"D"))</f>
        <v>9171079D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>
        <v>1080</v>
      </c>
      <c r="B414" s="2" t="s">
        <v>1465</v>
      </c>
      <c r="C414" s="2" t="s">
        <v>1466</v>
      </c>
      <c r="D414" s="2" t="s">
        <v>1467</v>
      </c>
      <c r="E414" s="2">
        <v>2017</v>
      </c>
      <c r="F414" s="3" t="str">
        <f>IF(A414="","",IFERROR(INDEX(deb_specials!$B:$B,MATCH($A414,deb_specials!$A:$A,0)),"9"&amp;RIGHT(E414,2)&amp;TEXT(RIGHT(A414,4),"000")&amp;"D"))</f>
        <v>9171080D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>
        <v>1081</v>
      </c>
      <c r="B415" s="2" t="s">
        <v>1468</v>
      </c>
      <c r="C415" s="2" t="s">
        <v>1469</v>
      </c>
      <c r="D415" s="2" t="s">
        <v>1470</v>
      </c>
      <c r="E415" s="2">
        <v>2017</v>
      </c>
      <c r="F415" s="3" t="str">
        <f>IF(A415="","",IFERROR(INDEX(deb_specials!$B:$B,MATCH($A415,deb_specials!$A:$A,0)),"9"&amp;RIGHT(E415,2)&amp;TEXT(RIGHT(A415,4),"000")&amp;"D"))</f>
        <v>9171081D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>
        <v>1082</v>
      </c>
      <c r="B416" s="2" t="s">
        <v>1471</v>
      </c>
      <c r="C416" s="2" t="s">
        <v>1472</v>
      </c>
      <c r="D416" s="2" t="s">
        <v>1473</v>
      </c>
      <c r="E416" s="2">
        <v>2017</v>
      </c>
      <c r="F416" s="3" t="str">
        <f>IF(A416="","",IFERROR(INDEX(deb_specials!$B:$B,MATCH($A416,deb_specials!$A:$A,0)),"9"&amp;RIGHT(E416,2)&amp;TEXT(RIGHT(A416,4),"000")&amp;"D"))</f>
        <v>9171082D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>
        <v>1083</v>
      </c>
      <c r="B417" s="2" t="s">
        <v>1474</v>
      </c>
      <c r="C417" s="2" t="s">
        <v>1475</v>
      </c>
      <c r="D417" s="2" t="s">
        <v>1476</v>
      </c>
      <c r="E417" s="2">
        <v>2017</v>
      </c>
      <c r="F417" s="3" t="str">
        <f>IF(A417="","",IFERROR(INDEX(deb_specials!$B:$B,MATCH($A417,deb_specials!$A:$A,0)),"9"&amp;RIGHT(E417,2)&amp;TEXT(RIGHT(A417,4),"000")&amp;"D"))</f>
        <v>9171083D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>
        <v>1084</v>
      </c>
      <c r="B418" s="2" t="s">
        <v>1477</v>
      </c>
      <c r="C418" s="2" t="s">
        <v>1478</v>
      </c>
      <c r="D418" s="2" t="s">
        <v>1479</v>
      </c>
      <c r="E418" s="2">
        <v>2017</v>
      </c>
      <c r="F418" s="3" t="str">
        <f>IF(A418="","",IFERROR(INDEX(deb_specials!$B:$B,MATCH($A418,deb_specials!$A:$A,0)),"9"&amp;RIGHT(E418,2)&amp;TEXT(RIGHT(A418,4),"000")&amp;"D"))</f>
        <v>9171084D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>
        <v>1085</v>
      </c>
      <c r="B419" s="2" t="s">
        <v>1480</v>
      </c>
      <c r="C419" s="2" t="s">
        <v>1481</v>
      </c>
      <c r="D419" s="2" t="s">
        <v>1482</v>
      </c>
      <c r="E419" s="2">
        <v>2017</v>
      </c>
      <c r="F419" s="3" t="str">
        <f>IF(A419="","",IFERROR(INDEX(deb_specials!$B:$B,MATCH($A419,deb_specials!$A:$A,0)),"9"&amp;RIGHT(E419,2)&amp;TEXT(RIGHT(A419,4),"000")&amp;"D"))</f>
        <v>9171085D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>
        <v>1086</v>
      </c>
      <c r="B420" s="2" t="s">
        <v>1483</v>
      </c>
      <c r="C420" s="2" t="s">
        <v>1484</v>
      </c>
      <c r="D420" s="2" t="s">
        <v>1485</v>
      </c>
      <c r="E420" s="2">
        <v>2017</v>
      </c>
      <c r="F420" s="3" t="str">
        <f>IF(A420="","",IFERROR(INDEX(deb_specials!$B:$B,MATCH($A420,deb_specials!$A:$A,0)),"9"&amp;RIGHT(E420,2)&amp;TEXT(RIGHT(A420,4),"000")&amp;"D"))</f>
        <v>9171086D</v>
      </c>
    </row>
    <row r="421" spans="1:26" ht="15.75" customHeight="1" x14ac:dyDescent="0.3">
      <c r="A421" s="2">
        <v>1087</v>
      </c>
      <c r="B421" s="2" t="s">
        <v>1486</v>
      </c>
      <c r="C421" s="2" t="s">
        <v>1487</v>
      </c>
      <c r="D421" s="2" t="s">
        <v>1488</v>
      </c>
      <c r="E421" s="2">
        <v>2017</v>
      </c>
      <c r="F421" s="3" t="str">
        <f>IF(A421="","",IFERROR(INDEX(deb_specials!$B:$B,MATCH($A421,deb_specials!$A:$A,0)),"9"&amp;RIGHT(E421,2)&amp;TEXT(RIGHT(A421,4),"000")&amp;"D"))</f>
        <v>9171087D</v>
      </c>
    </row>
    <row r="422" spans="1:26" ht="15.75" customHeight="1" x14ac:dyDescent="0.3">
      <c r="A422" s="2">
        <v>1088</v>
      </c>
      <c r="B422" s="2" t="s">
        <v>1489</v>
      </c>
      <c r="C422" s="2" t="s">
        <v>1490</v>
      </c>
      <c r="D422" s="2" t="s">
        <v>1491</v>
      </c>
      <c r="E422" s="2">
        <v>2017</v>
      </c>
      <c r="F422" s="3" t="str">
        <f>IF(A422="","",IFERROR(INDEX(deb_specials!$B:$B,MATCH($A422,deb_specials!$A:$A,0)),"9"&amp;RIGHT(E422,2)&amp;TEXT(RIGHT(A422,4),"000")&amp;"D"))</f>
        <v>9171088D</v>
      </c>
    </row>
    <row r="423" spans="1:26" ht="15.75" customHeight="1" x14ac:dyDescent="0.3">
      <c r="A423" s="2">
        <v>1089</v>
      </c>
      <c r="B423" s="2" t="s">
        <v>1492</v>
      </c>
      <c r="C423" s="2" t="s">
        <v>1493</v>
      </c>
      <c r="D423" s="2" t="s">
        <v>1494</v>
      </c>
      <c r="E423" s="2">
        <v>2017</v>
      </c>
      <c r="F423" s="3" t="str">
        <f>IF(A423="","",IFERROR(INDEX(deb_specials!$B:$B,MATCH($A423,deb_specials!$A:$A,0)),"9"&amp;RIGHT(E423,2)&amp;TEXT(RIGHT(A423,4),"000")&amp;"D"))</f>
        <v>9171089D</v>
      </c>
    </row>
    <row r="424" spans="1:26" ht="15.75" customHeight="1" x14ac:dyDescent="0.3">
      <c r="A424" s="5">
        <v>1090</v>
      </c>
      <c r="B424" s="2" t="s">
        <v>1495</v>
      </c>
      <c r="C424" s="2"/>
      <c r="D424" s="6"/>
      <c r="E424" s="7">
        <v>2017</v>
      </c>
      <c r="F424" s="3" t="str">
        <f>IF(A424="","",IFERROR(INDEX(deb_specials!$B:$B,MATCH($A424,deb_specials!$A:$A,0)),"9"&amp;RIGHT(E424,2)&amp;TEXT(RIGHT(A424,4),"000")&amp;"D"))</f>
        <v>9171090D</v>
      </c>
    </row>
    <row r="425" spans="1:26" ht="15.75" customHeight="1" x14ac:dyDescent="0.3">
      <c r="A425" s="5">
        <v>1091</v>
      </c>
      <c r="B425" s="2" t="s">
        <v>1496</v>
      </c>
      <c r="C425" s="6" t="s">
        <v>1497</v>
      </c>
      <c r="D425" s="7">
        <v>31631165378</v>
      </c>
      <c r="E425" s="7">
        <v>2017</v>
      </c>
      <c r="F425" s="3" t="str">
        <f>IF(A425="","",IFERROR(INDEX(deb_specials!$B:$B,MATCH($A425,deb_specials!$A:$A,0)),"9"&amp;RIGHT(E425,2)&amp;TEXT(RIGHT(A425,4),"000")&amp;"D"))</f>
        <v>9171091D</v>
      </c>
    </row>
    <row r="426" spans="1:26" ht="15.75" customHeight="1" x14ac:dyDescent="0.3">
      <c r="A426" s="5">
        <v>1092</v>
      </c>
      <c r="B426" s="2" t="s">
        <v>1498</v>
      </c>
      <c r="C426" s="2" t="s">
        <v>1499</v>
      </c>
      <c r="D426" s="7">
        <v>31646932318</v>
      </c>
      <c r="E426" s="7">
        <v>2018</v>
      </c>
      <c r="F426" s="3" t="str">
        <f>IF(A426="","",IFERROR(INDEX(deb_specials!$B:$B,MATCH($A426,deb_specials!$A:$A,0)),"9"&amp;RIGHT(E426,2)&amp;TEXT(RIGHT(A426,4),"000")&amp;"D"))</f>
        <v>9181092D</v>
      </c>
    </row>
    <row r="427" spans="1:26" ht="15.75" customHeight="1" x14ac:dyDescent="0.3">
      <c r="A427" s="5">
        <v>1093</v>
      </c>
      <c r="B427" s="2" t="s">
        <v>1500</v>
      </c>
      <c r="C427" s="6" t="s">
        <v>1501</v>
      </c>
      <c r="D427" s="7">
        <v>31657239795</v>
      </c>
      <c r="E427" s="7">
        <v>2018</v>
      </c>
      <c r="F427" s="3" t="str">
        <f>IF(A427="","",IFERROR(INDEX(deb_specials!$B:$B,MATCH($A427,deb_specials!$A:$A,0)),"9"&amp;RIGHT(E427,2)&amp;TEXT(RIGHT(A427,4),"000")&amp;"D"))</f>
        <v>9181093D</v>
      </c>
    </row>
    <row r="428" spans="1:26" ht="15.75" customHeight="1" x14ac:dyDescent="0.3">
      <c r="A428" s="5">
        <v>1094</v>
      </c>
      <c r="B428" s="6" t="s">
        <v>1502</v>
      </c>
      <c r="C428" s="6" t="s">
        <v>1503</v>
      </c>
      <c r="D428" s="7">
        <v>3162130286</v>
      </c>
      <c r="E428" s="7">
        <v>2018</v>
      </c>
      <c r="F428" s="3" t="str">
        <f>IF(A428="","",IFERROR(INDEX(deb_specials!$B:$B,MATCH($A428,deb_specials!$A:$A,0)),"9"&amp;RIGHT(E428,2)&amp;TEXT(RIGHT(A428,4),"000")&amp;"D"))</f>
        <v>9181094D</v>
      </c>
    </row>
    <row r="429" spans="1:26" ht="15.75" customHeight="1" x14ac:dyDescent="0.3">
      <c r="A429" s="7">
        <v>1095</v>
      </c>
      <c r="B429" s="6" t="s">
        <v>1504</v>
      </c>
      <c r="C429" s="6" t="s">
        <v>1505</v>
      </c>
      <c r="D429" s="6"/>
      <c r="E429" s="7">
        <v>2018</v>
      </c>
      <c r="F429" s="3" t="str">
        <f>IF(A429="","",IFERROR(INDEX(deb_specials!$B:$B,MATCH($A429,deb_specials!$A:$A,0)),"9"&amp;RIGHT(E429,2)&amp;TEXT(RIGHT(A429,4),"000")&amp;"D"))</f>
        <v>9181095D</v>
      </c>
    </row>
    <row r="430" spans="1:26" ht="15.75" customHeight="1" x14ac:dyDescent="0.3">
      <c r="A430" s="5">
        <v>1096</v>
      </c>
      <c r="B430" s="2" t="s">
        <v>1506</v>
      </c>
      <c r="C430" s="2" t="s">
        <v>1507</v>
      </c>
      <c r="D430" s="7">
        <v>31682603072</v>
      </c>
      <c r="E430" s="7">
        <v>2018</v>
      </c>
      <c r="F430" s="3" t="str">
        <f>IF(A430="","",IFERROR(INDEX(deb_specials!$B:$B,MATCH($A430,deb_specials!$A:$A,0)),"9"&amp;RIGHT(E430,2)&amp;TEXT(RIGHT(A430,4),"000")&amp;"D"))</f>
        <v>9181096D</v>
      </c>
    </row>
    <row r="431" spans="1:26" ht="15.75" customHeight="1" x14ac:dyDescent="0.3">
      <c r="A431" s="5">
        <v>1097</v>
      </c>
      <c r="B431" s="2" t="s">
        <v>1508</v>
      </c>
      <c r="C431" s="2" t="s">
        <v>1509</v>
      </c>
      <c r="D431" s="7">
        <v>31620559136</v>
      </c>
      <c r="E431" s="7">
        <v>2018</v>
      </c>
      <c r="F431" s="3" t="str">
        <f>IF(A431="","",IFERROR(INDEX(deb_specials!$B:$B,MATCH($A431,deb_specials!$A:$A,0)),"9"&amp;RIGHT(E431,2)&amp;TEXT(RIGHT(A431,4),"000")&amp;"D"))</f>
        <v>9181097D</v>
      </c>
    </row>
    <row r="432" spans="1:26" ht="15.75" customHeight="1" x14ac:dyDescent="0.3">
      <c r="A432" s="5">
        <v>1098</v>
      </c>
      <c r="B432" s="2" t="s">
        <v>1510</v>
      </c>
      <c r="C432" s="2" t="s">
        <v>1511</v>
      </c>
      <c r="D432" s="7">
        <v>31658932902</v>
      </c>
      <c r="E432" s="7">
        <v>2018</v>
      </c>
      <c r="F432" s="3" t="str">
        <f>IF(A432="","",IFERROR(INDEX(deb_specials!$B:$B,MATCH($A432,deb_specials!$A:$A,0)),"9"&amp;RIGHT(E432,2)&amp;TEXT(RIGHT(A432,4),"000")&amp;"D"))</f>
        <v>9181098D</v>
      </c>
    </row>
    <row r="433" spans="1:6" ht="15.75" customHeight="1" x14ac:dyDescent="0.3">
      <c r="A433" s="5">
        <v>1100</v>
      </c>
      <c r="B433" s="2" t="s">
        <v>1512</v>
      </c>
      <c r="C433" s="2" t="s">
        <v>1513</v>
      </c>
      <c r="D433" s="7">
        <v>31657339525</v>
      </c>
      <c r="E433" s="7">
        <v>2018</v>
      </c>
      <c r="F433" s="3" t="str">
        <f>IF(A433="","",IFERROR(INDEX(deb_specials!$B:$B,MATCH($A433,deb_specials!$A:$A,0)),"9"&amp;RIGHT(E433,2)&amp;TEXT(RIGHT(A433,4),"000")&amp;"D"))</f>
        <v>9181100D</v>
      </c>
    </row>
    <row r="434" spans="1:6" ht="15.75" customHeight="1" x14ac:dyDescent="0.3">
      <c r="A434" s="5">
        <v>1101</v>
      </c>
      <c r="B434" s="2" t="s">
        <v>1514</v>
      </c>
      <c r="C434" s="2" t="s">
        <v>1515</v>
      </c>
      <c r="D434" s="7">
        <v>31631914968</v>
      </c>
      <c r="E434" s="7">
        <v>2018</v>
      </c>
      <c r="F434" s="3" t="str">
        <f>IF(A434="","",IFERROR(INDEX(deb_specials!$B:$B,MATCH($A434,deb_specials!$A:$A,0)),"9"&amp;RIGHT(E434,2)&amp;TEXT(RIGHT(A434,4),"000")&amp;"D"))</f>
        <v>9181101D</v>
      </c>
    </row>
    <row r="435" spans="1:6" ht="15.75" customHeight="1" x14ac:dyDescent="0.3">
      <c r="A435" s="5">
        <v>1102</v>
      </c>
      <c r="B435" s="2" t="s">
        <v>1516</v>
      </c>
      <c r="C435" s="2" t="s">
        <v>1517</v>
      </c>
      <c r="D435" s="7">
        <v>31626132269</v>
      </c>
      <c r="E435" s="7">
        <v>2018</v>
      </c>
      <c r="F435" s="3" t="str">
        <f>IF(A435="","",IFERROR(INDEX(deb_specials!$B:$B,MATCH($A435,deb_specials!$A:$A,0)),"9"&amp;RIGHT(E435,2)&amp;TEXT(RIGHT(A435,4),"000")&amp;"D"))</f>
        <v>9181102D</v>
      </c>
    </row>
    <row r="436" spans="1:6" ht="15.75" customHeight="1" x14ac:dyDescent="0.3">
      <c r="A436" s="5">
        <v>1103</v>
      </c>
      <c r="B436" s="2" t="s">
        <v>1518</v>
      </c>
      <c r="C436" s="2" t="s">
        <v>1519</v>
      </c>
      <c r="D436" s="7">
        <v>31622069110</v>
      </c>
      <c r="E436" s="7">
        <v>2018</v>
      </c>
      <c r="F436" s="3" t="str">
        <f>IF(A436="","",IFERROR(INDEX(deb_specials!$B:$B,MATCH($A436,deb_specials!$A:$A,0)),"9"&amp;RIGHT(E436,2)&amp;TEXT(RIGHT(A436,4),"000")&amp;"D"))</f>
        <v>9181103D</v>
      </c>
    </row>
    <row r="437" spans="1:6" ht="15.75" customHeight="1" x14ac:dyDescent="0.3">
      <c r="A437" s="5">
        <v>1104</v>
      </c>
      <c r="B437" s="2" t="s">
        <v>1520</v>
      </c>
      <c r="C437" s="2" t="s">
        <v>1521</v>
      </c>
      <c r="D437" s="7">
        <v>31619025326</v>
      </c>
      <c r="E437" s="7">
        <v>2018</v>
      </c>
      <c r="F437" s="3" t="str">
        <f>IF(A437="","",IFERROR(INDEX(deb_specials!$B:$B,MATCH($A437,deb_specials!$A:$A,0)),"9"&amp;RIGHT(E437,2)&amp;TEXT(RIGHT(A437,4),"000")&amp;"D"))</f>
        <v>9181104D</v>
      </c>
    </row>
    <row r="438" spans="1:6" ht="15.75" customHeight="1" x14ac:dyDescent="0.3">
      <c r="A438" s="5">
        <v>1105</v>
      </c>
      <c r="B438" s="2" t="s">
        <v>1522</v>
      </c>
      <c r="C438" s="2" t="s">
        <v>1523</v>
      </c>
      <c r="D438" s="7">
        <v>31653101661</v>
      </c>
      <c r="E438" s="7">
        <v>2018</v>
      </c>
      <c r="F438" s="3" t="str">
        <f>IF(A438="","",IFERROR(INDEX(deb_specials!$B:$B,MATCH($A438,deb_specials!$A:$A,0)),"9"&amp;RIGHT(E438,2)&amp;TEXT(RIGHT(A438,4),"000")&amp;"D"))</f>
        <v>9181105D</v>
      </c>
    </row>
    <row r="439" spans="1:6" ht="15.75" customHeight="1" x14ac:dyDescent="0.3">
      <c r="A439" s="5">
        <v>1106</v>
      </c>
      <c r="B439" s="2" t="s">
        <v>1524</v>
      </c>
      <c r="C439" s="2" t="s">
        <v>1525</v>
      </c>
      <c r="D439" s="7">
        <v>31631919462</v>
      </c>
      <c r="E439" s="7">
        <v>2018</v>
      </c>
      <c r="F439" s="3" t="str">
        <f>IF(A439="","",IFERROR(INDEX(deb_specials!$B:$B,MATCH($A439,deb_specials!$A:$A,0)),"9"&amp;RIGHT(E439,2)&amp;TEXT(RIGHT(A439,4),"000")&amp;"D"))</f>
        <v>9181106D</v>
      </c>
    </row>
    <row r="440" spans="1:6" ht="15.75" customHeight="1" x14ac:dyDescent="0.3">
      <c r="A440" s="5">
        <v>1107</v>
      </c>
      <c r="B440" s="2" t="s">
        <v>1526</v>
      </c>
      <c r="C440" s="2" t="s">
        <v>1527</v>
      </c>
      <c r="D440" s="7">
        <v>31634005034</v>
      </c>
      <c r="E440" s="7">
        <v>2018</v>
      </c>
      <c r="F440" s="3" t="str">
        <f>IF(A440="","",IFERROR(INDEX(deb_specials!$B:$B,MATCH($A440,deb_specials!$A:$A,0)),"9"&amp;RIGHT(E440,2)&amp;TEXT(RIGHT(A440,4),"000")&amp;"D"))</f>
        <v>9181107D</v>
      </c>
    </row>
    <row r="441" spans="1:6" ht="15.75" customHeight="1" x14ac:dyDescent="0.3">
      <c r="A441" s="5">
        <v>1108</v>
      </c>
      <c r="B441" s="2" t="s">
        <v>1528</v>
      </c>
      <c r="C441" s="2" t="s">
        <v>1529</v>
      </c>
      <c r="D441" s="7">
        <v>31626971345</v>
      </c>
      <c r="E441" s="7">
        <v>2018</v>
      </c>
      <c r="F441" s="3" t="str">
        <f>IF(A441="","",IFERROR(INDEX(deb_specials!$B:$B,MATCH($A441,deb_specials!$A:$A,0)),"9"&amp;RIGHT(E441,2)&amp;TEXT(RIGHT(A441,4),"000")&amp;"D"))</f>
        <v>9181108D</v>
      </c>
    </row>
    <row r="442" spans="1:6" ht="15.75" customHeight="1" x14ac:dyDescent="0.3">
      <c r="A442" s="5">
        <v>1109</v>
      </c>
      <c r="B442" s="2" t="s">
        <v>1530</v>
      </c>
      <c r="C442" s="2" t="s">
        <v>1531</v>
      </c>
      <c r="D442" s="7">
        <v>31636251556</v>
      </c>
      <c r="E442" s="7">
        <v>2018</v>
      </c>
      <c r="F442" s="3" t="str">
        <f>IF(A442="","",IFERROR(INDEX(deb_specials!$B:$B,MATCH($A442,deb_specials!$A:$A,0)),"9"&amp;RIGHT(E442,2)&amp;TEXT(RIGHT(A442,4),"000")&amp;"D"))</f>
        <v>9181109D</v>
      </c>
    </row>
    <row r="443" spans="1:6" ht="15.75" customHeight="1" x14ac:dyDescent="0.3">
      <c r="A443" s="5">
        <v>1110</v>
      </c>
      <c r="B443" s="2" t="s">
        <v>1532</v>
      </c>
      <c r="C443" s="2" t="s">
        <v>1533</v>
      </c>
      <c r="D443" s="7">
        <v>31652087476</v>
      </c>
      <c r="E443" s="7">
        <v>2018</v>
      </c>
      <c r="F443" s="3" t="str">
        <f>IF(A443="","",IFERROR(INDEX(deb_specials!$B:$B,MATCH($A443,deb_specials!$A:$A,0)),"9"&amp;RIGHT(E443,2)&amp;TEXT(RIGHT(A443,4),"000")&amp;"D"))</f>
        <v>9181110D</v>
      </c>
    </row>
    <row r="444" spans="1:6" ht="15.75" customHeight="1" x14ac:dyDescent="0.3">
      <c r="A444" s="5">
        <v>1112</v>
      </c>
      <c r="B444" s="2" t="s">
        <v>1534</v>
      </c>
      <c r="C444" s="2" t="s">
        <v>1535</v>
      </c>
      <c r="D444" s="7">
        <v>31638265835</v>
      </c>
      <c r="E444" s="7">
        <v>2018</v>
      </c>
      <c r="F444" s="3" t="str">
        <f>IF(A444="","",IFERROR(INDEX(deb_specials!$B:$B,MATCH($A444,deb_specials!$A:$A,0)),"9"&amp;RIGHT(E444,2)&amp;TEXT(RIGHT(A444,4),"000")&amp;"D"))</f>
        <v>9181112D</v>
      </c>
    </row>
    <row r="445" spans="1:6" ht="15.75" customHeight="1" x14ac:dyDescent="0.3">
      <c r="A445" s="5">
        <v>1113</v>
      </c>
      <c r="B445" s="2" t="s">
        <v>1536</v>
      </c>
      <c r="C445" s="2" t="s">
        <v>1537</v>
      </c>
      <c r="D445" s="7">
        <v>31630960929</v>
      </c>
      <c r="E445" s="7">
        <v>2018</v>
      </c>
      <c r="F445" s="3" t="str">
        <f>IF(A445="","",IFERROR(INDEX(deb_specials!$B:$B,MATCH($A445,deb_specials!$A:$A,0)),"9"&amp;RIGHT(E445,2)&amp;TEXT(RIGHT(A445,4),"000")&amp;"D"))</f>
        <v>9181113D</v>
      </c>
    </row>
    <row r="446" spans="1:6" ht="15.75" customHeight="1" x14ac:dyDescent="0.3">
      <c r="A446" s="5">
        <v>1114</v>
      </c>
      <c r="B446" s="2" t="s">
        <v>1538</v>
      </c>
      <c r="C446" s="2" t="s">
        <v>1539</v>
      </c>
      <c r="D446" s="7">
        <v>31613013265</v>
      </c>
      <c r="E446" s="7">
        <v>2018</v>
      </c>
      <c r="F446" s="3" t="str">
        <f>IF(A446="","",IFERROR(INDEX(deb_specials!$B:$B,MATCH($A446,deb_specials!$A:$A,0)),"9"&amp;RIGHT(E446,2)&amp;TEXT(RIGHT(A446,4),"000")&amp;"D"))</f>
        <v>9181114D</v>
      </c>
    </row>
    <row r="447" spans="1:6" ht="15.75" customHeight="1" x14ac:dyDescent="0.3">
      <c r="A447" s="5">
        <v>1115</v>
      </c>
      <c r="B447" s="2" t="s">
        <v>1540</v>
      </c>
      <c r="C447" s="2" t="s">
        <v>1541</v>
      </c>
      <c r="D447" s="7">
        <v>31613995812</v>
      </c>
      <c r="E447" s="7">
        <v>2018</v>
      </c>
      <c r="F447" s="3" t="str">
        <f>IF(A447="","",IFERROR(INDEX(deb_specials!$B:$B,MATCH($A447,deb_specials!$A:$A,0)),"9"&amp;RIGHT(E447,2)&amp;TEXT(RIGHT(A447,4),"000")&amp;"D"))</f>
        <v>9181115D</v>
      </c>
    </row>
    <row r="448" spans="1:6" ht="15.75" customHeight="1" x14ac:dyDescent="0.3">
      <c r="A448" s="5">
        <v>1116</v>
      </c>
      <c r="B448" s="2" t="s">
        <v>1542</v>
      </c>
      <c r="C448" s="6" t="s">
        <v>1543</v>
      </c>
      <c r="D448" s="7">
        <v>3160634685155</v>
      </c>
      <c r="E448" s="7">
        <v>2018</v>
      </c>
      <c r="F448" s="3" t="str">
        <f>IF(A448="","",IFERROR(INDEX(deb_specials!$B:$B,MATCH($A448,deb_specials!$A:$A,0)),"9"&amp;RIGHT(E448,2)&amp;TEXT(RIGHT(A448,4),"000")&amp;"D"))</f>
        <v>9181116D</v>
      </c>
    </row>
    <row r="449" spans="1:6" ht="15.75" customHeight="1" x14ac:dyDescent="0.3">
      <c r="A449" s="5">
        <v>1117</v>
      </c>
      <c r="B449" s="6" t="s">
        <v>1544</v>
      </c>
      <c r="C449" s="6" t="s">
        <v>1545</v>
      </c>
      <c r="D449" s="7">
        <v>31625334873</v>
      </c>
      <c r="E449" s="7">
        <v>2018</v>
      </c>
      <c r="F449" s="3" t="str">
        <f>IF(A449="","",IFERROR(INDEX(deb_specials!$B:$B,MATCH($A449,deb_specials!$A:$A,0)),"9"&amp;RIGHT(E449,2)&amp;TEXT(RIGHT(A449,4),"000")&amp;"D"))</f>
        <v>9181117D</v>
      </c>
    </row>
    <row r="450" spans="1:6" ht="15.75" customHeight="1" x14ac:dyDescent="0.3">
      <c r="A450" s="7">
        <v>1118</v>
      </c>
      <c r="B450" s="6" t="s">
        <v>1546</v>
      </c>
      <c r="C450" s="6" t="s">
        <v>1547</v>
      </c>
      <c r="D450" s="6"/>
      <c r="E450" s="7">
        <v>2018</v>
      </c>
      <c r="F450" s="3" t="str">
        <f>IF(A450="","",IFERROR(INDEX(deb_specials!$B:$B,MATCH($A450,deb_specials!$A:$A,0)),"9"&amp;RIGHT(E450,2)&amp;TEXT(RIGHT(A450,4),"000")&amp;"D"))</f>
        <v>9181118D</v>
      </c>
    </row>
    <row r="451" spans="1:6" ht="15.75" customHeight="1" x14ac:dyDescent="0.3">
      <c r="A451" s="5">
        <v>1119</v>
      </c>
      <c r="B451" s="2" t="s">
        <v>1548</v>
      </c>
      <c r="C451" s="2" t="s">
        <v>1549</v>
      </c>
      <c r="D451" s="7">
        <v>31648809540</v>
      </c>
      <c r="E451" s="7">
        <v>2018</v>
      </c>
      <c r="F451" s="3" t="str">
        <f>IF(A451="","",IFERROR(INDEX(deb_specials!$B:$B,MATCH($A451,deb_specials!$A:$A,0)),"9"&amp;RIGHT(E451,2)&amp;TEXT(RIGHT(A451,4),"000")&amp;"D"))</f>
        <v>9181119D</v>
      </c>
    </row>
    <row r="452" spans="1:6" ht="15.75" customHeight="1" x14ac:dyDescent="0.3">
      <c r="A452" s="5">
        <v>1120</v>
      </c>
      <c r="B452" s="2" t="s">
        <v>1550</v>
      </c>
      <c r="C452" s="6" t="s">
        <v>1551</v>
      </c>
      <c r="D452" s="7">
        <v>31681587454</v>
      </c>
      <c r="E452" s="7">
        <v>2018</v>
      </c>
      <c r="F452" s="3" t="str">
        <f>IF(A452="","",IFERROR(INDEX(deb_specials!$B:$B,MATCH($A452,deb_specials!$A:$A,0)),"9"&amp;RIGHT(E452,2)&amp;TEXT(RIGHT(A452,4),"000")&amp;"D"))</f>
        <v>9181120D</v>
      </c>
    </row>
    <row r="453" spans="1:6" ht="15.75" customHeight="1" x14ac:dyDescent="0.3">
      <c r="A453" s="5">
        <v>1122</v>
      </c>
      <c r="B453" s="6" t="s">
        <v>1552</v>
      </c>
      <c r="C453" s="6" t="s">
        <v>1553</v>
      </c>
      <c r="D453" s="7">
        <v>31637173019</v>
      </c>
      <c r="E453" s="7">
        <v>2018</v>
      </c>
      <c r="F453" s="3" t="str">
        <f>IF(A453="","",IFERROR(INDEX(deb_specials!$B:$B,MATCH($A453,deb_specials!$A:$A,0)),"9"&amp;RIGHT(E453,2)&amp;TEXT(RIGHT(A453,4),"000")&amp;"D"))</f>
        <v>9181122D</v>
      </c>
    </row>
    <row r="454" spans="1:6" ht="15.75" customHeight="1" x14ac:dyDescent="0.3">
      <c r="A454" s="7">
        <v>1123</v>
      </c>
      <c r="B454" s="6" t="s">
        <v>1554</v>
      </c>
      <c r="C454" s="6" t="s">
        <v>1555</v>
      </c>
      <c r="D454" s="6"/>
      <c r="E454" s="7">
        <v>2018</v>
      </c>
      <c r="F454" s="3" t="str">
        <f>IF(A454="","",IFERROR(INDEX(deb_specials!$B:$B,MATCH($A454,deb_specials!$A:$A,0)),"9"&amp;RIGHT(E454,2)&amp;TEXT(RIGHT(A454,4),"000")&amp;"D"))</f>
        <v>9181123D</v>
      </c>
    </row>
    <row r="455" spans="1:6" ht="15.75" customHeight="1" x14ac:dyDescent="0.3">
      <c r="A455" s="5">
        <v>1124</v>
      </c>
      <c r="B455" s="2" t="s">
        <v>1556</v>
      </c>
      <c r="C455" s="2" t="s">
        <v>1557</v>
      </c>
      <c r="D455" s="7">
        <v>31613492778</v>
      </c>
      <c r="E455" s="7">
        <v>2018</v>
      </c>
      <c r="F455" s="3" t="str">
        <f>IF(A455="","",IFERROR(INDEX(deb_specials!$B:$B,MATCH($A455,deb_specials!$A:$A,0)),"9"&amp;RIGHT(E455,2)&amp;TEXT(RIGHT(A455,4),"000")&amp;"D"))</f>
        <v>9181124D</v>
      </c>
    </row>
    <row r="456" spans="1:6" ht="15.75" customHeight="1" x14ac:dyDescent="0.3">
      <c r="A456" s="5">
        <v>1125</v>
      </c>
      <c r="B456" s="2" t="s">
        <v>1558</v>
      </c>
      <c r="C456" s="2" t="s">
        <v>1559</v>
      </c>
      <c r="D456" s="7">
        <v>31648308731</v>
      </c>
      <c r="E456" s="7">
        <v>2018</v>
      </c>
      <c r="F456" s="3" t="str">
        <f>IF(A456="","",IFERROR(INDEX(deb_specials!$B:$B,MATCH($A456,deb_specials!$A:$A,0)),"9"&amp;RIGHT(E456,2)&amp;TEXT(RIGHT(A456,4),"000")&amp;"D"))</f>
        <v>9181125D</v>
      </c>
    </row>
    <row r="457" spans="1:6" ht="15.75" customHeight="1" x14ac:dyDescent="0.3">
      <c r="A457" s="5">
        <v>1126</v>
      </c>
      <c r="B457" s="2" t="s">
        <v>1560</v>
      </c>
      <c r="C457" s="2" t="s">
        <v>1561</v>
      </c>
      <c r="D457" s="7">
        <v>31620968944</v>
      </c>
      <c r="E457" s="7">
        <v>2018</v>
      </c>
      <c r="F457" s="3" t="str">
        <f>IF(A457="","",IFERROR(INDEX(deb_specials!$B:$B,MATCH($A457,deb_specials!$A:$A,0)),"9"&amp;RIGHT(E457,2)&amp;TEXT(RIGHT(A457,4),"000")&amp;"D"))</f>
        <v>9181126D</v>
      </c>
    </row>
    <row r="458" spans="1:6" ht="15.75" customHeight="1" x14ac:dyDescent="0.3">
      <c r="A458" s="5">
        <v>1127</v>
      </c>
      <c r="B458" s="2" t="s">
        <v>1562</v>
      </c>
      <c r="C458" s="2" t="s">
        <v>1563</v>
      </c>
      <c r="D458" s="7">
        <v>31629762325</v>
      </c>
      <c r="E458" s="7">
        <v>2018</v>
      </c>
      <c r="F458" s="3" t="str">
        <f>IF(A458="","",IFERROR(INDEX(deb_specials!$B:$B,MATCH($A458,deb_specials!$A:$A,0)),"9"&amp;RIGHT(E458,2)&amp;TEXT(RIGHT(A458,4),"000")&amp;"D"))</f>
        <v>9181127D</v>
      </c>
    </row>
    <row r="459" spans="1:6" ht="15.75" customHeight="1" x14ac:dyDescent="0.3">
      <c r="A459" s="5">
        <v>1128</v>
      </c>
      <c r="B459" s="2" t="s">
        <v>1564</v>
      </c>
      <c r="C459" s="2" t="s">
        <v>1565</v>
      </c>
      <c r="D459" s="7">
        <v>31629899442</v>
      </c>
      <c r="E459" s="7">
        <v>2018</v>
      </c>
      <c r="F459" s="3" t="str">
        <f>IF(A459="","",IFERROR(INDEX(deb_specials!$B:$B,MATCH($A459,deb_specials!$A:$A,0)),"9"&amp;RIGHT(E459,2)&amp;TEXT(RIGHT(A459,4),"000")&amp;"D"))</f>
        <v>9181128D</v>
      </c>
    </row>
    <row r="460" spans="1:6" ht="15.75" customHeight="1" x14ac:dyDescent="0.3">
      <c r="A460" s="5">
        <v>1129</v>
      </c>
      <c r="B460" s="2" t="s">
        <v>1566</v>
      </c>
      <c r="C460" s="2" t="s">
        <v>1567</v>
      </c>
      <c r="D460" s="7">
        <v>31634252652</v>
      </c>
      <c r="E460" s="7">
        <v>2018</v>
      </c>
      <c r="F460" s="3" t="str">
        <f>IF(A460="","",IFERROR(INDEX(deb_specials!$B:$B,MATCH($A460,deb_specials!$A:$A,0)),"9"&amp;RIGHT(E460,2)&amp;TEXT(RIGHT(A460,4),"000")&amp;"D"))</f>
        <v>9181129D</v>
      </c>
    </row>
    <row r="461" spans="1:6" ht="15.75" customHeight="1" x14ac:dyDescent="0.3">
      <c r="A461" s="5">
        <v>1130</v>
      </c>
      <c r="B461" s="2" t="s">
        <v>1568</v>
      </c>
      <c r="C461" s="2" t="s">
        <v>1569</v>
      </c>
      <c r="D461" s="7">
        <v>31621645470</v>
      </c>
      <c r="E461" s="7">
        <v>2018</v>
      </c>
      <c r="F461" s="3" t="str">
        <f>IF(A461="","",IFERROR(INDEX(deb_specials!$B:$B,MATCH($A461,deb_specials!$A:$A,0)),"9"&amp;RIGHT(E461,2)&amp;TEXT(RIGHT(A461,4),"000")&amp;"D"))</f>
        <v>9181130D</v>
      </c>
    </row>
    <row r="462" spans="1:6" ht="15.75" customHeight="1" x14ac:dyDescent="0.3">
      <c r="A462" s="5">
        <v>1131</v>
      </c>
      <c r="B462" s="2" t="s">
        <v>1570</v>
      </c>
      <c r="C462" s="2" t="s">
        <v>1571</v>
      </c>
      <c r="D462" s="7">
        <v>31621926850</v>
      </c>
      <c r="E462" s="7">
        <v>2018</v>
      </c>
      <c r="F462" s="3" t="str">
        <f>IF(A462="","",IFERROR(INDEX(deb_specials!$B:$B,MATCH($A462,deb_specials!$A:$A,0)),"9"&amp;RIGHT(E462,2)&amp;TEXT(RIGHT(A462,4),"000")&amp;"D"))</f>
        <v>9181131D</v>
      </c>
    </row>
    <row r="463" spans="1:6" ht="15.75" customHeight="1" x14ac:dyDescent="0.3">
      <c r="A463" s="5">
        <v>1132</v>
      </c>
      <c r="B463" s="2" t="s">
        <v>1572</v>
      </c>
      <c r="C463" s="2" t="s">
        <v>1573</v>
      </c>
      <c r="D463" s="7">
        <v>31639176884</v>
      </c>
      <c r="E463" s="7">
        <v>2018</v>
      </c>
      <c r="F463" s="3" t="str">
        <f>IF(A463="","",IFERROR(INDEX(deb_specials!$B:$B,MATCH($A463,deb_specials!$A:$A,0)),"9"&amp;RIGHT(E463,2)&amp;TEXT(RIGHT(A463,4),"000")&amp;"D"))</f>
        <v>9181132D</v>
      </c>
    </row>
    <row r="464" spans="1:6" ht="15.75" customHeight="1" x14ac:dyDescent="0.3">
      <c r="A464" s="5">
        <v>1133</v>
      </c>
      <c r="B464" s="2" t="s">
        <v>1574</v>
      </c>
      <c r="C464" s="2" t="s">
        <v>1575</v>
      </c>
      <c r="D464" s="7">
        <v>31630395627</v>
      </c>
      <c r="E464" s="7">
        <v>2018</v>
      </c>
      <c r="F464" s="3" t="str">
        <f>IF(A464="","",IFERROR(INDEX(deb_specials!$B:$B,MATCH($A464,deb_specials!$A:$A,0)),"9"&amp;RIGHT(E464,2)&amp;TEXT(RIGHT(A464,4),"000")&amp;"D"))</f>
        <v>9181133D</v>
      </c>
    </row>
    <row r="465" spans="1:6" ht="15.75" customHeight="1" x14ac:dyDescent="0.3">
      <c r="A465" s="5">
        <v>1134</v>
      </c>
      <c r="B465" s="2" t="s">
        <v>1576</v>
      </c>
      <c r="C465" s="6" t="s">
        <v>1577</v>
      </c>
      <c r="D465" s="7">
        <v>31624132793</v>
      </c>
      <c r="E465" s="7">
        <v>2018</v>
      </c>
      <c r="F465" s="3" t="str">
        <f>IF(A465="","",IFERROR(INDEX(deb_specials!$B:$B,MATCH($A465,deb_specials!$A:$A,0)),"9"&amp;RIGHT(E465,2)&amp;TEXT(RIGHT(A465,4),"000")&amp;"D"))</f>
        <v>9181134D</v>
      </c>
    </row>
    <row r="466" spans="1:6" ht="15.75" customHeight="1" x14ac:dyDescent="0.3">
      <c r="A466" s="5">
        <v>1135</v>
      </c>
      <c r="B466" s="6" t="s">
        <v>1578</v>
      </c>
      <c r="C466" s="6" t="s">
        <v>1579</v>
      </c>
      <c r="D466" s="7">
        <v>31648625141</v>
      </c>
      <c r="E466" s="7">
        <v>2018</v>
      </c>
      <c r="F466" s="3" t="str">
        <f>IF(A466="","",IFERROR(INDEX(deb_specials!$B:$B,MATCH($A466,deb_specials!$A:$A,0)),"9"&amp;RIGHT(E466,2)&amp;TEXT(RIGHT(A466,4),"000")&amp;"D"))</f>
        <v>9181135D</v>
      </c>
    </row>
    <row r="467" spans="1:6" ht="15.75" customHeight="1" x14ac:dyDescent="0.3">
      <c r="A467" s="7">
        <v>1136</v>
      </c>
      <c r="B467" s="6" t="s">
        <v>1580</v>
      </c>
      <c r="C467" s="6" t="s">
        <v>1581</v>
      </c>
      <c r="D467" s="2"/>
      <c r="E467" s="7">
        <v>2018</v>
      </c>
      <c r="F467" s="3" t="str">
        <f>IF(A467="","",IFERROR(INDEX(deb_specials!$B:$B,MATCH($A467,deb_specials!$A:$A,0)),"9"&amp;RIGHT(E467,2)&amp;TEXT(RIGHT(A467,4),"000")&amp;"D"))</f>
        <v>9181136D</v>
      </c>
    </row>
    <row r="468" spans="1:6" ht="15.75" customHeight="1" x14ac:dyDescent="0.3">
      <c r="A468" s="5">
        <v>1137</v>
      </c>
      <c r="B468" s="2" t="s">
        <v>1582</v>
      </c>
      <c r="C468" s="2" t="s">
        <v>1583</v>
      </c>
      <c r="D468" s="7">
        <v>31653873583</v>
      </c>
      <c r="E468" s="7">
        <v>2018</v>
      </c>
      <c r="F468" s="3" t="str">
        <f>IF(A468="","",IFERROR(INDEX(deb_specials!$B:$B,MATCH($A468,deb_specials!$A:$A,0)),"9"&amp;RIGHT(E468,2)&amp;TEXT(RIGHT(A468,4),"000")&amp;"D"))</f>
        <v>9181137D</v>
      </c>
    </row>
    <row r="469" spans="1:6" ht="15.75" customHeight="1" x14ac:dyDescent="0.3">
      <c r="A469" s="5">
        <v>1138</v>
      </c>
      <c r="B469" s="2" t="s">
        <v>1584</v>
      </c>
      <c r="C469" s="2" t="s">
        <v>1585</v>
      </c>
      <c r="D469" s="7">
        <v>31636550481</v>
      </c>
      <c r="E469" s="7">
        <v>2018</v>
      </c>
      <c r="F469" s="3" t="str">
        <f>IF(A469="","",IFERROR(INDEX(deb_specials!$B:$B,MATCH($A469,deb_specials!$A:$A,0)),"9"&amp;RIGHT(E469,2)&amp;TEXT(RIGHT(A469,4),"000")&amp;"D"))</f>
        <v>9181138D</v>
      </c>
    </row>
    <row r="470" spans="1:6" ht="15.75" customHeight="1" x14ac:dyDescent="0.3">
      <c r="A470" s="5">
        <v>1139</v>
      </c>
      <c r="B470" s="2" t="s">
        <v>1586</v>
      </c>
      <c r="C470" s="2" t="s">
        <v>1587</v>
      </c>
      <c r="D470" s="7">
        <v>31636326117</v>
      </c>
      <c r="E470" s="7">
        <v>2018</v>
      </c>
      <c r="F470" s="3" t="str">
        <f>IF(A470="","",IFERROR(INDEX(deb_specials!$B:$B,MATCH($A470,deb_specials!$A:$A,0)),"9"&amp;RIGHT(E470,2)&amp;TEXT(RIGHT(A470,4),"000")&amp;"D"))</f>
        <v>9181139D</v>
      </c>
    </row>
    <row r="471" spans="1:6" ht="15.75" customHeight="1" x14ac:dyDescent="0.3">
      <c r="A471" s="5">
        <v>1140</v>
      </c>
      <c r="B471" s="2" t="s">
        <v>1588</v>
      </c>
      <c r="C471" s="2" t="s">
        <v>1589</v>
      </c>
      <c r="D471" s="7">
        <v>31647323888</v>
      </c>
      <c r="E471" s="7">
        <v>2018</v>
      </c>
      <c r="F471" s="3" t="str">
        <f>IF(A471="","",IFERROR(INDEX(deb_specials!$B:$B,MATCH($A471,deb_specials!$A:$A,0)),"9"&amp;RIGHT(E471,2)&amp;TEXT(RIGHT(A471,4),"000")&amp;"D"))</f>
        <v>9181140D</v>
      </c>
    </row>
    <row r="472" spans="1:6" ht="15.75" customHeight="1" x14ac:dyDescent="0.3">
      <c r="A472" s="5">
        <v>1141</v>
      </c>
      <c r="B472" s="2" t="s">
        <v>1590</v>
      </c>
      <c r="C472" s="2" t="s">
        <v>1591</v>
      </c>
      <c r="D472" s="7">
        <v>31682002588</v>
      </c>
      <c r="E472" s="7">
        <v>2018</v>
      </c>
      <c r="F472" s="3" t="str">
        <f>IF(A472="","",IFERROR(INDEX(deb_specials!$B:$B,MATCH($A472,deb_specials!$A:$A,0)),"9"&amp;RIGHT(E472,2)&amp;TEXT(RIGHT(A472,4),"000")&amp;"D"))</f>
        <v>9181141D</v>
      </c>
    </row>
    <row r="473" spans="1:6" ht="15.75" customHeight="1" x14ac:dyDescent="0.3">
      <c r="A473" s="5">
        <v>1142</v>
      </c>
      <c r="B473" s="2" t="s">
        <v>1592</v>
      </c>
      <c r="C473" s="2" t="s">
        <v>1593</v>
      </c>
      <c r="D473" s="7">
        <v>31640833415</v>
      </c>
      <c r="E473" s="7">
        <v>2018</v>
      </c>
      <c r="F473" s="3" t="str">
        <f>IF(A473="","",IFERROR(INDEX(deb_specials!$B:$B,MATCH($A473,deb_specials!$A:$A,0)),"9"&amp;RIGHT(E473,2)&amp;TEXT(RIGHT(A473,4),"000")&amp;"D"))</f>
        <v>9181142D</v>
      </c>
    </row>
    <row r="474" spans="1:6" ht="15.75" customHeight="1" x14ac:dyDescent="0.3">
      <c r="A474" s="5">
        <v>1143</v>
      </c>
      <c r="B474" s="2" t="s">
        <v>1594</v>
      </c>
      <c r="C474" s="2" t="s">
        <v>1595</v>
      </c>
      <c r="D474" s="7">
        <v>31642127081</v>
      </c>
      <c r="E474" s="7">
        <v>2018</v>
      </c>
      <c r="F474" s="3" t="str">
        <f>IF(A474="","",IFERROR(INDEX(deb_specials!$B:$B,MATCH($A474,deb_specials!$A:$A,0)),"9"&amp;RIGHT(E474,2)&amp;TEXT(RIGHT(A474,4),"000")&amp;"D"))</f>
        <v>9181143D</v>
      </c>
    </row>
    <row r="475" spans="1:6" ht="15.75" customHeight="1" x14ac:dyDescent="0.3">
      <c r="A475" s="5">
        <v>1144</v>
      </c>
      <c r="B475" s="2" t="s">
        <v>1596</v>
      </c>
      <c r="C475" s="2" t="s">
        <v>1597</v>
      </c>
      <c r="D475" s="7">
        <v>31683975288</v>
      </c>
      <c r="E475" s="7">
        <v>2018</v>
      </c>
      <c r="F475" s="3" t="str">
        <f>IF(A475="","",IFERROR(INDEX(deb_specials!$B:$B,MATCH($A475,deb_specials!$A:$A,0)),"9"&amp;RIGHT(E475,2)&amp;TEXT(RIGHT(A475,4),"000")&amp;"D"))</f>
        <v>9181144D</v>
      </c>
    </row>
    <row r="476" spans="1:6" ht="15.75" customHeight="1" x14ac:dyDescent="0.3">
      <c r="A476" s="5">
        <v>1145</v>
      </c>
      <c r="B476" s="2" t="s">
        <v>1598</v>
      </c>
      <c r="C476" s="2" t="s">
        <v>1599</v>
      </c>
      <c r="D476" s="7">
        <v>31619985038</v>
      </c>
      <c r="E476" s="7">
        <v>2018</v>
      </c>
      <c r="F476" s="3" t="str">
        <f>IF(A476="","",IFERROR(INDEX(deb_specials!$B:$B,MATCH($A476,deb_specials!$A:$A,0)),"9"&amp;RIGHT(E476,2)&amp;TEXT(RIGHT(A476,4),"000")&amp;"D"))</f>
        <v>9181145D</v>
      </c>
    </row>
    <row r="477" spans="1:6" ht="15.75" customHeight="1" x14ac:dyDescent="0.3">
      <c r="A477" s="5">
        <v>1146</v>
      </c>
      <c r="B477" s="2" t="s">
        <v>1600</v>
      </c>
      <c r="C477" s="2" t="s">
        <v>1601</v>
      </c>
      <c r="D477" s="7">
        <v>31616818762</v>
      </c>
      <c r="E477" s="7">
        <v>2019</v>
      </c>
      <c r="F477" s="3" t="str">
        <f>IF(A477="","",IFERROR(INDEX(deb_specials!$B:$B,MATCH($A477,deb_specials!$A:$A,0)),"9"&amp;RIGHT(E477,2)&amp;TEXT(RIGHT(A477,4),"000")&amp;"D"))</f>
        <v>9191146D</v>
      </c>
    </row>
    <row r="478" spans="1:6" ht="15.75" customHeight="1" x14ac:dyDescent="0.3">
      <c r="A478" s="5">
        <v>1147</v>
      </c>
      <c r="B478" s="2" t="s">
        <v>1602</v>
      </c>
      <c r="C478" s="2" t="s">
        <v>1603</v>
      </c>
      <c r="D478" s="7">
        <v>31646795870</v>
      </c>
      <c r="E478" s="7">
        <v>2019</v>
      </c>
      <c r="F478" s="3" t="str">
        <f>IF(A478="","",IFERROR(INDEX(deb_specials!$B:$B,MATCH($A478,deb_specials!$A:$A,0)),"9"&amp;RIGHT(E478,2)&amp;TEXT(RIGHT(A478,4),"000")&amp;"D"))</f>
        <v>9191147D</v>
      </c>
    </row>
    <row r="479" spans="1:6" ht="15.75" customHeight="1" x14ac:dyDescent="0.3">
      <c r="A479" s="5">
        <v>1148</v>
      </c>
      <c r="B479" s="2" t="s">
        <v>1604</v>
      </c>
      <c r="C479" s="2" t="s">
        <v>1605</v>
      </c>
      <c r="D479" s="7">
        <v>31628273681</v>
      </c>
      <c r="E479" s="7">
        <v>2019</v>
      </c>
      <c r="F479" s="3" t="str">
        <f>IF(A479="","",IFERROR(INDEX(deb_specials!$B:$B,MATCH($A479,deb_specials!$A:$A,0)),"9"&amp;RIGHT(E479,2)&amp;TEXT(RIGHT(A479,4),"000")&amp;"D"))</f>
        <v>9191148D</v>
      </c>
    </row>
    <row r="480" spans="1:6" ht="15.75" customHeight="1" x14ac:dyDescent="0.3">
      <c r="A480" s="5">
        <v>1149</v>
      </c>
      <c r="B480" s="2" t="s">
        <v>1606</v>
      </c>
      <c r="C480" s="8" t="s">
        <v>1607</v>
      </c>
      <c r="D480" s="7">
        <v>31612465656</v>
      </c>
      <c r="E480" s="7">
        <v>2019</v>
      </c>
      <c r="F480" s="3" t="str">
        <f>IF(A480="","",IFERROR(INDEX(deb_specials!$B:$B,MATCH($A480,deb_specials!$A:$A,0)),"9"&amp;RIGHT(E480,2)&amp;TEXT(RIGHT(A480,4),"000")&amp;"D"))</f>
        <v>9191149D</v>
      </c>
    </row>
    <row r="481" spans="1:6" ht="15.75" customHeight="1" x14ac:dyDescent="0.3">
      <c r="A481" s="5">
        <v>1150</v>
      </c>
      <c r="B481" s="2" t="s">
        <v>1608</v>
      </c>
      <c r="C481" s="8" t="s">
        <v>1609</v>
      </c>
      <c r="D481" s="7">
        <v>31613995841</v>
      </c>
      <c r="E481" s="7">
        <v>2019</v>
      </c>
      <c r="F481" s="3" t="str">
        <f>IF(A481="","",IFERROR(INDEX(deb_specials!$B:$B,MATCH($A481,deb_specials!$A:$A,0)),"9"&amp;RIGHT(E481,2)&amp;TEXT(RIGHT(A481,4),"000")&amp;"D"))</f>
        <v>9191150D</v>
      </c>
    </row>
    <row r="482" spans="1:6" ht="15.75" customHeight="1" x14ac:dyDescent="0.3">
      <c r="A482" s="5">
        <v>1151</v>
      </c>
      <c r="B482" s="2" t="s">
        <v>1610</v>
      </c>
      <c r="C482" s="8" t="s">
        <v>1611</v>
      </c>
      <c r="D482" s="7">
        <v>31631517364</v>
      </c>
      <c r="E482" s="7">
        <v>2019</v>
      </c>
      <c r="F482" s="3" t="str">
        <f>IF(A482="","",IFERROR(INDEX(deb_specials!$B:$B,MATCH($A482,deb_specials!$A:$A,0)),"9"&amp;RIGHT(E482,2)&amp;TEXT(RIGHT(A482,4),"000")&amp;"D"))</f>
        <v>9191151D</v>
      </c>
    </row>
    <row r="483" spans="1:6" ht="15.75" customHeight="1" x14ac:dyDescent="0.3">
      <c r="A483" s="5">
        <v>1152</v>
      </c>
      <c r="B483" s="2" t="s">
        <v>1612</v>
      </c>
      <c r="C483" s="8" t="s">
        <v>1613</v>
      </c>
      <c r="D483" s="7">
        <v>31652430971</v>
      </c>
      <c r="E483" s="7">
        <v>2019</v>
      </c>
      <c r="F483" s="3" t="str">
        <f>IF(A483="","",IFERROR(INDEX(deb_specials!$B:$B,MATCH($A483,deb_specials!$A:$A,0)),"9"&amp;RIGHT(E483,2)&amp;TEXT(RIGHT(A483,4),"000")&amp;"D"))</f>
        <v>9191152D</v>
      </c>
    </row>
    <row r="484" spans="1:6" ht="15.75" customHeight="1" x14ac:dyDescent="0.3">
      <c r="A484" s="5">
        <v>1153</v>
      </c>
      <c r="B484" s="2" t="s">
        <v>1614</v>
      </c>
      <c r="C484" s="8" t="s">
        <v>1615</v>
      </c>
      <c r="D484" s="7">
        <v>31618903671</v>
      </c>
      <c r="E484" s="7">
        <v>2019</v>
      </c>
      <c r="F484" s="3" t="str">
        <f>IF(A484="","",IFERROR(INDEX(deb_specials!$B:$B,MATCH($A484,deb_specials!$A:$A,0)),"9"&amp;RIGHT(E484,2)&amp;TEXT(RIGHT(A484,4),"000")&amp;"D"))</f>
        <v>9191153D</v>
      </c>
    </row>
    <row r="485" spans="1:6" ht="15.75" customHeight="1" x14ac:dyDescent="0.3">
      <c r="A485" s="5">
        <v>1155</v>
      </c>
      <c r="B485" s="2" t="s">
        <v>1616</v>
      </c>
      <c r="C485" s="8" t="s">
        <v>1617</v>
      </c>
      <c r="D485" s="7">
        <v>31624461359</v>
      </c>
      <c r="E485" s="7">
        <v>2019</v>
      </c>
      <c r="F485" s="3" t="str">
        <f>IF(A485="","",IFERROR(INDEX(deb_specials!$B:$B,MATCH($A485,deb_specials!$A:$A,0)),"9"&amp;RIGHT(E485,2)&amp;TEXT(RIGHT(A485,4),"000")&amp;"D"))</f>
        <v>9191155D</v>
      </c>
    </row>
    <row r="486" spans="1:6" ht="15.75" customHeight="1" x14ac:dyDescent="0.3">
      <c r="A486" s="5">
        <v>1156</v>
      </c>
      <c r="B486" s="2" t="s">
        <v>1618</v>
      </c>
      <c r="C486" s="8" t="s">
        <v>1619</v>
      </c>
      <c r="D486" s="7">
        <v>31642561283</v>
      </c>
      <c r="E486" s="7">
        <v>2019</v>
      </c>
      <c r="F486" s="3" t="str">
        <f>IF(A486="","",IFERROR(INDEX(deb_specials!$B:$B,MATCH($A486,deb_specials!$A:$A,0)),"9"&amp;RIGHT(E486,2)&amp;TEXT(RIGHT(A486,4),"000")&amp;"D"))</f>
        <v>9191156D</v>
      </c>
    </row>
    <row r="487" spans="1:6" ht="15.75" customHeight="1" x14ac:dyDescent="0.3">
      <c r="A487" s="5">
        <v>1157</v>
      </c>
      <c r="B487" s="2" t="s">
        <v>1620</v>
      </c>
      <c r="C487" s="8" t="s">
        <v>1621</v>
      </c>
      <c r="D487" s="7">
        <v>31623263141</v>
      </c>
      <c r="E487" s="7">
        <v>2019</v>
      </c>
      <c r="F487" s="3" t="str">
        <f>IF(A487="","",IFERROR(INDEX(deb_specials!$B:$B,MATCH($A487,deb_specials!$A:$A,0)),"9"&amp;RIGHT(E487,2)&amp;TEXT(RIGHT(A487,4),"000")&amp;"D"))</f>
        <v>9191157D</v>
      </c>
    </row>
    <row r="488" spans="1:6" ht="15.75" customHeight="1" x14ac:dyDescent="0.3">
      <c r="A488" s="5">
        <v>1158</v>
      </c>
      <c r="B488" s="2" t="s">
        <v>1622</v>
      </c>
      <c r="C488" s="8" t="s">
        <v>1623</v>
      </c>
      <c r="D488" s="7">
        <v>31637654028</v>
      </c>
      <c r="E488" s="7">
        <v>2019</v>
      </c>
      <c r="F488" s="3" t="str">
        <f>IF(A488="","",IFERROR(INDEX(deb_specials!$B:$B,MATCH($A488,deb_specials!$A:$A,0)),"9"&amp;RIGHT(E488,2)&amp;TEXT(RIGHT(A488,4),"000")&amp;"D"))</f>
        <v>9191158D</v>
      </c>
    </row>
    <row r="489" spans="1:6" ht="15.75" customHeight="1" x14ac:dyDescent="0.3">
      <c r="A489" s="5">
        <v>1159</v>
      </c>
      <c r="B489" s="2" t="s">
        <v>1624</v>
      </c>
      <c r="C489" s="8" t="s">
        <v>1625</v>
      </c>
      <c r="D489" s="7">
        <v>31655874075</v>
      </c>
      <c r="E489" s="7">
        <v>2019</v>
      </c>
      <c r="F489" s="3" t="str">
        <f>IF(A489="","",IFERROR(INDEX(deb_specials!$B:$B,MATCH($A489,deb_specials!$A:$A,0)),"9"&amp;RIGHT(E489,2)&amp;TEXT(RIGHT(A489,4),"000")&amp;"D"))</f>
        <v>9191159D</v>
      </c>
    </row>
    <row r="490" spans="1:6" ht="15.75" customHeight="1" x14ac:dyDescent="0.3">
      <c r="A490" s="5">
        <v>1160</v>
      </c>
      <c r="B490" s="2" t="s">
        <v>1626</v>
      </c>
      <c r="C490" s="8" t="s">
        <v>1627</v>
      </c>
      <c r="D490" s="7">
        <v>31639278393</v>
      </c>
      <c r="E490" s="7">
        <v>2019</v>
      </c>
      <c r="F490" s="3" t="str">
        <f>IF(A490="","",IFERROR(INDEX(deb_specials!$B:$B,MATCH($A490,deb_specials!$A:$A,0)),"9"&amp;RIGHT(E490,2)&amp;TEXT(RIGHT(A490,4),"000")&amp;"D"))</f>
        <v>9191160D</v>
      </c>
    </row>
    <row r="491" spans="1:6" ht="15.75" customHeight="1" x14ac:dyDescent="0.3">
      <c r="A491" s="5">
        <v>1162</v>
      </c>
      <c r="B491" s="2" t="s">
        <v>1628</v>
      </c>
      <c r="C491" s="8"/>
      <c r="D491" s="6"/>
      <c r="E491" s="7">
        <v>2019</v>
      </c>
      <c r="F491" s="3" t="str">
        <f>IF(A491="","",IFERROR(INDEX(deb_specials!$B:$B,MATCH($A491,deb_specials!$A:$A,0)),"9"&amp;RIGHT(E491,2)&amp;TEXT(RIGHT(A491,4),"000")&amp;"D"))</f>
        <v>9191162D</v>
      </c>
    </row>
    <row r="492" spans="1:6" ht="15.75" customHeight="1" x14ac:dyDescent="0.3">
      <c r="A492" s="5">
        <v>1165</v>
      </c>
      <c r="B492" s="2" t="s">
        <v>1629</v>
      </c>
      <c r="C492" s="8"/>
      <c r="D492" s="6"/>
      <c r="E492" s="7">
        <v>2019</v>
      </c>
      <c r="F492" s="3" t="str">
        <f>IF(A492="","",IFERROR(INDEX(deb_specials!$B:$B,MATCH($A492,deb_specials!$A:$A,0)),"9"&amp;RIGHT(E492,2)&amp;TEXT(RIGHT(A492,4),"000")&amp;"D"))</f>
        <v>9191165D</v>
      </c>
    </row>
    <row r="493" spans="1:6" ht="15.75" customHeight="1" x14ac:dyDescent="0.3">
      <c r="A493" s="5">
        <v>1166</v>
      </c>
      <c r="B493" s="2" t="s">
        <v>1630</v>
      </c>
      <c r="C493" s="8"/>
      <c r="D493" s="6"/>
      <c r="E493" s="7">
        <v>2019</v>
      </c>
      <c r="F493" s="3" t="str">
        <f>IF(A493="","",IFERROR(INDEX(deb_specials!$B:$B,MATCH($A493,deb_specials!$A:$A,0)),"9"&amp;RIGHT(E493,2)&amp;TEXT(RIGHT(A493,4),"000")&amp;"D"))</f>
        <v>9191166D</v>
      </c>
    </row>
    <row r="494" spans="1:6" ht="15.75" customHeight="1" x14ac:dyDescent="0.3">
      <c r="A494" s="5">
        <v>1167</v>
      </c>
      <c r="B494" s="2" t="s">
        <v>1631</v>
      </c>
      <c r="C494" s="8" t="s">
        <v>1632</v>
      </c>
      <c r="D494" s="7">
        <v>31623043510</v>
      </c>
      <c r="E494" s="7">
        <v>2019</v>
      </c>
      <c r="F494" s="3" t="str">
        <f>IF(A494="","",IFERROR(INDEX(deb_specials!$B:$B,MATCH($A494,deb_specials!$A:$A,0)),"9"&amp;RIGHT(E494,2)&amp;TEXT(RIGHT(A494,4),"000")&amp;"D"))</f>
        <v>9191167D</v>
      </c>
    </row>
    <row r="495" spans="1:6" ht="15.75" customHeight="1" x14ac:dyDescent="0.3">
      <c r="A495" s="5">
        <v>1168</v>
      </c>
      <c r="B495" s="2" t="s">
        <v>1633</v>
      </c>
      <c r="C495" s="9" t="s">
        <v>1634</v>
      </c>
      <c r="D495" s="7">
        <v>31613331955</v>
      </c>
      <c r="E495" s="7">
        <v>2019</v>
      </c>
      <c r="F495" s="3" t="str">
        <f>IF(A495="","",IFERROR(INDEX(deb_specials!$B:$B,MATCH($A495,deb_specials!$A:$A,0)),"9"&amp;RIGHT(E495,2)&amp;TEXT(RIGHT(A495,4),"000")&amp;"D"))</f>
        <v>9191168D</v>
      </c>
    </row>
    <row r="496" spans="1:6" ht="15.75" customHeight="1" x14ac:dyDescent="0.3">
      <c r="A496" s="5">
        <v>1169</v>
      </c>
      <c r="B496" s="6" t="s">
        <v>1635</v>
      </c>
      <c r="C496" s="9" t="s">
        <v>1636</v>
      </c>
      <c r="D496" s="6" t="s">
        <v>1637</v>
      </c>
      <c r="E496" s="7">
        <v>2019</v>
      </c>
      <c r="F496" s="3" t="str">
        <f>IF(A496="","",IFERROR(INDEX(deb_specials!$B:$B,MATCH($A496,deb_specials!$A:$A,0)),"9"&amp;RIGHT(E496,2)&amp;TEXT(RIGHT(A496,4),"000")&amp;"D"))</f>
        <v>9191169D</v>
      </c>
    </row>
    <row r="497" spans="1:6" ht="15.75" customHeight="1" x14ac:dyDescent="0.3">
      <c r="A497" s="5">
        <v>1170</v>
      </c>
      <c r="B497" s="2" t="s">
        <v>1638</v>
      </c>
      <c r="C497" s="8" t="s">
        <v>1639</v>
      </c>
      <c r="D497" s="7">
        <v>31630022925</v>
      </c>
      <c r="E497" s="7">
        <v>2019</v>
      </c>
      <c r="F497" s="3" t="str">
        <f>IF(A497="","",IFERROR(INDEX(deb_specials!$B:$B,MATCH($A497,deb_specials!$A:$A,0)),"9"&amp;RIGHT(E497,2)&amp;TEXT(RIGHT(A497,4),"000")&amp;"D"))</f>
        <v>9191170D</v>
      </c>
    </row>
    <row r="498" spans="1:6" ht="15.75" customHeight="1" x14ac:dyDescent="0.3">
      <c r="A498" s="5">
        <v>1171</v>
      </c>
      <c r="B498" s="2" t="s">
        <v>1640</v>
      </c>
      <c r="C498" s="8"/>
      <c r="D498" s="6"/>
      <c r="E498" s="7">
        <v>2019</v>
      </c>
      <c r="F498" s="3" t="str">
        <f>IF(A498="","",IFERROR(INDEX(deb_specials!$B:$B,MATCH($A498,deb_specials!$A:$A,0)),"9"&amp;RIGHT(E498,2)&amp;TEXT(RIGHT(A498,4),"000")&amp;"D"))</f>
        <v>9191171D</v>
      </c>
    </row>
    <row r="499" spans="1:6" ht="15.75" customHeight="1" x14ac:dyDescent="0.3">
      <c r="A499" s="5">
        <v>1172</v>
      </c>
      <c r="B499" s="2" t="s">
        <v>1641</v>
      </c>
      <c r="C499" s="8" t="s">
        <v>1642</v>
      </c>
      <c r="D499" s="7">
        <v>31631360355</v>
      </c>
      <c r="E499" s="7">
        <v>2019</v>
      </c>
      <c r="F499" s="3" t="str">
        <f>IF(A499="","",IFERROR(INDEX(deb_specials!$B:$B,MATCH($A499,deb_specials!$A:$A,0)),"9"&amp;RIGHT(E499,2)&amp;TEXT(RIGHT(A499,4),"000")&amp;"D"))</f>
        <v>9191172D</v>
      </c>
    </row>
    <row r="500" spans="1:6" ht="15.75" customHeight="1" x14ac:dyDescent="0.3">
      <c r="A500" s="5">
        <v>1173</v>
      </c>
      <c r="B500" s="2" t="s">
        <v>1643</v>
      </c>
      <c r="C500" s="8" t="s">
        <v>1644</v>
      </c>
      <c r="D500" s="7">
        <v>31639593647</v>
      </c>
      <c r="E500" s="7">
        <v>2019</v>
      </c>
      <c r="F500" s="3" t="str">
        <f>IF(A500="","",IFERROR(INDEX(deb_specials!$B:$B,MATCH($A500,deb_specials!$A:$A,0)),"9"&amp;RIGHT(E500,2)&amp;TEXT(RIGHT(A500,4),"000")&amp;"D"))</f>
        <v>9191173D</v>
      </c>
    </row>
    <row r="501" spans="1:6" ht="15.75" customHeight="1" x14ac:dyDescent="0.3">
      <c r="A501" s="5">
        <v>1174</v>
      </c>
      <c r="B501" s="2" t="s">
        <v>1645</v>
      </c>
      <c r="C501" s="8" t="s">
        <v>1646</v>
      </c>
      <c r="D501" s="7">
        <v>31610075546</v>
      </c>
      <c r="E501" s="7">
        <v>2019</v>
      </c>
      <c r="F501" s="3" t="str">
        <f>IF(A501="","",IFERROR(INDEX(deb_specials!$B:$B,MATCH($A501,deb_specials!$A:$A,0)),"9"&amp;RIGHT(E501,2)&amp;TEXT(RIGHT(A501,4),"000")&amp;"D"))</f>
        <v>9191174D</v>
      </c>
    </row>
    <row r="502" spans="1:6" ht="15.75" customHeight="1" x14ac:dyDescent="0.3">
      <c r="A502" s="5">
        <v>1175</v>
      </c>
      <c r="B502" s="2" t="s">
        <v>1647</v>
      </c>
      <c r="C502" s="8"/>
      <c r="D502" s="6"/>
      <c r="E502" s="7">
        <v>2019</v>
      </c>
      <c r="F502" s="3" t="str">
        <f>IF(A502="","",IFERROR(INDEX(deb_specials!$B:$B,MATCH($A502,deb_specials!$A:$A,0)),"9"&amp;RIGHT(E502,2)&amp;TEXT(RIGHT(A502,4),"000")&amp;"D"))</f>
        <v>9191175D</v>
      </c>
    </row>
    <row r="503" spans="1:6" ht="15.75" customHeight="1" x14ac:dyDescent="0.3">
      <c r="A503" s="5">
        <v>1176</v>
      </c>
      <c r="B503" s="2" t="s">
        <v>1648</v>
      </c>
      <c r="C503" s="8"/>
      <c r="D503" s="6"/>
      <c r="E503" s="7">
        <v>2019</v>
      </c>
      <c r="F503" s="3" t="str">
        <f>IF(A503="","",IFERROR(INDEX(deb_specials!$B:$B,MATCH($A503,deb_specials!$A:$A,0)),"9"&amp;RIGHT(E503,2)&amp;TEXT(RIGHT(A503,4),"000")&amp;"D"))</f>
        <v>9191176D</v>
      </c>
    </row>
    <row r="504" spans="1:6" ht="15.75" customHeight="1" x14ac:dyDescent="0.3">
      <c r="A504" s="5">
        <v>1177</v>
      </c>
      <c r="B504" s="2" t="s">
        <v>1649</v>
      </c>
      <c r="C504" s="8" t="s">
        <v>1650</v>
      </c>
      <c r="D504" s="7">
        <v>31621421520</v>
      </c>
      <c r="E504" s="7">
        <v>2019</v>
      </c>
      <c r="F504" s="3" t="str">
        <f>IF(A504="","",IFERROR(INDEX(deb_specials!$B:$B,MATCH($A504,deb_specials!$A:$A,0)),"9"&amp;RIGHT(E504,2)&amp;TEXT(RIGHT(A504,4),"000")&amp;"D"))</f>
        <v>9191177D</v>
      </c>
    </row>
    <row r="505" spans="1:6" ht="15.75" customHeight="1" x14ac:dyDescent="0.3">
      <c r="A505" s="5">
        <v>1178</v>
      </c>
      <c r="B505" s="2" t="s">
        <v>1651</v>
      </c>
      <c r="C505" s="8" t="s">
        <v>1652</v>
      </c>
      <c r="D505" s="7">
        <v>31620478665</v>
      </c>
      <c r="E505" s="7">
        <v>2019</v>
      </c>
      <c r="F505" s="3" t="str">
        <f>IF(A505="","",IFERROR(INDEX(deb_specials!$B:$B,MATCH($A505,deb_specials!$A:$A,0)),"9"&amp;RIGHT(E505,2)&amp;TEXT(RIGHT(A505,4),"000")&amp;"D"))</f>
        <v>9191178D</v>
      </c>
    </row>
    <row r="506" spans="1:6" ht="15.75" customHeight="1" x14ac:dyDescent="0.3">
      <c r="A506" s="5">
        <v>1179</v>
      </c>
      <c r="B506" s="2" t="s">
        <v>1653</v>
      </c>
      <c r="C506" s="9" t="s">
        <v>1654</v>
      </c>
      <c r="D506" s="7">
        <v>31655083911</v>
      </c>
      <c r="E506" s="7">
        <v>2019</v>
      </c>
      <c r="F506" s="3" t="str">
        <f>IF(A506="","",IFERROR(INDEX(deb_specials!$B:$B,MATCH($A506,deb_specials!$A:$A,0)),"9"&amp;RIGHT(E506,2)&amp;TEXT(RIGHT(A506,4),"000")&amp;"D"))</f>
        <v>9191179D</v>
      </c>
    </row>
    <row r="507" spans="1:6" ht="15.75" customHeight="1" x14ac:dyDescent="0.3">
      <c r="A507" s="5">
        <v>1181</v>
      </c>
      <c r="B507" s="6" t="s">
        <v>1655</v>
      </c>
      <c r="C507" s="9" t="s">
        <v>1656</v>
      </c>
      <c r="D507" s="6" t="s">
        <v>1657</v>
      </c>
      <c r="E507" s="7">
        <v>2019</v>
      </c>
      <c r="F507" s="3" t="str">
        <f>IF(A507="","",IFERROR(INDEX(deb_specials!$B:$B,MATCH($A507,deb_specials!$A:$A,0)),"9"&amp;RIGHT(E507,2)&amp;TEXT(RIGHT(A507,4),"000")&amp;"D"))</f>
        <v>9191181D</v>
      </c>
    </row>
    <row r="508" spans="1:6" ht="15.75" customHeight="1" x14ac:dyDescent="0.3">
      <c r="A508" s="5">
        <v>1182</v>
      </c>
      <c r="B508" s="2" t="s">
        <v>1658</v>
      </c>
      <c r="C508" s="8" t="s">
        <v>1659</v>
      </c>
      <c r="D508" s="7">
        <v>31634334030</v>
      </c>
      <c r="E508" s="7">
        <v>2019</v>
      </c>
      <c r="F508" s="3" t="str">
        <f>IF(A508="","",IFERROR(INDEX(deb_specials!$B:$B,MATCH($A508,deb_specials!$A:$A,0)),"9"&amp;RIGHT(E508,2)&amp;TEXT(RIGHT(A508,4),"000")&amp;"D"))</f>
        <v>9191182D</v>
      </c>
    </row>
    <row r="509" spans="1:6" ht="15.75" customHeight="1" x14ac:dyDescent="0.3">
      <c r="A509" s="5">
        <v>1184</v>
      </c>
      <c r="B509" s="2" t="s">
        <v>1660</v>
      </c>
      <c r="C509" s="9"/>
      <c r="D509" s="6"/>
      <c r="E509" s="7">
        <v>2019</v>
      </c>
      <c r="F509" s="3" t="str">
        <f>IF(A509="","",IFERROR(INDEX(deb_specials!$B:$B,MATCH($A509,deb_specials!$A:$A,0)),"9"&amp;RIGHT(E509,2)&amp;TEXT(RIGHT(A509,4),"000")&amp;"D"))</f>
        <v>9191184D</v>
      </c>
    </row>
    <row r="510" spans="1:6" ht="15.75" customHeight="1" x14ac:dyDescent="0.3">
      <c r="A510" s="5">
        <v>1185</v>
      </c>
      <c r="B510" s="6" t="s">
        <v>1661</v>
      </c>
      <c r="C510" s="9" t="s">
        <v>1662</v>
      </c>
      <c r="D510" s="6"/>
      <c r="E510" s="7">
        <v>2019</v>
      </c>
      <c r="F510" s="3" t="str">
        <f>IF(A510="","",IFERROR(INDEX(deb_specials!$B:$B,MATCH($A510,deb_specials!$A:$A,0)),"9"&amp;RIGHT(E510,2)&amp;TEXT(RIGHT(A510,4),"000")&amp;"D"))</f>
        <v>9191185D</v>
      </c>
    </row>
    <row r="511" spans="1:6" ht="15.75" customHeight="1" x14ac:dyDescent="0.3">
      <c r="A511" s="5">
        <v>1186</v>
      </c>
      <c r="B511" s="2" t="s">
        <v>1663</v>
      </c>
      <c r="C511" s="8" t="s">
        <v>1664</v>
      </c>
      <c r="D511" s="7">
        <v>31642902402</v>
      </c>
      <c r="E511" s="7">
        <v>2019</v>
      </c>
      <c r="F511" s="3" t="str">
        <f>IF(A511="","",IFERROR(INDEX(deb_specials!$B:$B,MATCH($A511,deb_specials!$A:$A,0)),"9"&amp;RIGHT(E511,2)&amp;TEXT(RIGHT(A511,4),"000")&amp;"D"))</f>
        <v>9191186D</v>
      </c>
    </row>
    <row r="512" spans="1:6" ht="15.75" customHeight="1" x14ac:dyDescent="0.3">
      <c r="A512" s="5">
        <v>1187</v>
      </c>
      <c r="B512" s="2" t="s">
        <v>1665</v>
      </c>
      <c r="C512" s="8" t="s">
        <v>1666</v>
      </c>
      <c r="D512" s="7">
        <v>31621939797</v>
      </c>
      <c r="E512" s="7">
        <v>2019</v>
      </c>
      <c r="F512" s="3" t="str">
        <f>IF(A512="","",IFERROR(INDEX(deb_specials!$B:$B,MATCH($A512,deb_specials!$A:$A,0)),"9"&amp;RIGHT(E512,2)&amp;TEXT(RIGHT(A512,4),"000")&amp;"D"))</f>
        <v>9191187D</v>
      </c>
    </row>
    <row r="513" spans="1:6" ht="15.75" customHeight="1" x14ac:dyDescent="0.3">
      <c r="A513" s="5">
        <v>1188</v>
      </c>
      <c r="B513" s="2" t="s">
        <v>1667</v>
      </c>
      <c r="C513" s="8" t="s">
        <v>1668</v>
      </c>
      <c r="D513" s="7">
        <v>31632020524</v>
      </c>
      <c r="E513" s="7">
        <v>2019</v>
      </c>
      <c r="F513" s="3" t="str">
        <f>IF(A513="","",IFERROR(INDEX(deb_specials!$B:$B,MATCH($A513,deb_specials!$A:$A,0)),"9"&amp;RIGHT(E513,2)&amp;TEXT(RIGHT(A513,4),"000")&amp;"D"))</f>
        <v>9191188D</v>
      </c>
    </row>
    <row r="514" spans="1:6" ht="15.75" customHeight="1" x14ac:dyDescent="0.3">
      <c r="A514" s="5">
        <v>1189</v>
      </c>
      <c r="B514" s="2" t="s">
        <v>1669</v>
      </c>
      <c r="C514" s="8" t="s">
        <v>1670</v>
      </c>
      <c r="D514" s="7">
        <v>31683614104</v>
      </c>
      <c r="E514" s="7">
        <v>2019</v>
      </c>
      <c r="F514" s="3" t="str">
        <f>IF(A514="","",IFERROR(INDEX(deb_specials!$B:$B,MATCH($A514,deb_specials!$A:$A,0)),"9"&amp;RIGHT(E514,2)&amp;TEXT(RIGHT(A514,4),"000")&amp;"D"))</f>
        <v>9191189D</v>
      </c>
    </row>
    <row r="515" spans="1:6" ht="15.75" customHeight="1" x14ac:dyDescent="0.3">
      <c r="A515" s="5">
        <v>1190</v>
      </c>
      <c r="B515" s="2" t="s">
        <v>1671</v>
      </c>
      <c r="C515" s="8" t="s">
        <v>1672</v>
      </c>
      <c r="D515" s="7">
        <v>31611042986</v>
      </c>
      <c r="E515" s="7">
        <v>2019</v>
      </c>
      <c r="F515" s="3" t="str">
        <f>IF(A515="","",IFERROR(INDEX(deb_specials!$B:$B,MATCH($A515,deb_specials!$A:$A,0)),"9"&amp;RIGHT(E515,2)&amp;TEXT(RIGHT(A515,4),"000")&amp;"D"))</f>
        <v>9191190D</v>
      </c>
    </row>
    <row r="516" spans="1:6" ht="15.75" customHeight="1" x14ac:dyDescent="0.3">
      <c r="A516" s="5">
        <v>1191</v>
      </c>
      <c r="B516" s="2" t="s">
        <v>1673</v>
      </c>
      <c r="C516" s="8" t="s">
        <v>1674</v>
      </c>
      <c r="D516" s="7">
        <v>31640256246</v>
      </c>
      <c r="E516" s="7">
        <v>2019</v>
      </c>
      <c r="F516" s="3" t="str">
        <f>IF(A516="","",IFERROR(INDEX(deb_specials!$B:$B,MATCH($A516,deb_specials!$A:$A,0)),"9"&amp;RIGHT(E516,2)&amp;TEXT(RIGHT(A516,4),"000")&amp;"D"))</f>
        <v>9191191D</v>
      </c>
    </row>
    <row r="517" spans="1:6" ht="15.75" customHeight="1" x14ac:dyDescent="0.3">
      <c r="A517" s="5">
        <v>1192</v>
      </c>
      <c r="B517" s="2" t="s">
        <v>1675</v>
      </c>
      <c r="C517" s="8" t="s">
        <v>1676</v>
      </c>
      <c r="D517" s="7">
        <v>31634024129</v>
      </c>
      <c r="E517" s="7">
        <v>2019</v>
      </c>
      <c r="F517" s="3" t="str">
        <f>IF(A517="","",IFERROR(INDEX(deb_specials!$B:$B,MATCH($A517,deb_specials!$A:$A,0)),"9"&amp;RIGHT(E517,2)&amp;TEXT(RIGHT(A517,4),"000")&amp;"D"))</f>
        <v>9191192D</v>
      </c>
    </row>
    <row r="518" spans="1:6" ht="15.75" customHeight="1" x14ac:dyDescent="0.3">
      <c r="A518" s="5">
        <v>1193</v>
      </c>
      <c r="B518" s="2" t="s">
        <v>1677</v>
      </c>
      <c r="C518" s="8"/>
      <c r="D518" s="6"/>
      <c r="E518" s="7">
        <v>2019</v>
      </c>
      <c r="F518" s="3" t="str">
        <f>IF(A518="","",IFERROR(INDEX(deb_specials!$B:$B,MATCH($A518,deb_specials!$A:$A,0)),"9"&amp;RIGHT(E518,2)&amp;TEXT(RIGHT(A518,4),"000")&amp;"D"))</f>
        <v>9191193D</v>
      </c>
    </row>
    <row r="519" spans="1:6" ht="15.75" customHeight="1" x14ac:dyDescent="0.3">
      <c r="A519" s="5">
        <v>1194</v>
      </c>
      <c r="B519" s="2" t="s">
        <v>1678</v>
      </c>
      <c r="C519" s="8"/>
      <c r="D519" s="6"/>
      <c r="E519" s="7">
        <v>2019</v>
      </c>
      <c r="F519" s="3" t="str">
        <f>IF(A519="","",IFERROR(INDEX(deb_specials!$B:$B,MATCH($A519,deb_specials!$A:$A,0)),"9"&amp;RIGHT(E519,2)&amp;TEXT(RIGHT(A519,4),"000")&amp;"D"))</f>
        <v>9191194D</v>
      </c>
    </row>
    <row r="520" spans="1:6" ht="15.75" customHeight="1" x14ac:dyDescent="0.3">
      <c r="A520" s="5">
        <v>1195</v>
      </c>
      <c r="B520" s="2" t="s">
        <v>1679</v>
      </c>
      <c r="C520" s="8" t="s">
        <v>1680</v>
      </c>
      <c r="D520" s="7">
        <v>31640054694</v>
      </c>
      <c r="E520" s="7">
        <v>2019</v>
      </c>
      <c r="F520" s="3" t="str">
        <f>IF(A520="","",IFERROR(INDEX(deb_specials!$B:$B,MATCH($A520,deb_specials!$A:$A,0)),"9"&amp;RIGHT(E520,2)&amp;TEXT(RIGHT(A520,4),"000")&amp;"D"))</f>
        <v>9191195D</v>
      </c>
    </row>
    <row r="521" spans="1:6" ht="15.75" customHeight="1" x14ac:dyDescent="0.3">
      <c r="A521" s="5">
        <v>1196</v>
      </c>
      <c r="B521" s="2" t="s">
        <v>1681</v>
      </c>
      <c r="C521" s="8"/>
      <c r="D521" s="6"/>
      <c r="E521" s="7">
        <v>2019</v>
      </c>
      <c r="F521" s="3" t="str">
        <f>IF(A521="","",IFERROR(INDEX(deb_specials!$B:$B,MATCH($A521,deb_specials!$A:$A,0)),"9"&amp;RIGHT(E521,2)&amp;TEXT(RIGHT(A521,4),"000")&amp;"D"))</f>
        <v>9191196D</v>
      </c>
    </row>
    <row r="522" spans="1:6" ht="15.75" customHeight="1" x14ac:dyDescent="0.3">
      <c r="A522" s="5">
        <v>1197</v>
      </c>
      <c r="B522" s="2" t="s">
        <v>1682</v>
      </c>
      <c r="C522" s="8"/>
      <c r="D522" s="6"/>
      <c r="E522" s="7">
        <v>2019</v>
      </c>
      <c r="F522" s="3" t="str">
        <f>IF(A522="","",IFERROR(INDEX(deb_specials!$B:$B,MATCH($A522,deb_specials!$A:$A,0)),"9"&amp;RIGHT(E522,2)&amp;TEXT(RIGHT(A522,4),"000")&amp;"D"))</f>
        <v>9191197D</v>
      </c>
    </row>
    <row r="523" spans="1:6" ht="15.75" customHeight="1" x14ac:dyDescent="0.3">
      <c r="A523" s="5">
        <v>1198</v>
      </c>
      <c r="B523" s="2" t="s">
        <v>1683</v>
      </c>
      <c r="C523" s="8" t="s">
        <v>1684</v>
      </c>
      <c r="D523" s="7">
        <v>31612394163</v>
      </c>
      <c r="E523" s="7">
        <v>2019</v>
      </c>
      <c r="F523" s="3" t="str">
        <f>IF(A523="","",IFERROR(INDEX(deb_specials!$B:$B,MATCH($A523,deb_specials!$A:$A,0)),"9"&amp;RIGHT(E523,2)&amp;TEXT(RIGHT(A523,4),"000")&amp;"D"))</f>
        <v>9191198D</v>
      </c>
    </row>
    <row r="524" spans="1:6" ht="15.75" customHeight="1" x14ac:dyDescent="0.3">
      <c r="A524" s="5">
        <v>1199</v>
      </c>
      <c r="B524" s="2" t="s">
        <v>1685</v>
      </c>
      <c r="C524" s="8"/>
      <c r="D524" s="6"/>
      <c r="E524" s="7">
        <v>2019</v>
      </c>
      <c r="F524" s="3" t="str">
        <f>IF(A524="","",IFERROR(INDEX(deb_specials!$B:$B,MATCH($A524,deb_specials!$A:$A,0)),"9"&amp;RIGHT(E524,2)&amp;TEXT(RIGHT(A524,4),"000")&amp;"D"))</f>
        <v>9191199D</v>
      </c>
    </row>
    <row r="525" spans="1:6" ht="15.75" customHeight="1" x14ac:dyDescent="0.3">
      <c r="A525" s="5">
        <v>1200</v>
      </c>
      <c r="B525" s="2" t="s">
        <v>1686</v>
      </c>
      <c r="C525" s="8" t="s">
        <v>1687</v>
      </c>
      <c r="D525" s="7">
        <v>31615875103</v>
      </c>
      <c r="E525" s="7">
        <v>2019</v>
      </c>
      <c r="F525" s="3" t="str">
        <f>IF(A525="","",IFERROR(INDEX(deb_specials!$B:$B,MATCH($A525,deb_specials!$A:$A,0)),"9"&amp;RIGHT(E525,2)&amp;TEXT(RIGHT(A525,4),"000")&amp;"D"))</f>
        <v>9191200D</v>
      </c>
    </row>
    <row r="526" spans="1:6" ht="15.75" customHeight="1" x14ac:dyDescent="0.3">
      <c r="A526" s="5">
        <v>1201</v>
      </c>
      <c r="B526" s="2" t="s">
        <v>1688</v>
      </c>
      <c r="C526" s="8" t="s">
        <v>1689</v>
      </c>
      <c r="D526" s="7">
        <v>31615233824</v>
      </c>
      <c r="E526" s="7">
        <v>2019</v>
      </c>
      <c r="F526" s="3" t="str">
        <f>IF(A526="","",IFERROR(INDEX(deb_specials!$B:$B,MATCH($A526,deb_specials!$A:$A,0)),"9"&amp;RIGHT(E526,2)&amp;TEXT(RIGHT(A526,4),"000")&amp;"D"))</f>
        <v>9191201D</v>
      </c>
    </row>
    <row r="527" spans="1:6" ht="15.75" customHeight="1" x14ac:dyDescent="0.3">
      <c r="A527" s="5">
        <v>1202</v>
      </c>
      <c r="B527" s="2" t="s">
        <v>1690</v>
      </c>
      <c r="C527" s="8"/>
      <c r="D527" s="6"/>
      <c r="E527" s="7">
        <v>2019</v>
      </c>
      <c r="F527" s="3" t="str">
        <f>IF(A527="","",IFERROR(INDEX(deb_specials!$B:$B,MATCH($A527,deb_specials!$A:$A,0)),"9"&amp;RIGHT(E527,2)&amp;TEXT(RIGHT(A527,4),"000")&amp;"D"))</f>
        <v>9191202D</v>
      </c>
    </row>
    <row r="528" spans="1:6" ht="15.75" customHeight="1" x14ac:dyDescent="0.3">
      <c r="A528" s="5">
        <v>1203</v>
      </c>
      <c r="B528" s="2" t="s">
        <v>1691</v>
      </c>
      <c r="C528" s="8" t="s">
        <v>1692</v>
      </c>
      <c r="D528" s="7">
        <v>31640619210</v>
      </c>
      <c r="E528" s="7">
        <v>2019</v>
      </c>
      <c r="F528" s="3" t="str">
        <f>IF(A528="","",IFERROR(INDEX(deb_specials!$B:$B,MATCH($A528,deb_specials!$A:$A,0)),"9"&amp;RIGHT(E528,2)&amp;TEXT(RIGHT(A528,4),"000")&amp;"D"))</f>
        <v>9191203D</v>
      </c>
    </row>
    <row r="529" spans="1:6" ht="15.75" customHeight="1" x14ac:dyDescent="0.3">
      <c r="A529" s="5">
        <v>1204</v>
      </c>
      <c r="B529" s="2" t="s">
        <v>1693</v>
      </c>
      <c r="C529" s="8"/>
      <c r="D529" s="6"/>
      <c r="E529" s="7">
        <v>2019</v>
      </c>
      <c r="F529" s="3" t="str">
        <f>IF(A529="","",IFERROR(INDEX(deb_specials!$B:$B,MATCH($A529,deb_specials!$A:$A,0)),"9"&amp;RIGHT(E529,2)&amp;TEXT(RIGHT(A529,4),"000")&amp;"D"))</f>
        <v>9191204D</v>
      </c>
    </row>
    <row r="530" spans="1:6" ht="15.75" customHeight="1" x14ac:dyDescent="0.3">
      <c r="A530" s="5">
        <v>1205</v>
      </c>
      <c r="B530" s="2" t="s">
        <v>1694</v>
      </c>
      <c r="C530" s="8" t="s">
        <v>1695</v>
      </c>
      <c r="D530" s="7">
        <v>31619911910</v>
      </c>
      <c r="E530" s="7">
        <v>2019</v>
      </c>
      <c r="F530" s="3" t="str">
        <f>IF(A530="","",IFERROR(INDEX(deb_specials!$B:$B,MATCH($A530,deb_specials!$A:$A,0)),"9"&amp;RIGHT(E530,2)&amp;TEXT(RIGHT(A530,4),"000")&amp;"D"))</f>
        <v>9191205D</v>
      </c>
    </row>
    <row r="531" spans="1:6" ht="15.75" customHeight="1" x14ac:dyDescent="0.3">
      <c r="A531" s="5">
        <v>1206</v>
      </c>
      <c r="B531" s="2" t="s">
        <v>1696</v>
      </c>
      <c r="C531" s="8" t="s">
        <v>1697</v>
      </c>
      <c r="D531" s="7">
        <v>31619474136</v>
      </c>
      <c r="E531" s="7">
        <v>2019</v>
      </c>
      <c r="F531" s="3" t="str">
        <f>IF(A531="","",IFERROR(INDEX(deb_specials!$B:$B,MATCH($A531,deb_specials!$A:$A,0)),"9"&amp;RIGHT(E531,2)&amp;TEXT(RIGHT(A531,4),"000")&amp;"D"))</f>
        <v>9191206D</v>
      </c>
    </row>
    <row r="532" spans="1:6" ht="15.75" customHeight="1" x14ac:dyDescent="0.3">
      <c r="A532" s="5">
        <v>1207</v>
      </c>
      <c r="B532" s="2" t="s">
        <v>1698</v>
      </c>
      <c r="C532" s="8" t="s">
        <v>1699</v>
      </c>
      <c r="D532" s="7">
        <v>31610152484</v>
      </c>
      <c r="E532" s="7">
        <v>2019</v>
      </c>
      <c r="F532" s="3" t="str">
        <f>IF(A532="","",IFERROR(INDEX(deb_specials!$B:$B,MATCH($A532,deb_specials!$A:$A,0)),"9"&amp;RIGHT(E532,2)&amp;TEXT(RIGHT(A532,4),"000")&amp;"D"))</f>
        <v>9191207D</v>
      </c>
    </row>
    <row r="533" spans="1:6" ht="15.75" customHeight="1" x14ac:dyDescent="0.3">
      <c r="A533" s="5">
        <v>1208</v>
      </c>
      <c r="B533" s="2" t="s">
        <v>1700</v>
      </c>
      <c r="C533" s="8"/>
      <c r="D533" s="6"/>
      <c r="E533" s="7">
        <v>2019</v>
      </c>
      <c r="F533" s="3" t="str">
        <f>IF(A533="","",IFERROR(INDEX(deb_specials!$B:$B,MATCH($A533,deb_specials!$A:$A,0)),"9"&amp;RIGHT(E533,2)&amp;TEXT(RIGHT(A533,4),"000")&amp;"D"))</f>
        <v>9191208D</v>
      </c>
    </row>
    <row r="534" spans="1:6" ht="15.75" customHeight="1" x14ac:dyDescent="0.3">
      <c r="A534" s="5">
        <v>1209</v>
      </c>
      <c r="B534" s="2" t="s">
        <v>1701</v>
      </c>
      <c r="C534" s="8" t="s">
        <v>1702</v>
      </c>
      <c r="D534" s="7">
        <v>31641166131</v>
      </c>
      <c r="E534" s="7">
        <v>2019</v>
      </c>
      <c r="F534" s="3" t="str">
        <f>IF(A534="","",IFERROR(INDEX(deb_specials!$B:$B,MATCH($A534,deb_specials!$A:$A,0)),"9"&amp;RIGHT(E534,2)&amp;TEXT(RIGHT(A534,4),"000")&amp;"D"))</f>
        <v>9191209D</v>
      </c>
    </row>
    <row r="535" spans="1:6" ht="15.75" customHeight="1" x14ac:dyDescent="0.3">
      <c r="A535" s="5">
        <v>1210</v>
      </c>
      <c r="B535" s="2" t="s">
        <v>1703</v>
      </c>
      <c r="C535" s="8" t="s">
        <v>1704</v>
      </c>
      <c r="D535" s="7">
        <v>31615392184</v>
      </c>
      <c r="E535" s="7">
        <v>2019</v>
      </c>
      <c r="F535" s="3" t="str">
        <f>IF(A535="","",IFERROR(INDEX(deb_specials!$B:$B,MATCH($A535,deb_specials!$A:$A,0)),"9"&amp;RIGHT(E535,2)&amp;TEXT(RIGHT(A535,4),"000")&amp;"D"))</f>
        <v>9191210D</v>
      </c>
    </row>
    <row r="536" spans="1:6" ht="15.75" customHeight="1" x14ac:dyDescent="0.3">
      <c r="A536" s="5">
        <v>1211</v>
      </c>
      <c r="B536" s="2" t="s">
        <v>1705</v>
      </c>
      <c r="C536" s="8" t="s">
        <v>1706</v>
      </c>
      <c r="D536" s="7">
        <v>31622514113</v>
      </c>
      <c r="E536" s="7">
        <v>2019</v>
      </c>
      <c r="F536" s="3" t="str">
        <f>IF(A536="","",IFERROR(INDEX(deb_specials!$B:$B,MATCH($A536,deb_specials!$A:$A,0)),"9"&amp;RIGHT(E536,2)&amp;TEXT(RIGHT(A536,4),"000")&amp;"D"))</f>
        <v>9191211D</v>
      </c>
    </row>
    <row r="537" spans="1:6" ht="15.75" customHeight="1" x14ac:dyDescent="0.3">
      <c r="A537" s="5">
        <v>1212</v>
      </c>
      <c r="B537" s="2" t="s">
        <v>1707</v>
      </c>
      <c r="C537" s="8"/>
      <c r="D537" s="6"/>
      <c r="E537" s="7">
        <v>2019</v>
      </c>
      <c r="F537" s="3" t="str">
        <f>IF(A537="","",IFERROR(INDEX(deb_specials!$B:$B,MATCH($A537,deb_specials!$A:$A,0)),"9"&amp;RIGHT(E537,2)&amp;TEXT(RIGHT(A537,4),"000")&amp;"D"))</f>
        <v>9191212D</v>
      </c>
    </row>
    <row r="538" spans="1:6" ht="15.75" customHeight="1" x14ac:dyDescent="0.3">
      <c r="A538" s="5">
        <v>1213</v>
      </c>
      <c r="B538" s="2" t="s">
        <v>1708</v>
      </c>
      <c r="C538" s="8" t="s">
        <v>1709</v>
      </c>
      <c r="D538" s="7">
        <v>31658925798</v>
      </c>
      <c r="E538" s="7">
        <v>2019</v>
      </c>
      <c r="F538" s="3" t="str">
        <f>IF(A538="","",IFERROR(INDEX(deb_specials!$B:$B,MATCH($A538,deb_specials!$A:$A,0)),"9"&amp;RIGHT(E538,2)&amp;TEXT(RIGHT(A538,4),"000")&amp;"D"))</f>
        <v>9191213D</v>
      </c>
    </row>
    <row r="539" spans="1:6" ht="15.75" customHeight="1" x14ac:dyDescent="0.3">
      <c r="A539" s="10">
        <v>1214</v>
      </c>
      <c r="B539" s="8" t="s">
        <v>1710</v>
      </c>
      <c r="C539" s="8" t="s">
        <v>1711</v>
      </c>
      <c r="D539" s="10">
        <v>622256646</v>
      </c>
      <c r="E539" s="11">
        <v>2020</v>
      </c>
      <c r="F539" s="9" t="s">
        <v>1712</v>
      </c>
    </row>
    <row r="540" spans="1:6" ht="15.75" customHeight="1" x14ac:dyDescent="0.3">
      <c r="A540" s="10">
        <v>1215</v>
      </c>
      <c r="B540" s="8" t="s">
        <v>1713</v>
      </c>
      <c r="C540" s="8" t="s">
        <v>1714</v>
      </c>
      <c r="D540" s="10">
        <v>31621976196</v>
      </c>
      <c r="E540" s="11">
        <v>2020</v>
      </c>
      <c r="F540" s="9" t="s">
        <v>1715</v>
      </c>
    </row>
    <row r="541" spans="1:6" ht="15.75" customHeight="1" x14ac:dyDescent="0.3">
      <c r="A541" s="10">
        <v>1216</v>
      </c>
      <c r="B541" s="8" t="s">
        <v>1716</v>
      </c>
      <c r="C541" s="8" t="s">
        <v>1717</v>
      </c>
      <c r="D541" s="10">
        <v>657098754</v>
      </c>
      <c r="E541" s="11">
        <v>2020</v>
      </c>
      <c r="F541" s="9" t="s">
        <v>1718</v>
      </c>
    </row>
    <row r="542" spans="1:6" ht="15.75" customHeight="1" x14ac:dyDescent="0.3">
      <c r="A542" s="10">
        <v>1217</v>
      </c>
      <c r="B542" s="8" t="s">
        <v>1719</v>
      </c>
      <c r="C542" s="8" t="s">
        <v>1720</v>
      </c>
      <c r="D542" s="10">
        <v>625446778</v>
      </c>
      <c r="E542" s="11">
        <v>2020</v>
      </c>
      <c r="F542" s="9" t="s">
        <v>1721</v>
      </c>
    </row>
    <row r="543" spans="1:6" ht="15.75" customHeight="1" x14ac:dyDescent="0.3">
      <c r="A543" s="10">
        <v>1218</v>
      </c>
      <c r="B543" s="8" t="s">
        <v>1722</v>
      </c>
      <c r="C543" s="8" t="s">
        <v>1723</v>
      </c>
      <c r="D543" s="10">
        <v>618325262</v>
      </c>
      <c r="E543" s="11">
        <v>2020</v>
      </c>
      <c r="F543" s="9" t="s">
        <v>1724</v>
      </c>
    </row>
    <row r="544" spans="1:6" ht="15.75" customHeight="1" x14ac:dyDescent="0.3">
      <c r="A544" s="10">
        <v>1219</v>
      </c>
      <c r="B544" s="8" t="s">
        <v>1725</v>
      </c>
      <c r="C544" s="8" t="s">
        <v>1726</v>
      </c>
      <c r="D544" s="10">
        <v>613181627</v>
      </c>
      <c r="E544" s="11">
        <v>2020</v>
      </c>
      <c r="F544" s="9" t="s">
        <v>1727</v>
      </c>
    </row>
    <row r="545" spans="1:6" ht="15.75" customHeight="1" x14ac:dyDescent="0.3">
      <c r="A545" s="10">
        <v>1220</v>
      </c>
      <c r="B545" s="8" t="s">
        <v>1728</v>
      </c>
      <c r="C545" s="8" t="s">
        <v>1729</v>
      </c>
      <c r="D545" s="10">
        <v>637169056</v>
      </c>
      <c r="E545" s="11">
        <v>2020</v>
      </c>
      <c r="F545" s="9" t="s">
        <v>1730</v>
      </c>
    </row>
    <row r="546" spans="1:6" ht="15.75" customHeight="1" x14ac:dyDescent="0.3">
      <c r="A546" s="10">
        <v>1221</v>
      </c>
      <c r="B546" s="8" t="s">
        <v>1731</v>
      </c>
      <c r="C546" s="8" t="s">
        <v>1732</v>
      </c>
      <c r="D546" s="10">
        <v>638778233</v>
      </c>
      <c r="E546" s="11">
        <v>2020</v>
      </c>
      <c r="F546" s="9" t="s">
        <v>1733</v>
      </c>
    </row>
    <row r="547" spans="1:6" ht="15.75" customHeight="1" x14ac:dyDescent="0.3">
      <c r="A547" s="10">
        <v>1222</v>
      </c>
      <c r="B547" s="8" t="s">
        <v>1734</v>
      </c>
      <c r="C547" s="8" t="s">
        <v>1735</v>
      </c>
      <c r="D547" s="10">
        <v>649834358</v>
      </c>
      <c r="E547" s="11">
        <v>2020</v>
      </c>
      <c r="F547" s="9" t="s">
        <v>1736</v>
      </c>
    </row>
    <row r="548" spans="1:6" ht="15.75" customHeight="1" x14ac:dyDescent="0.3">
      <c r="A548" s="10">
        <v>1223</v>
      </c>
      <c r="B548" s="8" t="s">
        <v>1737</v>
      </c>
      <c r="C548" s="8" t="s">
        <v>1738</v>
      </c>
      <c r="D548" s="10">
        <v>639754822</v>
      </c>
      <c r="E548" s="11">
        <v>2020</v>
      </c>
      <c r="F548" s="9" t="s">
        <v>1739</v>
      </c>
    </row>
    <row r="549" spans="1:6" ht="15.75" customHeight="1" x14ac:dyDescent="0.3">
      <c r="A549" s="10">
        <v>1224</v>
      </c>
      <c r="B549" s="8" t="s">
        <v>1740</v>
      </c>
      <c r="C549" s="8" t="s">
        <v>1741</v>
      </c>
      <c r="D549" s="10">
        <v>611837049</v>
      </c>
      <c r="E549" s="11">
        <v>2020</v>
      </c>
      <c r="F549" s="9" t="s">
        <v>1742</v>
      </c>
    </row>
    <row r="550" spans="1:6" ht="15.75" customHeight="1" x14ac:dyDescent="0.3">
      <c r="A550" s="10">
        <v>1225</v>
      </c>
      <c r="B550" s="8" t="s">
        <v>1743</v>
      </c>
      <c r="C550" s="8" t="s">
        <v>1744</v>
      </c>
      <c r="D550" s="10">
        <v>610822898</v>
      </c>
      <c r="E550" s="11">
        <v>2020</v>
      </c>
      <c r="F550" s="9" t="s">
        <v>1745</v>
      </c>
    </row>
    <row r="551" spans="1:6" ht="15.75" customHeight="1" x14ac:dyDescent="0.3">
      <c r="A551" s="10">
        <v>1226</v>
      </c>
      <c r="B551" s="8" t="s">
        <v>1746</v>
      </c>
      <c r="C551" s="8" t="s">
        <v>1747</v>
      </c>
      <c r="D551" s="10">
        <v>650406597</v>
      </c>
      <c r="E551" s="11">
        <v>2020</v>
      </c>
      <c r="F551" s="9" t="s">
        <v>1748</v>
      </c>
    </row>
    <row r="552" spans="1:6" ht="15.75" customHeight="1" x14ac:dyDescent="0.3">
      <c r="A552" s="10">
        <v>1227</v>
      </c>
      <c r="B552" s="8" t="s">
        <v>1749</v>
      </c>
      <c r="C552" s="8" t="s">
        <v>1750</v>
      </c>
      <c r="D552" s="10">
        <v>640533467</v>
      </c>
      <c r="E552" s="11">
        <v>2020</v>
      </c>
      <c r="F552" s="9" t="s">
        <v>1751</v>
      </c>
    </row>
    <row r="553" spans="1:6" ht="15.75" customHeight="1" x14ac:dyDescent="0.3">
      <c r="A553" s="10">
        <v>1228</v>
      </c>
      <c r="B553" s="8" t="s">
        <v>1752</v>
      </c>
      <c r="C553" s="8" t="s">
        <v>1753</v>
      </c>
      <c r="D553" s="10">
        <v>620796129</v>
      </c>
      <c r="E553" s="11">
        <v>2020</v>
      </c>
      <c r="F553" s="9" t="s">
        <v>1754</v>
      </c>
    </row>
    <row r="554" spans="1:6" ht="15.75" customHeight="1" x14ac:dyDescent="0.3">
      <c r="A554" s="10">
        <v>1229</v>
      </c>
      <c r="B554" s="8" t="s">
        <v>1755</v>
      </c>
      <c r="C554" s="8" t="s">
        <v>1756</v>
      </c>
      <c r="D554" s="10">
        <v>683072008</v>
      </c>
      <c r="E554" s="11">
        <v>2020</v>
      </c>
      <c r="F554" s="9" t="s">
        <v>1757</v>
      </c>
    </row>
    <row r="555" spans="1:6" ht="15.75" customHeight="1" x14ac:dyDescent="0.3">
      <c r="A555" s="10">
        <v>1230</v>
      </c>
      <c r="B555" s="8" t="s">
        <v>1758</v>
      </c>
      <c r="C555" s="8" t="s">
        <v>1759</v>
      </c>
      <c r="D555" s="10">
        <v>618378494</v>
      </c>
      <c r="E555" s="11">
        <v>2020</v>
      </c>
      <c r="F555" s="9" t="s">
        <v>1760</v>
      </c>
    </row>
    <row r="556" spans="1:6" ht="15.75" customHeight="1" x14ac:dyDescent="0.3">
      <c r="A556" s="10">
        <v>1231</v>
      </c>
      <c r="B556" s="8" t="s">
        <v>1761</v>
      </c>
      <c r="C556" s="8" t="s">
        <v>1762</v>
      </c>
      <c r="D556" s="10">
        <v>653526959</v>
      </c>
      <c r="E556" s="11">
        <v>2020</v>
      </c>
      <c r="F556" s="9" t="s">
        <v>1763</v>
      </c>
    </row>
    <row r="557" spans="1:6" ht="15.75" customHeight="1" x14ac:dyDescent="0.3">
      <c r="A557" s="10">
        <v>1232</v>
      </c>
      <c r="B557" s="8" t="s">
        <v>1764</v>
      </c>
      <c r="C557" s="8" t="s">
        <v>1765</v>
      </c>
      <c r="D557" s="10">
        <v>683895917</v>
      </c>
      <c r="E557" s="11">
        <v>2020</v>
      </c>
      <c r="F557" s="9" t="s">
        <v>1766</v>
      </c>
    </row>
    <row r="558" spans="1:6" ht="15.75" customHeight="1" x14ac:dyDescent="0.3">
      <c r="A558" s="10">
        <v>1233</v>
      </c>
      <c r="B558" s="8" t="s">
        <v>1767</v>
      </c>
      <c r="C558" s="8" t="s">
        <v>1768</v>
      </c>
      <c r="D558" s="10">
        <v>616722201</v>
      </c>
      <c r="E558" s="11">
        <v>2020</v>
      </c>
      <c r="F558" s="9" t="s">
        <v>1769</v>
      </c>
    </row>
    <row r="559" spans="1:6" ht="15.75" customHeight="1" x14ac:dyDescent="0.3">
      <c r="A559" s="10">
        <v>1234</v>
      </c>
      <c r="B559" s="8" t="s">
        <v>1770</v>
      </c>
      <c r="C559" s="8" t="s">
        <v>1771</v>
      </c>
      <c r="D559" s="10">
        <v>621214146</v>
      </c>
      <c r="E559" s="11">
        <v>2020</v>
      </c>
      <c r="F559" s="9" t="s">
        <v>1772</v>
      </c>
    </row>
    <row r="560" spans="1:6" ht="15.75" customHeight="1" x14ac:dyDescent="0.3">
      <c r="A560" s="10">
        <v>1235</v>
      </c>
      <c r="B560" s="8" t="s">
        <v>1773</v>
      </c>
      <c r="C560" s="8" t="s">
        <v>1774</v>
      </c>
      <c r="D560" s="10">
        <v>651818960</v>
      </c>
      <c r="E560" s="11">
        <v>2020</v>
      </c>
      <c r="F560" s="9" t="s">
        <v>1775</v>
      </c>
    </row>
    <row r="561" spans="1:6" ht="15.75" customHeight="1" x14ac:dyDescent="0.3">
      <c r="A561" s="10">
        <v>1236</v>
      </c>
      <c r="B561" s="8" t="s">
        <v>1776</v>
      </c>
      <c r="C561" s="8" t="s">
        <v>1777</v>
      </c>
      <c r="D561" s="10">
        <v>612638262</v>
      </c>
      <c r="E561" s="11">
        <v>2020</v>
      </c>
      <c r="F561" s="9" t="s">
        <v>1778</v>
      </c>
    </row>
    <row r="562" spans="1:6" ht="15.75" customHeight="1" x14ac:dyDescent="0.3">
      <c r="A562" s="10">
        <v>1237</v>
      </c>
      <c r="B562" s="8" t="s">
        <v>1779</v>
      </c>
      <c r="C562" s="8" t="s">
        <v>1780</v>
      </c>
      <c r="D562" s="10">
        <v>637172631</v>
      </c>
      <c r="E562" s="11">
        <v>2020</v>
      </c>
      <c r="F562" s="9" t="s">
        <v>1781</v>
      </c>
    </row>
    <row r="563" spans="1:6" ht="15.75" customHeight="1" x14ac:dyDescent="0.3">
      <c r="A563" s="10">
        <v>1238</v>
      </c>
      <c r="B563" s="8" t="s">
        <v>1782</v>
      </c>
      <c r="C563" s="8" t="s">
        <v>1783</v>
      </c>
      <c r="D563" s="10">
        <v>624543926</v>
      </c>
      <c r="E563" s="11">
        <v>2020</v>
      </c>
      <c r="F563" s="9" t="s">
        <v>1784</v>
      </c>
    </row>
    <row r="564" spans="1:6" ht="15.75" customHeight="1" x14ac:dyDescent="0.3">
      <c r="A564" s="10">
        <v>1240</v>
      </c>
      <c r="B564" s="8" t="s">
        <v>1785</v>
      </c>
      <c r="C564" s="8" t="s">
        <v>1786</v>
      </c>
      <c r="D564" s="10">
        <v>619021518</v>
      </c>
      <c r="E564" s="11">
        <v>2020</v>
      </c>
      <c r="F564" s="9" t="s">
        <v>1787</v>
      </c>
    </row>
    <row r="565" spans="1:6" ht="15.75" customHeight="1" x14ac:dyDescent="0.3">
      <c r="A565" s="10">
        <v>1241</v>
      </c>
      <c r="B565" s="8" t="s">
        <v>1788</v>
      </c>
      <c r="C565" s="8" t="s">
        <v>1789</v>
      </c>
      <c r="D565" s="11">
        <v>645401329</v>
      </c>
      <c r="E565" s="11">
        <v>2020</v>
      </c>
      <c r="F565" s="9" t="s">
        <v>1790</v>
      </c>
    </row>
    <row r="566" spans="1:6" ht="15.75" customHeight="1" x14ac:dyDescent="0.3">
      <c r="A566" s="10">
        <v>1242</v>
      </c>
      <c r="B566" s="8" t="s">
        <v>1791</v>
      </c>
      <c r="C566" s="9" t="s">
        <v>1792</v>
      </c>
      <c r="D566" s="11">
        <v>31634878578</v>
      </c>
      <c r="E566" s="11">
        <v>2020</v>
      </c>
      <c r="F566" s="9" t="s">
        <v>1793</v>
      </c>
    </row>
    <row r="567" spans="1:6" ht="15.75" customHeight="1" x14ac:dyDescent="0.3">
      <c r="A567" s="10">
        <v>1243</v>
      </c>
      <c r="B567" s="9" t="s">
        <v>1794</v>
      </c>
      <c r="C567" s="9" t="s">
        <v>1795</v>
      </c>
      <c r="D567" s="9" t="s">
        <v>1796</v>
      </c>
      <c r="E567" s="11">
        <v>2020</v>
      </c>
      <c r="F567" s="9" t="s">
        <v>1797</v>
      </c>
    </row>
    <row r="568" spans="1:6" ht="15.75" customHeight="1" x14ac:dyDescent="0.3">
      <c r="A568" s="12">
        <v>1244</v>
      </c>
      <c r="B568" s="13" t="s">
        <v>1798</v>
      </c>
      <c r="C568" s="13" t="s">
        <v>1799</v>
      </c>
      <c r="D568" s="12" t="s">
        <v>1800</v>
      </c>
      <c r="E568" s="14">
        <v>2021</v>
      </c>
      <c r="F568" s="13" t="s">
        <v>1801</v>
      </c>
    </row>
    <row r="569" spans="1:6" ht="15.75" customHeight="1" x14ac:dyDescent="0.3">
      <c r="A569" s="12">
        <v>1245</v>
      </c>
      <c r="B569" s="13" t="s">
        <v>1802</v>
      </c>
      <c r="C569" s="13" t="s">
        <v>1803</v>
      </c>
      <c r="D569" s="12" t="s">
        <v>1800</v>
      </c>
      <c r="E569" s="14">
        <v>2021</v>
      </c>
      <c r="F569" s="13" t="s">
        <v>1804</v>
      </c>
    </row>
    <row r="570" spans="1:6" ht="15.75" customHeight="1" x14ac:dyDescent="0.3">
      <c r="A570" s="12">
        <v>1246</v>
      </c>
      <c r="B570" s="13" t="s">
        <v>1805</v>
      </c>
      <c r="C570" s="13" t="s">
        <v>1806</v>
      </c>
      <c r="D570" s="13">
        <v>640532327</v>
      </c>
      <c r="E570" s="14">
        <v>2021</v>
      </c>
      <c r="F570" s="13" t="s">
        <v>1807</v>
      </c>
    </row>
    <row r="571" spans="1:6" ht="15.75" customHeight="1" x14ac:dyDescent="0.3">
      <c r="A571" s="12">
        <v>1247</v>
      </c>
      <c r="B571" s="13" t="s">
        <v>1808</v>
      </c>
      <c r="C571" s="13" t="s">
        <v>1809</v>
      </c>
      <c r="D571" s="13">
        <v>620790864</v>
      </c>
      <c r="E571" s="14">
        <v>2021</v>
      </c>
      <c r="F571" s="13" t="s">
        <v>1810</v>
      </c>
    </row>
    <row r="572" spans="1:6" ht="15.75" customHeight="1" x14ac:dyDescent="0.3">
      <c r="A572" s="12">
        <v>1248</v>
      </c>
      <c r="B572" s="13" t="s">
        <v>1811</v>
      </c>
      <c r="C572" s="13" t="s">
        <v>1812</v>
      </c>
      <c r="D572" s="12" t="s">
        <v>1800</v>
      </c>
      <c r="E572" s="14">
        <v>2021</v>
      </c>
      <c r="F572" s="13" t="s">
        <v>1813</v>
      </c>
    </row>
    <row r="573" spans="1:6" ht="15.75" customHeight="1" x14ac:dyDescent="0.3">
      <c r="A573" s="12">
        <v>1249</v>
      </c>
      <c r="B573" s="13" t="s">
        <v>1814</v>
      </c>
      <c r="C573" s="13" t="s">
        <v>1815</v>
      </c>
      <c r="D573" s="12" t="s">
        <v>1816</v>
      </c>
      <c r="E573" s="14">
        <v>2021</v>
      </c>
      <c r="F573" s="13" t="s">
        <v>1817</v>
      </c>
    </row>
    <row r="574" spans="1:6" ht="15.75" customHeight="1" x14ac:dyDescent="0.3">
      <c r="A574" s="12">
        <v>1250</v>
      </c>
      <c r="B574" s="13" t="s">
        <v>1818</v>
      </c>
      <c r="C574" s="13" t="s">
        <v>1819</v>
      </c>
      <c r="D574" s="13">
        <v>611073565</v>
      </c>
      <c r="E574" s="14">
        <v>2021</v>
      </c>
      <c r="F574" s="13" t="s">
        <v>1820</v>
      </c>
    </row>
    <row r="575" spans="1:6" ht="15.75" customHeight="1" x14ac:dyDescent="0.3">
      <c r="A575" s="12">
        <v>1251</v>
      </c>
      <c r="B575" s="13" t="s">
        <v>1821</v>
      </c>
      <c r="C575" s="13" t="s">
        <v>1822</v>
      </c>
      <c r="D575" s="13">
        <v>621613977</v>
      </c>
      <c r="E575" s="14">
        <v>2021</v>
      </c>
      <c r="F575" s="13" t="s">
        <v>1823</v>
      </c>
    </row>
    <row r="576" spans="1:6" ht="15.75" customHeight="1" x14ac:dyDescent="0.3">
      <c r="A576" s="12">
        <v>1252</v>
      </c>
      <c r="B576" s="13" t="s">
        <v>1824</v>
      </c>
      <c r="C576" s="13" t="s">
        <v>1825</v>
      </c>
      <c r="D576" s="12" t="s">
        <v>1800</v>
      </c>
      <c r="E576" s="14">
        <v>2021</v>
      </c>
      <c r="F576" s="13" t="s">
        <v>1826</v>
      </c>
    </row>
    <row r="577" spans="1:6" ht="15.75" customHeight="1" x14ac:dyDescent="0.3">
      <c r="A577" s="12">
        <v>1253</v>
      </c>
      <c r="B577" s="13" t="s">
        <v>1827</v>
      </c>
      <c r="C577" s="13" t="s">
        <v>1828</v>
      </c>
      <c r="D577" s="13">
        <v>642765974</v>
      </c>
      <c r="E577" s="14">
        <v>2021</v>
      </c>
      <c r="F577" s="13" t="s">
        <v>1829</v>
      </c>
    </row>
    <row r="578" spans="1:6" ht="15.75" customHeight="1" x14ac:dyDescent="0.3">
      <c r="A578" s="12">
        <v>1254</v>
      </c>
      <c r="B578" s="13" t="s">
        <v>1830</v>
      </c>
      <c r="C578" s="13" t="s">
        <v>1831</v>
      </c>
      <c r="D578" s="12" t="s">
        <v>1800</v>
      </c>
      <c r="E578" s="14">
        <v>2021</v>
      </c>
      <c r="F578" s="13" t="s">
        <v>1832</v>
      </c>
    </row>
    <row r="579" spans="1:6" ht="15.75" customHeight="1" x14ac:dyDescent="0.3">
      <c r="A579" s="12">
        <v>1255</v>
      </c>
      <c r="B579" s="13" t="s">
        <v>1833</v>
      </c>
      <c r="C579" s="13" t="s">
        <v>1834</v>
      </c>
      <c r="D579" s="12" t="s">
        <v>1800</v>
      </c>
      <c r="E579" s="14">
        <v>2021</v>
      </c>
      <c r="F579" s="13" t="s">
        <v>1835</v>
      </c>
    </row>
    <row r="580" spans="1:6" ht="15.75" customHeight="1" x14ac:dyDescent="0.3">
      <c r="A580" s="12">
        <v>1256</v>
      </c>
      <c r="B580" s="13" t="s">
        <v>1836</v>
      </c>
      <c r="C580" s="13" t="s">
        <v>1837</v>
      </c>
      <c r="D580" s="13">
        <v>614183272</v>
      </c>
      <c r="E580" s="14">
        <v>2021</v>
      </c>
      <c r="F580" s="13" t="s">
        <v>1838</v>
      </c>
    </row>
    <row r="581" spans="1:6" ht="15.75" customHeight="1" x14ac:dyDescent="0.3">
      <c r="A581" s="12">
        <v>1257</v>
      </c>
      <c r="B581" s="13" t="s">
        <v>1839</v>
      </c>
      <c r="C581" s="13" t="s">
        <v>1840</v>
      </c>
      <c r="D581" s="12" t="s">
        <v>1800</v>
      </c>
      <c r="E581" s="14">
        <v>2021</v>
      </c>
      <c r="F581" s="13" t="s">
        <v>1841</v>
      </c>
    </row>
    <row r="582" spans="1:6" ht="15.75" customHeight="1" x14ac:dyDescent="0.3">
      <c r="A582" s="12">
        <v>1258</v>
      </c>
      <c r="B582" s="13" t="s">
        <v>1842</v>
      </c>
      <c r="C582" s="13" t="s">
        <v>1843</v>
      </c>
      <c r="D582" s="12" t="s">
        <v>1800</v>
      </c>
      <c r="E582" s="14">
        <v>2021</v>
      </c>
      <c r="F582" s="13" t="s">
        <v>1844</v>
      </c>
    </row>
    <row r="583" spans="1:6" ht="15.75" customHeight="1" x14ac:dyDescent="0.3">
      <c r="A583" s="12">
        <v>1259</v>
      </c>
      <c r="B583" s="13" t="s">
        <v>1845</v>
      </c>
      <c r="C583" s="13" t="s">
        <v>1846</v>
      </c>
      <c r="D583" s="12" t="s">
        <v>1800</v>
      </c>
      <c r="E583" s="14">
        <v>2021</v>
      </c>
      <c r="F583" s="13" t="s">
        <v>1847</v>
      </c>
    </row>
    <row r="584" spans="1:6" ht="15.75" customHeight="1" x14ac:dyDescent="0.3">
      <c r="A584" s="12">
        <v>1260</v>
      </c>
      <c r="B584" s="13" t="s">
        <v>1848</v>
      </c>
      <c r="C584" s="13" t="s">
        <v>1849</v>
      </c>
      <c r="D584" s="12" t="s">
        <v>1800</v>
      </c>
      <c r="E584" s="14">
        <v>2021</v>
      </c>
      <c r="F584" s="13" t="s">
        <v>1850</v>
      </c>
    </row>
    <row r="585" spans="1:6" ht="15.75" customHeight="1" x14ac:dyDescent="0.3">
      <c r="A585" s="12">
        <v>1261</v>
      </c>
      <c r="B585" s="13" t="s">
        <v>1851</v>
      </c>
      <c r="C585" s="13" t="s">
        <v>1852</v>
      </c>
      <c r="D585" s="13">
        <v>681201262</v>
      </c>
      <c r="E585" s="14">
        <v>2021</v>
      </c>
      <c r="F585" s="13" t="s">
        <v>1853</v>
      </c>
    </row>
    <row r="586" spans="1:6" ht="15.75" customHeight="1" x14ac:dyDescent="0.3">
      <c r="A586" s="12">
        <v>1262</v>
      </c>
      <c r="B586" s="13" t="s">
        <v>1854</v>
      </c>
      <c r="C586" s="13" t="s">
        <v>1855</v>
      </c>
      <c r="D586" s="12" t="s">
        <v>1816</v>
      </c>
      <c r="E586" s="14">
        <v>2021</v>
      </c>
      <c r="F586" s="13" t="s">
        <v>1856</v>
      </c>
    </row>
    <row r="587" spans="1:6" ht="15.75" customHeight="1" x14ac:dyDescent="0.3">
      <c r="A587" s="12">
        <v>1263</v>
      </c>
      <c r="B587" s="13" t="s">
        <v>1857</v>
      </c>
      <c r="C587" s="13" t="s">
        <v>1858</v>
      </c>
      <c r="D587" s="12" t="s">
        <v>1800</v>
      </c>
      <c r="E587" s="14">
        <v>2021</v>
      </c>
      <c r="F587" s="13" t="s">
        <v>1859</v>
      </c>
    </row>
    <row r="588" spans="1:6" ht="15.75" customHeight="1" x14ac:dyDescent="0.3">
      <c r="A588" s="12">
        <v>1264</v>
      </c>
      <c r="B588" s="13" t="s">
        <v>1860</v>
      </c>
      <c r="C588" s="13" t="s">
        <v>1861</v>
      </c>
      <c r="D588" s="12" t="s">
        <v>1800</v>
      </c>
      <c r="E588" s="14">
        <v>2021</v>
      </c>
      <c r="F588" s="13" t="s">
        <v>1862</v>
      </c>
    </row>
    <row r="589" spans="1:6" ht="15.75" customHeight="1" x14ac:dyDescent="0.3">
      <c r="A589" s="12">
        <v>1265</v>
      </c>
      <c r="B589" s="13" t="s">
        <v>1863</v>
      </c>
      <c r="C589" s="13" t="s">
        <v>1864</v>
      </c>
      <c r="D589" s="12" t="s">
        <v>1800</v>
      </c>
      <c r="E589" s="14">
        <v>2021</v>
      </c>
      <c r="F589" s="13" t="s">
        <v>1865</v>
      </c>
    </row>
    <row r="590" spans="1:6" ht="15.75" customHeight="1" x14ac:dyDescent="0.3">
      <c r="A590" s="12">
        <v>1266</v>
      </c>
      <c r="B590" s="13" t="s">
        <v>1866</v>
      </c>
      <c r="C590" s="13" t="s">
        <v>1867</v>
      </c>
      <c r="D590" s="12" t="s">
        <v>1800</v>
      </c>
      <c r="E590" s="14">
        <v>2021</v>
      </c>
      <c r="F590" s="13" t="s">
        <v>1868</v>
      </c>
    </row>
    <row r="591" spans="1:6" ht="15.75" customHeight="1" x14ac:dyDescent="0.3">
      <c r="A591" s="12">
        <v>1267</v>
      </c>
      <c r="B591" s="13" t="s">
        <v>1869</v>
      </c>
      <c r="C591" s="13" t="s">
        <v>1870</v>
      </c>
      <c r="D591" s="13">
        <v>645215517</v>
      </c>
      <c r="E591" s="14">
        <v>2021</v>
      </c>
      <c r="F591" s="13" t="s">
        <v>1871</v>
      </c>
    </row>
    <row r="592" spans="1:6" ht="15.75" customHeight="1" x14ac:dyDescent="0.3">
      <c r="A592" s="12">
        <v>1268</v>
      </c>
      <c r="B592" s="13" t="s">
        <v>1872</v>
      </c>
      <c r="C592" s="13" t="s">
        <v>1873</v>
      </c>
      <c r="D592" s="12" t="s">
        <v>1800</v>
      </c>
      <c r="E592" s="14">
        <v>2021</v>
      </c>
      <c r="F592" s="13" t="s">
        <v>1874</v>
      </c>
    </row>
    <row r="593" spans="1:6" ht="15.75" customHeight="1" x14ac:dyDescent="0.3">
      <c r="A593" s="12">
        <v>1269</v>
      </c>
      <c r="B593" s="13" t="s">
        <v>1875</v>
      </c>
      <c r="C593" s="13" t="s">
        <v>1876</v>
      </c>
      <c r="D593" s="13">
        <v>651361902</v>
      </c>
      <c r="E593" s="14">
        <v>2021</v>
      </c>
      <c r="F593" s="13" t="s">
        <v>1877</v>
      </c>
    </row>
    <row r="594" spans="1:6" ht="15.75" customHeight="1" x14ac:dyDescent="0.3">
      <c r="A594" s="12">
        <v>1270</v>
      </c>
      <c r="B594" s="13" t="s">
        <v>1878</v>
      </c>
      <c r="C594" s="13" t="s">
        <v>1879</v>
      </c>
      <c r="D594" s="13">
        <v>619536508</v>
      </c>
      <c r="E594" s="14">
        <v>2021</v>
      </c>
      <c r="F594" s="13" t="s">
        <v>1880</v>
      </c>
    </row>
    <row r="595" spans="1:6" ht="15.75" customHeight="1" x14ac:dyDescent="0.3">
      <c r="A595" s="12">
        <v>1271</v>
      </c>
      <c r="B595" s="13" t="s">
        <v>1881</v>
      </c>
      <c r="C595" s="13" t="s">
        <v>1882</v>
      </c>
      <c r="D595" s="12" t="s">
        <v>1800</v>
      </c>
      <c r="E595" s="14">
        <v>2021</v>
      </c>
      <c r="F595" s="13" t="s">
        <v>1883</v>
      </c>
    </row>
    <row r="596" spans="1:6" ht="15.75" customHeight="1" x14ac:dyDescent="0.3">
      <c r="A596" s="12">
        <v>1272</v>
      </c>
      <c r="B596" s="13" t="s">
        <v>1884</v>
      </c>
      <c r="C596" s="13" t="s">
        <v>1885</v>
      </c>
      <c r="D596" s="12" t="s">
        <v>1800</v>
      </c>
      <c r="E596" s="14">
        <v>2021</v>
      </c>
      <c r="F596" s="13" t="s">
        <v>1886</v>
      </c>
    </row>
    <row r="597" spans="1:6" ht="15.75" customHeight="1" x14ac:dyDescent="0.3">
      <c r="A597" s="12">
        <v>1273</v>
      </c>
      <c r="B597" s="13" t="s">
        <v>1887</v>
      </c>
      <c r="C597" s="13" t="s">
        <v>1888</v>
      </c>
      <c r="D597" s="13">
        <v>619423434</v>
      </c>
      <c r="E597" s="14">
        <v>2021</v>
      </c>
      <c r="F597" s="13" t="s">
        <v>1889</v>
      </c>
    </row>
    <row r="598" spans="1:6" ht="15.75" customHeight="1" x14ac:dyDescent="0.3">
      <c r="A598" s="12">
        <v>1274</v>
      </c>
      <c r="B598" s="13" t="s">
        <v>1890</v>
      </c>
      <c r="C598" s="13" t="s">
        <v>1891</v>
      </c>
      <c r="D598" s="13">
        <v>4915730306563</v>
      </c>
      <c r="E598" s="14">
        <v>2021</v>
      </c>
      <c r="F598" s="13" t="s">
        <v>1892</v>
      </c>
    </row>
    <row r="599" spans="1:6" ht="15.75" customHeight="1" x14ac:dyDescent="0.3">
      <c r="A599" s="12">
        <v>1275</v>
      </c>
      <c r="B599" s="13" t="s">
        <v>1893</v>
      </c>
      <c r="C599" s="13" t="s">
        <v>1894</v>
      </c>
      <c r="D599" s="13">
        <v>626222065</v>
      </c>
      <c r="E599" s="14">
        <v>2021</v>
      </c>
      <c r="F599" s="13" t="s">
        <v>1895</v>
      </c>
    </row>
    <row r="600" spans="1:6" ht="15.75" customHeight="1" x14ac:dyDescent="0.3">
      <c r="A600" s="12">
        <v>1276</v>
      </c>
      <c r="B600" s="13" t="s">
        <v>1896</v>
      </c>
      <c r="C600" s="13" t="s">
        <v>1897</v>
      </c>
      <c r="D600" s="12" t="s">
        <v>1800</v>
      </c>
      <c r="E600" s="14">
        <v>2021</v>
      </c>
      <c r="F600" s="13" t="s">
        <v>1898</v>
      </c>
    </row>
    <row r="601" spans="1:6" ht="15.75" customHeight="1" x14ac:dyDescent="0.3">
      <c r="A601" s="12">
        <v>1277</v>
      </c>
      <c r="B601" s="13" t="s">
        <v>1899</v>
      </c>
      <c r="C601" s="13" t="s">
        <v>1900</v>
      </c>
      <c r="D601" s="13">
        <v>637360873</v>
      </c>
      <c r="E601" s="14">
        <v>2021</v>
      </c>
      <c r="F601" s="13" t="s">
        <v>1901</v>
      </c>
    </row>
    <row r="602" spans="1:6" ht="15.75" customHeight="1" x14ac:dyDescent="0.3">
      <c r="A602" s="12">
        <v>1278</v>
      </c>
      <c r="B602" s="13" t="s">
        <v>1902</v>
      </c>
      <c r="C602" s="13" t="s">
        <v>1903</v>
      </c>
      <c r="D602" s="13">
        <v>610148673</v>
      </c>
      <c r="E602" s="14">
        <v>2021</v>
      </c>
      <c r="F602" s="13" t="s">
        <v>1904</v>
      </c>
    </row>
    <row r="603" spans="1:6" ht="15.75" customHeight="1" x14ac:dyDescent="0.3">
      <c r="A603" s="12">
        <v>1280</v>
      </c>
      <c r="B603" s="13" t="s">
        <v>1905</v>
      </c>
      <c r="C603" s="13" t="s">
        <v>1906</v>
      </c>
      <c r="D603" s="12" t="s">
        <v>1800</v>
      </c>
      <c r="E603" s="14">
        <v>2021</v>
      </c>
      <c r="F603" s="13" t="s">
        <v>1907</v>
      </c>
    </row>
    <row r="604" spans="1:6" ht="15.75" customHeight="1" x14ac:dyDescent="0.3">
      <c r="A604" s="12">
        <v>1283</v>
      </c>
      <c r="B604" s="13" t="s">
        <v>1908</v>
      </c>
      <c r="C604" s="13" t="s">
        <v>1909</v>
      </c>
      <c r="D604" s="12" t="s">
        <v>1816</v>
      </c>
      <c r="E604" s="14">
        <v>2021</v>
      </c>
      <c r="F604" s="13" t="s">
        <v>1910</v>
      </c>
    </row>
    <row r="605" spans="1:6" ht="15.75" customHeight="1" x14ac:dyDescent="0.3">
      <c r="A605" s="12">
        <v>1284</v>
      </c>
      <c r="B605" s="13" t="s">
        <v>1911</v>
      </c>
      <c r="C605" s="13" t="s">
        <v>1912</v>
      </c>
      <c r="D605" s="12" t="s">
        <v>1800</v>
      </c>
      <c r="E605" s="14">
        <v>2021</v>
      </c>
      <c r="F605" s="13" t="s">
        <v>1913</v>
      </c>
    </row>
    <row r="606" spans="1:6" ht="15.75" customHeight="1" x14ac:dyDescent="0.3">
      <c r="A606" s="12">
        <v>1285</v>
      </c>
      <c r="B606" s="13" t="s">
        <v>1914</v>
      </c>
      <c r="C606" s="13" t="s">
        <v>1915</v>
      </c>
      <c r="D606" s="12" t="s">
        <v>1800</v>
      </c>
      <c r="E606" s="14">
        <v>2021</v>
      </c>
      <c r="F606" s="13" t="s">
        <v>1916</v>
      </c>
    </row>
    <row r="607" spans="1:6" ht="15.75" customHeight="1" x14ac:dyDescent="0.3">
      <c r="A607" s="12">
        <v>1286</v>
      </c>
      <c r="B607" s="13" t="s">
        <v>1917</v>
      </c>
      <c r="C607" s="13" t="s">
        <v>1918</v>
      </c>
      <c r="D607" s="12" t="s">
        <v>1816</v>
      </c>
      <c r="E607" s="14">
        <v>2021</v>
      </c>
      <c r="F607" s="13" t="s">
        <v>1919</v>
      </c>
    </row>
    <row r="608" spans="1:6" ht="15.75" customHeight="1" x14ac:dyDescent="0.3">
      <c r="A608" s="12">
        <v>1287</v>
      </c>
      <c r="B608" s="13" t="s">
        <v>1920</v>
      </c>
      <c r="C608" s="13" t="s">
        <v>1921</v>
      </c>
      <c r="D608" s="13">
        <v>637453901</v>
      </c>
      <c r="E608" s="14">
        <v>2021</v>
      </c>
      <c r="F608" s="13" t="s">
        <v>1922</v>
      </c>
    </row>
    <row r="609" spans="1:6" ht="15.75" customHeight="1" x14ac:dyDescent="0.3">
      <c r="A609" s="12">
        <v>1289</v>
      </c>
      <c r="B609" s="13" t="s">
        <v>1923</v>
      </c>
      <c r="C609" s="13" t="s">
        <v>1924</v>
      </c>
      <c r="D609" s="12" t="s">
        <v>1800</v>
      </c>
      <c r="E609" s="14">
        <v>2021</v>
      </c>
      <c r="F609" s="13" t="s">
        <v>1925</v>
      </c>
    </row>
    <row r="610" spans="1:6" ht="15.75" customHeight="1" x14ac:dyDescent="0.25"/>
    <row r="611" spans="1:6" ht="15.75" customHeight="1" x14ac:dyDescent="0.25"/>
    <row r="612" spans="1:6" ht="15.75" customHeight="1" x14ac:dyDescent="0.25"/>
    <row r="613" spans="1:6" ht="15.75" customHeight="1" x14ac:dyDescent="0.25"/>
    <row r="614" spans="1:6" ht="15.75" customHeight="1" x14ac:dyDescent="0.25"/>
    <row r="615" spans="1:6" ht="15.75" customHeight="1" x14ac:dyDescent="0.25"/>
    <row r="616" spans="1:6" ht="15.75" customHeight="1" x14ac:dyDescent="0.25"/>
    <row r="617" spans="1:6" ht="15.75" customHeight="1" x14ac:dyDescent="0.25"/>
    <row r="618" spans="1:6" ht="15.75" customHeight="1" x14ac:dyDescent="0.25"/>
    <row r="619" spans="1:6" ht="15.75" customHeight="1" x14ac:dyDescent="0.25"/>
    <row r="620" spans="1:6" ht="15.75" customHeight="1" x14ac:dyDescent="0.25"/>
    <row r="621" spans="1:6" ht="15.75" customHeight="1" x14ac:dyDescent="0.25"/>
    <row r="622" spans="1:6" ht="15.75" customHeight="1" x14ac:dyDescent="0.25"/>
    <row r="623" spans="1:6" ht="15.75" customHeight="1" x14ac:dyDescent="0.25"/>
    <row r="624" spans="1:6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</sheetData>
  <hyperlinks>
    <hyperlink ref="C154" r:id="rId1" xr:uid="{00000000-0004-0000-0100-000000000000}"/>
    <hyperlink ref="C156" r:id="rId2" xr:uid="{00000000-0004-0000-0100-000001000000}"/>
  </hyperlink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E598"/>
  </sheetPr>
  <dimension ref="A1:B1000"/>
  <sheetViews>
    <sheetView workbookViewId="0"/>
  </sheetViews>
  <sheetFormatPr defaultColWidth="12.59765625" defaultRowHeight="15" customHeight="1" x14ac:dyDescent="0.25"/>
  <cols>
    <col min="1" max="26" width="7.59765625" customWidth="1"/>
  </cols>
  <sheetData>
    <row r="1" spans="1:2" ht="13.8" x14ac:dyDescent="0.25">
      <c r="A1" s="15" t="s">
        <v>1926</v>
      </c>
      <c r="B1" s="16" t="s">
        <v>1927</v>
      </c>
    </row>
    <row r="2" spans="1:2" ht="14.4" x14ac:dyDescent="0.3">
      <c r="A2" s="2">
        <v>3</v>
      </c>
      <c r="B2" s="17" t="s">
        <v>1928</v>
      </c>
    </row>
    <row r="3" spans="1:2" ht="14.4" x14ac:dyDescent="0.3">
      <c r="A3" s="2">
        <v>4</v>
      </c>
      <c r="B3" s="18" t="s">
        <v>1929</v>
      </c>
    </row>
    <row r="4" spans="1:2" ht="14.4" x14ac:dyDescent="0.3">
      <c r="A4" s="2">
        <v>5</v>
      </c>
      <c r="B4" s="18" t="s">
        <v>1930</v>
      </c>
    </row>
    <row r="5" spans="1:2" ht="14.4" x14ac:dyDescent="0.3">
      <c r="A5" s="2">
        <v>6</v>
      </c>
      <c r="B5" s="18" t="s">
        <v>1931</v>
      </c>
    </row>
    <row r="6" spans="1:2" ht="14.4" x14ac:dyDescent="0.3">
      <c r="A6" s="2">
        <v>7</v>
      </c>
      <c r="B6" s="18" t="s">
        <v>1932</v>
      </c>
    </row>
    <row r="7" spans="1:2" ht="14.4" x14ac:dyDescent="0.3">
      <c r="A7" s="2">
        <v>8</v>
      </c>
      <c r="B7" s="18" t="s">
        <v>1933</v>
      </c>
    </row>
    <row r="8" spans="1:2" ht="14.4" x14ac:dyDescent="0.3">
      <c r="A8" s="2">
        <v>9</v>
      </c>
      <c r="B8" s="18" t="s">
        <v>1934</v>
      </c>
    </row>
    <row r="9" spans="1:2" ht="14.4" x14ac:dyDescent="0.3">
      <c r="A9" s="2">
        <v>10</v>
      </c>
      <c r="B9" s="18" t="s">
        <v>1935</v>
      </c>
    </row>
    <row r="10" spans="1:2" ht="14.4" x14ac:dyDescent="0.3">
      <c r="A10" s="2">
        <v>11</v>
      </c>
      <c r="B10" s="18" t="s">
        <v>1936</v>
      </c>
    </row>
    <row r="11" spans="1:2" ht="14.4" x14ac:dyDescent="0.3">
      <c r="A11" s="2">
        <v>12</v>
      </c>
      <c r="B11" s="5" t="s">
        <v>1937</v>
      </c>
    </row>
    <row r="12" spans="1:2" ht="14.4" x14ac:dyDescent="0.3">
      <c r="A12" s="2">
        <v>13</v>
      </c>
      <c r="B12" s="5" t="s">
        <v>1938</v>
      </c>
    </row>
    <row r="13" spans="1:2" ht="14.4" x14ac:dyDescent="0.3">
      <c r="A13" s="2">
        <v>14</v>
      </c>
      <c r="B13" s="5" t="s">
        <v>1939</v>
      </c>
    </row>
    <row r="14" spans="1:2" ht="14.4" x14ac:dyDescent="0.3">
      <c r="A14" s="2">
        <v>15</v>
      </c>
      <c r="B14" s="5" t="s">
        <v>1940</v>
      </c>
    </row>
    <row r="15" spans="1:2" ht="14.4" x14ac:dyDescent="0.3">
      <c r="A15" s="2">
        <v>16</v>
      </c>
      <c r="B15" s="5" t="s">
        <v>1941</v>
      </c>
    </row>
    <row r="16" spans="1:2" ht="14.4" x14ac:dyDescent="0.3">
      <c r="A16" s="2">
        <v>17</v>
      </c>
      <c r="B16" s="5" t="s">
        <v>1942</v>
      </c>
    </row>
    <row r="17" spans="1:2" ht="14.4" x14ac:dyDescent="0.3">
      <c r="A17" s="2">
        <v>18</v>
      </c>
      <c r="B17" s="5" t="s">
        <v>1943</v>
      </c>
    </row>
    <row r="18" spans="1:2" ht="14.4" x14ac:dyDescent="0.3">
      <c r="A18" s="2">
        <v>19</v>
      </c>
      <c r="B18" s="5" t="s">
        <v>1944</v>
      </c>
    </row>
    <row r="19" spans="1:2" ht="14.4" x14ac:dyDescent="0.3">
      <c r="A19" s="2">
        <v>20</v>
      </c>
      <c r="B19" s="5" t="s">
        <v>1945</v>
      </c>
    </row>
    <row r="20" spans="1:2" ht="14.4" x14ac:dyDescent="0.3">
      <c r="A20" s="2">
        <v>21</v>
      </c>
      <c r="B20" s="5" t="s">
        <v>1946</v>
      </c>
    </row>
    <row r="21" spans="1:2" ht="15.75" customHeight="1" x14ac:dyDescent="0.3">
      <c r="A21" s="2">
        <v>22</v>
      </c>
      <c r="B21" s="5" t="s">
        <v>1947</v>
      </c>
    </row>
    <row r="22" spans="1:2" ht="15.75" customHeight="1" x14ac:dyDescent="0.3">
      <c r="A22" s="2">
        <v>23</v>
      </c>
      <c r="B22" s="5" t="s">
        <v>1948</v>
      </c>
    </row>
    <row r="23" spans="1:2" ht="15.75" customHeight="1" x14ac:dyDescent="0.3">
      <c r="A23" s="2">
        <v>24</v>
      </c>
      <c r="B23" s="5" t="s">
        <v>1949</v>
      </c>
    </row>
    <row r="24" spans="1:2" ht="15.75" customHeight="1" x14ac:dyDescent="0.3">
      <c r="A24" s="2">
        <v>25</v>
      </c>
      <c r="B24" s="5" t="s">
        <v>1950</v>
      </c>
    </row>
    <row r="25" spans="1:2" ht="15.75" customHeight="1" x14ac:dyDescent="0.3">
      <c r="A25" s="2">
        <v>26</v>
      </c>
      <c r="B25" s="5" t="s">
        <v>1951</v>
      </c>
    </row>
    <row r="26" spans="1:2" ht="15.75" customHeight="1" x14ac:dyDescent="0.3">
      <c r="A26" s="2">
        <v>27</v>
      </c>
      <c r="B26" s="5" t="s">
        <v>1952</v>
      </c>
    </row>
    <row r="27" spans="1:2" ht="15.75" customHeight="1" x14ac:dyDescent="0.3">
      <c r="A27" s="2">
        <v>28</v>
      </c>
      <c r="B27" s="5" t="s">
        <v>1953</v>
      </c>
    </row>
    <row r="28" spans="1:2" ht="15.75" customHeight="1" x14ac:dyDescent="0.3">
      <c r="A28" s="2">
        <v>29</v>
      </c>
      <c r="B28" s="5" t="s">
        <v>1954</v>
      </c>
    </row>
    <row r="29" spans="1:2" ht="15.75" customHeight="1" x14ac:dyDescent="0.3">
      <c r="A29" s="2">
        <v>30</v>
      </c>
      <c r="B29" s="5" t="s">
        <v>1955</v>
      </c>
    </row>
    <row r="30" spans="1:2" ht="15.75" customHeight="1" x14ac:dyDescent="0.3">
      <c r="A30" s="2">
        <v>31</v>
      </c>
      <c r="B30" s="5" t="s">
        <v>1956</v>
      </c>
    </row>
    <row r="31" spans="1:2" ht="15.75" customHeight="1" x14ac:dyDescent="0.3">
      <c r="A31" s="2">
        <v>32</v>
      </c>
      <c r="B31" s="5" t="s">
        <v>1957</v>
      </c>
    </row>
    <row r="32" spans="1:2" ht="15.75" customHeight="1" x14ac:dyDescent="0.3">
      <c r="A32" s="2">
        <v>33</v>
      </c>
      <c r="B32" s="5" t="s">
        <v>1958</v>
      </c>
    </row>
    <row r="33" spans="1:2" ht="15.75" customHeight="1" x14ac:dyDescent="0.3">
      <c r="A33" s="2">
        <v>34</v>
      </c>
      <c r="B33" s="5" t="s">
        <v>1959</v>
      </c>
    </row>
    <row r="34" spans="1:2" ht="15.75" customHeight="1" x14ac:dyDescent="0.3">
      <c r="A34" s="2">
        <v>35</v>
      </c>
      <c r="B34" s="5" t="s">
        <v>1960</v>
      </c>
    </row>
    <row r="35" spans="1:2" ht="15.75" customHeight="1" x14ac:dyDescent="0.3">
      <c r="A35" s="2">
        <v>36</v>
      </c>
      <c r="B35" s="5" t="s">
        <v>1961</v>
      </c>
    </row>
    <row r="36" spans="1:2" ht="15.75" customHeight="1" x14ac:dyDescent="0.3">
      <c r="A36" s="2">
        <v>37</v>
      </c>
      <c r="B36" s="5" t="s">
        <v>1962</v>
      </c>
    </row>
    <row r="37" spans="1:2" ht="15.75" customHeight="1" x14ac:dyDescent="0.3">
      <c r="A37" s="2">
        <v>38</v>
      </c>
      <c r="B37" s="5" t="s">
        <v>1963</v>
      </c>
    </row>
    <row r="38" spans="1:2" ht="15.75" customHeight="1" x14ac:dyDescent="0.3">
      <c r="A38" s="2">
        <v>39</v>
      </c>
      <c r="B38" s="5" t="s">
        <v>1964</v>
      </c>
    </row>
    <row r="39" spans="1:2" ht="15.75" customHeight="1" x14ac:dyDescent="0.3">
      <c r="A39" s="2">
        <v>40</v>
      </c>
      <c r="B39" s="5" t="s">
        <v>1965</v>
      </c>
    </row>
    <row r="40" spans="1:2" ht="15.75" customHeight="1" x14ac:dyDescent="0.3">
      <c r="A40" s="2">
        <v>41</v>
      </c>
      <c r="B40" s="5" t="s">
        <v>1966</v>
      </c>
    </row>
    <row r="41" spans="1:2" ht="15.75" customHeight="1" x14ac:dyDescent="0.3">
      <c r="A41" s="2">
        <v>42</v>
      </c>
      <c r="B41" s="5" t="s">
        <v>1967</v>
      </c>
    </row>
    <row r="42" spans="1:2" ht="15.75" customHeight="1" x14ac:dyDescent="0.3">
      <c r="A42" s="2">
        <v>43</v>
      </c>
      <c r="B42" s="5" t="s">
        <v>1968</v>
      </c>
    </row>
    <row r="43" spans="1:2" ht="15.75" customHeight="1" x14ac:dyDescent="0.3">
      <c r="A43" s="2">
        <v>44</v>
      </c>
      <c r="B43" s="5" t="s">
        <v>1969</v>
      </c>
    </row>
    <row r="44" spans="1:2" ht="15.75" customHeight="1" x14ac:dyDescent="0.3">
      <c r="A44" s="2">
        <v>45</v>
      </c>
      <c r="B44" s="5" t="s">
        <v>1970</v>
      </c>
    </row>
    <row r="45" spans="1:2" ht="15.75" customHeight="1" x14ac:dyDescent="0.3">
      <c r="A45" s="2">
        <v>46</v>
      </c>
      <c r="B45" s="5" t="s">
        <v>1971</v>
      </c>
    </row>
    <row r="46" spans="1:2" ht="15.75" customHeight="1" x14ac:dyDescent="0.3">
      <c r="A46" s="2">
        <v>47</v>
      </c>
      <c r="B46" s="5" t="s">
        <v>1972</v>
      </c>
    </row>
    <row r="47" spans="1:2" ht="15.75" customHeight="1" x14ac:dyDescent="0.3">
      <c r="A47" s="2">
        <v>48</v>
      </c>
      <c r="B47" s="5" t="s">
        <v>1973</v>
      </c>
    </row>
    <row r="48" spans="1:2" ht="15.75" customHeight="1" x14ac:dyDescent="0.3">
      <c r="A48" s="2">
        <v>49</v>
      </c>
      <c r="B48" s="5" t="s">
        <v>1974</v>
      </c>
    </row>
    <row r="49" spans="1:2" ht="15.75" customHeight="1" x14ac:dyDescent="0.3">
      <c r="A49" s="2">
        <v>50</v>
      </c>
      <c r="B49" s="5" t="s">
        <v>1975</v>
      </c>
    </row>
    <row r="50" spans="1:2" ht="15.75" customHeight="1" x14ac:dyDescent="0.3">
      <c r="A50" s="2">
        <v>51</v>
      </c>
      <c r="B50" s="5" t="s">
        <v>1976</v>
      </c>
    </row>
    <row r="51" spans="1:2" ht="15.75" customHeight="1" x14ac:dyDescent="0.3">
      <c r="A51" s="2">
        <v>52</v>
      </c>
      <c r="B51" s="5" t="s">
        <v>1977</v>
      </c>
    </row>
    <row r="52" spans="1:2" ht="15.75" customHeight="1" x14ac:dyDescent="0.3">
      <c r="A52" s="2">
        <v>53</v>
      </c>
      <c r="B52" s="5" t="s">
        <v>1978</v>
      </c>
    </row>
    <row r="53" spans="1:2" ht="15.75" customHeight="1" x14ac:dyDescent="0.3">
      <c r="A53" s="2">
        <v>54</v>
      </c>
      <c r="B53" s="5" t="s">
        <v>1979</v>
      </c>
    </row>
    <row r="54" spans="1:2" ht="15.75" customHeight="1" x14ac:dyDescent="0.3">
      <c r="A54" s="2">
        <v>55</v>
      </c>
      <c r="B54" s="5" t="s">
        <v>1980</v>
      </c>
    </row>
    <row r="55" spans="1:2" ht="15.75" customHeight="1" x14ac:dyDescent="0.3">
      <c r="A55" s="2">
        <v>56</v>
      </c>
      <c r="B55" s="5" t="s">
        <v>1981</v>
      </c>
    </row>
    <row r="56" spans="1:2" ht="15.75" customHeight="1" x14ac:dyDescent="0.3">
      <c r="A56" s="2">
        <v>57</v>
      </c>
      <c r="B56" s="5" t="s">
        <v>1982</v>
      </c>
    </row>
    <row r="57" spans="1:2" ht="15.75" customHeight="1" x14ac:dyDescent="0.3">
      <c r="A57" s="2">
        <v>58</v>
      </c>
      <c r="B57" s="5" t="s">
        <v>1983</v>
      </c>
    </row>
    <row r="58" spans="1:2" ht="15.75" customHeight="1" x14ac:dyDescent="0.3">
      <c r="A58" s="2">
        <v>59</v>
      </c>
      <c r="B58" s="5" t="s">
        <v>1984</v>
      </c>
    </row>
    <row r="59" spans="1:2" ht="15.75" customHeight="1" x14ac:dyDescent="0.3">
      <c r="A59" s="2">
        <v>60</v>
      </c>
      <c r="B59" s="5" t="s">
        <v>1985</v>
      </c>
    </row>
    <row r="60" spans="1:2" ht="15.75" customHeight="1" x14ac:dyDescent="0.3">
      <c r="A60" s="2">
        <v>61</v>
      </c>
      <c r="B60" s="5" t="s">
        <v>1986</v>
      </c>
    </row>
    <row r="61" spans="1:2" ht="15.75" customHeight="1" x14ac:dyDescent="0.3">
      <c r="A61" s="2">
        <v>62</v>
      </c>
      <c r="B61" s="5" t="s">
        <v>1987</v>
      </c>
    </row>
    <row r="62" spans="1:2" ht="15.75" customHeight="1" x14ac:dyDescent="0.3">
      <c r="A62" s="2">
        <v>63</v>
      </c>
      <c r="B62" s="5" t="s">
        <v>1988</v>
      </c>
    </row>
    <row r="63" spans="1:2" ht="15.75" customHeight="1" x14ac:dyDescent="0.3">
      <c r="A63" s="2">
        <v>64</v>
      </c>
      <c r="B63" s="5" t="s">
        <v>1989</v>
      </c>
    </row>
    <row r="64" spans="1:2" ht="15.75" customHeight="1" x14ac:dyDescent="0.3">
      <c r="A64" s="2">
        <v>65</v>
      </c>
      <c r="B64" s="5" t="s">
        <v>1990</v>
      </c>
    </row>
    <row r="65" spans="1:2" ht="15.75" customHeight="1" x14ac:dyDescent="0.3">
      <c r="A65" s="2">
        <v>66</v>
      </c>
      <c r="B65" s="5" t="s">
        <v>1991</v>
      </c>
    </row>
    <row r="66" spans="1:2" ht="15.75" customHeight="1" x14ac:dyDescent="0.3">
      <c r="A66" s="2">
        <v>67</v>
      </c>
      <c r="B66" s="5" t="s">
        <v>1992</v>
      </c>
    </row>
    <row r="67" spans="1:2" ht="15.75" customHeight="1" x14ac:dyDescent="0.3">
      <c r="A67" s="2">
        <v>68</v>
      </c>
      <c r="B67" s="5" t="s">
        <v>1993</v>
      </c>
    </row>
    <row r="68" spans="1:2" ht="15.75" customHeight="1" x14ac:dyDescent="0.3">
      <c r="A68" s="2">
        <v>69</v>
      </c>
      <c r="B68" s="5" t="s">
        <v>1994</v>
      </c>
    </row>
    <row r="69" spans="1:2" ht="15.75" customHeight="1" x14ac:dyDescent="0.3">
      <c r="A69" s="2">
        <v>70</v>
      </c>
      <c r="B69" s="5" t="s">
        <v>1995</v>
      </c>
    </row>
    <row r="70" spans="1:2" ht="15.75" customHeight="1" x14ac:dyDescent="0.3">
      <c r="A70" s="2">
        <v>71</v>
      </c>
      <c r="B70" s="5" t="s">
        <v>1996</v>
      </c>
    </row>
    <row r="71" spans="1:2" ht="15.75" customHeight="1" x14ac:dyDescent="0.3">
      <c r="A71" s="2">
        <v>72</v>
      </c>
      <c r="B71" s="5" t="s">
        <v>1997</v>
      </c>
    </row>
    <row r="72" spans="1:2" ht="15.75" customHeight="1" x14ac:dyDescent="0.3">
      <c r="A72" s="2">
        <v>73</v>
      </c>
      <c r="B72" s="5" t="s">
        <v>1998</v>
      </c>
    </row>
    <row r="73" spans="1:2" ht="15.75" customHeight="1" x14ac:dyDescent="0.3">
      <c r="A73" s="2">
        <v>74</v>
      </c>
      <c r="B73" s="5" t="s">
        <v>1999</v>
      </c>
    </row>
    <row r="74" spans="1:2" ht="15.75" customHeight="1" x14ac:dyDescent="0.3">
      <c r="A74" s="2">
        <v>75</v>
      </c>
      <c r="B74" s="5" t="s">
        <v>2000</v>
      </c>
    </row>
    <row r="75" spans="1:2" ht="15.75" customHeight="1" x14ac:dyDescent="0.3">
      <c r="A75" s="2">
        <v>76</v>
      </c>
      <c r="B75" s="5" t="s">
        <v>2001</v>
      </c>
    </row>
    <row r="76" spans="1:2" ht="15.75" customHeight="1" x14ac:dyDescent="0.3">
      <c r="A76" s="2">
        <v>77</v>
      </c>
      <c r="B76" s="5" t="s">
        <v>2002</v>
      </c>
    </row>
    <row r="77" spans="1:2" ht="15.75" customHeight="1" x14ac:dyDescent="0.3">
      <c r="A77" s="2">
        <v>78</v>
      </c>
      <c r="B77" s="5" t="s">
        <v>2003</v>
      </c>
    </row>
    <row r="78" spans="1:2" ht="15.75" customHeight="1" x14ac:dyDescent="0.3">
      <c r="A78" s="2">
        <v>79</v>
      </c>
      <c r="B78" s="5" t="s">
        <v>2004</v>
      </c>
    </row>
    <row r="79" spans="1:2" ht="15.75" customHeight="1" x14ac:dyDescent="0.3">
      <c r="A79" s="2">
        <v>80</v>
      </c>
      <c r="B79" s="5" t="s">
        <v>2005</v>
      </c>
    </row>
    <row r="80" spans="1:2" ht="15.75" customHeight="1" x14ac:dyDescent="0.3">
      <c r="A80" s="2">
        <v>81</v>
      </c>
      <c r="B80" s="5" t="s">
        <v>2006</v>
      </c>
    </row>
    <row r="81" spans="1:2" ht="15.75" customHeight="1" x14ac:dyDescent="0.3">
      <c r="A81" s="2">
        <v>82</v>
      </c>
      <c r="B81" s="5" t="s">
        <v>2007</v>
      </c>
    </row>
    <row r="82" spans="1:2" ht="15.75" customHeight="1" x14ac:dyDescent="0.3">
      <c r="A82" s="2">
        <v>83</v>
      </c>
      <c r="B82" s="5" t="s">
        <v>2008</v>
      </c>
    </row>
    <row r="83" spans="1:2" ht="15.75" customHeight="1" x14ac:dyDescent="0.3">
      <c r="A83" s="2">
        <v>84</v>
      </c>
      <c r="B83" s="5" t="s">
        <v>2009</v>
      </c>
    </row>
    <row r="84" spans="1:2" ht="15.75" customHeight="1" x14ac:dyDescent="0.3">
      <c r="A84" s="2">
        <v>85</v>
      </c>
      <c r="B84" s="5" t="s">
        <v>2010</v>
      </c>
    </row>
    <row r="85" spans="1:2" ht="15.75" customHeight="1" x14ac:dyDescent="0.3">
      <c r="A85" s="2">
        <v>86</v>
      </c>
      <c r="B85" s="5" t="s">
        <v>2011</v>
      </c>
    </row>
    <row r="86" spans="1:2" ht="15.75" customHeight="1" x14ac:dyDescent="0.3">
      <c r="A86" s="2">
        <v>87</v>
      </c>
      <c r="B86" s="5" t="s">
        <v>2012</v>
      </c>
    </row>
    <row r="87" spans="1:2" ht="15.75" customHeight="1" x14ac:dyDescent="0.3">
      <c r="A87" s="2">
        <v>88</v>
      </c>
      <c r="B87" s="5" t="s">
        <v>2013</v>
      </c>
    </row>
    <row r="88" spans="1:2" ht="15.75" customHeight="1" x14ac:dyDescent="0.3">
      <c r="A88" s="2">
        <v>89</v>
      </c>
      <c r="B88" s="5" t="s">
        <v>2014</v>
      </c>
    </row>
    <row r="89" spans="1:2" ht="15.75" customHeight="1" x14ac:dyDescent="0.3">
      <c r="A89" s="2">
        <v>90</v>
      </c>
      <c r="B89" s="5" t="s">
        <v>2015</v>
      </c>
    </row>
    <row r="90" spans="1:2" ht="15.75" customHeight="1" x14ac:dyDescent="0.3">
      <c r="A90" s="2">
        <v>91</v>
      </c>
      <c r="B90" s="5" t="s">
        <v>2016</v>
      </c>
    </row>
    <row r="91" spans="1:2" ht="15.75" customHeight="1" x14ac:dyDescent="0.3">
      <c r="A91" s="2">
        <v>92</v>
      </c>
      <c r="B91" s="5" t="s">
        <v>2017</v>
      </c>
    </row>
    <row r="92" spans="1:2" ht="15.75" customHeight="1" x14ac:dyDescent="0.3">
      <c r="A92" s="2">
        <v>93</v>
      </c>
      <c r="B92" s="5" t="s">
        <v>2018</v>
      </c>
    </row>
    <row r="93" spans="1:2" ht="15.75" customHeight="1" x14ac:dyDescent="0.3">
      <c r="A93" s="2">
        <v>94</v>
      </c>
      <c r="B93" s="5" t="s">
        <v>2019</v>
      </c>
    </row>
    <row r="94" spans="1:2" ht="15.75" customHeight="1" x14ac:dyDescent="0.3">
      <c r="A94" s="2">
        <v>95</v>
      </c>
      <c r="B94" s="5" t="s">
        <v>2020</v>
      </c>
    </row>
    <row r="95" spans="1:2" ht="15.75" customHeight="1" x14ac:dyDescent="0.3">
      <c r="A95" s="2">
        <v>96</v>
      </c>
      <c r="B95" s="5" t="s">
        <v>2021</v>
      </c>
    </row>
    <row r="96" spans="1:2" ht="15.75" customHeight="1" x14ac:dyDescent="0.3">
      <c r="A96" s="2">
        <v>97</v>
      </c>
      <c r="B96" s="5" t="s">
        <v>2022</v>
      </c>
    </row>
    <row r="97" spans="1:2" ht="15.75" customHeight="1" x14ac:dyDescent="0.3">
      <c r="A97" s="2">
        <v>98</v>
      </c>
      <c r="B97" s="5" t="s">
        <v>2023</v>
      </c>
    </row>
    <row r="98" spans="1:2" ht="15.75" customHeight="1" x14ac:dyDescent="0.3">
      <c r="A98" s="2">
        <v>99</v>
      </c>
      <c r="B98" s="5" t="s">
        <v>2024</v>
      </c>
    </row>
    <row r="99" spans="1:2" ht="15.75" customHeight="1" x14ac:dyDescent="0.3">
      <c r="A99" s="2">
        <v>100</v>
      </c>
      <c r="B99" s="5" t="s">
        <v>2025</v>
      </c>
    </row>
    <row r="100" spans="1:2" ht="15.75" customHeight="1" x14ac:dyDescent="0.3">
      <c r="A100" s="2">
        <v>101</v>
      </c>
      <c r="B100" s="5" t="s">
        <v>2026</v>
      </c>
    </row>
    <row r="101" spans="1:2" ht="15.75" customHeight="1" x14ac:dyDescent="0.3">
      <c r="A101" s="2">
        <v>102</v>
      </c>
      <c r="B101" s="5" t="s">
        <v>2027</v>
      </c>
    </row>
    <row r="102" spans="1:2" ht="15.75" customHeight="1" x14ac:dyDescent="0.3">
      <c r="A102" s="2">
        <v>103</v>
      </c>
      <c r="B102" s="5" t="s">
        <v>2028</v>
      </c>
    </row>
    <row r="103" spans="1:2" ht="15.75" customHeight="1" x14ac:dyDescent="0.3">
      <c r="A103" s="2">
        <v>104</v>
      </c>
      <c r="B103" s="5" t="s">
        <v>2029</v>
      </c>
    </row>
    <row r="104" spans="1:2" ht="15.75" customHeight="1" x14ac:dyDescent="0.3">
      <c r="A104" s="2">
        <v>105</v>
      </c>
      <c r="B104" s="5" t="s">
        <v>2030</v>
      </c>
    </row>
    <row r="105" spans="1:2" ht="15.75" customHeight="1" x14ac:dyDescent="0.3">
      <c r="A105" s="2">
        <v>106</v>
      </c>
      <c r="B105" s="5" t="s">
        <v>2031</v>
      </c>
    </row>
    <row r="106" spans="1:2" ht="15.75" customHeight="1" x14ac:dyDescent="0.3">
      <c r="A106" s="2">
        <v>107</v>
      </c>
      <c r="B106" s="5" t="s">
        <v>2032</v>
      </c>
    </row>
    <row r="107" spans="1:2" ht="15.75" customHeight="1" x14ac:dyDescent="0.3">
      <c r="A107" s="2">
        <v>108</v>
      </c>
      <c r="B107" s="5" t="s">
        <v>2033</v>
      </c>
    </row>
    <row r="108" spans="1:2" ht="15.75" customHeight="1" x14ac:dyDescent="0.3">
      <c r="A108" s="2">
        <v>109</v>
      </c>
      <c r="B108" s="5" t="s">
        <v>2034</v>
      </c>
    </row>
    <row r="109" spans="1:2" ht="15.75" customHeight="1" x14ac:dyDescent="0.3">
      <c r="A109" s="2">
        <v>110</v>
      </c>
      <c r="B109" s="5" t="s">
        <v>2035</v>
      </c>
    </row>
    <row r="110" spans="1:2" ht="15.75" customHeight="1" x14ac:dyDescent="0.3">
      <c r="A110" s="2">
        <v>111</v>
      </c>
      <c r="B110" s="5" t="s">
        <v>2036</v>
      </c>
    </row>
    <row r="111" spans="1:2" ht="15.75" customHeight="1" x14ac:dyDescent="0.3">
      <c r="A111" s="2">
        <v>112</v>
      </c>
      <c r="B111" s="5" t="s">
        <v>2037</v>
      </c>
    </row>
    <row r="112" spans="1:2" ht="15.75" customHeight="1" x14ac:dyDescent="0.3">
      <c r="A112" s="2">
        <v>113</v>
      </c>
      <c r="B112" s="5" t="s">
        <v>2038</v>
      </c>
    </row>
    <row r="113" spans="1:2" ht="15.75" customHeight="1" x14ac:dyDescent="0.3">
      <c r="A113" s="2">
        <v>114</v>
      </c>
      <c r="B113" s="5" t="s">
        <v>2039</v>
      </c>
    </row>
    <row r="114" spans="1:2" ht="15.75" customHeight="1" x14ac:dyDescent="0.3">
      <c r="A114" s="2">
        <v>115</v>
      </c>
      <c r="B114" s="5" t="s">
        <v>2040</v>
      </c>
    </row>
    <row r="115" spans="1:2" ht="15.75" customHeight="1" x14ac:dyDescent="0.3">
      <c r="A115" s="2">
        <v>116</v>
      </c>
      <c r="B115" s="5" t="s">
        <v>2041</v>
      </c>
    </row>
    <row r="116" spans="1:2" ht="15.75" customHeight="1" x14ac:dyDescent="0.3">
      <c r="A116" s="2">
        <v>117</v>
      </c>
      <c r="B116" s="5" t="s">
        <v>2042</v>
      </c>
    </row>
    <row r="117" spans="1:2" ht="15.75" customHeight="1" x14ac:dyDescent="0.3">
      <c r="A117" s="2">
        <v>118</v>
      </c>
      <c r="B117" s="5" t="s">
        <v>2043</v>
      </c>
    </row>
    <row r="118" spans="1:2" ht="15.75" customHeight="1" x14ac:dyDescent="0.3">
      <c r="A118" s="2">
        <v>119</v>
      </c>
      <c r="B118" s="5" t="s">
        <v>2044</v>
      </c>
    </row>
    <row r="119" spans="1:2" ht="15.75" customHeight="1" x14ac:dyDescent="0.3">
      <c r="A119" s="2">
        <v>120</v>
      </c>
      <c r="B119" s="5" t="s">
        <v>2045</v>
      </c>
    </row>
    <row r="120" spans="1:2" ht="15.75" customHeight="1" x14ac:dyDescent="0.3">
      <c r="A120" s="2">
        <v>121</v>
      </c>
      <c r="B120" s="5" t="s">
        <v>2046</v>
      </c>
    </row>
    <row r="121" spans="1:2" ht="15.75" customHeight="1" x14ac:dyDescent="0.3">
      <c r="A121" s="2">
        <v>122</v>
      </c>
      <c r="B121" s="5" t="s">
        <v>2047</v>
      </c>
    </row>
    <row r="122" spans="1:2" ht="15.75" customHeight="1" x14ac:dyDescent="0.3">
      <c r="A122" s="2">
        <v>123</v>
      </c>
      <c r="B122" s="5" t="s">
        <v>2048</v>
      </c>
    </row>
    <row r="123" spans="1:2" ht="15.75" customHeight="1" x14ac:dyDescent="0.3">
      <c r="A123" s="2">
        <v>124</v>
      </c>
      <c r="B123" s="5" t="s">
        <v>2049</v>
      </c>
    </row>
    <row r="124" spans="1:2" ht="15.75" customHeight="1" x14ac:dyDescent="0.3">
      <c r="A124" s="2">
        <v>125</v>
      </c>
      <c r="B124" s="5" t="s">
        <v>2050</v>
      </c>
    </row>
    <row r="125" spans="1:2" ht="15.75" customHeight="1" x14ac:dyDescent="0.3">
      <c r="A125" s="2">
        <v>126</v>
      </c>
      <c r="B125" s="5" t="s">
        <v>2051</v>
      </c>
    </row>
    <row r="126" spans="1:2" ht="15.75" customHeight="1" x14ac:dyDescent="0.3">
      <c r="A126" s="2">
        <v>127</v>
      </c>
      <c r="B126" s="5" t="s">
        <v>2052</v>
      </c>
    </row>
    <row r="127" spans="1:2" ht="15.75" customHeight="1" x14ac:dyDescent="0.3">
      <c r="A127" s="2">
        <v>128</v>
      </c>
      <c r="B127" s="5" t="s">
        <v>2053</v>
      </c>
    </row>
    <row r="128" spans="1:2" ht="15.75" customHeight="1" x14ac:dyDescent="0.3">
      <c r="A128" s="2">
        <v>129</v>
      </c>
      <c r="B128" s="5" t="s">
        <v>2054</v>
      </c>
    </row>
    <row r="129" spans="1:2" ht="15.75" customHeight="1" x14ac:dyDescent="0.3">
      <c r="A129" s="2">
        <v>130</v>
      </c>
      <c r="B129" s="5" t="s">
        <v>2055</v>
      </c>
    </row>
    <row r="130" spans="1:2" ht="15.75" customHeight="1" x14ac:dyDescent="0.3">
      <c r="A130" s="2">
        <v>131</v>
      </c>
      <c r="B130" s="5" t="s">
        <v>2056</v>
      </c>
    </row>
    <row r="131" spans="1:2" ht="15.75" customHeight="1" x14ac:dyDescent="0.3">
      <c r="A131" s="2">
        <v>132</v>
      </c>
      <c r="B131" s="5" t="s">
        <v>2057</v>
      </c>
    </row>
    <row r="132" spans="1:2" ht="15.75" customHeight="1" x14ac:dyDescent="0.3">
      <c r="A132" s="2">
        <v>133</v>
      </c>
      <c r="B132" s="5" t="s">
        <v>2058</v>
      </c>
    </row>
    <row r="133" spans="1:2" ht="15.75" customHeight="1" x14ac:dyDescent="0.3">
      <c r="A133" s="2">
        <v>134</v>
      </c>
      <c r="B133" s="5" t="s">
        <v>2059</v>
      </c>
    </row>
    <row r="134" spans="1:2" ht="15.75" customHeight="1" x14ac:dyDescent="0.3">
      <c r="A134" s="2">
        <v>135</v>
      </c>
      <c r="B134" s="5" t="s">
        <v>2060</v>
      </c>
    </row>
    <row r="135" spans="1:2" ht="15.75" customHeight="1" x14ac:dyDescent="0.3">
      <c r="A135" s="2">
        <v>136</v>
      </c>
      <c r="B135" s="5" t="s">
        <v>2061</v>
      </c>
    </row>
    <row r="136" spans="1:2" ht="15.75" customHeight="1" x14ac:dyDescent="0.3">
      <c r="A136" s="2">
        <v>137</v>
      </c>
      <c r="B136" s="5" t="s">
        <v>2062</v>
      </c>
    </row>
    <row r="137" spans="1:2" ht="15.75" customHeight="1" x14ac:dyDescent="0.3">
      <c r="A137" s="2">
        <v>138</v>
      </c>
      <c r="B137" s="5" t="s">
        <v>2063</v>
      </c>
    </row>
    <row r="138" spans="1:2" ht="15.75" customHeight="1" x14ac:dyDescent="0.3">
      <c r="A138" s="2">
        <v>139</v>
      </c>
      <c r="B138" s="5" t="s">
        <v>2064</v>
      </c>
    </row>
    <row r="139" spans="1:2" ht="15.75" customHeight="1" x14ac:dyDescent="0.3">
      <c r="A139" s="2">
        <v>140</v>
      </c>
      <c r="B139" s="5" t="s">
        <v>2065</v>
      </c>
    </row>
    <row r="140" spans="1:2" ht="15.75" customHeight="1" x14ac:dyDescent="0.3">
      <c r="A140" s="2">
        <v>141</v>
      </c>
      <c r="B140" s="5" t="s">
        <v>2066</v>
      </c>
    </row>
    <row r="141" spans="1:2" ht="15.75" customHeight="1" x14ac:dyDescent="0.3">
      <c r="A141" s="2">
        <v>142</v>
      </c>
      <c r="B141" s="5" t="s">
        <v>2067</v>
      </c>
    </row>
    <row r="142" spans="1:2" ht="15.75" customHeight="1" x14ac:dyDescent="0.3">
      <c r="A142" s="2">
        <v>143</v>
      </c>
      <c r="B142" s="5" t="s">
        <v>2068</v>
      </c>
    </row>
    <row r="143" spans="1:2" ht="15.75" customHeight="1" x14ac:dyDescent="0.3">
      <c r="A143" s="2">
        <v>144</v>
      </c>
      <c r="B143" s="5" t="s">
        <v>2069</v>
      </c>
    </row>
    <row r="144" spans="1:2" ht="15.75" customHeight="1" x14ac:dyDescent="0.3">
      <c r="A144" s="2">
        <v>145</v>
      </c>
      <c r="B144" s="5" t="s">
        <v>2070</v>
      </c>
    </row>
    <row r="145" spans="1:2" ht="15.75" customHeight="1" x14ac:dyDescent="0.3">
      <c r="A145" s="2">
        <v>146</v>
      </c>
      <c r="B145" s="5" t="s">
        <v>2071</v>
      </c>
    </row>
    <row r="146" spans="1:2" ht="15.75" customHeight="1" x14ac:dyDescent="0.3">
      <c r="A146" s="2">
        <v>147</v>
      </c>
      <c r="B146" s="5" t="s">
        <v>2072</v>
      </c>
    </row>
    <row r="147" spans="1:2" ht="15.75" customHeight="1" x14ac:dyDescent="0.3">
      <c r="A147" s="2">
        <v>148</v>
      </c>
      <c r="B147" s="5" t="s">
        <v>2073</v>
      </c>
    </row>
    <row r="148" spans="1:2" ht="15.75" customHeight="1" x14ac:dyDescent="0.3">
      <c r="A148" s="2">
        <v>149</v>
      </c>
      <c r="B148" s="5" t="s">
        <v>2074</v>
      </c>
    </row>
    <row r="149" spans="1:2" ht="15.75" customHeight="1" x14ac:dyDescent="0.3">
      <c r="A149" s="2">
        <v>150</v>
      </c>
      <c r="B149" s="5" t="s">
        <v>2075</v>
      </c>
    </row>
    <row r="150" spans="1:2" ht="15.75" customHeight="1" x14ac:dyDescent="0.3">
      <c r="A150" s="2">
        <v>151</v>
      </c>
      <c r="B150" s="5" t="s">
        <v>2076</v>
      </c>
    </row>
    <row r="151" spans="1:2" ht="15.75" customHeight="1" x14ac:dyDescent="0.3">
      <c r="A151" s="2">
        <v>152</v>
      </c>
      <c r="B151" s="5" t="s">
        <v>2077</v>
      </c>
    </row>
    <row r="152" spans="1:2" ht="15.75" customHeight="1" x14ac:dyDescent="0.3">
      <c r="A152" s="2">
        <v>153</v>
      </c>
      <c r="B152" s="5" t="s">
        <v>2078</v>
      </c>
    </row>
    <row r="153" spans="1:2" ht="15.75" customHeight="1" x14ac:dyDescent="0.3">
      <c r="A153" s="2">
        <v>154</v>
      </c>
      <c r="B153" s="5" t="s">
        <v>2079</v>
      </c>
    </row>
    <row r="154" spans="1:2" ht="15.75" customHeight="1" x14ac:dyDescent="0.3">
      <c r="A154" s="2">
        <v>155</v>
      </c>
      <c r="B154" s="5" t="s">
        <v>2080</v>
      </c>
    </row>
    <row r="155" spans="1:2" ht="15.75" customHeight="1" x14ac:dyDescent="0.3">
      <c r="A155" s="2">
        <v>156</v>
      </c>
      <c r="B155" s="5" t="s">
        <v>2081</v>
      </c>
    </row>
    <row r="156" spans="1:2" ht="15.75" customHeight="1" x14ac:dyDescent="0.3">
      <c r="A156" s="2">
        <v>157</v>
      </c>
      <c r="B156" s="5" t="s">
        <v>2082</v>
      </c>
    </row>
    <row r="157" spans="1:2" ht="15.75" customHeight="1" x14ac:dyDescent="0.3">
      <c r="A157" s="2">
        <v>158</v>
      </c>
      <c r="B157" s="5" t="s">
        <v>2083</v>
      </c>
    </row>
    <row r="158" spans="1:2" ht="15.75" customHeight="1" x14ac:dyDescent="0.3">
      <c r="A158" s="2">
        <v>159</v>
      </c>
      <c r="B158" s="5" t="s">
        <v>2084</v>
      </c>
    </row>
    <row r="159" spans="1:2" ht="15.75" customHeight="1" x14ac:dyDescent="0.3">
      <c r="A159" s="2">
        <v>160</v>
      </c>
      <c r="B159" s="5" t="s">
        <v>2085</v>
      </c>
    </row>
    <row r="160" spans="1:2" ht="15.75" customHeight="1" x14ac:dyDescent="0.3">
      <c r="A160" s="2">
        <v>161</v>
      </c>
      <c r="B160" s="5" t="s">
        <v>2086</v>
      </c>
    </row>
    <row r="161" spans="1:2" ht="15.75" customHeight="1" x14ac:dyDescent="0.3">
      <c r="A161" s="2">
        <v>162</v>
      </c>
      <c r="B161" s="5" t="s">
        <v>2087</v>
      </c>
    </row>
    <row r="162" spans="1:2" ht="15.75" customHeight="1" x14ac:dyDescent="0.3">
      <c r="A162" s="2">
        <v>163</v>
      </c>
      <c r="B162" s="5" t="s">
        <v>2088</v>
      </c>
    </row>
    <row r="163" spans="1:2" ht="15.75" customHeight="1" x14ac:dyDescent="0.3">
      <c r="A163" s="2">
        <v>164</v>
      </c>
      <c r="B163" s="5" t="s">
        <v>2089</v>
      </c>
    </row>
    <row r="164" spans="1:2" ht="15.75" customHeight="1" x14ac:dyDescent="0.3">
      <c r="A164" s="2">
        <v>165</v>
      </c>
      <c r="B164" s="5" t="s">
        <v>2090</v>
      </c>
    </row>
    <row r="165" spans="1:2" ht="15.75" customHeight="1" x14ac:dyDescent="0.3">
      <c r="A165" s="2">
        <v>166</v>
      </c>
      <c r="B165" s="5" t="s">
        <v>2091</v>
      </c>
    </row>
    <row r="166" spans="1:2" ht="15.75" customHeight="1" x14ac:dyDescent="0.3">
      <c r="A166" s="2">
        <v>167</v>
      </c>
      <c r="B166" s="5" t="s">
        <v>2092</v>
      </c>
    </row>
    <row r="167" spans="1:2" ht="15.75" customHeight="1" x14ac:dyDescent="0.3">
      <c r="A167" s="2">
        <v>168</v>
      </c>
      <c r="B167" s="5" t="s">
        <v>2093</v>
      </c>
    </row>
    <row r="168" spans="1:2" ht="15.75" customHeight="1" x14ac:dyDescent="0.3">
      <c r="A168" s="2">
        <v>169</v>
      </c>
      <c r="B168" s="5" t="s">
        <v>2094</v>
      </c>
    </row>
    <row r="169" spans="1:2" ht="15.75" customHeight="1" x14ac:dyDescent="0.3">
      <c r="A169" s="2">
        <v>170</v>
      </c>
      <c r="B169" s="5" t="s">
        <v>2095</v>
      </c>
    </row>
    <row r="170" spans="1:2" ht="15.75" customHeight="1" x14ac:dyDescent="0.3">
      <c r="A170" s="2">
        <v>171</v>
      </c>
      <c r="B170" s="5" t="s">
        <v>2096</v>
      </c>
    </row>
    <row r="171" spans="1:2" ht="15.75" customHeight="1" x14ac:dyDescent="0.3">
      <c r="A171" s="2">
        <v>172</v>
      </c>
      <c r="B171" s="5" t="s">
        <v>2097</v>
      </c>
    </row>
    <row r="172" spans="1:2" ht="15.75" customHeight="1" x14ac:dyDescent="0.3">
      <c r="A172" s="2">
        <v>173</v>
      </c>
      <c r="B172" s="5" t="s">
        <v>2098</v>
      </c>
    </row>
    <row r="173" spans="1:2" ht="15.75" customHeight="1" x14ac:dyDescent="0.3">
      <c r="A173" s="2">
        <v>174</v>
      </c>
      <c r="B173" s="5" t="s">
        <v>2099</v>
      </c>
    </row>
    <row r="174" spans="1:2" ht="15.75" customHeight="1" x14ac:dyDescent="0.3">
      <c r="A174" s="2">
        <v>175</v>
      </c>
      <c r="B174" s="5" t="s">
        <v>2100</v>
      </c>
    </row>
    <row r="175" spans="1:2" ht="15.75" customHeight="1" x14ac:dyDescent="0.3">
      <c r="A175" s="2">
        <v>176</v>
      </c>
      <c r="B175" s="5" t="s">
        <v>2101</v>
      </c>
    </row>
    <row r="176" spans="1:2" ht="15.75" customHeight="1" x14ac:dyDescent="0.3">
      <c r="A176" s="2">
        <v>177</v>
      </c>
      <c r="B176" s="5" t="s">
        <v>2102</v>
      </c>
    </row>
    <row r="177" spans="1:2" ht="15.75" customHeight="1" x14ac:dyDescent="0.3">
      <c r="A177" s="2">
        <v>178</v>
      </c>
      <c r="B177" s="5" t="s">
        <v>2103</v>
      </c>
    </row>
    <row r="178" spans="1:2" ht="15.75" customHeight="1" x14ac:dyDescent="0.3">
      <c r="A178" s="2">
        <v>179</v>
      </c>
      <c r="B178" s="5" t="s">
        <v>2104</v>
      </c>
    </row>
    <row r="179" spans="1:2" ht="15.75" customHeight="1" x14ac:dyDescent="0.3">
      <c r="A179" s="2">
        <v>180</v>
      </c>
      <c r="B179" s="5" t="s">
        <v>2105</v>
      </c>
    </row>
    <row r="180" spans="1:2" ht="15.75" customHeight="1" x14ac:dyDescent="0.3">
      <c r="A180" s="2">
        <v>181</v>
      </c>
      <c r="B180" s="5" t="s">
        <v>2106</v>
      </c>
    </row>
    <row r="181" spans="1:2" ht="15.75" customHeight="1" x14ac:dyDescent="0.3">
      <c r="A181" s="2">
        <v>182</v>
      </c>
      <c r="B181" s="5" t="s">
        <v>2107</v>
      </c>
    </row>
    <row r="182" spans="1:2" ht="15.75" customHeight="1" x14ac:dyDescent="0.3">
      <c r="A182" s="2">
        <v>183</v>
      </c>
      <c r="B182" s="5" t="s">
        <v>2108</v>
      </c>
    </row>
    <row r="183" spans="1:2" ht="15.75" customHeight="1" x14ac:dyDescent="0.3">
      <c r="A183" s="2">
        <v>184</v>
      </c>
      <c r="B183" s="5" t="s">
        <v>2109</v>
      </c>
    </row>
    <row r="184" spans="1:2" ht="15.75" customHeight="1" x14ac:dyDescent="0.3">
      <c r="A184" s="2">
        <v>185</v>
      </c>
      <c r="B184" s="5" t="s">
        <v>2110</v>
      </c>
    </row>
    <row r="185" spans="1:2" ht="15.75" customHeight="1" x14ac:dyDescent="0.3">
      <c r="A185" s="2">
        <v>186</v>
      </c>
      <c r="B185" s="5" t="s">
        <v>2111</v>
      </c>
    </row>
    <row r="186" spans="1:2" ht="15.75" customHeight="1" x14ac:dyDescent="0.3">
      <c r="A186" s="2">
        <v>187</v>
      </c>
      <c r="B186" s="5" t="s">
        <v>2112</v>
      </c>
    </row>
    <row r="187" spans="1:2" ht="15.75" customHeight="1" x14ac:dyDescent="0.3">
      <c r="A187" s="2">
        <v>188</v>
      </c>
      <c r="B187" s="5" t="s">
        <v>2113</v>
      </c>
    </row>
    <row r="188" spans="1:2" ht="15.75" customHeight="1" x14ac:dyDescent="0.3">
      <c r="A188" s="2">
        <v>189</v>
      </c>
      <c r="B188" s="5" t="s">
        <v>2114</v>
      </c>
    </row>
    <row r="189" spans="1:2" ht="15.75" customHeight="1" x14ac:dyDescent="0.3">
      <c r="A189" s="2">
        <v>190</v>
      </c>
      <c r="B189" s="5" t="s">
        <v>2115</v>
      </c>
    </row>
    <row r="190" spans="1:2" ht="15.75" customHeight="1" x14ac:dyDescent="0.3">
      <c r="A190" s="2">
        <v>191</v>
      </c>
      <c r="B190" s="5" t="s">
        <v>2116</v>
      </c>
    </row>
    <row r="191" spans="1:2" ht="15.75" customHeight="1" x14ac:dyDescent="0.3">
      <c r="A191" s="2">
        <v>192</v>
      </c>
      <c r="B191" s="5" t="s">
        <v>2117</v>
      </c>
    </row>
    <row r="192" spans="1:2" ht="15.75" customHeight="1" x14ac:dyDescent="0.3">
      <c r="A192" s="2">
        <v>193</v>
      </c>
      <c r="B192" s="5" t="s">
        <v>2118</v>
      </c>
    </row>
    <row r="193" spans="1:2" ht="15.75" customHeight="1" x14ac:dyDescent="0.3">
      <c r="A193" s="2">
        <v>194</v>
      </c>
      <c r="B193" s="5" t="s">
        <v>2119</v>
      </c>
    </row>
    <row r="194" spans="1:2" ht="15.75" customHeight="1" x14ac:dyDescent="0.3">
      <c r="A194" s="2">
        <v>195</v>
      </c>
      <c r="B194" s="5" t="s">
        <v>2120</v>
      </c>
    </row>
    <row r="195" spans="1:2" ht="15.75" customHeight="1" x14ac:dyDescent="0.3">
      <c r="A195" s="2">
        <v>196</v>
      </c>
      <c r="B195" s="5" t="s">
        <v>2121</v>
      </c>
    </row>
    <row r="196" spans="1:2" ht="15.75" customHeight="1" x14ac:dyDescent="0.3">
      <c r="A196" s="2">
        <v>197</v>
      </c>
      <c r="B196" s="5" t="s">
        <v>2122</v>
      </c>
    </row>
    <row r="197" spans="1:2" ht="15.75" customHeight="1" x14ac:dyDescent="0.3">
      <c r="A197" s="2">
        <v>198</v>
      </c>
      <c r="B197" s="5" t="s">
        <v>2123</v>
      </c>
    </row>
    <row r="198" spans="1:2" ht="15.75" customHeight="1" x14ac:dyDescent="0.3">
      <c r="A198" s="2">
        <v>199</v>
      </c>
      <c r="B198" s="5" t="s">
        <v>2124</v>
      </c>
    </row>
    <row r="199" spans="1:2" ht="15.75" customHeight="1" x14ac:dyDescent="0.3">
      <c r="A199" s="2">
        <v>200</v>
      </c>
      <c r="B199" s="5" t="s">
        <v>2125</v>
      </c>
    </row>
    <row r="200" spans="1:2" ht="15.75" customHeight="1" x14ac:dyDescent="0.3">
      <c r="A200" s="2">
        <v>201</v>
      </c>
      <c r="B200" s="5" t="s">
        <v>2126</v>
      </c>
    </row>
    <row r="201" spans="1:2" ht="15.75" customHeight="1" x14ac:dyDescent="0.3">
      <c r="A201" s="2">
        <v>202</v>
      </c>
      <c r="B201" s="5" t="s">
        <v>2127</v>
      </c>
    </row>
    <row r="202" spans="1:2" ht="15.75" customHeight="1" x14ac:dyDescent="0.3">
      <c r="A202" s="2">
        <v>203</v>
      </c>
      <c r="B202" s="5" t="s">
        <v>2128</v>
      </c>
    </row>
    <row r="203" spans="1:2" ht="15.75" customHeight="1" x14ac:dyDescent="0.3">
      <c r="A203" s="2">
        <v>204</v>
      </c>
      <c r="B203" s="5" t="s">
        <v>2129</v>
      </c>
    </row>
    <row r="204" spans="1:2" ht="15.75" customHeight="1" x14ac:dyDescent="0.3">
      <c r="A204" s="2">
        <v>205</v>
      </c>
      <c r="B204" s="5" t="s">
        <v>2130</v>
      </c>
    </row>
    <row r="205" spans="1:2" ht="15.75" customHeight="1" x14ac:dyDescent="0.3">
      <c r="A205" s="2">
        <v>206</v>
      </c>
      <c r="B205" s="5" t="s">
        <v>2131</v>
      </c>
    </row>
    <row r="206" spans="1:2" ht="15.75" customHeight="1" x14ac:dyDescent="0.3">
      <c r="A206" s="2">
        <v>207</v>
      </c>
      <c r="B206" s="5" t="s">
        <v>2132</v>
      </c>
    </row>
    <row r="207" spans="1:2" ht="15.75" customHeight="1" x14ac:dyDescent="0.3">
      <c r="A207" s="2">
        <v>208</v>
      </c>
      <c r="B207" s="5" t="s">
        <v>2133</v>
      </c>
    </row>
    <row r="208" spans="1:2" ht="15.75" customHeight="1" x14ac:dyDescent="0.3">
      <c r="A208" s="2">
        <v>209</v>
      </c>
      <c r="B208" s="5" t="s">
        <v>2134</v>
      </c>
    </row>
    <row r="209" spans="1:2" ht="15.75" customHeight="1" x14ac:dyDescent="0.3">
      <c r="A209" s="2">
        <v>210</v>
      </c>
      <c r="B209" s="5" t="s">
        <v>2135</v>
      </c>
    </row>
    <row r="210" spans="1:2" ht="15.75" customHeight="1" x14ac:dyDescent="0.3">
      <c r="A210" s="2">
        <v>211</v>
      </c>
      <c r="B210" s="5" t="s">
        <v>2136</v>
      </c>
    </row>
    <row r="211" spans="1:2" ht="15.75" customHeight="1" x14ac:dyDescent="0.3">
      <c r="A211" s="2">
        <v>212</v>
      </c>
      <c r="B211" s="5" t="s">
        <v>2137</v>
      </c>
    </row>
    <row r="212" spans="1:2" ht="15.75" customHeight="1" x14ac:dyDescent="0.3">
      <c r="A212" s="2">
        <v>213</v>
      </c>
      <c r="B212" s="5" t="s">
        <v>2138</v>
      </c>
    </row>
    <row r="213" spans="1:2" ht="15.75" customHeight="1" x14ac:dyDescent="0.3">
      <c r="A213" s="2">
        <v>214</v>
      </c>
      <c r="B213" s="5" t="s">
        <v>2139</v>
      </c>
    </row>
    <row r="214" spans="1:2" ht="15.75" customHeight="1" x14ac:dyDescent="0.3">
      <c r="A214" s="2">
        <v>215</v>
      </c>
      <c r="B214" s="5" t="s">
        <v>2140</v>
      </c>
    </row>
    <row r="215" spans="1:2" ht="15.75" customHeight="1" x14ac:dyDescent="0.3">
      <c r="A215" s="2">
        <v>217</v>
      </c>
      <c r="B215" s="5" t="s">
        <v>2141</v>
      </c>
    </row>
    <row r="216" spans="1:2" ht="15.75" customHeight="1" x14ac:dyDescent="0.3">
      <c r="A216" s="2">
        <v>218</v>
      </c>
      <c r="B216" s="5" t="s">
        <v>2142</v>
      </c>
    </row>
    <row r="217" spans="1:2" ht="15.75" customHeight="1" x14ac:dyDescent="0.3">
      <c r="A217" s="2">
        <v>219</v>
      </c>
      <c r="B217" s="5" t="s">
        <v>2143</v>
      </c>
    </row>
    <row r="218" spans="1:2" ht="15.75" customHeight="1" x14ac:dyDescent="0.3">
      <c r="A218" s="2">
        <v>220</v>
      </c>
      <c r="B218" s="5" t="s">
        <v>2144</v>
      </c>
    </row>
    <row r="219" spans="1:2" ht="15.75" customHeight="1" x14ac:dyDescent="0.3">
      <c r="A219" s="2">
        <v>221</v>
      </c>
      <c r="B219" s="5" t="s">
        <v>2145</v>
      </c>
    </row>
    <row r="220" spans="1:2" ht="15.75" customHeight="1" x14ac:dyDescent="0.3">
      <c r="A220" s="2">
        <v>222</v>
      </c>
      <c r="B220" s="5" t="s">
        <v>2146</v>
      </c>
    </row>
    <row r="221" spans="1:2" ht="15.75" customHeight="1" x14ac:dyDescent="0.3">
      <c r="A221" s="2">
        <v>223</v>
      </c>
      <c r="B221" s="5" t="s">
        <v>2147</v>
      </c>
    </row>
    <row r="222" spans="1:2" ht="15.75" customHeight="1" x14ac:dyDescent="0.3">
      <c r="A222" s="2">
        <v>224</v>
      </c>
      <c r="B222" s="5" t="s">
        <v>2148</v>
      </c>
    </row>
    <row r="223" spans="1:2" ht="15.75" customHeight="1" x14ac:dyDescent="0.3">
      <c r="A223" s="2">
        <v>225</v>
      </c>
      <c r="B223" s="5" t="s">
        <v>2149</v>
      </c>
    </row>
    <row r="224" spans="1:2" ht="15.75" customHeight="1" x14ac:dyDescent="0.3">
      <c r="A224" s="2">
        <v>226</v>
      </c>
      <c r="B224" s="5" t="s">
        <v>2150</v>
      </c>
    </row>
    <row r="225" spans="1:2" ht="15.75" customHeight="1" x14ac:dyDescent="0.3">
      <c r="A225" s="2">
        <v>227</v>
      </c>
      <c r="B225" s="5" t="s">
        <v>2151</v>
      </c>
    </row>
    <row r="226" spans="1:2" ht="15.75" customHeight="1" x14ac:dyDescent="0.3">
      <c r="A226" s="2">
        <v>228</v>
      </c>
      <c r="B226" s="5" t="s">
        <v>2152</v>
      </c>
    </row>
    <row r="227" spans="1:2" ht="15.75" customHeight="1" x14ac:dyDescent="0.3">
      <c r="A227" s="2">
        <v>229</v>
      </c>
      <c r="B227" s="5" t="s">
        <v>2153</v>
      </c>
    </row>
    <row r="228" spans="1:2" ht="15.75" customHeight="1" x14ac:dyDescent="0.3">
      <c r="A228" s="2">
        <v>230</v>
      </c>
      <c r="B228" s="5" t="s">
        <v>2154</v>
      </c>
    </row>
    <row r="229" spans="1:2" ht="15.75" customHeight="1" x14ac:dyDescent="0.3">
      <c r="A229" s="2">
        <v>231</v>
      </c>
      <c r="B229" s="5" t="s">
        <v>2155</v>
      </c>
    </row>
    <row r="230" spans="1:2" ht="15.75" customHeight="1" x14ac:dyDescent="0.3">
      <c r="A230" s="2">
        <v>232</v>
      </c>
      <c r="B230" s="5" t="s">
        <v>2156</v>
      </c>
    </row>
    <row r="231" spans="1:2" ht="15.75" customHeight="1" x14ac:dyDescent="0.3">
      <c r="A231" s="2">
        <v>233</v>
      </c>
      <c r="B231" s="5" t="s">
        <v>2157</v>
      </c>
    </row>
    <row r="232" spans="1:2" ht="15.75" customHeight="1" x14ac:dyDescent="0.3">
      <c r="A232" s="2">
        <v>234</v>
      </c>
      <c r="B232" s="5" t="s">
        <v>2158</v>
      </c>
    </row>
    <row r="233" spans="1:2" ht="15.75" customHeight="1" x14ac:dyDescent="0.3">
      <c r="A233" s="2">
        <v>235</v>
      </c>
      <c r="B233" s="5" t="s">
        <v>2159</v>
      </c>
    </row>
    <row r="234" spans="1:2" ht="15.75" customHeight="1" x14ac:dyDescent="0.3">
      <c r="A234" s="2">
        <v>236</v>
      </c>
      <c r="B234" s="5" t="s">
        <v>2160</v>
      </c>
    </row>
    <row r="235" spans="1:2" ht="15.75" customHeight="1" x14ac:dyDescent="0.3">
      <c r="A235" s="2">
        <v>237</v>
      </c>
      <c r="B235" s="5" t="s">
        <v>2161</v>
      </c>
    </row>
    <row r="236" spans="1:2" ht="15.75" customHeight="1" x14ac:dyDescent="0.3">
      <c r="A236" s="2">
        <v>238</v>
      </c>
      <c r="B236" s="5" t="s">
        <v>2162</v>
      </c>
    </row>
    <row r="237" spans="1:2" ht="15.75" customHeight="1" x14ac:dyDescent="0.3">
      <c r="A237" s="2">
        <v>239</v>
      </c>
      <c r="B237" s="5" t="s">
        <v>2163</v>
      </c>
    </row>
    <row r="238" spans="1:2" ht="15.75" customHeight="1" x14ac:dyDescent="0.3">
      <c r="A238" s="2">
        <v>240</v>
      </c>
      <c r="B238" s="5" t="s">
        <v>2164</v>
      </c>
    </row>
    <row r="239" spans="1:2" ht="15.75" customHeight="1" x14ac:dyDescent="0.3">
      <c r="A239" s="2">
        <v>241</v>
      </c>
      <c r="B239" s="5" t="s">
        <v>2165</v>
      </c>
    </row>
    <row r="240" spans="1:2" ht="15.75" customHeight="1" x14ac:dyDescent="0.3">
      <c r="A240" s="2">
        <v>242</v>
      </c>
      <c r="B240" s="5" t="s">
        <v>2166</v>
      </c>
    </row>
    <row r="241" spans="1:2" ht="15.75" customHeight="1" x14ac:dyDescent="0.3">
      <c r="A241" s="2">
        <v>243</v>
      </c>
      <c r="B241" s="5" t="s">
        <v>2167</v>
      </c>
    </row>
    <row r="242" spans="1:2" ht="15.75" customHeight="1" x14ac:dyDescent="0.3">
      <c r="A242" s="2">
        <v>244</v>
      </c>
      <c r="B242" s="5" t="s">
        <v>2168</v>
      </c>
    </row>
    <row r="243" spans="1:2" ht="15.75" customHeight="1" x14ac:dyDescent="0.3">
      <c r="A243" s="2">
        <v>246</v>
      </c>
      <c r="B243" s="5" t="s">
        <v>2169</v>
      </c>
    </row>
    <row r="244" spans="1:2" ht="15.75" customHeight="1" x14ac:dyDescent="0.3">
      <c r="A244" s="2">
        <v>247</v>
      </c>
      <c r="B244" s="5" t="s">
        <v>2170</v>
      </c>
    </row>
    <row r="245" spans="1:2" ht="15.75" customHeight="1" x14ac:dyDescent="0.3">
      <c r="A245" s="2">
        <v>248</v>
      </c>
      <c r="B245" s="5" t="s">
        <v>2171</v>
      </c>
    </row>
    <row r="246" spans="1:2" ht="15.75" customHeight="1" x14ac:dyDescent="0.3">
      <c r="A246" s="2">
        <v>249</v>
      </c>
      <c r="B246" s="5" t="s">
        <v>2172</v>
      </c>
    </row>
    <row r="247" spans="1:2" ht="15.75" customHeight="1" x14ac:dyDescent="0.3">
      <c r="A247" s="2">
        <v>250</v>
      </c>
      <c r="B247" s="5" t="s">
        <v>2173</v>
      </c>
    </row>
    <row r="248" spans="1:2" ht="15.75" customHeight="1" x14ac:dyDescent="0.3">
      <c r="A248" s="2">
        <v>251</v>
      </c>
      <c r="B248" s="5" t="s">
        <v>2174</v>
      </c>
    </row>
    <row r="249" spans="1:2" ht="15.75" customHeight="1" x14ac:dyDescent="0.3">
      <c r="A249" s="2">
        <v>252</v>
      </c>
      <c r="B249" s="5" t="s">
        <v>2175</v>
      </c>
    </row>
    <row r="250" spans="1:2" ht="15.75" customHeight="1" x14ac:dyDescent="0.3">
      <c r="A250" s="2">
        <v>253</v>
      </c>
      <c r="B250" s="5" t="s">
        <v>2176</v>
      </c>
    </row>
    <row r="251" spans="1:2" ht="15.75" customHeight="1" x14ac:dyDescent="0.3">
      <c r="A251" s="2">
        <v>254</v>
      </c>
      <c r="B251" s="5" t="s">
        <v>2177</v>
      </c>
    </row>
    <row r="252" spans="1:2" ht="15.75" customHeight="1" x14ac:dyDescent="0.3">
      <c r="A252" s="2">
        <v>255</v>
      </c>
      <c r="B252" s="5" t="s">
        <v>2178</v>
      </c>
    </row>
    <row r="253" spans="1:2" ht="15.75" customHeight="1" x14ac:dyDescent="0.3">
      <c r="A253" s="2">
        <v>256</v>
      </c>
      <c r="B253" s="5" t="s">
        <v>2179</v>
      </c>
    </row>
    <row r="254" spans="1:2" ht="15.75" customHeight="1" x14ac:dyDescent="0.3">
      <c r="A254" s="2">
        <v>257</v>
      </c>
      <c r="B254" s="5" t="s">
        <v>2180</v>
      </c>
    </row>
    <row r="255" spans="1:2" ht="15.75" customHeight="1" x14ac:dyDescent="0.3">
      <c r="A255" s="2">
        <v>258</v>
      </c>
      <c r="B255" s="5" t="s">
        <v>2181</v>
      </c>
    </row>
    <row r="256" spans="1:2" ht="15.75" customHeight="1" x14ac:dyDescent="0.3">
      <c r="A256" s="2">
        <v>259</v>
      </c>
      <c r="B256" s="5" t="s">
        <v>2182</v>
      </c>
    </row>
    <row r="257" spans="1:2" ht="15.75" customHeight="1" x14ac:dyDescent="0.3">
      <c r="A257" s="2">
        <v>260</v>
      </c>
      <c r="B257" s="5" t="s">
        <v>2183</v>
      </c>
    </row>
    <row r="258" spans="1:2" ht="15.75" customHeight="1" x14ac:dyDescent="0.3">
      <c r="A258" s="2">
        <v>261</v>
      </c>
      <c r="B258" s="5" t="s">
        <v>2184</v>
      </c>
    </row>
    <row r="259" spans="1:2" ht="15.75" customHeight="1" x14ac:dyDescent="0.3">
      <c r="A259" s="2">
        <v>262</v>
      </c>
      <c r="B259" s="5" t="s">
        <v>2185</v>
      </c>
    </row>
    <row r="260" spans="1:2" ht="15.75" customHeight="1" x14ac:dyDescent="0.3">
      <c r="A260" s="2">
        <v>263</v>
      </c>
      <c r="B260" s="5" t="s">
        <v>2186</v>
      </c>
    </row>
    <row r="261" spans="1:2" ht="15.75" customHeight="1" x14ac:dyDescent="0.3">
      <c r="A261" s="2">
        <v>264</v>
      </c>
      <c r="B261" s="5" t="s">
        <v>2187</v>
      </c>
    </row>
    <row r="262" spans="1:2" ht="15.75" customHeight="1" x14ac:dyDescent="0.3">
      <c r="A262" s="2">
        <v>265</v>
      </c>
      <c r="B262" s="5" t="s">
        <v>2188</v>
      </c>
    </row>
    <row r="263" spans="1:2" ht="15.75" customHeight="1" x14ac:dyDescent="0.3">
      <c r="A263" s="2">
        <v>266</v>
      </c>
      <c r="B263" s="5" t="s">
        <v>2189</v>
      </c>
    </row>
    <row r="264" spans="1:2" ht="15.75" customHeight="1" x14ac:dyDescent="0.3">
      <c r="A264" s="2">
        <v>267</v>
      </c>
      <c r="B264" s="5" t="s">
        <v>2190</v>
      </c>
    </row>
    <row r="265" spans="1:2" ht="15.75" customHeight="1" x14ac:dyDescent="0.3">
      <c r="A265" s="2">
        <v>268</v>
      </c>
      <c r="B265" s="5" t="s">
        <v>2191</v>
      </c>
    </row>
    <row r="266" spans="1:2" ht="15.75" customHeight="1" x14ac:dyDescent="0.3">
      <c r="A266" s="2">
        <v>269</v>
      </c>
      <c r="B266" s="5" t="s">
        <v>2192</v>
      </c>
    </row>
    <row r="267" spans="1:2" ht="15.75" customHeight="1" x14ac:dyDescent="0.3">
      <c r="A267" s="2">
        <v>270</v>
      </c>
      <c r="B267" s="5" t="s">
        <v>2193</v>
      </c>
    </row>
    <row r="268" spans="1:2" ht="15.75" customHeight="1" x14ac:dyDescent="0.3">
      <c r="A268" s="2">
        <v>271</v>
      </c>
      <c r="B268" s="5" t="s">
        <v>2194</v>
      </c>
    </row>
    <row r="269" spans="1:2" ht="15.75" customHeight="1" x14ac:dyDescent="0.3">
      <c r="A269" s="2">
        <v>272</v>
      </c>
      <c r="B269" s="5" t="s">
        <v>2195</v>
      </c>
    </row>
    <row r="270" spans="1:2" ht="15.75" customHeight="1" x14ac:dyDescent="0.3">
      <c r="A270" s="2">
        <v>273</v>
      </c>
      <c r="B270" s="5" t="s">
        <v>2196</v>
      </c>
    </row>
    <row r="271" spans="1:2" ht="15.75" customHeight="1" x14ac:dyDescent="0.3">
      <c r="A271" s="2">
        <v>274</v>
      </c>
      <c r="B271" s="5" t="s">
        <v>2197</v>
      </c>
    </row>
    <row r="272" spans="1:2" ht="15.75" customHeight="1" x14ac:dyDescent="0.3">
      <c r="A272" s="2">
        <v>275</v>
      </c>
      <c r="B272" s="5" t="s">
        <v>2198</v>
      </c>
    </row>
    <row r="273" spans="1:2" ht="15.75" customHeight="1" x14ac:dyDescent="0.3">
      <c r="A273" s="2">
        <v>276</v>
      </c>
      <c r="B273" s="5" t="s">
        <v>2199</v>
      </c>
    </row>
    <row r="274" spans="1:2" ht="15.75" customHeight="1" x14ac:dyDescent="0.3">
      <c r="A274" s="2">
        <v>277</v>
      </c>
      <c r="B274" s="5" t="s">
        <v>2200</v>
      </c>
    </row>
    <row r="275" spans="1:2" ht="15.75" customHeight="1" x14ac:dyDescent="0.3">
      <c r="A275" s="2">
        <v>278</v>
      </c>
      <c r="B275" s="5" t="s">
        <v>2201</v>
      </c>
    </row>
    <row r="276" spans="1:2" ht="15.75" customHeight="1" x14ac:dyDescent="0.3">
      <c r="A276" s="2">
        <v>279</v>
      </c>
      <c r="B276" s="5" t="s">
        <v>2202</v>
      </c>
    </row>
    <row r="277" spans="1:2" ht="15.75" customHeight="1" x14ac:dyDescent="0.3">
      <c r="A277" s="2">
        <v>280</v>
      </c>
      <c r="B277" s="5" t="s">
        <v>2203</v>
      </c>
    </row>
    <row r="278" spans="1:2" ht="15.75" customHeight="1" x14ac:dyDescent="0.3">
      <c r="A278" s="2">
        <v>281</v>
      </c>
      <c r="B278" s="5" t="s">
        <v>2204</v>
      </c>
    </row>
    <row r="279" spans="1:2" ht="15.75" customHeight="1" x14ac:dyDescent="0.3">
      <c r="A279" s="2">
        <v>282</v>
      </c>
      <c r="B279" s="5" t="s">
        <v>2205</v>
      </c>
    </row>
    <row r="280" spans="1:2" ht="15.75" customHeight="1" x14ac:dyDescent="0.3">
      <c r="A280" s="2">
        <v>283</v>
      </c>
      <c r="B280" s="5" t="s">
        <v>2206</v>
      </c>
    </row>
    <row r="281" spans="1:2" ht="15.75" customHeight="1" x14ac:dyDescent="0.3">
      <c r="A281" s="2">
        <v>284</v>
      </c>
      <c r="B281" s="5" t="s">
        <v>2207</v>
      </c>
    </row>
    <row r="282" spans="1:2" ht="15.75" customHeight="1" x14ac:dyDescent="0.3">
      <c r="A282" s="2">
        <v>288</v>
      </c>
      <c r="B282" s="5" t="s">
        <v>2208</v>
      </c>
    </row>
    <row r="283" spans="1:2" ht="15.75" customHeight="1" x14ac:dyDescent="0.3">
      <c r="A283" s="2">
        <v>289</v>
      </c>
      <c r="B283" s="5" t="s">
        <v>2209</v>
      </c>
    </row>
    <row r="284" spans="1:2" ht="15.75" customHeight="1" x14ac:dyDescent="0.3">
      <c r="A284" s="2">
        <v>290</v>
      </c>
      <c r="B284" s="5" t="s">
        <v>2210</v>
      </c>
    </row>
    <row r="285" spans="1:2" ht="15.75" customHeight="1" x14ac:dyDescent="0.3">
      <c r="A285" s="2">
        <v>291</v>
      </c>
      <c r="B285" s="5" t="s">
        <v>2211</v>
      </c>
    </row>
    <row r="286" spans="1:2" ht="15.75" customHeight="1" x14ac:dyDescent="0.3">
      <c r="A286" s="2">
        <v>292</v>
      </c>
      <c r="B286" s="5" t="s">
        <v>2212</v>
      </c>
    </row>
    <row r="287" spans="1:2" ht="15.75" customHeight="1" x14ac:dyDescent="0.3">
      <c r="A287" s="2">
        <v>293</v>
      </c>
      <c r="B287" s="5" t="s">
        <v>2213</v>
      </c>
    </row>
    <row r="288" spans="1:2" ht="15.75" customHeight="1" x14ac:dyDescent="0.3">
      <c r="A288" s="2">
        <v>294</v>
      </c>
      <c r="B288" s="5" t="s">
        <v>2214</v>
      </c>
    </row>
    <row r="289" spans="1:2" ht="15.75" customHeight="1" x14ac:dyDescent="0.3">
      <c r="A289" s="2">
        <v>295</v>
      </c>
      <c r="B289" s="5" t="s">
        <v>2215</v>
      </c>
    </row>
    <row r="290" spans="1:2" ht="15.75" customHeight="1" x14ac:dyDescent="0.3">
      <c r="A290" s="2">
        <v>296</v>
      </c>
      <c r="B290" s="5" t="s">
        <v>2216</v>
      </c>
    </row>
    <row r="291" spans="1:2" ht="15.75" customHeight="1" x14ac:dyDescent="0.3">
      <c r="A291" s="2">
        <v>297</v>
      </c>
      <c r="B291" s="5" t="s">
        <v>2217</v>
      </c>
    </row>
    <row r="292" spans="1:2" ht="15.75" customHeight="1" x14ac:dyDescent="0.3">
      <c r="A292" s="2">
        <v>298</v>
      </c>
      <c r="B292" s="5" t="s">
        <v>2218</v>
      </c>
    </row>
    <row r="293" spans="1:2" ht="15.75" customHeight="1" x14ac:dyDescent="0.3">
      <c r="A293" s="2">
        <v>300</v>
      </c>
      <c r="B293" s="5" t="s">
        <v>2219</v>
      </c>
    </row>
    <row r="294" spans="1:2" ht="15.75" customHeight="1" x14ac:dyDescent="0.3">
      <c r="A294" s="2">
        <v>301</v>
      </c>
      <c r="B294" s="5" t="s">
        <v>2220</v>
      </c>
    </row>
    <row r="295" spans="1:2" ht="15.75" customHeight="1" x14ac:dyDescent="0.3">
      <c r="A295" s="2">
        <v>302</v>
      </c>
      <c r="B295" s="5" t="s">
        <v>2221</v>
      </c>
    </row>
    <row r="296" spans="1:2" ht="15.75" customHeight="1" x14ac:dyDescent="0.3">
      <c r="A296" s="2">
        <v>303</v>
      </c>
      <c r="B296" s="5" t="s">
        <v>2222</v>
      </c>
    </row>
    <row r="297" spans="1:2" ht="15.75" customHeight="1" x14ac:dyDescent="0.3">
      <c r="A297" s="2">
        <v>304</v>
      </c>
      <c r="B297" s="5" t="s">
        <v>2223</v>
      </c>
    </row>
    <row r="298" spans="1:2" ht="15.75" customHeight="1" x14ac:dyDescent="0.3">
      <c r="A298" s="2">
        <v>305</v>
      </c>
      <c r="B298" s="5" t="s">
        <v>2224</v>
      </c>
    </row>
    <row r="299" spans="1:2" ht="15.75" customHeight="1" x14ac:dyDescent="0.3">
      <c r="A299" s="2">
        <v>306</v>
      </c>
      <c r="B299" s="19" t="s">
        <v>2225</v>
      </c>
    </row>
    <row r="300" spans="1:2" ht="15.75" customHeight="1" x14ac:dyDescent="0.3">
      <c r="A300" s="2">
        <v>307</v>
      </c>
      <c r="B300" s="5" t="s">
        <v>2226</v>
      </c>
    </row>
    <row r="301" spans="1:2" ht="15.75" customHeight="1" x14ac:dyDescent="0.3">
      <c r="A301" s="2">
        <v>308</v>
      </c>
      <c r="B301" s="5" t="s">
        <v>2227</v>
      </c>
    </row>
    <row r="302" spans="1:2" ht="15.75" customHeight="1" x14ac:dyDescent="0.3">
      <c r="A302" s="2">
        <v>309</v>
      </c>
      <c r="B302" s="5" t="s">
        <v>2228</v>
      </c>
    </row>
    <row r="303" spans="1:2" ht="15.75" customHeight="1" x14ac:dyDescent="0.3">
      <c r="A303" s="2">
        <v>310</v>
      </c>
      <c r="B303" s="5" t="s">
        <v>2229</v>
      </c>
    </row>
    <row r="304" spans="1:2" ht="15.75" customHeight="1" x14ac:dyDescent="0.3">
      <c r="A304" s="2">
        <v>311</v>
      </c>
      <c r="B304" s="5" t="s">
        <v>2230</v>
      </c>
    </row>
    <row r="305" spans="1:2" ht="15.75" customHeight="1" x14ac:dyDescent="0.3">
      <c r="A305" s="2">
        <v>312</v>
      </c>
      <c r="B305" s="20" t="s">
        <v>2231</v>
      </c>
    </row>
    <row r="306" spans="1:2" ht="15.75" customHeight="1" x14ac:dyDescent="0.3">
      <c r="A306" s="2">
        <v>313</v>
      </c>
      <c r="B306" s="5" t="s">
        <v>2232</v>
      </c>
    </row>
    <row r="307" spans="1:2" ht="15.75" customHeight="1" x14ac:dyDescent="0.3">
      <c r="A307" s="2">
        <v>314</v>
      </c>
      <c r="B307" s="5" t="s">
        <v>2233</v>
      </c>
    </row>
    <row r="308" spans="1:2" ht="15.75" customHeight="1" x14ac:dyDescent="0.3">
      <c r="A308" s="2">
        <v>315</v>
      </c>
      <c r="B308" s="5" t="s">
        <v>2234</v>
      </c>
    </row>
    <row r="309" spans="1:2" ht="15.75" customHeight="1" x14ac:dyDescent="0.3">
      <c r="A309" s="2">
        <v>316</v>
      </c>
      <c r="B309" s="5" t="s">
        <v>2235</v>
      </c>
    </row>
    <row r="310" spans="1:2" ht="15.75" customHeight="1" x14ac:dyDescent="0.3">
      <c r="A310" s="2">
        <v>317</v>
      </c>
      <c r="B310" s="5" t="s">
        <v>2236</v>
      </c>
    </row>
    <row r="311" spans="1:2" ht="15.75" customHeight="1" x14ac:dyDescent="0.3">
      <c r="A311" s="2">
        <v>318</v>
      </c>
      <c r="B311" s="5" t="s">
        <v>2237</v>
      </c>
    </row>
    <row r="312" spans="1:2" ht="15.75" customHeight="1" x14ac:dyDescent="0.3">
      <c r="A312" s="2">
        <v>319</v>
      </c>
      <c r="B312" s="5" t="s">
        <v>2238</v>
      </c>
    </row>
    <row r="313" spans="1:2" ht="15.75" customHeight="1" x14ac:dyDescent="0.3">
      <c r="A313" s="2">
        <v>320</v>
      </c>
      <c r="B313" s="5" t="s">
        <v>2239</v>
      </c>
    </row>
    <row r="314" spans="1:2" ht="15.75" customHeight="1" x14ac:dyDescent="0.3">
      <c r="A314" s="2">
        <v>324</v>
      </c>
      <c r="B314" s="2" t="s">
        <v>2240</v>
      </c>
    </row>
    <row r="315" spans="1:2" ht="15.75" customHeight="1" x14ac:dyDescent="0.3">
      <c r="A315" s="2">
        <v>325</v>
      </c>
      <c r="B315" s="2" t="s">
        <v>2241</v>
      </c>
    </row>
    <row r="316" spans="1:2" ht="15.75" customHeight="1" x14ac:dyDescent="0.3">
      <c r="A316" s="2">
        <v>326</v>
      </c>
      <c r="B316" s="2" t="s">
        <v>2242</v>
      </c>
    </row>
    <row r="317" spans="1:2" ht="15.75" customHeight="1" x14ac:dyDescent="0.3">
      <c r="A317" s="2">
        <v>327</v>
      </c>
      <c r="B317" s="2" t="s">
        <v>2243</v>
      </c>
    </row>
    <row r="318" spans="1:2" ht="15.75" customHeight="1" x14ac:dyDescent="0.3">
      <c r="A318" s="2">
        <v>328</v>
      </c>
      <c r="B318" s="2" t="s">
        <v>2244</v>
      </c>
    </row>
    <row r="319" spans="1:2" ht="15.75" customHeight="1" x14ac:dyDescent="0.3">
      <c r="A319" s="2">
        <v>329</v>
      </c>
      <c r="B319" s="2" t="s">
        <v>2245</v>
      </c>
    </row>
    <row r="320" spans="1:2" ht="15.75" customHeight="1" x14ac:dyDescent="0.3">
      <c r="A320" s="2">
        <v>330</v>
      </c>
      <c r="B320" s="2" t="s">
        <v>2246</v>
      </c>
    </row>
    <row r="321" spans="1:2" ht="15.75" customHeight="1" x14ac:dyDescent="0.3">
      <c r="A321" s="2">
        <v>332</v>
      </c>
      <c r="B321" s="2" t="s">
        <v>2247</v>
      </c>
    </row>
    <row r="322" spans="1:2" ht="15.75" customHeight="1" x14ac:dyDescent="0.3">
      <c r="A322" s="2">
        <v>333</v>
      </c>
      <c r="B322" s="2" t="s">
        <v>2248</v>
      </c>
    </row>
    <row r="323" spans="1:2" ht="15.75" customHeight="1" x14ac:dyDescent="0.3">
      <c r="A323" s="2">
        <v>334</v>
      </c>
      <c r="B323" s="2" t="s">
        <v>2249</v>
      </c>
    </row>
    <row r="324" spans="1:2" ht="15.75" customHeight="1" x14ac:dyDescent="0.3">
      <c r="A324" s="2">
        <v>335</v>
      </c>
      <c r="B324" s="2" t="s">
        <v>2250</v>
      </c>
    </row>
    <row r="325" spans="1:2" ht="15.75" customHeight="1" x14ac:dyDescent="0.3">
      <c r="A325" s="2">
        <v>337</v>
      </c>
      <c r="B325" s="2" t="s">
        <v>2251</v>
      </c>
    </row>
    <row r="326" spans="1:2" ht="15.75" customHeight="1" x14ac:dyDescent="0.3">
      <c r="A326" s="2">
        <v>338</v>
      </c>
      <c r="B326" s="2" t="s">
        <v>2252</v>
      </c>
    </row>
    <row r="327" spans="1:2" ht="15.75" customHeight="1" x14ac:dyDescent="0.3">
      <c r="A327" s="2">
        <v>339</v>
      </c>
      <c r="B327" s="2" t="s">
        <v>2253</v>
      </c>
    </row>
    <row r="328" spans="1:2" ht="15.75" customHeight="1" x14ac:dyDescent="0.3">
      <c r="A328" s="2">
        <v>340</v>
      </c>
      <c r="B328" s="2" t="s">
        <v>2254</v>
      </c>
    </row>
    <row r="329" spans="1:2" ht="15.75" customHeight="1" x14ac:dyDescent="0.3">
      <c r="A329" s="2">
        <v>341</v>
      </c>
      <c r="B329" s="2" t="s">
        <v>2255</v>
      </c>
    </row>
    <row r="330" spans="1:2" ht="15.75" customHeight="1" x14ac:dyDescent="0.3">
      <c r="A330" s="2">
        <v>342</v>
      </c>
      <c r="B330" s="2" t="s">
        <v>2256</v>
      </c>
    </row>
    <row r="331" spans="1:2" ht="15.75" customHeight="1" x14ac:dyDescent="0.3">
      <c r="A331" s="2">
        <v>343</v>
      </c>
      <c r="B331" s="2" t="s">
        <v>2257</v>
      </c>
    </row>
    <row r="332" spans="1:2" ht="15.75" customHeight="1" x14ac:dyDescent="0.3">
      <c r="A332" s="2">
        <v>344</v>
      </c>
      <c r="B332" s="2" t="s">
        <v>2258</v>
      </c>
    </row>
    <row r="333" spans="1:2" ht="15.75" customHeight="1" x14ac:dyDescent="0.3">
      <c r="A333" s="2">
        <v>345</v>
      </c>
      <c r="B333" s="2" t="s">
        <v>2259</v>
      </c>
    </row>
    <row r="334" spans="1:2" ht="15.75" customHeight="1" x14ac:dyDescent="0.3">
      <c r="A334" s="2">
        <v>346</v>
      </c>
      <c r="B334" s="2" t="s">
        <v>2260</v>
      </c>
    </row>
    <row r="335" spans="1:2" ht="15.75" customHeight="1" x14ac:dyDescent="0.3">
      <c r="A335" s="2">
        <v>347</v>
      </c>
      <c r="B335" s="2" t="s">
        <v>2261</v>
      </c>
    </row>
    <row r="336" spans="1:2" ht="15.75" customHeight="1" x14ac:dyDescent="0.3">
      <c r="A336" s="2">
        <v>348</v>
      </c>
      <c r="B336" s="2" t="s">
        <v>2262</v>
      </c>
    </row>
    <row r="337" spans="1:2" ht="15.75" customHeight="1" x14ac:dyDescent="0.3">
      <c r="A337" s="2">
        <v>349</v>
      </c>
      <c r="B337" s="2" t="s">
        <v>2263</v>
      </c>
    </row>
    <row r="338" spans="1:2" ht="15.75" customHeight="1" x14ac:dyDescent="0.3">
      <c r="A338" s="2">
        <v>350</v>
      </c>
      <c r="B338" s="2" t="s">
        <v>2264</v>
      </c>
    </row>
    <row r="339" spans="1:2" ht="15.75" customHeight="1" x14ac:dyDescent="0.3">
      <c r="A339" s="2">
        <v>351</v>
      </c>
      <c r="B339" s="2" t="s">
        <v>2265</v>
      </c>
    </row>
    <row r="340" spans="1:2" ht="15.75" customHeight="1" x14ac:dyDescent="0.3">
      <c r="A340" s="2">
        <v>352</v>
      </c>
      <c r="B340" s="2" t="s">
        <v>2266</v>
      </c>
    </row>
    <row r="341" spans="1:2" ht="15.75" customHeight="1" x14ac:dyDescent="0.3">
      <c r="A341" s="2">
        <v>353</v>
      </c>
      <c r="B341" s="2" t="s">
        <v>2267</v>
      </c>
    </row>
    <row r="342" spans="1:2" ht="15.75" customHeight="1" x14ac:dyDescent="0.3">
      <c r="A342" s="2">
        <v>354</v>
      </c>
      <c r="B342" s="2" t="s">
        <v>2268</v>
      </c>
    </row>
    <row r="343" spans="1:2" ht="15.75" customHeight="1" x14ac:dyDescent="0.3">
      <c r="A343" s="2">
        <v>355</v>
      </c>
      <c r="B343" s="2" t="s">
        <v>2269</v>
      </c>
    </row>
    <row r="344" spans="1:2" ht="15.75" customHeight="1" x14ac:dyDescent="0.3">
      <c r="A344" s="2">
        <v>356</v>
      </c>
      <c r="B344" s="2" t="s">
        <v>2270</v>
      </c>
    </row>
    <row r="345" spans="1:2" ht="15.75" customHeight="1" x14ac:dyDescent="0.3">
      <c r="A345" s="2">
        <v>357</v>
      </c>
      <c r="B345" s="2" t="s">
        <v>2271</v>
      </c>
    </row>
    <row r="346" spans="1:2" ht="15.75" customHeight="1" x14ac:dyDescent="0.3">
      <c r="A346" s="2">
        <v>358</v>
      </c>
      <c r="B346" s="2" t="s">
        <v>2272</v>
      </c>
    </row>
    <row r="347" spans="1:2" ht="15.75" customHeight="1" x14ac:dyDescent="0.3">
      <c r="A347" s="2">
        <v>359</v>
      </c>
      <c r="B347" s="2" t="s">
        <v>2273</v>
      </c>
    </row>
    <row r="348" spans="1:2" ht="15.75" customHeight="1" x14ac:dyDescent="0.3">
      <c r="A348" s="2">
        <v>360</v>
      </c>
      <c r="B348" s="2" t="s">
        <v>2274</v>
      </c>
    </row>
    <row r="349" spans="1:2" ht="15.75" customHeight="1" x14ac:dyDescent="0.3">
      <c r="A349" s="2">
        <v>361</v>
      </c>
      <c r="B349" s="2" t="s">
        <v>2275</v>
      </c>
    </row>
    <row r="350" spans="1:2" ht="15.75" customHeight="1" x14ac:dyDescent="0.3">
      <c r="A350" s="2">
        <v>362</v>
      </c>
      <c r="B350" s="2" t="s">
        <v>2276</v>
      </c>
    </row>
    <row r="351" spans="1:2" ht="15.75" customHeight="1" x14ac:dyDescent="0.3">
      <c r="A351" s="2">
        <v>363</v>
      </c>
      <c r="B351" s="2" t="s">
        <v>2277</v>
      </c>
    </row>
    <row r="352" spans="1:2" ht="15.75" customHeight="1" x14ac:dyDescent="0.3">
      <c r="A352" s="2">
        <v>364</v>
      </c>
      <c r="B352" s="2" t="s">
        <v>2278</v>
      </c>
    </row>
    <row r="353" spans="1:2" ht="15.75" customHeight="1" x14ac:dyDescent="0.3">
      <c r="A353" s="2">
        <v>365</v>
      </c>
      <c r="B353" s="2" t="s">
        <v>2279</v>
      </c>
    </row>
    <row r="354" spans="1:2" ht="15.75" customHeight="1" x14ac:dyDescent="0.3">
      <c r="A354" s="2">
        <v>366</v>
      </c>
      <c r="B354" s="2" t="s">
        <v>2280</v>
      </c>
    </row>
    <row r="355" spans="1:2" ht="15.75" customHeight="1" x14ac:dyDescent="0.3">
      <c r="A355" s="2">
        <v>367</v>
      </c>
      <c r="B355" s="2" t="s">
        <v>2281</v>
      </c>
    </row>
    <row r="356" spans="1:2" ht="15.75" customHeight="1" x14ac:dyDescent="0.3">
      <c r="A356" s="2">
        <v>368</v>
      </c>
      <c r="B356" s="2" t="s">
        <v>2282</v>
      </c>
    </row>
    <row r="357" spans="1:2" ht="15.75" customHeight="1" x14ac:dyDescent="0.3">
      <c r="A357" s="2">
        <v>369</v>
      </c>
      <c r="B357" s="2" t="s">
        <v>2283</v>
      </c>
    </row>
    <row r="358" spans="1:2" ht="15.75" customHeight="1" x14ac:dyDescent="0.3">
      <c r="A358" s="2">
        <v>370</v>
      </c>
      <c r="B358" s="2" t="s">
        <v>2284</v>
      </c>
    </row>
    <row r="359" spans="1:2" ht="15.75" customHeight="1" x14ac:dyDescent="0.3">
      <c r="A359" s="2">
        <v>371</v>
      </c>
      <c r="B359" s="2" t="s">
        <v>2285</v>
      </c>
    </row>
    <row r="360" spans="1:2" ht="15.75" customHeight="1" x14ac:dyDescent="0.3">
      <c r="A360" s="2">
        <v>372</v>
      </c>
      <c r="B360" s="2" t="s">
        <v>2286</v>
      </c>
    </row>
    <row r="361" spans="1:2" ht="15.75" customHeight="1" x14ac:dyDescent="0.3">
      <c r="A361" s="2">
        <v>373</v>
      </c>
      <c r="B361" s="2" t="s">
        <v>2287</v>
      </c>
    </row>
    <row r="362" spans="1:2" ht="15.75" customHeight="1" x14ac:dyDescent="0.3">
      <c r="A362" s="2">
        <v>374</v>
      </c>
      <c r="B362" s="2" t="s">
        <v>2288</v>
      </c>
    </row>
    <row r="363" spans="1:2" ht="15.75" customHeight="1" x14ac:dyDescent="0.3">
      <c r="A363" s="2">
        <v>375</v>
      </c>
      <c r="B363" s="2" t="s">
        <v>2289</v>
      </c>
    </row>
    <row r="364" spans="1:2" ht="15.75" customHeight="1" x14ac:dyDescent="0.3">
      <c r="A364" s="2">
        <v>376</v>
      </c>
      <c r="B364" s="2" t="s">
        <v>2290</v>
      </c>
    </row>
    <row r="365" spans="1:2" ht="15.75" customHeight="1" x14ac:dyDescent="0.3">
      <c r="A365" s="2">
        <v>377</v>
      </c>
      <c r="B365" s="2" t="s">
        <v>2291</v>
      </c>
    </row>
    <row r="366" spans="1:2" ht="15.75" customHeight="1" x14ac:dyDescent="0.3">
      <c r="A366" s="2">
        <v>378</v>
      </c>
      <c r="B366" s="2" t="s">
        <v>2292</v>
      </c>
    </row>
    <row r="367" spans="1:2" ht="15.75" customHeight="1" x14ac:dyDescent="0.3">
      <c r="A367" s="2">
        <v>379</v>
      </c>
      <c r="B367" s="2" t="s">
        <v>2293</v>
      </c>
    </row>
    <row r="368" spans="1:2" ht="15.75" customHeight="1" x14ac:dyDescent="0.3">
      <c r="A368" s="2">
        <v>380</v>
      </c>
      <c r="B368" s="2" t="s">
        <v>2294</v>
      </c>
    </row>
    <row r="369" spans="1:2" ht="15.75" customHeight="1" x14ac:dyDescent="0.3">
      <c r="A369" s="2">
        <v>381</v>
      </c>
      <c r="B369" s="2" t="s">
        <v>2295</v>
      </c>
    </row>
    <row r="370" spans="1:2" ht="15.75" customHeight="1" x14ac:dyDescent="0.3">
      <c r="A370" s="2">
        <v>382</v>
      </c>
      <c r="B370" s="2" t="s">
        <v>2296</v>
      </c>
    </row>
    <row r="371" spans="1:2" ht="15.75" customHeight="1" x14ac:dyDescent="0.3">
      <c r="A371" s="2">
        <v>383</v>
      </c>
      <c r="B371" s="2" t="s">
        <v>2297</v>
      </c>
    </row>
    <row r="372" spans="1:2" ht="15.75" customHeight="1" x14ac:dyDescent="0.3">
      <c r="A372" s="2">
        <v>384</v>
      </c>
      <c r="B372" s="2" t="s">
        <v>2298</v>
      </c>
    </row>
    <row r="373" spans="1:2" ht="15.75" customHeight="1" x14ac:dyDescent="0.3">
      <c r="A373" s="2">
        <v>385</v>
      </c>
      <c r="B373" s="2" t="s">
        <v>2299</v>
      </c>
    </row>
    <row r="374" spans="1:2" ht="15.75" customHeight="1" x14ac:dyDescent="0.3">
      <c r="A374" s="2">
        <v>386</v>
      </c>
      <c r="B374" s="2" t="s">
        <v>2300</v>
      </c>
    </row>
    <row r="375" spans="1:2" ht="15.75" customHeight="1" x14ac:dyDescent="0.3">
      <c r="A375" s="2">
        <v>387</v>
      </c>
      <c r="B375" s="2" t="s">
        <v>2301</v>
      </c>
    </row>
    <row r="376" spans="1:2" ht="15.75" customHeight="1" x14ac:dyDescent="0.3">
      <c r="A376" s="2">
        <v>388</v>
      </c>
      <c r="B376" s="2" t="s">
        <v>2302</v>
      </c>
    </row>
    <row r="377" spans="1:2" ht="15.75" customHeight="1" x14ac:dyDescent="0.3">
      <c r="A377" s="2">
        <v>389</v>
      </c>
      <c r="B377" s="2" t="s">
        <v>2303</v>
      </c>
    </row>
    <row r="378" spans="1:2" ht="15.75" customHeight="1" x14ac:dyDescent="0.3">
      <c r="A378" s="2">
        <v>390</v>
      </c>
      <c r="B378" s="2" t="s">
        <v>2304</v>
      </c>
    </row>
    <row r="379" spans="1:2" ht="15.75" customHeight="1" x14ac:dyDescent="0.3">
      <c r="A379" s="2">
        <v>391</v>
      </c>
      <c r="B379" s="2" t="s">
        <v>2305</v>
      </c>
    </row>
    <row r="380" spans="1:2" ht="15.75" customHeight="1" x14ac:dyDescent="0.3">
      <c r="A380" s="2">
        <v>392</v>
      </c>
      <c r="B380" s="2" t="s">
        <v>2306</v>
      </c>
    </row>
    <row r="381" spans="1:2" ht="15.75" customHeight="1" x14ac:dyDescent="0.3">
      <c r="A381" s="2">
        <v>393</v>
      </c>
      <c r="B381" s="2" t="s">
        <v>2307</v>
      </c>
    </row>
    <row r="382" spans="1:2" ht="15.75" customHeight="1" x14ac:dyDescent="0.3">
      <c r="A382" s="2">
        <v>810</v>
      </c>
      <c r="B382" s="2" t="s">
        <v>2308</v>
      </c>
    </row>
    <row r="383" spans="1:2" ht="15.75" customHeight="1" x14ac:dyDescent="0.3">
      <c r="A383" s="2">
        <v>914</v>
      </c>
      <c r="B383" s="2" t="s">
        <v>2309</v>
      </c>
    </row>
    <row r="384" spans="1:2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548135"/>
  </sheetPr>
  <dimension ref="A1:H1000"/>
  <sheetViews>
    <sheetView workbookViewId="0"/>
  </sheetViews>
  <sheetFormatPr defaultColWidth="12.59765625" defaultRowHeight="15" customHeight="1" x14ac:dyDescent="0.25"/>
  <cols>
    <col min="1" max="1" width="19" customWidth="1"/>
    <col min="2" max="5" width="7.59765625" customWidth="1"/>
    <col min="6" max="6" width="15.09765625" customWidth="1"/>
    <col min="7" max="7" width="13.8984375" customWidth="1"/>
    <col min="8" max="8" width="14.09765625" customWidth="1"/>
    <col min="9" max="26" width="7.59765625" customWidth="1"/>
  </cols>
  <sheetData>
    <row r="1" spans="1:8" ht="14.4" x14ac:dyDescent="0.3">
      <c r="A1" s="2" t="s">
        <v>2310</v>
      </c>
      <c r="B1" s="2" t="s">
        <v>2311</v>
      </c>
      <c r="F1" s="2" t="s">
        <v>2312</v>
      </c>
      <c r="G1" s="2" t="s">
        <v>2313</v>
      </c>
      <c r="H1" s="2" t="s">
        <v>2314</v>
      </c>
    </row>
    <row r="2" spans="1:8" ht="14.4" x14ac:dyDescent="0.3">
      <c r="A2" s="2" t="s">
        <v>2315</v>
      </c>
      <c r="B2" s="21">
        <v>0.9</v>
      </c>
      <c r="F2" s="2" t="s">
        <v>2316</v>
      </c>
      <c r="G2" s="2">
        <v>8027</v>
      </c>
      <c r="H2" s="2">
        <v>4027</v>
      </c>
    </row>
    <row r="3" spans="1:8" ht="14.4" x14ac:dyDescent="0.3">
      <c r="F3" s="2" t="s">
        <v>2317</v>
      </c>
      <c r="G3" s="2">
        <v>8028</v>
      </c>
      <c r="H3" s="2">
        <v>4028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548135"/>
  </sheetPr>
  <dimension ref="A1:Z1000"/>
  <sheetViews>
    <sheetView workbookViewId="0"/>
  </sheetViews>
  <sheetFormatPr defaultColWidth="12.59765625" defaultRowHeight="15" customHeight="1" x14ac:dyDescent="0.25"/>
  <cols>
    <col min="1" max="1" width="7.69921875" customWidth="1"/>
    <col min="2" max="2" width="2.3984375" customWidth="1"/>
    <col min="3" max="3" width="19.19921875" customWidth="1"/>
    <col min="4" max="4" width="17.09765625" customWidth="1"/>
    <col min="5" max="5" width="4.8984375" customWidth="1"/>
    <col min="6" max="6" width="1.59765625" customWidth="1"/>
    <col min="7" max="7" width="9.8984375" customWidth="1"/>
    <col min="8" max="10" width="7.69921875" customWidth="1"/>
    <col min="11" max="11" width="37.19921875" customWidth="1"/>
    <col min="12" max="12" width="7.69921875" customWidth="1"/>
    <col min="13" max="13" width="1.59765625" customWidth="1"/>
    <col min="14" max="14" width="9.8984375" customWidth="1"/>
    <col min="15" max="17" width="7.69921875" customWidth="1"/>
    <col min="18" max="18" width="55.09765625" customWidth="1"/>
    <col min="19" max="19" width="8" customWidth="1"/>
    <col min="20" max="20" width="1.8984375" customWidth="1"/>
    <col min="21" max="26" width="7.69921875" customWidth="1"/>
  </cols>
  <sheetData>
    <row r="1" spans="1:26" ht="14.25" customHeight="1" x14ac:dyDescent="0.25">
      <c r="A1" s="22" t="s">
        <v>2318</v>
      </c>
      <c r="B1" s="23"/>
      <c r="C1" s="23"/>
      <c r="D1" s="23"/>
      <c r="E1" s="23"/>
      <c r="F1" s="24"/>
      <c r="G1" s="112" t="s">
        <v>2319</v>
      </c>
      <c r="H1" s="113"/>
      <c r="I1" s="113"/>
      <c r="J1" s="113"/>
      <c r="K1" s="113"/>
      <c r="L1" s="114"/>
      <c r="M1" s="24"/>
      <c r="N1" s="112" t="s">
        <v>2320</v>
      </c>
      <c r="O1" s="113"/>
      <c r="P1" s="113"/>
      <c r="Q1" s="113"/>
      <c r="R1" s="113"/>
      <c r="S1" s="114"/>
      <c r="T1" s="24"/>
      <c r="U1" s="25"/>
      <c r="V1" s="25"/>
      <c r="W1" s="25"/>
      <c r="X1" s="25"/>
      <c r="Y1" s="25"/>
      <c r="Z1" s="25"/>
    </row>
    <row r="2" spans="1:26" ht="15" customHeight="1" x14ac:dyDescent="0.25">
      <c r="A2" s="25"/>
      <c r="B2" s="23"/>
      <c r="C2" s="26" t="s">
        <v>2321</v>
      </c>
      <c r="D2" s="26"/>
      <c r="E2" s="23"/>
      <c r="F2" s="24"/>
      <c r="G2" s="115"/>
      <c r="H2" s="116"/>
      <c r="I2" s="116"/>
      <c r="J2" s="116"/>
      <c r="K2" s="116"/>
      <c r="L2" s="117"/>
      <c r="M2" s="24"/>
      <c r="N2" s="115"/>
      <c r="O2" s="116"/>
      <c r="P2" s="116"/>
      <c r="Q2" s="116"/>
      <c r="R2" s="116"/>
      <c r="S2" s="117"/>
      <c r="T2" s="24"/>
      <c r="U2" s="25"/>
      <c r="V2" s="25"/>
      <c r="W2" s="25"/>
      <c r="X2" s="25"/>
      <c r="Y2" s="25"/>
      <c r="Z2" s="25"/>
    </row>
    <row r="3" spans="1:26" ht="14.25" customHeight="1" x14ac:dyDescent="0.25">
      <c r="A3" s="25"/>
      <c r="B3" s="23"/>
      <c r="C3" s="118" t="s">
        <v>2322</v>
      </c>
      <c r="D3" s="119"/>
      <c r="E3" s="23"/>
      <c r="F3" s="24"/>
      <c r="G3" s="27" t="s">
        <v>2323</v>
      </c>
      <c r="H3" s="28" t="s">
        <v>2324</v>
      </c>
      <c r="I3" s="28" t="s">
        <v>2325</v>
      </c>
      <c r="J3" s="28" t="s">
        <v>2326</v>
      </c>
      <c r="K3" s="28" t="s">
        <v>2327</v>
      </c>
      <c r="L3" s="29" t="s">
        <v>2328</v>
      </c>
      <c r="M3" s="24"/>
      <c r="N3" s="27" t="s">
        <v>2323</v>
      </c>
      <c r="O3" s="28" t="s">
        <v>2324</v>
      </c>
      <c r="P3" s="28" t="s">
        <v>2325</v>
      </c>
      <c r="Q3" s="28" t="s">
        <v>2326</v>
      </c>
      <c r="R3" s="28" t="s">
        <v>2327</v>
      </c>
      <c r="S3" s="29" t="s">
        <v>2328</v>
      </c>
      <c r="T3" s="24"/>
      <c r="U3" s="25"/>
      <c r="V3" s="25"/>
      <c r="W3" s="25"/>
      <c r="X3" s="25"/>
      <c r="Y3" s="25"/>
      <c r="Z3" s="25"/>
    </row>
    <row r="4" spans="1:26" ht="14.25" customHeight="1" x14ac:dyDescent="0.25">
      <c r="A4" s="25">
        <v>5</v>
      </c>
      <c r="B4" s="23"/>
      <c r="C4" s="23"/>
      <c r="D4" s="23"/>
      <c r="E4" s="23"/>
      <c r="F4" s="24"/>
      <c r="G4" s="30">
        <f t="shared" ref="G4:G14" ca="1" si="0">IF(I4="","",$D$7)</f>
        <v>43739</v>
      </c>
      <c r="H4" s="25"/>
      <c r="I4" s="25">
        <f t="shared" ref="I4:I14" ca="1" si="1">IF(LEFT(INDIRECT($C$3&amp;"!I"&amp;A4),1)="4",INDIRECT($C$3&amp;"!I"&amp;A4),"")</f>
        <v>4027</v>
      </c>
      <c r="J4" s="25" t="str">
        <f t="shared" ref="J4:J14" ca="1" si="2">IF(I4="","",$D$6)</f>
        <v>19.01.01</v>
      </c>
      <c r="K4" s="25" t="str">
        <f t="shared" ref="K4:K14" ca="1" si="3">IF(I4="","",INDIRECT($C$3&amp;"!K"&amp;A4))</f>
        <v>Lasten Sportborrels - Sjaarschborrel</v>
      </c>
      <c r="L4" s="31">
        <f t="shared" ref="L4:L14" ca="1" si="4">IF(I4="","",INDIRECT($C$3&amp;"!L"&amp;A4))</f>
        <v>37.270000000000003</v>
      </c>
      <c r="M4" s="24"/>
      <c r="N4" s="30" t="str">
        <f t="shared" ref="N4:N14" ca="1" si="5">IF(P4="","",$D$7)</f>
        <v/>
      </c>
      <c r="O4" s="25"/>
      <c r="P4" s="25" t="str">
        <f t="shared" ref="P4:P14" ca="1" si="6">IF(LEFT(INDIRECT($C$3&amp;"!I"&amp;A4),1)="8",INDIRECT($C$3&amp;"!I"&amp;A4),"")</f>
        <v/>
      </c>
      <c r="Q4" s="25" t="str">
        <f t="shared" ref="Q4:Q14" ca="1" si="7">IF(P4="","",$D$6)</f>
        <v/>
      </c>
      <c r="R4" s="25" t="str">
        <f t="shared" ref="R4:R14" ca="1" si="8">IF(P4="","",INDIRECT($C$3&amp;"!K"&amp;A4))</f>
        <v/>
      </c>
      <c r="S4" s="31" t="str">
        <f t="shared" ref="S4:S14" ca="1" si="9">IF(P4="","",INDIRECT($C$3&amp;"!M"&amp;A4))</f>
        <v/>
      </c>
      <c r="T4" s="24"/>
      <c r="U4" s="25"/>
      <c r="V4" s="25"/>
      <c r="W4" s="25"/>
      <c r="X4" s="25"/>
      <c r="Y4" s="25"/>
      <c r="Z4" s="25"/>
    </row>
    <row r="5" spans="1:26" ht="14.25" customHeight="1" x14ac:dyDescent="0.25">
      <c r="A5" s="25">
        <v>6</v>
      </c>
      <c r="B5" s="23"/>
      <c r="C5" s="32" t="s">
        <v>2329</v>
      </c>
      <c r="D5" s="33" t="str">
        <f ca="1">INDIRECT($C$3&amp;"!D6")</f>
        <v>Sjaarschborrel</v>
      </c>
      <c r="E5" s="23"/>
      <c r="F5" s="24"/>
      <c r="G5" s="30" t="str">
        <f t="shared" ca="1" si="0"/>
        <v/>
      </c>
      <c r="H5" s="25"/>
      <c r="I5" s="25" t="str">
        <f t="shared" ca="1" si="1"/>
        <v/>
      </c>
      <c r="J5" s="25" t="str">
        <f t="shared" ca="1" si="2"/>
        <v/>
      </c>
      <c r="K5" s="25" t="str">
        <f t="shared" ca="1" si="3"/>
        <v/>
      </c>
      <c r="L5" s="31" t="str">
        <f t="shared" ca="1" si="4"/>
        <v/>
      </c>
      <c r="M5" s="24"/>
      <c r="N5" s="30">
        <f t="shared" ca="1" si="5"/>
        <v>43739</v>
      </c>
      <c r="O5" s="25"/>
      <c r="P5" s="25">
        <f t="shared" ca="1" si="6"/>
        <v>8027</v>
      </c>
      <c r="Q5" s="25" t="str">
        <f t="shared" ca="1" si="7"/>
        <v>19.01.01</v>
      </c>
      <c r="R5" s="25" t="str">
        <f t="shared" ca="1" si="8"/>
        <v>Baten Sportborrels - Sjaarschborrel</v>
      </c>
      <c r="S5" s="31">
        <f t="shared" ca="1" si="9"/>
        <v>-37.44</v>
      </c>
      <c r="T5" s="24"/>
      <c r="U5" s="25"/>
      <c r="V5" s="25"/>
      <c r="W5" s="25"/>
      <c r="X5" s="25"/>
      <c r="Y5" s="25"/>
      <c r="Z5" s="25"/>
    </row>
    <row r="6" spans="1:26" ht="14.25" customHeight="1" x14ac:dyDescent="0.25">
      <c r="A6" s="25">
        <v>7</v>
      </c>
      <c r="B6" s="23"/>
      <c r="C6" s="32" t="s">
        <v>2330</v>
      </c>
      <c r="D6" s="33" t="str">
        <f ca="1">INDIRECT($C$3&amp;"!D7")</f>
        <v>19.01.01</v>
      </c>
      <c r="E6" s="23"/>
      <c r="F6" s="24"/>
      <c r="G6" s="30" t="str">
        <f t="shared" ca="1" si="0"/>
        <v/>
      </c>
      <c r="H6" s="25"/>
      <c r="I6" s="25" t="str">
        <f t="shared" ca="1" si="1"/>
        <v/>
      </c>
      <c r="J6" s="25" t="str">
        <f t="shared" ca="1" si="2"/>
        <v/>
      </c>
      <c r="K6" s="25" t="str">
        <f t="shared" ca="1" si="3"/>
        <v/>
      </c>
      <c r="L6" s="31" t="str">
        <f t="shared" ca="1" si="4"/>
        <v/>
      </c>
      <c r="M6" s="24"/>
      <c r="N6" s="30" t="str">
        <f t="shared" ca="1" si="5"/>
        <v/>
      </c>
      <c r="O6" s="25"/>
      <c r="P6" s="25" t="str">
        <f t="shared" ca="1" si="6"/>
        <v/>
      </c>
      <c r="Q6" s="25" t="str">
        <f t="shared" ca="1" si="7"/>
        <v/>
      </c>
      <c r="R6" s="25" t="str">
        <f t="shared" ca="1" si="8"/>
        <v/>
      </c>
      <c r="S6" s="31" t="str">
        <f t="shared" ca="1" si="9"/>
        <v/>
      </c>
      <c r="T6" s="24"/>
      <c r="U6" s="25"/>
      <c r="V6" s="25"/>
      <c r="W6" s="25"/>
      <c r="X6" s="25"/>
      <c r="Y6" s="25"/>
      <c r="Z6" s="25"/>
    </row>
    <row r="7" spans="1:26" ht="14.25" customHeight="1" x14ac:dyDescent="0.25">
      <c r="A7" s="25">
        <v>8</v>
      </c>
      <c r="B7" s="23"/>
      <c r="C7" s="32" t="s">
        <v>2331</v>
      </c>
      <c r="D7" s="34">
        <f ca="1">INDIRECT($C$3&amp;"!D8")</f>
        <v>43739</v>
      </c>
      <c r="E7" s="23"/>
      <c r="F7" s="24"/>
      <c r="G7" s="30" t="str">
        <f t="shared" ca="1" si="0"/>
        <v/>
      </c>
      <c r="H7" s="25"/>
      <c r="I7" s="25" t="str">
        <f t="shared" ca="1" si="1"/>
        <v/>
      </c>
      <c r="J7" s="25" t="str">
        <f t="shared" ca="1" si="2"/>
        <v/>
      </c>
      <c r="K7" s="25" t="str">
        <f t="shared" ca="1" si="3"/>
        <v/>
      </c>
      <c r="L7" s="31" t="str">
        <f t="shared" ca="1" si="4"/>
        <v/>
      </c>
      <c r="M7" s="24"/>
      <c r="N7" s="30" t="str">
        <f t="shared" ca="1" si="5"/>
        <v/>
      </c>
      <c r="O7" s="25"/>
      <c r="P7" s="25" t="str">
        <f t="shared" ca="1" si="6"/>
        <v/>
      </c>
      <c r="Q7" s="25" t="str">
        <f t="shared" ca="1" si="7"/>
        <v/>
      </c>
      <c r="R7" s="25" t="str">
        <f t="shared" ca="1" si="8"/>
        <v/>
      </c>
      <c r="S7" s="31" t="str">
        <f t="shared" ca="1" si="9"/>
        <v/>
      </c>
      <c r="T7" s="24"/>
      <c r="U7" s="25"/>
      <c r="V7" s="25"/>
      <c r="W7" s="25"/>
      <c r="X7" s="25"/>
      <c r="Y7" s="25"/>
      <c r="Z7" s="25"/>
    </row>
    <row r="8" spans="1:26" ht="14.25" customHeight="1" x14ac:dyDescent="0.25">
      <c r="A8" s="25">
        <v>9</v>
      </c>
      <c r="B8" s="23"/>
      <c r="C8" s="23"/>
      <c r="D8" s="23"/>
      <c r="E8" s="23"/>
      <c r="F8" s="24"/>
      <c r="G8" s="30" t="str">
        <f t="shared" ca="1" si="0"/>
        <v/>
      </c>
      <c r="H8" s="25"/>
      <c r="I8" s="25" t="str">
        <f t="shared" ca="1" si="1"/>
        <v/>
      </c>
      <c r="J8" s="25" t="str">
        <f t="shared" ca="1" si="2"/>
        <v/>
      </c>
      <c r="K8" s="25" t="str">
        <f t="shared" ca="1" si="3"/>
        <v/>
      </c>
      <c r="L8" s="31" t="str">
        <f t="shared" ca="1" si="4"/>
        <v/>
      </c>
      <c r="M8" s="24"/>
      <c r="N8" s="30" t="str">
        <f t="shared" ca="1" si="5"/>
        <v/>
      </c>
      <c r="O8" s="25"/>
      <c r="P8" s="25" t="str">
        <f t="shared" ca="1" si="6"/>
        <v/>
      </c>
      <c r="Q8" s="25" t="str">
        <f t="shared" ca="1" si="7"/>
        <v/>
      </c>
      <c r="R8" s="25" t="str">
        <f t="shared" ca="1" si="8"/>
        <v/>
      </c>
      <c r="S8" s="31" t="str">
        <f t="shared" ca="1" si="9"/>
        <v/>
      </c>
      <c r="T8" s="24"/>
      <c r="U8" s="25"/>
      <c r="V8" s="25"/>
      <c r="W8" s="25"/>
      <c r="X8" s="25"/>
      <c r="Y8" s="25"/>
      <c r="Z8" s="25"/>
    </row>
    <row r="9" spans="1:26" ht="14.25" customHeight="1" x14ac:dyDescent="0.25">
      <c r="A9" s="25">
        <v>10</v>
      </c>
      <c r="B9" s="23"/>
      <c r="C9" s="35" t="s">
        <v>2332</v>
      </c>
      <c r="D9" s="36">
        <f ca="1">INDIRECT($C$3&amp;"!D15")</f>
        <v>37.44</v>
      </c>
      <c r="E9" s="23"/>
      <c r="F9" s="24"/>
      <c r="G9" s="30" t="str">
        <f t="shared" ca="1" si="0"/>
        <v/>
      </c>
      <c r="H9" s="25"/>
      <c r="I9" s="25" t="str">
        <f t="shared" ca="1" si="1"/>
        <v/>
      </c>
      <c r="J9" s="25" t="str">
        <f t="shared" ca="1" si="2"/>
        <v/>
      </c>
      <c r="K9" s="25" t="str">
        <f t="shared" ca="1" si="3"/>
        <v/>
      </c>
      <c r="L9" s="31" t="str">
        <f t="shared" ca="1" si="4"/>
        <v/>
      </c>
      <c r="M9" s="24"/>
      <c r="N9" s="30" t="str">
        <f t="shared" ca="1" si="5"/>
        <v/>
      </c>
      <c r="O9" s="25"/>
      <c r="P9" s="25" t="str">
        <f t="shared" ca="1" si="6"/>
        <v/>
      </c>
      <c r="Q9" s="25" t="str">
        <f t="shared" ca="1" si="7"/>
        <v/>
      </c>
      <c r="R9" s="25" t="str">
        <f t="shared" ca="1" si="8"/>
        <v/>
      </c>
      <c r="S9" s="31" t="str">
        <f t="shared" ca="1" si="9"/>
        <v/>
      </c>
      <c r="T9" s="24"/>
      <c r="U9" s="25"/>
      <c r="V9" s="25"/>
      <c r="W9" s="25"/>
      <c r="X9" s="25"/>
      <c r="Y9" s="25"/>
      <c r="Z9" s="25"/>
    </row>
    <row r="10" spans="1:26" ht="14.25" customHeight="1" x14ac:dyDescent="0.25">
      <c r="A10" s="25">
        <v>11</v>
      </c>
      <c r="B10" s="23"/>
      <c r="C10" s="35" t="s">
        <v>2333</v>
      </c>
      <c r="D10" s="36">
        <f ca="1">INDIRECT($C$3&amp;"!D16")</f>
        <v>37.270000000000003</v>
      </c>
      <c r="E10" s="23"/>
      <c r="F10" s="24"/>
      <c r="G10" s="30" t="str">
        <f t="shared" ca="1" si="0"/>
        <v/>
      </c>
      <c r="H10" s="25"/>
      <c r="I10" s="25" t="str">
        <f t="shared" ca="1" si="1"/>
        <v/>
      </c>
      <c r="J10" s="25" t="str">
        <f t="shared" ca="1" si="2"/>
        <v/>
      </c>
      <c r="K10" s="25" t="str">
        <f t="shared" ca="1" si="3"/>
        <v/>
      </c>
      <c r="L10" s="31" t="str">
        <f t="shared" ca="1" si="4"/>
        <v/>
      </c>
      <c r="M10" s="24"/>
      <c r="N10" s="30" t="str">
        <f t="shared" ca="1" si="5"/>
        <v/>
      </c>
      <c r="O10" s="25"/>
      <c r="P10" s="25" t="str">
        <f t="shared" ca="1" si="6"/>
        <v/>
      </c>
      <c r="Q10" s="25" t="str">
        <f t="shared" ca="1" si="7"/>
        <v/>
      </c>
      <c r="R10" s="25" t="str">
        <f t="shared" ca="1" si="8"/>
        <v/>
      </c>
      <c r="S10" s="31" t="str">
        <f t="shared" ca="1" si="9"/>
        <v/>
      </c>
      <c r="T10" s="24"/>
      <c r="U10" s="25"/>
      <c r="V10" s="25"/>
      <c r="W10" s="25"/>
      <c r="X10" s="25"/>
      <c r="Y10" s="25"/>
      <c r="Z10" s="25"/>
    </row>
    <row r="11" spans="1:26" ht="14.25" customHeight="1" x14ac:dyDescent="0.25">
      <c r="A11" s="25">
        <v>12</v>
      </c>
      <c r="B11" s="23"/>
      <c r="C11" s="35" t="s">
        <v>2334</v>
      </c>
      <c r="D11" s="37">
        <f ca="1">INDIRECT($C$3&amp;"!D17")</f>
        <v>18</v>
      </c>
      <c r="E11" s="23"/>
      <c r="F11" s="24"/>
      <c r="G11" s="30" t="str">
        <f t="shared" ca="1" si="0"/>
        <v/>
      </c>
      <c r="H11" s="25"/>
      <c r="I11" s="25" t="str">
        <f t="shared" ca="1" si="1"/>
        <v/>
      </c>
      <c r="J11" s="25" t="str">
        <f t="shared" ca="1" si="2"/>
        <v/>
      </c>
      <c r="K11" s="25" t="str">
        <f t="shared" ca="1" si="3"/>
        <v/>
      </c>
      <c r="L11" s="31" t="str">
        <f t="shared" ca="1" si="4"/>
        <v/>
      </c>
      <c r="M11" s="24"/>
      <c r="N11" s="30" t="str">
        <f t="shared" ca="1" si="5"/>
        <v/>
      </c>
      <c r="O11" s="25"/>
      <c r="P11" s="25" t="str">
        <f t="shared" ca="1" si="6"/>
        <v/>
      </c>
      <c r="Q11" s="25" t="str">
        <f t="shared" ca="1" si="7"/>
        <v/>
      </c>
      <c r="R11" s="25" t="str">
        <f t="shared" ca="1" si="8"/>
        <v/>
      </c>
      <c r="S11" s="31" t="str">
        <f t="shared" ca="1" si="9"/>
        <v/>
      </c>
      <c r="T11" s="24"/>
      <c r="U11" s="25"/>
      <c r="V11" s="25"/>
      <c r="W11" s="25"/>
      <c r="X11" s="25"/>
      <c r="Y11" s="25"/>
      <c r="Z11" s="25"/>
    </row>
    <row r="12" spans="1:26" ht="14.25" customHeight="1" x14ac:dyDescent="0.25">
      <c r="A12" s="25">
        <v>13</v>
      </c>
      <c r="B12" s="23"/>
      <c r="C12" s="35" t="s">
        <v>2335</v>
      </c>
      <c r="D12" s="36">
        <f ca="1">INDIRECT($C$3&amp;"!D18")</f>
        <v>2.08</v>
      </c>
      <c r="E12" s="23"/>
      <c r="F12" s="24"/>
      <c r="G12" s="30" t="str">
        <f t="shared" ca="1" si="0"/>
        <v/>
      </c>
      <c r="H12" s="25"/>
      <c r="I12" s="25" t="str">
        <f t="shared" ca="1" si="1"/>
        <v/>
      </c>
      <c r="J12" s="25" t="str">
        <f t="shared" ca="1" si="2"/>
        <v/>
      </c>
      <c r="K12" s="25" t="str">
        <f t="shared" ca="1" si="3"/>
        <v/>
      </c>
      <c r="L12" s="31" t="str">
        <f t="shared" ca="1" si="4"/>
        <v/>
      </c>
      <c r="M12" s="24"/>
      <c r="N12" s="30" t="str">
        <f t="shared" ca="1" si="5"/>
        <v/>
      </c>
      <c r="O12" s="25"/>
      <c r="P12" s="25" t="str">
        <f t="shared" ca="1" si="6"/>
        <v/>
      </c>
      <c r="Q12" s="25" t="str">
        <f t="shared" ca="1" si="7"/>
        <v/>
      </c>
      <c r="R12" s="25" t="str">
        <f t="shared" ca="1" si="8"/>
        <v/>
      </c>
      <c r="S12" s="31" t="str">
        <f t="shared" ca="1" si="9"/>
        <v/>
      </c>
      <c r="T12" s="24"/>
      <c r="U12" s="25"/>
      <c r="V12" s="25"/>
      <c r="W12" s="25"/>
      <c r="X12" s="25"/>
      <c r="Y12" s="25"/>
      <c r="Z12" s="25"/>
    </row>
    <row r="13" spans="1:26" ht="14.25" customHeight="1" x14ac:dyDescent="0.25">
      <c r="A13" s="25">
        <v>14</v>
      </c>
      <c r="B13" s="23"/>
      <c r="C13" s="23"/>
      <c r="D13" s="23"/>
      <c r="E13" s="23"/>
      <c r="F13" s="24"/>
      <c r="G13" s="30" t="str">
        <f t="shared" ca="1" si="0"/>
        <v/>
      </c>
      <c r="H13" s="25"/>
      <c r="I13" s="25" t="str">
        <f t="shared" ca="1" si="1"/>
        <v/>
      </c>
      <c r="J13" s="25" t="str">
        <f t="shared" ca="1" si="2"/>
        <v/>
      </c>
      <c r="K13" s="25" t="str">
        <f t="shared" ca="1" si="3"/>
        <v/>
      </c>
      <c r="L13" s="31" t="str">
        <f t="shared" ca="1" si="4"/>
        <v/>
      </c>
      <c r="M13" s="24"/>
      <c r="N13" s="30" t="str">
        <f t="shared" ca="1" si="5"/>
        <v/>
      </c>
      <c r="O13" s="25"/>
      <c r="P13" s="25" t="str">
        <f t="shared" ca="1" si="6"/>
        <v/>
      </c>
      <c r="Q13" s="25" t="str">
        <f t="shared" ca="1" si="7"/>
        <v/>
      </c>
      <c r="R13" s="25" t="str">
        <f t="shared" ca="1" si="8"/>
        <v/>
      </c>
      <c r="S13" s="31" t="str">
        <f t="shared" ca="1" si="9"/>
        <v/>
      </c>
      <c r="T13" s="24"/>
      <c r="U13" s="25"/>
      <c r="V13" s="25"/>
      <c r="W13" s="25"/>
      <c r="X13" s="25"/>
      <c r="Y13" s="25"/>
      <c r="Z13" s="25"/>
    </row>
    <row r="14" spans="1:26" ht="14.25" customHeight="1" x14ac:dyDescent="0.25">
      <c r="A14" s="25">
        <v>15</v>
      </c>
      <c r="B14" s="23"/>
      <c r="C14" s="23"/>
      <c r="D14" s="23"/>
      <c r="E14" s="23"/>
      <c r="F14" s="24"/>
      <c r="G14" s="30" t="str">
        <f t="shared" ca="1" si="0"/>
        <v/>
      </c>
      <c r="H14" s="25"/>
      <c r="I14" s="25" t="str">
        <f t="shared" ca="1" si="1"/>
        <v/>
      </c>
      <c r="J14" s="25" t="str">
        <f t="shared" ca="1" si="2"/>
        <v/>
      </c>
      <c r="K14" s="25" t="str">
        <f t="shared" ca="1" si="3"/>
        <v/>
      </c>
      <c r="L14" s="31" t="str">
        <f t="shared" ca="1" si="4"/>
        <v/>
      </c>
      <c r="M14" s="24"/>
      <c r="N14" s="30" t="str">
        <f t="shared" ca="1" si="5"/>
        <v/>
      </c>
      <c r="O14" s="25"/>
      <c r="P14" s="25" t="str">
        <f t="shared" ca="1" si="6"/>
        <v/>
      </c>
      <c r="Q14" s="25" t="str">
        <f t="shared" ca="1" si="7"/>
        <v/>
      </c>
      <c r="R14" s="25" t="str">
        <f t="shared" ca="1" si="8"/>
        <v/>
      </c>
      <c r="S14" s="31" t="str">
        <f t="shared" ca="1" si="9"/>
        <v/>
      </c>
      <c r="T14" s="24"/>
      <c r="U14" s="25"/>
      <c r="V14" s="25"/>
      <c r="W14" s="25"/>
      <c r="X14" s="25"/>
      <c r="Y14" s="25"/>
      <c r="Z14" s="25"/>
    </row>
    <row r="15" spans="1:26" ht="14.25" customHeight="1" x14ac:dyDescent="0.25">
      <c r="A15" s="25"/>
      <c r="B15" s="23"/>
      <c r="C15" s="23"/>
      <c r="D15" s="38"/>
      <c r="E15" s="38"/>
      <c r="F15" s="24"/>
      <c r="G15" s="38"/>
      <c r="H15" s="38"/>
      <c r="I15" s="38"/>
      <c r="J15" s="38"/>
      <c r="K15" s="38"/>
      <c r="L15" s="39"/>
      <c r="M15" s="24"/>
      <c r="N15" s="38"/>
      <c r="O15" s="38"/>
      <c r="P15" s="38"/>
      <c r="Q15" s="38"/>
      <c r="R15" s="38"/>
      <c r="S15" s="39"/>
      <c r="T15" s="24"/>
      <c r="U15" s="25"/>
      <c r="V15" s="25"/>
      <c r="W15" s="25"/>
      <c r="X15" s="25"/>
      <c r="Y15" s="25"/>
      <c r="Z15" s="25"/>
    </row>
    <row r="16" spans="1:26" ht="14.25" customHeight="1" x14ac:dyDescent="0.25">
      <c r="A16" s="25"/>
      <c r="B16" s="23"/>
      <c r="C16" s="23"/>
      <c r="D16" s="23"/>
      <c r="E16" s="23"/>
      <c r="F16" s="24"/>
      <c r="G16" s="30">
        <f t="shared" ref="G16:G18" ca="1" si="10">$D$7</f>
        <v>43739</v>
      </c>
      <c r="H16" s="30" t="str">
        <f ca="1">IF(ISBLANK(INDIRECT($C$3&amp;"!H29")),"",INDIRECT($C$3&amp;"!H29"))</f>
        <v>904097D</v>
      </c>
      <c r="I16" s="25">
        <f ca="1">IF(ISBLANK(INDIRECT($C$3&amp;"!I29")),"",INDIRECT($C$3&amp;"!I29"))</f>
        <v>1300</v>
      </c>
      <c r="J16" s="25" t="str">
        <f t="shared" ref="J16:J18" ca="1" si="11">$D$6</f>
        <v>19.01.01</v>
      </c>
      <c r="K16" s="25" t="str">
        <f ca="1">"Bijdrage "&amp;D5&amp;" Bar Praesidium"</f>
        <v>Bijdrage Sjaarschborrel Bar Praesidium</v>
      </c>
      <c r="L16" s="31">
        <f ca="1">SUM(INDIRECT(C3&amp;"!N27:N29"))</f>
        <v>0</v>
      </c>
      <c r="M16" s="24"/>
      <c r="N16" s="30">
        <f t="shared" ref="N16:N17" ca="1" si="12">$D$7</f>
        <v>43739</v>
      </c>
      <c r="O16" s="25"/>
      <c r="P16" s="25">
        <f t="shared" ref="P16:P17" ca="1" si="13">INDIRECT($C$3&amp;"!D5")</f>
        <v>5099</v>
      </c>
      <c r="Q16" s="25" t="str">
        <f ca="1">D6</f>
        <v>19.01.01</v>
      </c>
      <c r="R16" s="25" t="str">
        <f ca="1">INDIRECT($C$3&amp;"!K18")</f>
        <v>Winst door afrondingsverschillen - Sjaarschborrel tegenboeking</v>
      </c>
      <c r="S16" s="31">
        <f ca="1">INDIRECT($C$3&amp;"!M18")</f>
        <v>-0.1699999999999946</v>
      </c>
      <c r="T16" s="24"/>
      <c r="U16" s="25"/>
      <c r="V16" s="25"/>
      <c r="W16" s="25"/>
      <c r="X16" s="25"/>
      <c r="Y16" s="25"/>
      <c r="Z16" s="25"/>
    </row>
    <row r="17" spans="1:26" ht="14.25" customHeight="1" x14ac:dyDescent="0.25">
      <c r="A17" s="25"/>
      <c r="B17" s="23"/>
      <c r="C17" s="23"/>
      <c r="D17" s="38"/>
      <c r="E17" s="38"/>
      <c r="F17" s="24"/>
      <c r="G17" s="30">
        <f t="shared" ca="1" si="10"/>
        <v>43739</v>
      </c>
      <c r="H17" s="25"/>
      <c r="I17" s="25">
        <f ca="1">IF(ISBLANK(INDIRECT($C$3&amp;"!I30")),"",INDIRECT($C$3&amp;"!I30"))</f>
        <v>1000</v>
      </c>
      <c r="J17" s="25" t="str">
        <f t="shared" ca="1" si="11"/>
        <v>19.01.01</v>
      </c>
      <c r="K17" s="25" t="str">
        <f ca="1">"Bijdrage "&amp;D5&amp;" Yeti KAS"</f>
        <v>Bijdrage Sjaarschborrel Yeti KAS</v>
      </c>
      <c r="L17" s="31">
        <f ca="1">INDIRECT(C3&amp;"!N30")</f>
        <v>0</v>
      </c>
      <c r="M17" s="24"/>
      <c r="N17" s="30">
        <f t="shared" ca="1" si="12"/>
        <v>43739</v>
      </c>
      <c r="O17" s="25"/>
      <c r="P17" s="25">
        <f t="shared" ca="1" si="13"/>
        <v>5099</v>
      </c>
      <c r="Q17" s="25" t="str">
        <f ca="1">D6</f>
        <v>19.01.01</v>
      </c>
      <c r="R17" s="25" t="str">
        <f ca="1">INDIRECT($C$3&amp;"!K17")</f>
        <v>Winst door afrondingsverschillen - Sjaarschborrel</v>
      </c>
      <c r="S17" s="31">
        <f ca="1">INDIRECT($C$3&amp;"!L17")</f>
        <v>0.1699999999999946</v>
      </c>
      <c r="T17" s="24"/>
      <c r="U17" s="25"/>
      <c r="V17" s="25"/>
      <c r="W17" s="25"/>
      <c r="X17" s="25"/>
      <c r="Y17" s="25"/>
      <c r="Z17" s="25"/>
    </row>
    <row r="18" spans="1:26" ht="14.25" customHeight="1" x14ac:dyDescent="0.25">
      <c r="A18" s="25"/>
      <c r="B18" s="23"/>
      <c r="C18" s="23"/>
      <c r="D18" s="38"/>
      <c r="E18" s="38"/>
      <c r="F18" s="24"/>
      <c r="G18" s="30">
        <f t="shared" ca="1" si="10"/>
        <v>43739</v>
      </c>
      <c r="H18" s="25"/>
      <c r="I18" s="25">
        <f ca="1">IF(ISBLANK(INDIRECT($C$3&amp;"!I31")),"",INDIRECT($C$3&amp;"!I31"))</f>
        <v>1150</v>
      </c>
      <c r="J18" s="25" t="str">
        <f t="shared" ca="1" si="11"/>
        <v>19.01.01</v>
      </c>
      <c r="K18" s="25" t="str">
        <f ca="1">"Bijdrage "&amp;D5&amp;" Yeti BANK"</f>
        <v>Bijdrage Sjaarschborrel Yeti BANK</v>
      </c>
      <c r="L18" s="31">
        <f ca="1">INDIRECT(C3&amp;"!N31")</f>
        <v>0</v>
      </c>
      <c r="M18" s="24"/>
      <c r="N18" s="30"/>
      <c r="O18" s="25"/>
      <c r="P18" s="25"/>
      <c r="Q18" s="25"/>
      <c r="R18" s="25"/>
      <c r="S18" s="31"/>
      <c r="T18" s="24"/>
      <c r="U18" s="25"/>
      <c r="V18" s="25"/>
      <c r="W18" s="25"/>
      <c r="X18" s="25"/>
      <c r="Y18" s="25"/>
      <c r="Z18" s="25"/>
    </row>
    <row r="19" spans="1:26" ht="14.25" customHeight="1" x14ac:dyDescent="0.25">
      <c r="A19" s="25"/>
      <c r="B19" s="23"/>
      <c r="C19" s="23"/>
      <c r="D19" s="38"/>
      <c r="E19" s="38"/>
      <c r="F19" s="24"/>
      <c r="G19" s="30" t="str">
        <f ca="1">IF(I19="","",D7)</f>
        <v/>
      </c>
      <c r="H19" s="25" t="str">
        <f ca="1">IF(ISBLANK(INDIRECT($C$3&amp;"!H32")),"",INDIRECT($C$3&amp;"!H32"))</f>
        <v/>
      </c>
      <c r="I19" s="25" t="str">
        <f ca="1">IF(ISBLANK(INDIRECT($C$3&amp;"!I32")),"",INDIRECT($C$3&amp;"!I32"))</f>
        <v/>
      </c>
      <c r="J19" s="25" t="str">
        <f ca="1">IF(I19="","",D6)</f>
        <v/>
      </c>
      <c r="K19" s="25" t="str">
        <f ca="1">IF(I19="","","Bijdrage "&amp;D5&amp;" "&amp;INDIRECT($C$3&amp;"!K29"))</f>
        <v/>
      </c>
      <c r="L19" s="31" t="str">
        <f ca="1">INDIRECT(C3&amp;"!N32")</f>
        <v/>
      </c>
      <c r="M19" s="24"/>
      <c r="N19" s="30"/>
      <c r="O19" s="25"/>
      <c r="P19" s="25"/>
      <c r="Q19" s="25"/>
      <c r="R19" s="25"/>
      <c r="S19" s="31"/>
      <c r="T19" s="24"/>
      <c r="U19" s="25"/>
      <c r="V19" s="25"/>
      <c r="W19" s="25"/>
      <c r="X19" s="25"/>
      <c r="Y19" s="25"/>
      <c r="Z19" s="25"/>
    </row>
    <row r="20" spans="1:26" ht="14.25" customHeight="1" x14ac:dyDescent="0.25">
      <c r="A20" s="25"/>
      <c r="B20" s="23"/>
      <c r="C20" s="23"/>
      <c r="D20" s="23"/>
      <c r="E20" s="23"/>
      <c r="F20" s="24"/>
      <c r="G20" s="38"/>
      <c r="H20" s="38"/>
      <c r="I20" s="38"/>
      <c r="J20" s="38"/>
      <c r="K20" s="38"/>
      <c r="L20" s="39"/>
      <c r="M20" s="24"/>
      <c r="N20" s="38"/>
      <c r="O20" s="38"/>
      <c r="P20" s="38"/>
      <c r="Q20" s="38"/>
      <c r="R20" s="38"/>
      <c r="S20" s="39"/>
      <c r="T20" s="24"/>
      <c r="U20" s="25"/>
      <c r="V20" s="25"/>
      <c r="W20" s="25"/>
      <c r="X20" s="25"/>
      <c r="Y20" s="25"/>
      <c r="Z20" s="25"/>
    </row>
    <row r="21" spans="1:26" ht="14.25" customHeight="1" x14ac:dyDescent="0.25">
      <c r="A21" s="25">
        <v>35</v>
      </c>
      <c r="B21" s="23"/>
      <c r="C21" s="23"/>
      <c r="D21" s="23"/>
      <c r="E21" s="23"/>
      <c r="F21" s="24"/>
      <c r="G21" s="30">
        <f t="shared" ref="G21:G220" ca="1" si="14">IF(I21="","",$D$7)</f>
        <v>43739</v>
      </c>
      <c r="H21" s="25" t="str">
        <f t="shared" ref="H21:H220" ca="1" si="15">IF(I21="","",INDIRECT($C$3&amp;"!H"&amp;A21))</f>
        <v>9181113D</v>
      </c>
      <c r="I21" s="40">
        <f t="shared" ref="I21:I220" ca="1" si="16">INDIRECT($C$3&amp;"!I"&amp;A21)</f>
        <v>1300</v>
      </c>
      <c r="J21" s="25" t="str">
        <f t="shared" ref="J21:J220" ca="1" si="17">IF(I21="","",$D$6)</f>
        <v>19.01.01</v>
      </c>
      <c r="K21" s="25" t="str">
        <f t="shared" ref="K21:K220" ca="1" si="18">IF(I21="","","Bijdrage "&amp;INDIRECT($C$3&amp;"!K"&amp;A21))</f>
        <v>Bijdrage Sjaarschborrel Lucas Kroes</v>
      </c>
      <c r="L21" s="31">
        <f t="shared" ref="L21:L220" ca="1" si="19">IF(I21="","",INDIRECT($C$3&amp;"!M"&amp;A21))</f>
        <v>0</v>
      </c>
      <c r="M21" s="24"/>
      <c r="N21" s="30">
        <f t="shared" ref="N21:N220" ca="1" si="20">IF(P21="","",$D$7)</f>
        <v>43739</v>
      </c>
      <c r="O21" s="25" t="str">
        <f t="shared" ref="O21:O220" ca="1" si="21">IF(P21="","",INDIRECT($C$3&amp;"!H"&amp;A21))</f>
        <v>9181113D</v>
      </c>
      <c r="P21" s="40">
        <f t="shared" ref="P21:P220" ca="1" si="22">INDIRECT($C$3&amp;"!I"&amp;A21)</f>
        <v>1300</v>
      </c>
      <c r="Q21" s="25" t="str">
        <f t="shared" ref="Q21:Q220" ca="1" si="23">IF(P21="","",$D$6)</f>
        <v>19.01.01</v>
      </c>
      <c r="R21" s="25" t="str">
        <f t="shared" ref="R21:R220" ca="1" si="24">IF(P21="","","Kosten "&amp;INDIRECT($C$3&amp;"!K"&amp;A21))</f>
        <v>Kosten Sjaarschborrel Lucas Kroes</v>
      </c>
      <c r="S21" s="31">
        <f t="shared" ref="S21:S220" ca="1" si="25">IF(P21="","",INDIRECT($C$3&amp;"!L"&amp;A21))</f>
        <v>2.0799999999999996</v>
      </c>
      <c r="T21" s="24"/>
      <c r="U21" s="25"/>
      <c r="V21" s="25"/>
      <c r="W21" s="25"/>
      <c r="X21" s="25"/>
      <c r="Y21" s="25"/>
      <c r="Z21" s="25"/>
    </row>
    <row r="22" spans="1:26" ht="14.25" customHeight="1" x14ac:dyDescent="0.25">
      <c r="A22" s="25">
        <v>36</v>
      </c>
      <c r="B22" s="23"/>
      <c r="C22" s="23"/>
      <c r="D22" s="23"/>
      <c r="E22" s="23"/>
      <c r="F22" s="24"/>
      <c r="G22" s="30">
        <f t="shared" ca="1" si="14"/>
        <v>43739</v>
      </c>
      <c r="H22" s="25" t="str">
        <f t="shared" ca="1" si="15"/>
        <v>9211259D</v>
      </c>
      <c r="I22" s="40">
        <f t="shared" ca="1" si="16"/>
        <v>1300</v>
      </c>
      <c r="J22" s="25" t="str">
        <f t="shared" ca="1" si="17"/>
        <v>19.01.01</v>
      </c>
      <c r="K22" s="25" t="str">
        <f t="shared" ca="1" si="18"/>
        <v>Bijdrage Sjaarschborrel Ruben Zuidgeest</v>
      </c>
      <c r="L22" s="31">
        <f t="shared" ca="1" si="19"/>
        <v>0</v>
      </c>
      <c r="M22" s="24"/>
      <c r="N22" s="30">
        <f t="shared" ca="1" si="20"/>
        <v>43739</v>
      </c>
      <c r="O22" s="25" t="str">
        <f t="shared" ca="1" si="21"/>
        <v>9211259D</v>
      </c>
      <c r="P22" s="40">
        <f t="shared" ca="1" si="22"/>
        <v>1300</v>
      </c>
      <c r="Q22" s="25" t="str">
        <f t="shared" ca="1" si="23"/>
        <v>19.01.01</v>
      </c>
      <c r="R22" s="25" t="str">
        <f t="shared" ca="1" si="24"/>
        <v>Kosten Sjaarschborrel Ruben Zuidgeest</v>
      </c>
      <c r="S22" s="31">
        <f t="shared" ca="1" si="25"/>
        <v>2.0799999999999996</v>
      </c>
      <c r="T22" s="24"/>
      <c r="U22" s="25"/>
      <c r="V22" s="25"/>
      <c r="W22" s="25"/>
      <c r="X22" s="25"/>
      <c r="Y22" s="25"/>
      <c r="Z22" s="25"/>
    </row>
    <row r="23" spans="1:26" ht="14.25" customHeight="1" x14ac:dyDescent="0.25">
      <c r="A23" s="25">
        <v>37</v>
      </c>
      <c r="B23" s="23"/>
      <c r="C23" s="23"/>
      <c r="D23" s="23"/>
      <c r="E23" s="23"/>
      <c r="F23" s="24"/>
      <c r="G23" s="30">
        <f t="shared" ca="1" si="14"/>
        <v>43739</v>
      </c>
      <c r="H23" s="25" t="str">
        <f t="shared" ca="1" si="15"/>
        <v>915901D</v>
      </c>
      <c r="I23" s="40">
        <f t="shared" ca="1" si="16"/>
        <v>1300</v>
      </c>
      <c r="J23" s="25" t="str">
        <f t="shared" ca="1" si="17"/>
        <v>19.01.01</v>
      </c>
      <c r="K23" s="25" t="str">
        <f t="shared" ca="1" si="18"/>
        <v>Bijdrage Sjaarschborrel Menno Rijsenbrij</v>
      </c>
      <c r="L23" s="31">
        <f t="shared" ca="1" si="19"/>
        <v>0</v>
      </c>
      <c r="M23" s="24"/>
      <c r="N23" s="30">
        <f t="shared" ca="1" si="20"/>
        <v>43739</v>
      </c>
      <c r="O23" s="25" t="str">
        <f t="shared" ca="1" si="21"/>
        <v>915901D</v>
      </c>
      <c r="P23" s="40">
        <f t="shared" ca="1" si="22"/>
        <v>1300</v>
      </c>
      <c r="Q23" s="25" t="str">
        <f t="shared" ca="1" si="23"/>
        <v>19.01.01</v>
      </c>
      <c r="R23" s="25" t="str">
        <f t="shared" ca="1" si="24"/>
        <v>Kosten Sjaarschborrel Menno Rijsenbrij</v>
      </c>
      <c r="S23" s="31">
        <f t="shared" ca="1" si="25"/>
        <v>2.0799999999999996</v>
      </c>
      <c r="T23" s="24"/>
      <c r="U23" s="25"/>
      <c r="V23" s="25"/>
      <c r="W23" s="25"/>
      <c r="X23" s="25"/>
      <c r="Y23" s="25"/>
      <c r="Z23" s="25"/>
    </row>
    <row r="24" spans="1:26" ht="14.25" customHeight="1" x14ac:dyDescent="0.25">
      <c r="A24" s="25">
        <v>38</v>
      </c>
      <c r="B24" s="23"/>
      <c r="C24" s="23"/>
      <c r="D24" s="23"/>
      <c r="E24" s="23"/>
      <c r="F24" s="24"/>
      <c r="G24" s="30">
        <f t="shared" ca="1" si="14"/>
        <v>43739</v>
      </c>
      <c r="H24" s="25" t="str">
        <f t="shared" ca="1" si="15"/>
        <v>9211265D</v>
      </c>
      <c r="I24" s="40">
        <f t="shared" ca="1" si="16"/>
        <v>1300</v>
      </c>
      <c r="J24" s="25" t="str">
        <f t="shared" ca="1" si="17"/>
        <v>19.01.01</v>
      </c>
      <c r="K24" s="25" t="str">
        <f t="shared" ca="1" si="18"/>
        <v>Bijdrage Sjaarschborrel Stijn van den Hoven</v>
      </c>
      <c r="L24" s="31">
        <f t="shared" ca="1" si="19"/>
        <v>0</v>
      </c>
      <c r="M24" s="24"/>
      <c r="N24" s="30">
        <f t="shared" ca="1" si="20"/>
        <v>43739</v>
      </c>
      <c r="O24" s="25" t="str">
        <f t="shared" ca="1" si="21"/>
        <v>9211265D</v>
      </c>
      <c r="P24" s="40">
        <f t="shared" ca="1" si="22"/>
        <v>1300</v>
      </c>
      <c r="Q24" s="25" t="str">
        <f t="shared" ca="1" si="23"/>
        <v>19.01.01</v>
      </c>
      <c r="R24" s="25" t="str">
        <f t="shared" ca="1" si="24"/>
        <v>Kosten Sjaarschborrel Stijn van den Hoven</v>
      </c>
      <c r="S24" s="31">
        <f t="shared" ca="1" si="25"/>
        <v>2.0799999999999996</v>
      </c>
      <c r="T24" s="24"/>
      <c r="U24" s="25"/>
      <c r="V24" s="25"/>
      <c r="W24" s="25"/>
      <c r="X24" s="25"/>
      <c r="Y24" s="25"/>
      <c r="Z24" s="25"/>
    </row>
    <row r="25" spans="1:26" ht="14.25" customHeight="1" x14ac:dyDescent="0.25">
      <c r="A25" s="25">
        <v>39</v>
      </c>
      <c r="B25" s="23"/>
      <c r="C25" s="23"/>
      <c r="D25" s="23"/>
      <c r="E25" s="23"/>
      <c r="F25" s="24"/>
      <c r="G25" s="30">
        <f t="shared" ca="1" si="14"/>
        <v>43739</v>
      </c>
      <c r="H25" s="25" t="str">
        <f t="shared" ca="1" si="15"/>
        <v>9211263D</v>
      </c>
      <c r="I25" s="40">
        <f t="shared" ca="1" si="16"/>
        <v>1300</v>
      </c>
      <c r="J25" s="25" t="str">
        <f t="shared" ca="1" si="17"/>
        <v>19.01.01</v>
      </c>
      <c r="K25" s="25" t="str">
        <f t="shared" ca="1" si="18"/>
        <v>Bijdrage Sjaarschborrel Sasja Dollé</v>
      </c>
      <c r="L25" s="31">
        <f t="shared" ca="1" si="19"/>
        <v>0</v>
      </c>
      <c r="M25" s="24"/>
      <c r="N25" s="30">
        <f t="shared" ca="1" si="20"/>
        <v>43739</v>
      </c>
      <c r="O25" s="25" t="str">
        <f t="shared" ca="1" si="21"/>
        <v>9211263D</v>
      </c>
      <c r="P25" s="40">
        <f t="shared" ca="1" si="22"/>
        <v>1300</v>
      </c>
      <c r="Q25" s="25" t="str">
        <f t="shared" ca="1" si="23"/>
        <v>19.01.01</v>
      </c>
      <c r="R25" s="25" t="str">
        <f t="shared" ca="1" si="24"/>
        <v>Kosten Sjaarschborrel Sasja Dollé</v>
      </c>
      <c r="S25" s="31">
        <f t="shared" ca="1" si="25"/>
        <v>2.0799999999999996</v>
      </c>
      <c r="T25" s="24"/>
      <c r="U25" s="25"/>
      <c r="V25" s="25"/>
      <c r="W25" s="25"/>
      <c r="X25" s="25"/>
      <c r="Y25" s="25"/>
      <c r="Z25" s="25"/>
    </row>
    <row r="26" spans="1:26" ht="14.25" customHeight="1" x14ac:dyDescent="0.25">
      <c r="A26" s="25">
        <v>40</v>
      </c>
      <c r="B26" s="23"/>
      <c r="C26" s="23"/>
      <c r="D26" s="23"/>
      <c r="E26" s="23"/>
      <c r="F26" s="24"/>
      <c r="G26" s="30">
        <f t="shared" ca="1" si="14"/>
        <v>43739</v>
      </c>
      <c r="H26" s="25" t="str">
        <f t="shared" ca="1" si="15"/>
        <v>9211275D</v>
      </c>
      <c r="I26" s="40">
        <f t="shared" ca="1" si="16"/>
        <v>1300</v>
      </c>
      <c r="J26" s="25" t="str">
        <f t="shared" ca="1" si="17"/>
        <v>19.01.01</v>
      </c>
      <c r="K26" s="25" t="str">
        <f t="shared" ca="1" si="18"/>
        <v>Bijdrage Sjaarschborrel Hugo Wehry</v>
      </c>
      <c r="L26" s="31">
        <f t="shared" ca="1" si="19"/>
        <v>0</v>
      </c>
      <c r="M26" s="24"/>
      <c r="N26" s="30">
        <f t="shared" ca="1" si="20"/>
        <v>43739</v>
      </c>
      <c r="O26" s="25" t="str">
        <f t="shared" ca="1" si="21"/>
        <v>9211275D</v>
      </c>
      <c r="P26" s="40">
        <f t="shared" ca="1" si="22"/>
        <v>1300</v>
      </c>
      <c r="Q26" s="25" t="str">
        <f t="shared" ca="1" si="23"/>
        <v>19.01.01</v>
      </c>
      <c r="R26" s="25" t="str">
        <f t="shared" ca="1" si="24"/>
        <v>Kosten Sjaarschborrel Hugo Wehry</v>
      </c>
      <c r="S26" s="31">
        <f t="shared" ca="1" si="25"/>
        <v>2.0799999999999996</v>
      </c>
      <c r="T26" s="24"/>
      <c r="U26" s="25"/>
      <c r="V26" s="25"/>
      <c r="W26" s="25"/>
      <c r="X26" s="25"/>
      <c r="Y26" s="25"/>
      <c r="Z26" s="25"/>
    </row>
    <row r="27" spans="1:26" ht="14.25" customHeight="1" x14ac:dyDescent="0.25">
      <c r="A27" s="25">
        <v>41</v>
      </c>
      <c r="B27" s="23"/>
      <c r="C27" s="23"/>
      <c r="D27" s="23"/>
      <c r="E27" s="23"/>
      <c r="F27" s="24"/>
      <c r="G27" s="30">
        <f t="shared" ca="1" si="14"/>
        <v>43739</v>
      </c>
      <c r="H27" s="25" t="str">
        <f t="shared" ca="1" si="15"/>
        <v>9211258D</v>
      </c>
      <c r="I27" s="40">
        <f t="shared" ca="1" si="16"/>
        <v>1300</v>
      </c>
      <c r="J27" s="25" t="str">
        <f t="shared" ca="1" si="17"/>
        <v>19.01.01</v>
      </c>
      <c r="K27" s="25" t="str">
        <f t="shared" ca="1" si="18"/>
        <v>Bijdrage Sjaarschborrel Tom den Hartog</v>
      </c>
      <c r="L27" s="31">
        <f t="shared" ca="1" si="19"/>
        <v>0</v>
      </c>
      <c r="M27" s="24"/>
      <c r="N27" s="30">
        <f t="shared" ca="1" si="20"/>
        <v>43739</v>
      </c>
      <c r="O27" s="25" t="str">
        <f t="shared" ca="1" si="21"/>
        <v>9211258D</v>
      </c>
      <c r="P27" s="40">
        <f t="shared" ca="1" si="22"/>
        <v>1300</v>
      </c>
      <c r="Q27" s="25" t="str">
        <f t="shared" ca="1" si="23"/>
        <v>19.01.01</v>
      </c>
      <c r="R27" s="25" t="str">
        <f t="shared" ca="1" si="24"/>
        <v>Kosten Sjaarschborrel Tom den Hartog</v>
      </c>
      <c r="S27" s="31">
        <f t="shared" ca="1" si="25"/>
        <v>2.0799999999999996</v>
      </c>
      <c r="T27" s="24"/>
      <c r="U27" s="25"/>
      <c r="V27" s="25"/>
      <c r="W27" s="25"/>
      <c r="X27" s="25"/>
      <c r="Y27" s="25"/>
      <c r="Z27" s="25"/>
    </row>
    <row r="28" spans="1:26" ht="14.25" customHeight="1" x14ac:dyDescent="0.25">
      <c r="A28" s="25">
        <v>42</v>
      </c>
      <c r="B28" s="23"/>
      <c r="C28" s="23"/>
      <c r="D28" s="23"/>
      <c r="E28" s="23"/>
      <c r="F28" s="24"/>
      <c r="G28" s="30">
        <f t="shared" ca="1" si="14"/>
        <v>43739</v>
      </c>
      <c r="H28" s="25" t="str">
        <f t="shared" ca="1" si="15"/>
        <v>9211245D</v>
      </c>
      <c r="I28" s="40">
        <f t="shared" ca="1" si="16"/>
        <v>1300</v>
      </c>
      <c r="J28" s="25" t="str">
        <f t="shared" ca="1" si="17"/>
        <v>19.01.01</v>
      </c>
      <c r="K28" s="25" t="str">
        <f t="shared" ca="1" si="18"/>
        <v>Bijdrage Sjaarschborrel Merel van Tienen</v>
      </c>
      <c r="L28" s="31">
        <f t="shared" ca="1" si="19"/>
        <v>0</v>
      </c>
      <c r="M28" s="24"/>
      <c r="N28" s="30">
        <f t="shared" ca="1" si="20"/>
        <v>43739</v>
      </c>
      <c r="O28" s="25" t="str">
        <f t="shared" ca="1" si="21"/>
        <v>9211245D</v>
      </c>
      <c r="P28" s="40">
        <f t="shared" ca="1" si="22"/>
        <v>1300</v>
      </c>
      <c r="Q28" s="25" t="str">
        <f t="shared" ca="1" si="23"/>
        <v>19.01.01</v>
      </c>
      <c r="R28" s="25" t="str">
        <f t="shared" ca="1" si="24"/>
        <v>Kosten Sjaarschborrel Merel van Tienen</v>
      </c>
      <c r="S28" s="31">
        <f t="shared" ca="1" si="25"/>
        <v>2.0799999999999996</v>
      </c>
      <c r="T28" s="24"/>
      <c r="U28" s="25"/>
      <c r="V28" s="25"/>
      <c r="W28" s="25"/>
      <c r="X28" s="25"/>
      <c r="Y28" s="25"/>
      <c r="Z28" s="25"/>
    </row>
    <row r="29" spans="1:26" ht="14.25" customHeight="1" x14ac:dyDescent="0.25">
      <c r="A29" s="25">
        <v>43</v>
      </c>
      <c r="B29" s="23"/>
      <c r="C29" s="23"/>
      <c r="D29" s="23"/>
      <c r="E29" s="23"/>
      <c r="F29" s="24"/>
      <c r="G29" s="30">
        <f t="shared" ca="1" si="14"/>
        <v>43739</v>
      </c>
      <c r="H29" s="25" t="str">
        <f t="shared" ca="1" si="15"/>
        <v>9211250D</v>
      </c>
      <c r="I29" s="40">
        <f t="shared" ca="1" si="16"/>
        <v>1300</v>
      </c>
      <c r="J29" s="25" t="str">
        <f t="shared" ca="1" si="17"/>
        <v>19.01.01</v>
      </c>
      <c r="K29" s="25" t="str">
        <f t="shared" ca="1" si="18"/>
        <v>Bijdrage Sjaarschborrel Eline van Hasselt</v>
      </c>
      <c r="L29" s="31">
        <f t="shared" ca="1" si="19"/>
        <v>0</v>
      </c>
      <c r="M29" s="24"/>
      <c r="N29" s="30">
        <f t="shared" ca="1" si="20"/>
        <v>43739</v>
      </c>
      <c r="O29" s="25" t="str">
        <f t="shared" ca="1" si="21"/>
        <v>9211250D</v>
      </c>
      <c r="P29" s="40">
        <f t="shared" ca="1" si="22"/>
        <v>1300</v>
      </c>
      <c r="Q29" s="25" t="str">
        <f t="shared" ca="1" si="23"/>
        <v>19.01.01</v>
      </c>
      <c r="R29" s="25" t="str">
        <f t="shared" ca="1" si="24"/>
        <v>Kosten Sjaarschborrel Eline van Hasselt</v>
      </c>
      <c r="S29" s="31">
        <f t="shared" ca="1" si="25"/>
        <v>2.0799999999999996</v>
      </c>
      <c r="T29" s="24"/>
      <c r="U29" s="25"/>
      <c r="V29" s="25"/>
      <c r="W29" s="25"/>
      <c r="X29" s="25"/>
      <c r="Y29" s="25"/>
      <c r="Z29" s="25"/>
    </row>
    <row r="30" spans="1:26" ht="14.25" customHeight="1" x14ac:dyDescent="0.25">
      <c r="A30" s="25">
        <v>44</v>
      </c>
      <c r="B30" s="23"/>
      <c r="C30" s="23"/>
      <c r="D30" s="23"/>
      <c r="E30" s="23"/>
      <c r="F30" s="24"/>
      <c r="G30" s="30">
        <f t="shared" ca="1" si="14"/>
        <v>43739</v>
      </c>
      <c r="H30" s="25" t="str">
        <f t="shared" ca="1" si="15"/>
        <v>9181128D</v>
      </c>
      <c r="I30" s="40">
        <f t="shared" ca="1" si="16"/>
        <v>1300</v>
      </c>
      <c r="J30" s="25" t="str">
        <f t="shared" ca="1" si="17"/>
        <v>19.01.01</v>
      </c>
      <c r="K30" s="25" t="str">
        <f t="shared" ca="1" si="18"/>
        <v>Bijdrage Sjaarschborrel Isa Heeling</v>
      </c>
      <c r="L30" s="31">
        <f t="shared" ca="1" si="19"/>
        <v>0</v>
      </c>
      <c r="M30" s="24"/>
      <c r="N30" s="30">
        <f t="shared" ca="1" si="20"/>
        <v>43739</v>
      </c>
      <c r="O30" s="25" t="str">
        <f t="shared" ca="1" si="21"/>
        <v>9181128D</v>
      </c>
      <c r="P30" s="40">
        <f t="shared" ca="1" si="22"/>
        <v>1300</v>
      </c>
      <c r="Q30" s="25" t="str">
        <f t="shared" ca="1" si="23"/>
        <v>19.01.01</v>
      </c>
      <c r="R30" s="25" t="str">
        <f t="shared" ca="1" si="24"/>
        <v>Kosten Sjaarschborrel Isa Heeling</v>
      </c>
      <c r="S30" s="31">
        <f t="shared" ca="1" si="25"/>
        <v>2.0799999999999996</v>
      </c>
      <c r="T30" s="24"/>
      <c r="U30" s="25"/>
      <c r="V30" s="25"/>
      <c r="W30" s="25"/>
      <c r="X30" s="25"/>
      <c r="Y30" s="25"/>
      <c r="Z30" s="25"/>
    </row>
    <row r="31" spans="1:26" ht="14.25" customHeight="1" x14ac:dyDescent="0.25">
      <c r="A31" s="25">
        <v>45</v>
      </c>
      <c r="B31" s="23"/>
      <c r="C31" s="23"/>
      <c r="D31" s="23"/>
      <c r="E31" s="23"/>
      <c r="F31" s="24"/>
      <c r="G31" s="30">
        <f t="shared" ca="1" si="14"/>
        <v>43739</v>
      </c>
      <c r="H31" s="25" t="str">
        <f t="shared" ca="1" si="15"/>
        <v>9181132D</v>
      </c>
      <c r="I31" s="40">
        <f t="shared" ca="1" si="16"/>
        <v>1300</v>
      </c>
      <c r="J31" s="25" t="str">
        <f t="shared" ca="1" si="17"/>
        <v>19.01.01</v>
      </c>
      <c r="K31" s="25" t="str">
        <f t="shared" ca="1" si="18"/>
        <v>Bijdrage Sjaarschborrel Jules de Ruiter</v>
      </c>
      <c r="L31" s="31">
        <f t="shared" ca="1" si="19"/>
        <v>0</v>
      </c>
      <c r="M31" s="24"/>
      <c r="N31" s="30">
        <f t="shared" ca="1" si="20"/>
        <v>43739</v>
      </c>
      <c r="O31" s="25" t="str">
        <f t="shared" ca="1" si="21"/>
        <v>9181132D</v>
      </c>
      <c r="P31" s="40">
        <f t="shared" ca="1" si="22"/>
        <v>1300</v>
      </c>
      <c r="Q31" s="25" t="str">
        <f t="shared" ca="1" si="23"/>
        <v>19.01.01</v>
      </c>
      <c r="R31" s="25" t="str">
        <f t="shared" ca="1" si="24"/>
        <v>Kosten Sjaarschborrel Jules de Ruiter</v>
      </c>
      <c r="S31" s="31">
        <f t="shared" ca="1" si="25"/>
        <v>2.0799999999999996</v>
      </c>
      <c r="T31" s="24"/>
      <c r="U31" s="25"/>
      <c r="V31" s="25"/>
      <c r="W31" s="25"/>
      <c r="X31" s="25"/>
      <c r="Y31" s="25"/>
      <c r="Z31" s="25"/>
    </row>
    <row r="32" spans="1:26" ht="14.25" customHeight="1" x14ac:dyDescent="0.25">
      <c r="A32" s="25">
        <v>46</v>
      </c>
      <c r="B32" s="23"/>
      <c r="C32" s="23"/>
      <c r="D32" s="23"/>
      <c r="E32" s="23"/>
      <c r="F32" s="24"/>
      <c r="G32" s="30">
        <f t="shared" ca="1" si="14"/>
        <v>43739</v>
      </c>
      <c r="H32" s="25" t="str">
        <f t="shared" ca="1" si="15"/>
        <v>9201236D</v>
      </c>
      <c r="I32" s="40">
        <f t="shared" ca="1" si="16"/>
        <v>1300</v>
      </c>
      <c r="J32" s="25" t="str">
        <f t="shared" ca="1" si="17"/>
        <v>19.01.01</v>
      </c>
      <c r="K32" s="25" t="str">
        <f t="shared" ca="1" si="18"/>
        <v>Bijdrage Sjaarschborrel Jan van der Meulen</v>
      </c>
      <c r="L32" s="31">
        <f t="shared" ca="1" si="19"/>
        <v>0</v>
      </c>
      <c r="M32" s="24"/>
      <c r="N32" s="30">
        <f t="shared" ca="1" si="20"/>
        <v>43739</v>
      </c>
      <c r="O32" s="25" t="str">
        <f t="shared" ca="1" si="21"/>
        <v>9201236D</v>
      </c>
      <c r="P32" s="40">
        <f t="shared" ca="1" si="22"/>
        <v>1300</v>
      </c>
      <c r="Q32" s="25" t="str">
        <f t="shared" ca="1" si="23"/>
        <v>19.01.01</v>
      </c>
      <c r="R32" s="25" t="str">
        <f t="shared" ca="1" si="24"/>
        <v>Kosten Sjaarschborrel Jan van der Meulen</v>
      </c>
      <c r="S32" s="31">
        <f t="shared" ca="1" si="25"/>
        <v>2.0799999999999996</v>
      </c>
      <c r="T32" s="24"/>
      <c r="U32" s="25"/>
      <c r="V32" s="25"/>
      <c r="W32" s="25"/>
      <c r="X32" s="25"/>
      <c r="Y32" s="25"/>
      <c r="Z32" s="25"/>
    </row>
    <row r="33" spans="1:26" ht="14.25" customHeight="1" x14ac:dyDescent="0.25">
      <c r="A33" s="25">
        <v>47</v>
      </c>
      <c r="B33" s="23"/>
      <c r="C33" s="23"/>
      <c r="D33" s="23"/>
      <c r="E33" s="23"/>
      <c r="F33" s="24"/>
      <c r="G33" s="30">
        <f t="shared" ca="1" si="14"/>
        <v>43739</v>
      </c>
      <c r="H33" s="25" t="str">
        <f t="shared" ca="1" si="15"/>
        <v>9191188D</v>
      </c>
      <c r="I33" s="40">
        <f t="shared" ca="1" si="16"/>
        <v>1300</v>
      </c>
      <c r="J33" s="25" t="str">
        <f t="shared" ca="1" si="17"/>
        <v>19.01.01</v>
      </c>
      <c r="K33" s="25" t="str">
        <f t="shared" ca="1" si="18"/>
        <v>Bijdrage Sjaarschborrel Thijmen van Leeuwen</v>
      </c>
      <c r="L33" s="31">
        <f t="shared" ca="1" si="19"/>
        <v>-37.270000000000003</v>
      </c>
      <c r="M33" s="24"/>
      <c r="N33" s="30">
        <f t="shared" ca="1" si="20"/>
        <v>43739</v>
      </c>
      <c r="O33" s="25" t="str">
        <f t="shared" ca="1" si="21"/>
        <v>9191188D</v>
      </c>
      <c r="P33" s="40">
        <f t="shared" ca="1" si="22"/>
        <v>1300</v>
      </c>
      <c r="Q33" s="25" t="str">
        <f t="shared" ca="1" si="23"/>
        <v>19.01.01</v>
      </c>
      <c r="R33" s="25" t="str">
        <f t="shared" ca="1" si="24"/>
        <v>Kosten Sjaarschborrel Thijmen van Leeuwen</v>
      </c>
      <c r="S33" s="31">
        <f t="shared" ca="1" si="25"/>
        <v>2.0799999999999996</v>
      </c>
      <c r="T33" s="24"/>
      <c r="U33" s="25"/>
      <c r="V33" s="25"/>
      <c r="W33" s="25"/>
      <c r="X33" s="25"/>
      <c r="Y33" s="25"/>
      <c r="Z33" s="25"/>
    </row>
    <row r="34" spans="1:26" ht="14.25" customHeight="1" x14ac:dyDescent="0.25">
      <c r="A34" s="25">
        <v>48</v>
      </c>
      <c r="B34" s="23"/>
      <c r="C34" s="23"/>
      <c r="D34" s="23"/>
      <c r="E34" s="23"/>
      <c r="F34" s="24"/>
      <c r="G34" s="30">
        <f t="shared" ca="1" si="14"/>
        <v>43739</v>
      </c>
      <c r="H34" s="25" t="str">
        <f t="shared" ca="1" si="15"/>
        <v>9211270D</v>
      </c>
      <c r="I34" s="40">
        <f t="shared" ca="1" si="16"/>
        <v>1300</v>
      </c>
      <c r="J34" s="25" t="str">
        <f t="shared" ca="1" si="17"/>
        <v>19.01.01</v>
      </c>
      <c r="K34" s="25" t="str">
        <f t="shared" ca="1" si="18"/>
        <v>Bijdrage Sjaarschborrel Bram Bosch</v>
      </c>
      <c r="L34" s="31">
        <f t="shared" ca="1" si="19"/>
        <v>0</v>
      </c>
      <c r="M34" s="24"/>
      <c r="N34" s="30">
        <f t="shared" ca="1" si="20"/>
        <v>43739</v>
      </c>
      <c r="O34" s="25" t="str">
        <f t="shared" ca="1" si="21"/>
        <v>9211270D</v>
      </c>
      <c r="P34" s="40">
        <f t="shared" ca="1" si="22"/>
        <v>1300</v>
      </c>
      <c r="Q34" s="25" t="str">
        <f t="shared" ca="1" si="23"/>
        <v>19.01.01</v>
      </c>
      <c r="R34" s="25" t="str">
        <f t="shared" ca="1" si="24"/>
        <v>Kosten Sjaarschborrel Bram Bosch</v>
      </c>
      <c r="S34" s="31">
        <f t="shared" ca="1" si="25"/>
        <v>2.0799999999999996</v>
      </c>
      <c r="T34" s="24"/>
      <c r="U34" s="25"/>
      <c r="V34" s="25"/>
      <c r="W34" s="25"/>
      <c r="X34" s="25"/>
      <c r="Y34" s="25"/>
      <c r="Z34" s="25"/>
    </row>
    <row r="35" spans="1:26" ht="14.25" customHeight="1" x14ac:dyDescent="0.25">
      <c r="A35" s="25">
        <v>49</v>
      </c>
      <c r="B35" s="23"/>
      <c r="C35" s="23"/>
      <c r="D35" s="23"/>
      <c r="E35" s="23"/>
      <c r="F35" s="24"/>
      <c r="G35" s="30">
        <f t="shared" ca="1" si="14"/>
        <v>43739</v>
      </c>
      <c r="H35" s="25" t="str">
        <f t="shared" ca="1" si="15"/>
        <v>9211272D</v>
      </c>
      <c r="I35" s="40">
        <f t="shared" ca="1" si="16"/>
        <v>1300</v>
      </c>
      <c r="J35" s="25" t="str">
        <f t="shared" ca="1" si="17"/>
        <v>19.01.01</v>
      </c>
      <c r="K35" s="25" t="str">
        <f t="shared" ca="1" si="18"/>
        <v>Bijdrage Sjaarschborrel Teun Bosman</v>
      </c>
      <c r="L35" s="31">
        <f t="shared" ca="1" si="19"/>
        <v>0</v>
      </c>
      <c r="M35" s="24"/>
      <c r="N35" s="30">
        <f t="shared" ca="1" si="20"/>
        <v>43739</v>
      </c>
      <c r="O35" s="25" t="str">
        <f t="shared" ca="1" si="21"/>
        <v>9211272D</v>
      </c>
      <c r="P35" s="40">
        <f t="shared" ca="1" si="22"/>
        <v>1300</v>
      </c>
      <c r="Q35" s="25" t="str">
        <f t="shared" ca="1" si="23"/>
        <v>19.01.01</v>
      </c>
      <c r="R35" s="25" t="str">
        <f t="shared" ca="1" si="24"/>
        <v>Kosten Sjaarschborrel Teun Bosman</v>
      </c>
      <c r="S35" s="31">
        <f t="shared" ca="1" si="25"/>
        <v>2.0799999999999996</v>
      </c>
      <c r="T35" s="24"/>
      <c r="U35" s="25"/>
      <c r="V35" s="25"/>
      <c r="W35" s="25"/>
      <c r="X35" s="25"/>
      <c r="Y35" s="25"/>
      <c r="Z35" s="25"/>
    </row>
    <row r="36" spans="1:26" ht="14.25" customHeight="1" x14ac:dyDescent="0.25">
      <c r="A36" s="25">
        <v>50</v>
      </c>
      <c r="B36" s="23"/>
      <c r="C36" s="23"/>
      <c r="D36" s="23"/>
      <c r="E36" s="23"/>
      <c r="F36" s="24"/>
      <c r="G36" s="30">
        <f t="shared" ca="1" si="14"/>
        <v>43739</v>
      </c>
      <c r="H36" s="25" t="str">
        <f t="shared" ca="1" si="15"/>
        <v>9211276D</v>
      </c>
      <c r="I36" s="40">
        <f t="shared" ca="1" si="16"/>
        <v>1300</v>
      </c>
      <c r="J36" s="25" t="str">
        <f t="shared" ca="1" si="17"/>
        <v>19.01.01</v>
      </c>
      <c r="K36" s="25" t="str">
        <f t="shared" ca="1" si="18"/>
        <v>Bijdrage Sjaarschborrel Daniel Wolff</v>
      </c>
      <c r="L36" s="31">
        <f t="shared" ca="1" si="19"/>
        <v>0</v>
      </c>
      <c r="M36" s="24"/>
      <c r="N36" s="30">
        <f t="shared" ca="1" si="20"/>
        <v>43739</v>
      </c>
      <c r="O36" s="25" t="str">
        <f t="shared" ca="1" si="21"/>
        <v>9211276D</v>
      </c>
      <c r="P36" s="40">
        <f t="shared" ca="1" si="22"/>
        <v>1300</v>
      </c>
      <c r="Q36" s="25" t="str">
        <f t="shared" ca="1" si="23"/>
        <v>19.01.01</v>
      </c>
      <c r="R36" s="25" t="str">
        <f t="shared" ca="1" si="24"/>
        <v>Kosten Sjaarschborrel Daniel Wolff</v>
      </c>
      <c r="S36" s="31">
        <f t="shared" ca="1" si="25"/>
        <v>2.0799999999999996</v>
      </c>
      <c r="T36" s="24"/>
      <c r="U36" s="25"/>
      <c r="V36" s="25"/>
      <c r="W36" s="25"/>
      <c r="X36" s="25"/>
      <c r="Y36" s="25"/>
      <c r="Z36" s="25"/>
    </row>
    <row r="37" spans="1:26" ht="14.25" customHeight="1" x14ac:dyDescent="0.25">
      <c r="A37" s="25">
        <v>51</v>
      </c>
      <c r="B37" s="23"/>
      <c r="C37" s="23"/>
      <c r="D37" s="23"/>
      <c r="E37" s="23"/>
      <c r="F37" s="24"/>
      <c r="G37" s="30">
        <f t="shared" ca="1" si="14"/>
        <v>43739</v>
      </c>
      <c r="H37" s="25" t="str">
        <f t="shared" ca="1" si="15"/>
        <v>9181131D</v>
      </c>
      <c r="I37" s="40">
        <f t="shared" ca="1" si="16"/>
        <v>1300</v>
      </c>
      <c r="J37" s="25" t="str">
        <f t="shared" ca="1" si="17"/>
        <v>19.01.01</v>
      </c>
      <c r="K37" s="25" t="str">
        <f t="shared" ca="1" si="18"/>
        <v>Bijdrage Sjaarschborrel Joep Huijbregts</v>
      </c>
      <c r="L37" s="31">
        <f t="shared" ca="1" si="19"/>
        <v>0</v>
      </c>
      <c r="M37" s="24"/>
      <c r="N37" s="30">
        <f t="shared" ca="1" si="20"/>
        <v>43739</v>
      </c>
      <c r="O37" s="25" t="str">
        <f t="shared" ca="1" si="21"/>
        <v>9181131D</v>
      </c>
      <c r="P37" s="40">
        <f t="shared" ca="1" si="22"/>
        <v>1300</v>
      </c>
      <c r="Q37" s="25" t="str">
        <f t="shared" ca="1" si="23"/>
        <v>19.01.01</v>
      </c>
      <c r="R37" s="25" t="str">
        <f t="shared" ca="1" si="24"/>
        <v>Kosten Sjaarschborrel Joep Huijbregts</v>
      </c>
      <c r="S37" s="31">
        <f t="shared" ca="1" si="25"/>
        <v>2.0799999999999996</v>
      </c>
      <c r="T37" s="24"/>
      <c r="U37" s="25"/>
      <c r="V37" s="25"/>
      <c r="W37" s="25"/>
      <c r="X37" s="25"/>
      <c r="Y37" s="25"/>
      <c r="Z37" s="25"/>
    </row>
    <row r="38" spans="1:26" ht="14.25" customHeight="1" x14ac:dyDescent="0.25">
      <c r="A38" s="25">
        <v>52</v>
      </c>
      <c r="B38" s="23"/>
      <c r="C38" s="23"/>
      <c r="D38" s="23"/>
      <c r="E38" s="23"/>
      <c r="F38" s="24"/>
      <c r="G38" s="30">
        <f t="shared" ca="1" si="14"/>
        <v>43739</v>
      </c>
      <c r="H38" s="25" t="str">
        <f t="shared" ca="1" si="15"/>
        <v>9211254D</v>
      </c>
      <c r="I38" s="40">
        <f t="shared" ca="1" si="16"/>
        <v>1300</v>
      </c>
      <c r="J38" s="25" t="str">
        <f t="shared" ca="1" si="17"/>
        <v>19.01.01</v>
      </c>
      <c r="K38" s="25" t="str">
        <f t="shared" ca="1" si="18"/>
        <v>Bijdrage Sjaarschborrel Max Zelissen</v>
      </c>
      <c r="L38" s="31">
        <f t="shared" ca="1" si="19"/>
        <v>0</v>
      </c>
      <c r="M38" s="24"/>
      <c r="N38" s="30">
        <f t="shared" ca="1" si="20"/>
        <v>43739</v>
      </c>
      <c r="O38" s="25" t="str">
        <f t="shared" ca="1" si="21"/>
        <v>9211254D</v>
      </c>
      <c r="P38" s="40">
        <f t="shared" ca="1" si="22"/>
        <v>1300</v>
      </c>
      <c r="Q38" s="25" t="str">
        <f t="shared" ca="1" si="23"/>
        <v>19.01.01</v>
      </c>
      <c r="R38" s="25" t="str">
        <f t="shared" ca="1" si="24"/>
        <v>Kosten Sjaarschborrel Max Zelissen</v>
      </c>
      <c r="S38" s="31">
        <f t="shared" ca="1" si="25"/>
        <v>2.0799999999999996</v>
      </c>
      <c r="T38" s="24"/>
      <c r="U38" s="25"/>
      <c r="V38" s="25"/>
      <c r="W38" s="25"/>
      <c r="X38" s="25"/>
      <c r="Y38" s="25"/>
      <c r="Z38" s="25"/>
    </row>
    <row r="39" spans="1:26" ht="14.25" customHeight="1" x14ac:dyDescent="0.25">
      <c r="A39" s="25">
        <v>53</v>
      </c>
      <c r="B39" s="23"/>
      <c r="C39" s="23"/>
      <c r="D39" s="23"/>
      <c r="E39" s="23"/>
      <c r="F39" s="24"/>
      <c r="G39" s="30" t="str">
        <f t="shared" ca="1" si="14"/>
        <v/>
      </c>
      <c r="H39" s="25" t="str">
        <f t="shared" ca="1" si="15"/>
        <v/>
      </c>
      <c r="I39" s="40" t="str">
        <f t="shared" ca="1" si="16"/>
        <v/>
      </c>
      <c r="J39" s="25" t="str">
        <f t="shared" ca="1" si="17"/>
        <v/>
      </c>
      <c r="K39" s="25" t="str">
        <f t="shared" ca="1" si="18"/>
        <v/>
      </c>
      <c r="L39" s="31" t="str">
        <f t="shared" ca="1" si="19"/>
        <v/>
      </c>
      <c r="M39" s="24"/>
      <c r="N39" s="30" t="str">
        <f t="shared" ca="1" si="20"/>
        <v/>
      </c>
      <c r="O39" s="25" t="str">
        <f t="shared" ca="1" si="21"/>
        <v/>
      </c>
      <c r="P39" s="40" t="str">
        <f t="shared" ca="1" si="22"/>
        <v/>
      </c>
      <c r="Q39" s="25" t="str">
        <f t="shared" ca="1" si="23"/>
        <v/>
      </c>
      <c r="R39" s="25" t="str">
        <f t="shared" ca="1" si="24"/>
        <v/>
      </c>
      <c r="S39" s="31" t="str">
        <f t="shared" ca="1" si="25"/>
        <v/>
      </c>
      <c r="T39" s="24"/>
      <c r="U39" s="25"/>
      <c r="V39" s="25"/>
      <c r="W39" s="25"/>
      <c r="X39" s="25"/>
      <c r="Y39" s="25"/>
      <c r="Z39" s="25"/>
    </row>
    <row r="40" spans="1:26" ht="14.25" customHeight="1" x14ac:dyDescent="0.25">
      <c r="A40" s="25">
        <v>54</v>
      </c>
      <c r="B40" s="23"/>
      <c r="C40" s="23"/>
      <c r="D40" s="23"/>
      <c r="E40" s="23"/>
      <c r="F40" s="24"/>
      <c r="G40" s="30" t="str">
        <f t="shared" ca="1" si="14"/>
        <v/>
      </c>
      <c r="H40" s="25" t="str">
        <f t="shared" ca="1" si="15"/>
        <v/>
      </c>
      <c r="I40" s="40" t="str">
        <f t="shared" ca="1" si="16"/>
        <v/>
      </c>
      <c r="J40" s="25" t="str">
        <f t="shared" ca="1" si="17"/>
        <v/>
      </c>
      <c r="K40" s="25" t="str">
        <f t="shared" ca="1" si="18"/>
        <v/>
      </c>
      <c r="L40" s="31" t="str">
        <f t="shared" ca="1" si="19"/>
        <v/>
      </c>
      <c r="M40" s="24"/>
      <c r="N40" s="30" t="str">
        <f t="shared" ca="1" si="20"/>
        <v/>
      </c>
      <c r="O40" s="25" t="str">
        <f t="shared" ca="1" si="21"/>
        <v/>
      </c>
      <c r="P40" s="40" t="str">
        <f t="shared" ca="1" si="22"/>
        <v/>
      </c>
      <c r="Q40" s="25" t="str">
        <f t="shared" ca="1" si="23"/>
        <v/>
      </c>
      <c r="R40" s="25" t="str">
        <f t="shared" ca="1" si="24"/>
        <v/>
      </c>
      <c r="S40" s="31" t="str">
        <f t="shared" ca="1" si="25"/>
        <v/>
      </c>
      <c r="T40" s="24"/>
      <c r="U40" s="25"/>
      <c r="V40" s="25"/>
      <c r="W40" s="25"/>
      <c r="X40" s="25"/>
      <c r="Y40" s="25"/>
      <c r="Z40" s="25"/>
    </row>
    <row r="41" spans="1:26" ht="14.25" customHeight="1" x14ac:dyDescent="0.25">
      <c r="A41" s="25">
        <v>55</v>
      </c>
      <c r="B41" s="23"/>
      <c r="C41" s="23"/>
      <c r="D41" s="23"/>
      <c r="E41" s="23"/>
      <c r="F41" s="24"/>
      <c r="G41" s="30" t="str">
        <f t="shared" ca="1" si="14"/>
        <v/>
      </c>
      <c r="H41" s="25" t="str">
        <f t="shared" ca="1" si="15"/>
        <v/>
      </c>
      <c r="I41" s="40" t="str">
        <f t="shared" ca="1" si="16"/>
        <v/>
      </c>
      <c r="J41" s="25" t="str">
        <f t="shared" ca="1" si="17"/>
        <v/>
      </c>
      <c r="K41" s="25" t="str">
        <f t="shared" ca="1" si="18"/>
        <v/>
      </c>
      <c r="L41" s="31" t="str">
        <f t="shared" ca="1" si="19"/>
        <v/>
      </c>
      <c r="M41" s="24"/>
      <c r="N41" s="30" t="str">
        <f t="shared" ca="1" si="20"/>
        <v/>
      </c>
      <c r="O41" s="25" t="str">
        <f t="shared" ca="1" si="21"/>
        <v/>
      </c>
      <c r="P41" s="40" t="str">
        <f t="shared" ca="1" si="22"/>
        <v/>
      </c>
      <c r="Q41" s="25" t="str">
        <f t="shared" ca="1" si="23"/>
        <v/>
      </c>
      <c r="R41" s="25" t="str">
        <f t="shared" ca="1" si="24"/>
        <v/>
      </c>
      <c r="S41" s="31" t="str">
        <f t="shared" ca="1" si="25"/>
        <v/>
      </c>
      <c r="T41" s="24"/>
      <c r="U41" s="25"/>
      <c r="V41" s="25"/>
      <c r="W41" s="25"/>
      <c r="X41" s="25"/>
      <c r="Y41" s="25"/>
      <c r="Z41" s="25"/>
    </row>
    <row r="42" spans="1:26" ht="14.25" customHeight="1" x14ac:dyDescent="0.25">
      <c r="A42" s="25">
        <v>56</v>
      </c>
      <c r="B42" s="23"/>
      <c r="C42" s="23"/>
      <c r="D42" s="23"/>
      <c r="E42" s="23"/>
      <c r="F42" s="24"/>
      <c r="G42" s="30" t="str">
        <f t="shared" ca="1" si="14"/>
        <v/>
      </c>
      <c r="H42" s="25" t="str">
        <f t="shared" ca="1" si="15"/>
        <v/>
      </c>
      <c r="I42" s="40" t="str">
        <f t="shared" ca="1" si="16"/>
        <v/>
      </c>
      <c r="J42" s="25" t="str">
        <f t="shared" ca="1" si="17"/>
        <v/>
      </c>
      <c r="K42" s="25" t="str">
        <f t="shared" ca="1" si="18"/>
        <v/>
      </c>
      <c r="L42" s="31" t="str">
        <f t="shared" ca="1" si="19"/>
        <v/>
      </c>
      <c r="M42" s="24"/>
      <c r="N42" s="30" t="str">
        <f t="shared" ca="1" si="20"/>
        <v/>
      </c>
      <c r="O42" s="25" t="str">
        <f t="shared" ca="1" si="21"/>
        <v/>
      </c>
      <c r="P42" s="40" t="str">
        <f t="shared" ca="1" si="22"/>
        <v/>
      </c>
      <c r="Q42" s="25" t="str">
        <f t="shared" ca="1" si="23"/>
        <v/>
      </c>
      <c r="R42" s="25" t="str">
        <f t="shared" ca="1" si="24"/>
        <v/>
      </c>
      <c r="S42" s="31" t="str">
        <f t="shared" ca="1" si="25"/>
        <v/>
      </c>
      <c r="T42" s="24"/>
      <c r="U42" s="25"/>
      <c r="V42" s="25"/>
      <c r="W42" s="25"/>
      <c r="X42" s="25"/>
      <c r="Y42" s="25"/>
      <c r="Z42" s="25"/>
    </row>
    <row r="43" spans="1:26" ht="14.25" customHeight="1" x14ac:dyDescent="0.25">
      <c r="A43" s="25">
        <v>57</v>
      </c>
      <c r="B43" s="23"/>
      <c r="C43" s="23"/>
      <c r="D43" s="23"/>
      <c r="E43" s="23"/>
      <c r="F43" s="24"/>
      <c r="G43" s="30" t="str">
        <f t="shared" ca="1" si="14"/>
        <v/>
      </c>
      <c r="H43" s="25" t="str">
        <f t="shared" ca="1" si="15"/>
        <v/>
      </c>
      <c r="I43" s="40" t="str">
        <f t="shared" ca="1" si="16"/>
        <v/>
      </c>
      <c r="J43" s="25" t="str">
        <f t="shared" ca="1" si="17"/>
        <v/>
      </c>
      <c r="K43" s="25" t="str">
        <f t="shared" ca="1" si="18"/>
        <v/>
      </c>
      <c r="L43" s="31" t="str">
        <f t="shared" ca="1" si="19"/>
        <v/>
      </c>
      <c r="M43" s="24"/>
      <c r="N43" s="30" t="str">
        <f t="shared" ca="1" si="20"/>
        <v/>
      </c>
      <c r="O43" s="25" t="str">
        <f t="shared" ca="1" si="21"/>
        <v/>
      </c>
      <c r="P43" s="40" t="str">
        <f t="shared" ca="1" si="22"/>
        <v/>
      </c>
      <c r="Q43" s="25" t="str">
        <f t="shared" ca="1" si="23"/>
        <v/>
      </c>
      <c r="R43" s="25" t="str">
        <f t="shared" ca="1" si="24"/>
        <v/>
      </c>
      <c r="S43" s="31" t="str">
        <f t="shared" ca="1" si="25"/>
        <v/>
      </c>
      <c r="T43" s="24"/>
      <c r="U43" s="25"/>
      <c r="V43" s="25"/>
      <c r="W43" s="25"/>
      <c r="X43" s="25"/>
      <c r="Y43" s="25"/>
      <c r="Z43" s="25"/>
    </row>
    <row r="44" spans="1:26" ht="14.25" customHeight="1" x14ac:dyDescent="0.25">
      <c r="A44" s="25">
        <v>58</v>
      </c>
      <c r="B44" s="23"/>
      <c r="C44" s="23"/>
      <c r="D44" s="23"/>
      <c r="E44" s="23"/>
      <c r="F44" s="24"/>
      <c r="G44" s="30" t="str">
        <f t="shared" ca="1" si="14"/>
        <v/>
      </c>
      <c r="H44" s="25" t="str">
        <f t="shared" ca="1" si="15"/>
        <v/>
      </c>
      <c r="I44" s="40" t="str">
        <f t="shared" ca="1" si="16"/>
        <v/>
      </c>
      <c r="J44" s="25" t="str">
        <f t="shared" ca="1" si="17"/>
        <v/>
      </c>
      <c r="K44" s="25" t="str">
        <f t="shared" ca="1" si="18"/>
        <v/>
      </c>
      <c r="L44" s="31" t="str">
        <f t="shared" ca="1" si="19"/>
        <v/>
      </c>
      <c r="M44" s="24"/>
      <c r="N44" s="30" t="str">
        <f t="shared" ca="1" si="20"/>
        <v/>
      </c>
      <c r="O44" s="25" t="str">
        <f t="shared" ca="1" si="21"/>
        <v/>
      </c>
      <c r="P44" s="40" t="str">
        <f t="shared" ca="1" si="22"/>
        <v/>
      </c>
      <c r="Q44" s="25" t="str">
        <f t="shared" ca="1" si="23"/>
        <v/>
      </c>
      <c r="R44" s="25" t="str">
        <f t="shared" ca="1" si="24"/>
        <v/>
      </c>
      <c r="S44" s="31" t="str">
        <f t="shared" ca="1" si="25"/>
        <v/>
      </c>
      <c r="T44" s="24"/>
      <c r="U44" s="25"/>
      <c r="V44" s="25"/>
      <c r="W44" s="25"/>
      <c r="X44" s="25"/>
      <c r="Y44" s="25"/>
      <c r="Z44" s="25"/>
    </row>
    <row r="45" spans="1:26" ht="14.25" customHeight="1" x14ac:dyDescent="0.25">
      <c r="A45" s="25">
        <v>59</v>
      </c>
      <c r="B45" s="23"/>
      <c r="C45" s="23"/>
      <c r="D45" s="23"/>
      <c r="E45" s="23"/>
      <c r="F45" s="24"/>
      <c r="G45" s="30" t="str">
        <f t="shared" ca="1" si="14"/>
        <v/>
      </c>
      <c r="H45" s="25" t="str">
        <f t="shared" ca="1" si="15"/>
        <v/>
      </c>
      <c r="I45" s="40" t="str">
        <f t="shared" ca="1" si="16"/>
        <v/>
      </c>
      <c r="J45" s="25" t="str">
        <f t="shared" ca="1" si="17"/>
        <v/>
      </c>
      <c r="K45" s="25" t="str">
        <f t="shared" ca="1" si="18"/>
        <v/>
      </c>
      <c r="L45" s="31" t="str">
        <f t="shared" ca="1" si="19"/>
        <v/>
      </c>
      <c r="M45" s="24"/>
      <c r="N45" s="30" t="str">
        <f t="shared" ca="1" si="20"/>
        <v/>
      </c>
      <c r="O45" s="25" t="str">
        <f t="shared" ca="1" si="21"/>
        <v/>
      </c>
      <c r="P45" s="40" t="str">
        <f t="shared" ca="1" si="22"/>
        <v/>
      </c>
      <c r="Q45" s="25" t="str">
        <f t="shared" ca="1" si="23"/>
        <v/>
      </c>
      <c r="R45" s="25" t="str">
        <f t="shared" ca="1" si="24"/>
        <v/>
      </c>
      <c r="S45" s="31" t="str">
        <f t="shared" ca="1" si="25"/>
        <v/>
      </c>
      <c r="T45" s="24"/>
      <c r="U45" s="25"/>
      <c r="V45" s="25"/>
      <c r="W45" s="25"/>
      <c r="X45" s="25"/>
      <c r="Y45" s="25"/>
      <c r="Z45" s="25"/>
    </row>
    <row r="46" spans="1:26" ht="14.25" customHeight="1" x14ac:dyDescent="0.25">
      <c r="A46" s="25">
        <v>60</v>
      </c>
      <c r="B46" s="23"/>
      <c r="C46" s="23"/>
      <c r="D46" s="23"/>
      <c r="E46" s="23"/>
      <c r="F46" s="24"/>
      <c r="G46" s="30" t="str">
        <f t="shared" ca="1" si="14"/>
        <v/>
      </c>
      <c r="H46" s="25" t="str">
        <f t="shared" ca="1" si="15"/>
        <v/>
      </c>
      <c r="I46" s="40" t="str">
        <f t="shared" ca="1" si="16"/>
        <v/>
      </c>
      <c r="J46" s="25" t="str">
        <f t="shared" ca="1" si="17"/>
        <v/>
      </c>
      <c r="K46" s="25" t="str">
        <f t="shared" ca="1" si="18"/>
        <v/>
      </c>
      <c r="L46" s="31" t="str">
        <f t="shared" ca="1" si="19"/>
        <v/>
      </c>
      <c r="M46" s="24"/>
      <c r="N46" s="30" t="str">
        <f t="shared" ca="1" si="20"/>
        <v/>
      </c>
      <c r="O46" s="25" t="str">
        <f t="shared" ca="1" si="21"/>
        <v/>
      </c>
      <c r="P46" s="40" t="str">
        <f t="shared" ca="1" si="22"/>
        <v/>
      </c>
      <c r="Q46" s="25" t="str">
        <f t="shared" ca="1" si="23"/>
        <v/>
      </c>
      <c r="R46" s="25" t="str">
        <f t="shared" ca="1" si="24"/>
        <v/>
      </c>
      <c r="S46" s="31" t="str">
        <f t="shared" ca="1" si="25"/>
        <v/>
      </c>
      <c r="T46" s="24"/>
      <c r="U46" s="25"/>
      <c r="V46" s="25"/>
      <c r="W46" s="25"/>
      <c r="X46" s="25"/>
      <c r="Y46" s="25"/>
      <c r="Z46" s="25"/>
    </row>
    <row r="47" spans="1:26" ht="14.25" customHeight="1" x14ac:dyDescent="0.25">
      <c r="A47" s="25">
        <v>61</v>
      </c>
      <c r="B47" s="23"/>
      <c r="C47" s="23"/>
      <c r="D47" s="23"/>
      <c r="E47" s="23"/>
      <c r="F47" s="24"/>
      <c r="G47" s="30" t="str">
        <f t="shared" ca="1" si="14"/>
        <v/>
      </c>
      <c r="H47" s="25" t="str">
        <f t="shared" ca="1" si="15"/>
        <v/>
      </c>
      <c r="I47" s="40" t="str">
        <f t="shared" ca="1" si="16"/>
        <v/>
      </c>
      <c r="J47" s="25" t="str">
        <f t="shared" ca="1" si="17"/>
        <v/>
      </c>
      <c r="K47" s="25" t="str">
        <f t="shared" ca="1" si="18"/>
        <v/>
      </c>
      <c r="L47" s="31" t="str">
        <f t="shared" ca="1" si="19"/>
        <v/>
      </c>
      <c r="M47" s="24"/>
      <c r="N47" s="30" t="str">
        <f t="shared" ca="1" si="20"/>
        <v/>
      </c>
      <c r="O47" s="25" t="str">
        <f t="shared" ca="1" si="21"/>
        <v/>
      </c>
      <c r="P47" s="40" t="str">
        <f t="shared" ca="1" si="22"/>
        <v/>
      </c>
      <c r="Q47" s="25" t="str">
        <f t="shared" ca="1" si="23"/>
        <v/>
      </c>
      <c r="R47" s="25" t="str">
        <f t="shared" ca="1" si="24"/>
        <v/>
      </c>
      <c r="S47" s="31" t="str">
        <f t="shared" ca="1" si="25"/>
        <v/>
      </c>
      <c r="T47" s="24"/>
      <c r="U47" s="25"/>
      <c r="V47" s="25"/>
      <c r="W47" s="25"/>
      <c r="X47" s="25"/>
      <c r="Y47" s="25"/>
      <c r="Z47" s="25"/>
    </row>
    <row r="48" spans="1:26" ht="14.25" customHeight="1" x14ac:dyDescent="0.25">
      <c r="A48" s="25">
        <v>62</v>
      </c>
      <c r="B48" s="23"/>
      <c r="C48" s="23"/>
      <c r="D48" s="23"/>
      <c r="E48" s="23"/>
      <c r="F48" s="24"/>
      <c r="G48" s="30" t="str">
        <f t="shared" ca="1" si="14"/>
        <v/>
      </c>
      <c r="H48" s="25" t="str">
        <f t="shared" ca="1" si="15"/>
        <v/>
      </c>
      <c r="I48" s="40" t="str">
        <f t="shared" ca="1" si="16"/>
        <v/>
      </c>
      <c r="J48" s="25" t="str">
        <f t="shared" ca="1" si="17"/>
        <v/>
      </c>
      <c r="K48" s="25" t="str">
        <f t="shared" ca="1" si="18"/>
        <v/>
      </c>
      <c r="L48" s="31" t="str">
        <f t="shared" ca="1" si="19"/>
        <v/>
      </c>
      <c r="M48" s="24"/>
      <c r="N48" s="30" t="str">
        <f t="shared" ca="1" si="20"/>
        <v/>
      </c>
      <c r="O48" s="25" t="str">
        <f t="shared" ca="1" si="21"/>
        <v/>
      </c>
      <c r="P48" s="40" t="str">
        <f t="shared" ca="1" si="22"/>
        <v/>
      </c>
      <c r="Q48" s="25" t="str">
        <f t="shared" ca="1" si="23"/>
        <v/>
      </c>
      <c r="R48" s="25" t="str">
        <f t="shared" ca="1" si="24"/>
        <v/>
      </c>
      <c r="S48" s="31" t="str">
        <f t="shared" ca="1" si="25"/>
        <v/>
      </c>
      <c r="T48" s="24"/>
      <c r="U48" s="25"/>
      <c r="V48" s="25"/>
      <c r="W48" s="25"/>
      <c r="X48" s="25"/>
      <c r="Y48" s="25"/>
      <c r="Z48" s="25"/>
    </row>
    <row r="49" spans="1:26" ht="14.25" customHeight="1" x14ac:dyDescent="0.25">
      <c r="A49" s="25">
        <v>63</v>
      </c>
      <c r="B49" s="23"/>
      <c r="C49" s="23"/>
      <c r="D49" s="23"/>
      <c r="E49" s="23"/>
      <c r="F49" s="24"/>
      <c r="G49" s="30" t="str">
        <f t="shared" ca="1" si="14"/>
        <v/>
      </c>
      <c r="H49" s="25" t="str">
        <f t="shared" ca="1" si="15"/>
        <v/>
      </c>
      <c r="I49" s="40" t="str">
        <f t="shared" ca="1" si="16"/>
        <v/>
      </c>
      <c r="J49" s="25" t="str">
        <f t="shared" ca="1" si="17"/>
        <v/>
      </c>
      <c r="K49" s="25" t="str">
        <f t="shared" ca="1" si="18"/>
        <v/>
      </c>
      <c r="L49" s="31" t="str">
        <f t="shared" ca="1" si="19"/>
        <v/>
      </c>
      <c r="M49" s="24"/>
      <c r="N49" s="30" t="str">
        <f t="shared" ca="1" si="20"/>
        <v/>
      </c>
      <c r="O49" s="25" t="str">
        <f t="shared" ca="1" si="21"/>
        <v/>
      </c>
      <c r="P49" s="40" t="str">
        <f t="shared" ca="1" si="22"/>
        <v/>
      </c>
      <c r="Q49" s="25" t="str">
        <f t="shared" ca="1" si="23"/>
        <v/>
      </c>
      <c r="R49" s="25" t="str">
        <f t="shared" ca="1" si="24"/>
        <v/>
      </c>
      <c r="S49" s="31" t="str">
        <f t="shared" ca="1" si="25"/>
        <v/>
      </c>
      <c r="T49" s="24"/>
      <c r="U49" s="25"/>
      <c r="V49" s="25"/>
      <c r="W49" s="25"/>
      <c r="X49" s="25"/>
      <c r="Y49" s="25"/>
      <c r="Z49" s="25"/>
    </row>
    <row r="50" spans="1:26" ht="14.25" customHeight="1" x14ac:dyDescent="0.25">
      <c r="A50" s="25">
        <v>64</v>
      </c>
      <c r="B50" s="23"/>
      <c r="C50" s="23"/>
      <c r="D50" s="23"/>
      <c r="E50" s="23"/>
      <c r="F50" s="24"/>
      <c r="G50" s="30" t="str">
        <f t="shared" ca="1" si="14"/>
        <v/>
      </c>
      <c r="H50" s="25" t="str">
        <f t="shared" ca="1" si="15"/>
        <v/>
      </c>
      <c r="I50" s="40" t="str">
        <f t="shared" ca="1" si="16"/>
        <v/>
      </c>
      <c r="J50" s="25" t="str">
        <f t="shared" ca="1" si="17"/>
        <v/>
      </c>
      <c r="K50" s="25" t="str">
        <f t="shared" ca="1" si="18"/>
        <v/>
      </c>
      <c r="L50" s="31" t="str">
        <f t="shared" ca="1" si="19"/>
        <v/>
      </c>
      <c r="M50" s="24"/>
      <c r="N50" s="30" t="str">
        <f t="shared" ca="1" si="20"/>
        <v/>
      </c>
      <c r="O50" s="25" t="str">
        <f t="shared" ca="1" si="21"/>
        <v/>
      </c>
      <c r="P50" s="40" t="str">
        <f t="shared" ca="1" si="22"/>
        <v/>
      </c>
      <c r="Q50" s="25" t="str">
        <f t="shared" ca="1" si="23"/>
        <v/>
      </c>
      <c r="R50" s="25" t="str">
        <f t="shared" ca="1" si="24"/>
        <v/>
      </c>
      <c r="S50" s="31" t="str">
        <f t="shared" ca="1" si="25"/>
        <v/>
      </c>
      <c r="T50" s="24"/>
      <c r="U50" s="25"/>
      <c r="V50" s="25"/>
      <c r="W50" s="25"/>
      <c r="X50" s="25"/>
      <c r="Y50" s="25"/>
      <c r="Z50" s="25"/>
    </row>
    <row r="51" spans="1:26" ht="14.25" customHeight="1" x14ac:dyDescent="0.25">
      <c r="A51" s="25">
        <v>65</v>
      </c>
      <c r="B51" s="23"/>
      <c r="C51" s="23"/>
      <c r="D51" s="23"/>
      <c r="E51" s="23"/>
      <c r="F51" s="24"/>
      <c r="G51" s="30" t="str">
        <f t="shared" ca="1" si="14"/>
        <v/>
      </c>
      <c r="H51" s="25" t="str">
        <f t="shared" ca="1" si="15"/>
        <v/>
      </c>
      <c r="I51" s="40" t="str">
        <f t="shared" ca="1" si="16"/>
        <v/>
      </c>
      <c r="J51" s="25" t="str">
        <f t="shared" ca="1" si="17"/>
        <v/>
      </c>
      <c r="K51" s="25" t="str">
        <f t="shared" ca="1" si="18"/>
        <v/>
      </c>
      <c r="L51" s="31" t="str">
        <f t="shared" ca="1" si="19"/>
        <v/>
      </c>
      <c r="M51" s="24"/>
      <c r="N51" s="30" t="str">
        <f t="shared" ca="1" si="20"/>
        <v/>
      </c>
      <c r="O51" s="25" t="str">
        <f t="shared" ca="1" si="21"/>
        <v/>
      </c>
      <c r="P51" s="40" t="str">
        <f t="shared" ca="1" si="22"/>
        <v/>
      </c>
      <c r="Q51" s="25" t="str">
        <f t="shared" ca="1" si="23"/>
        <v/>
      </c>
      <c r="R51" s="25" t="str">
        <f t="shared" ca="1" si="24"/>
        <v/>
      </c>
      <c r="S51" s="31" t="str">
        <f t="shared" ca="1" si="25"/>
        <v/>
      </c>
      <c r="T51" s="24"/>
      <c r="U51" s="25"/>
      <c r="V51" s="25"/>
      <c r="W51" s="25"/>
      <c r="X51" s="25"/>
      <c r="Y51" s="25"/>
      <c r="Z51" s="25"/>
    </row>
    <row r="52" spans="1:26" ht="14.25" customHeight="1" x14ac:dyDescent="0.25">
      <c r="A52" s="25">
        <v>66</v>
      </c>
      <c r="B52" s="23"/>
      <c r="C52" s="23"/>
      <c r="D52" s="23"/>
      <c r="E52" s="23"/>
      <c r="F52" s="24"/>
      <c r="G52" s="30" t="str">
        <f t="shared" ca="1" si="14"/>
        <v/>
      </c>
      <c r="H52" s="25" t="str">
        <f t="shared" ca="1" si="15"/>
        <v/>
      </c>
      <c r="I52" s="40" t="str">
        <f t="shared" ca="1" si="16"/>
        <v/>
      </c>
      <c r="J52" s="25" t="str">
        <f t="shared" ca="1" si="17"/>
        <v/>
      </c>
      <c r="K52" s="25" t="str">
        <f t="shared" ca="1" si="18"/>
        <v/>
      </c>
      <c r="L52" s="31" t="str">
        <f t="shared" ca="1" si="19"/>
        <v/>
      </c>
      <c r="M52" s="24"/>
      <c r="N52" s="30" t="str">
        <f t="shared" ca="1" si="20"/>
        <v/>
      </c>
      <c r="O52" s="25" t="str">
        <f t="shared" ca="1" si="21"/>
        <v/>
      </c>
      <c r="P52" s="40" t="str">
        <f t="shared" ca="1" si="22"/>
        <v/>
      </c>
      <c r="Q52" s="25" t="str">
        <f t="shared" ca="1" si="23"/>
        <v/>
      </c>
      <c r="R52" s="25" t="str">
        <f t="shared" ca="1" si="24"/>
        <v/>
      </c>
      <c r="S52" s="31" t="str">
        <f t="shared" ca="1" si="25"/>
        <v/>
      </c>
      <c r="T52" s="24"/>
      <c r="U52" s="25"/>
      <c r="V52" s="25"/>
      <c r="W52" s="25"/>
      <c r="X52" s="25"/>
      <c r="Y52" s="25"/>
      <c r="Z52" s="25"/>
    </row>
    <row r="53" spans="1:26" ht="14.25" customHeight="1" x14ac:dyDescent="0.25">
      <c r="A53" s="25">
        <v>67</v>
      </c>
      <c r="B53" s="23"/>
      <c r="C53" s="23"/>
      <c r="D53" s="23"/>
      <c r="E53" s="23"/>
      <c r="F53" s="24"/>
      <c r="G53" s="30" t="str">
        <f t="shared" ca="1" si="14"/>
        <v/>
      </c>
      <c r="H53" s="25" t="str">
        <f t="shared" ca="1" si="15"/>
        <v/>
      </c>
      <c r="I53" s="40" t="str">
        <f t="shared" ca="1" si="16"/>
        <v/>
      </c>
      <c r="J53" s="25" t="str">
        <f t="shared" ca="1" si="17"/>
        <v/>
      </c>
      <c r="K53" s="25" t="str">
        <f t="shared" ca="1" si="18"/>
        <v/>
      </c>
      <c r="L53" s="31" t="str">
        <f t="shared" ca="1" si="19"/>
        <v/>
      </c>
      <c r="M53" s="24"/>
      <c r="N53" s="30" t="str">
        <f t="shared" ca="1" si="20"/>
        <v/>
      </c>
      <c r="O53" s="25" t="str">
        <f t="shared" ca="1" si="21"/>
        <v/>
      </c>
      <c r="P53" s="40" t="str">
        <f t="shared" ca="1" si="22"/>
        <v/>
      </c>
      <c r="Q53" s="25" t="str">
        <f t="shared" ca="1" si="23"/>
        <v/>
      </c>
      <c r="R53" s="25" t="str">
        <f t="shared" ca="1" si="24"/>
        <v/>
      </c>
      <c r="S53" s="31" t="str">
        <f t="shared" ca="1" si="25"/>
        <v/>
      </c>
      <c r="T53" s="24"/>
      <c r="U53" s="25"/>
      <c r="V53" s="25"/>
      <c r="W53" s="25"/>
      <c r="X53" s="25"/>
      <c r="Y53" s="25"/>
      <c r="Z53" s="25"/>
    </row>
    <row r="54" spans="1:26" ht="14.25" customHeight="1" x14ac:dyDescent="0.25">
      <c r="A54" s="25">
        <v>68</v>
      </c>
      <c r="B54" s="23"/>
      <c r="C54" s="23"/>
      <c r="D54" s="23"/>
      <c r="E54" s="23"/>
      <c r="F54" s="24"/>
      <c r="G54" s="30" t="str">
        <f t="shared" ca="1" si="14"/>
        <v/>
      </c>
      <c r="H54" s="25" t="str">
        <f t="shared" ca="1" si="15"/>
        <v/>
      </c>
      <c r="I54" s="40" t="str">
        <f t="shared" ca="1" si="16"/>
        <v/>
      </c>
      <c r="J54" s="25" t="str">
        <f t="shared" ca="1" si="17"/>
        <v/>
      </c>
      <c r="K54" s="25" t="str">
        <f t="shared" ca="1" si="18"/>
        <v/>
      </c>
      <c r="L54" s="31" t="str">
        <f t="shared" ca="1" si="19"/>
        <v/>
      </c>
      <c r="M54" s="24"/>
      <c r="N54" s="30" t="str">
        <f t="shared" ca="1" si="20"/>
        <v/>
      </c>
      <c r="O54" s="25" t="str">
        <f t="shared" ca="1" si="21"/>
        <v/>
      </c>
      <c r="P54" s="40" t="str">
        <f t="shared" ca="1" si="22"/>
        <v/>
      </c>
      <c r="Q54" s="25" t="str">
        <f t="shared" ca="1" si="23"/>
        <v/>
      </c>
      <c r="R54" s="25" t="str">
        <f t="shared" ca="1" si="24"/>
        <v/>
      </c>
      <c r="S54" s="31" t="str">
        <f t="shared" ca="1" si="25"/>
        <v/>
      </c>
      <c r="T54" s="24"/>
      <c r="U54" s="25"/>
      <c r="V54" s="25"/>
      <c r="W54" s="25"/>
      <c r="X54" s="25"/>
      <c r="Y54" s="25"/>
      <c r="Z54" s="25"/>
    </row>
    <row r="55" spans="1:26" ht="14.25" customHeight="1" x14ac:dyDescent="0.25">
      <c r="A55" s="25">
        <v>69</v>
      </c>
      <c r="B55" s="23"/>
      <c r="C55" s="23"/>
      <c r="D55" s="23"/>
      <c r="E55" s="23"/>
      <c r="F55" s="24"/>
      <c r="G55" s="30" t="str">
        <f t="shared" ca="1" si="14"/>
        <v/>
      </c>
      <c r="H55" s="25" t="str">
        <f t="shared" ca="1" si="15"/>
        <v/>
      </c>
      <c r="I55" s="40" t="str">
        <f t="shared" ca="1" si="16"/>
        <v/>
      </c>
      <c r="J55" s="25" t="str">
        <f t="shared" ca="1" si="17"/>
        <v/>
      </c>
      <c r="K55" s="25" t="str">
        <f t="shared" ca="1" si="18"/>
        <v/>
      </c>
      <c r="L55" s="31" t="str">
        <f t="shared" ca="1" si="19"/>
        <v/>
      </c>
      <c r="M55" s="24"/>
      <c r="N55" s="30" t="str">
        <f t="shared" ca="1" si="20"/>
        <v/>
      </c>
      <c r="O55" s="25" t="str">
        <f t="shared" ca="1" si="21"/>
        <v/>
      </c>
      <c r="P55" s="40" t="str">
        <f t="shared" ca="1" si="22"/>
        <v/>
      </c>
      <c r="Q55" s="25" t="str">
        <f t="shared" ca="1" si="23"/>
        <v/>
      </c>
      <c r="R55" s="25" t="str">
        <f t="shared" ca="1" si="24"/>
        <v/>
      </c>
      <c r="S55" s="31" t="str">
        <f t="shared" ca="1" si="25"/>
        <v/>
      </c>
      <c r="T55" s="24"/>
      <c r="U55" s="25"/>
      <c r="V55" s="25"/>
      <c r="W55" s="25"/>
      <c r="X55" s="25"/>
      <c r="Y55" s="25"/>
      <c r="Z55" s="25"/>
    </row>
    <row r="56" spans="1:26" ht="14.25" customHeight="1" x14ac:dyDescent="0.25">
      <c r="A56" s="25">
        <v>70</v>
      </c>
      <c r="B56" s="23"/>
      <c r="C56" s="23"/>
      <c r="D56" s="23"/>
      <c r="E56" s="23"/>
      <c r="F56" s="24"/>
      <c r="G56" s="30" t="str">
        <f t="shared" ca="1" si="14"/>
        <v/>
      </c>
      <c r="H56" s="25" t="str">
        <f t="shared" ca="1" si="15"/>
        <v/>
      </c>
      <c r="I56" s="40" t="str">
        <f t="shared" ca="1" si="16"/>
        <v/>
      </c>
      <c r="J56" s="25" t="str">
        <f t="shared" ca="1" si="17"/>
        <v/>
      </c>
      <c r="K56" s="25" t="str">
        <f t="shared" ca="1" si="18"/>
        <v/>
      </c>
      <c r="L56" s="31" t="str">
        <f t="shared" ca="1" si="19"/>
        <v/>
      </c>
      <c r="M56" s="24"/>
      <c r="N56" s="30" t="str">
        <f t="shared" ca="1" si="20"/>
        <v/>
      </c>
      <c r="O56" s="25" t="str">
        <f t="shared" ca="1" si="21"/>
        <v/>
      </c>
      <c r="P56" s="40" t="str">
        <f t="shared" ca="1" si="22"/>
        <v/>
      </c>
      <c r="Q56" s="25" t="str">
        <f t="shared" ca="1" si="23"/>
        <v/>
      </c>
      <c r="R56" s="25" t="str">
        <f t="shared" ca="1" si="24"/>
        <v/>
      </c>
      <c r="S56" s="31" t="str">
        <f t="shared" ca="1" si="25"/>
        <v/>
      </c>
      <c r="T56" s="24"/>
      <c r="U56" s="25"/>
      <c r="V56" s="25"/>
      <c r="W56" s="25"/>
      <c r="X56" s="25"/>
      <c r="Y56" s="25"/>
      <c r="Z56" s="25"/>
    </row>
    <row r="57" spans="1:26" ht="14.25" customHeight="1" x14ac:dyDescent="0.25">
      <c r="A57" s="25">
        <v>71</v>
      </c>
      <c r="B57" s="23"/>
      <c r="C57" s="23"/>
      <c r="D57" s="23"/>
      <c r="E57" s="23"/>
      <c r="F57" s="24"/>
      <c r="G57" s="30" t="str">
        <f t="shared" ca="1" si="14"/>
        <v/>
      </c>
      <c r="H57" s="25" t="str">
        <f t="shared" ca="1" si="15"/>
        <v/>
      </c>
      <c r="I57" s="40" t="str">
        <f t="shared" ca="1" si="16"/>
        <v/>
      </c>
      <c r="J57" s="25" t="str">
        <f t="shared" ca="1" si="17"/>
        <v/>
      </c>
      <c r="K57" s="25" t="str">
        <f t="shared" ca="1" si="18"/>
        <v/>
      </c>
      <c r="L57" s="31" t="str">
        <f t="shared" ca="1" si="19"/>
        <v/>
      </c>
      <c r="M57" s="24"/>
      <c r="N57" s="30" t="str">
        <f t="shared" ca="1" si="20"/>
        <v/>
      </c>
      <c r="O57" s="25" t="str">
        <f t="shared" ca="1" si="21"/>
        <v/>
      </c>
      <c r="P57" s="40" t="str">
        <f t="shared" ca="1" si="22"/>
        <v/>
      </c>
      <c r="Q57" s="25" t="str">
        <f t="shared" ca="1" si="23"/>
        <v/>
      </c>
      <c r="R57" s="25" t="str">
        <f t="shared" ca="1" si="24"/>
        <v/>
      </c>
      <c r="S57" s="31" t="str">
        <f t="shared" ca="1" si="25"/>
        <v/>
      </c>
      <c r="T57" s="24"/>
      <c r="U57" s="25"/>
      <c r="V57" s="25"/>
      <c r="W57" s="25"/>
      <c r="X57" s="25"/>
      <c r="Y57" s="25"/>
      <c r="Z57" s="25"/>
    </row>
    <row r="58" spans="1:26" ht="14.25" customHeight="1" x14ac:dyDescent="0.25">
      <c r="A58" s="25">
        <v>72</v>
      </c>
      <c r="B58" s="23"/>
      <c r="C58" s="23"/>
      <c r="D58" s="23"/>
      <c r="E58" s="23"/>
      <c r="F58" s="24"/>
      <c r="G58" s="30" t="str">
        <f t="shared" ca="1" si="14"/>
        <v/>
      </c>
      <c r="H58" s="25" t="str">
        <f t="shared" ca="1" si="15"/>
        <v/>
      </c>
      <c r="I58" s="40" t="str">
        <f t="shared" ca="1" si="16"/>
        <v/>
      </c>
      <c r="J58" s="25" t="str">
        <f t="shared" ca="1" si="17"/>
        <v/>
      </c>
      <c r="K58" s="25" t="str">
        <f t="shared" ca="1" si="18"/>
        <v/>
      </c>
      <c r="L58" s="31" t="str">
        <f t="shared" ca="1" si="19"/>
        <v/>
      </c>
      <c r="M58" s="24"/>
      <c r="N58" s="30" t="str">
        <f t="shared" ca="1" si="20"/>
        <v/>
      </c>
      <c r="O58" s="25" t="str">
        <f t="shared" ca="1" si="21"/>
        <v/>
      </c>
      <c r="P58" s="40" t="str">
        <f t="shared" ca="1" si="22"/>
        <v/>
      </c>
      <c r="Q58" s="25" t="str">
        <f t="shared" ca="1" si="23"/>
        <v/>
      </c>
      <c r="R58" s="25" t="str">
        <f t="shared" ca="1" si="24"/>
        <v/>
      </c>
      <c r="S58" s="31" t="str">
        <f t="shared" ca="1" si="25"/>
        <v/>
      </c>
      <c r="T58" s="24"/>
      <c r="U58" s="25"/>
      <c r="V58" s="25"/>
      <c r="W58" s="25"/>
      <c r="X58" s="25"/>
      <c r="Y58" s="25"/>
      <c r="Z58" s="25"/>
    </row>
    <row r="59" spans="1:26" ht="14.25" customHeight="1" x14ac:dyDescent="0.25">
      <c r="A59" s="25">
        <v>73</v>
      </c>
      <c r="B59" s="23"/>
      <c r="C59" s="23"/>
      <c r="D59" s="23"/>
      <c r="E59" s="23"/>
      <c r="F59" s="24"/>
      <c r="G59" s="30" t="str">
        <f t="shared" ca="1" si="14"/>
        <v/>
      </c>
      <c r="H59" s="25" t="str">
        <f t="shared" ca="1" si="15"/>
        <v/>
      </c>
      <c r="I59" s="40" t="str">
        <f t="shared" ca="1" si="16"/>
        <v/>
      </c>
      <c r="J59" s="25" t="str">
        <f t="shared" ca="1" si="17"/>
        <v/>
      </c>
      <c r="K59" s="25" t="str">
        <f t="shared" ca="1" si="18"/>
        <v/>
      </c>
      <c r="L59" s="31" t="str">
        <f t="shared" ca="1" si="19"/>
        <v/>
      </c>
      <c r="M59" s="24"/>
      <c r="N59" s="30" t="str">
        <f t="shared" ca="1" si="20"/>
        <v/>
      </c>
      <c r="O59" s="25" t="str">
        <f t="shared" ca="1" si="21"/>
        <v/>
      </c>
      <c r="P59" s="40" t="str">
        <f t="shared" ca="1" si="22"/>
        <v/>
      </c>
      <c r="Q59" s="25" t="str">
        <f t="shared" ca="1" si="23"/>
        <v/>
      </c>
      <c r="R59" s="25" t="str">
        <f t="shared" ca="1" si="24"/>
        <v/>
      </c>
      <c r="S59" s="31" t="str">
        <f t="shared" ca="1" si="25"/>
        <v/>
      </c>
      <c r="T59" s="24"/>
      <c r="U59" s="25"/>
      <c r="V59" s="25"/>
      <c r="W59" s="25"/>
      <c r="X59" s="25"/>
      <c r="Y59" s="25"/>
      <c r="Z59" s="25"/>
    </row>
    <row r="60" spans="1:26" ht="14.25" customHeight="1" x14ac:dyDescent="0.25">
      <c r="A60" s="25">
        <v>74</v>
      </c>
      <c r="B60" s="23"/>
      <c r="C60" s="23"/>
      <c r="D60" s="23"/>
      <c r="E60" s="23"/>
      <c r="F60" s="24"/>
      <c r="G60" s="30" t="str">
        <f t="shared" ca="1" si="14"/>
        <v/>
      </c>
      <c r="H60" s="25" t="str">
        <f t="shared" ca="1" si="15"/>
        <v/>
      </c>
      <c r="I60" s="40" t="str">
        <f t="shared" ca="1" si="16"/>
        <v/>
      </c>
      <c r="J60" s="25" t="str">
        <f t="shared" ca="1" si="17"/>
        <v/>
      </c>
      <c r="K60" s="25" t="str">
        <f t="shared" ca="1" si="18"/>
        <v/>
      </c>
      <c r="L60" s="31" t="str">
        <f t="shared" ca="1" si="19"/>
        <v/>
      </c>
      <c r="M60" s="24"/>
      <c r="N60" s="30" t="str">
        <f t="shared" ca="1" si="20"/>
        <v/>
      </c>
      <c r="O60" s="25" t="str">
        <f t="shared" ca="1" si="21"/>
        <v/>
      </c>
      <c r="P60" s="40" t="str">
        <f t="shared" ca="1" si="22"/>
        <v/>
      </c>
      <c r="Q60" s="25" t="str">
        <f t="shared" ca="1" si="23"/>
        <v/>
      </c>
      <c r="R60" s="25" t="str">
        <f t="shared" ca="1" si="24"/>
        <v/>
      </c>
      <c r="S60" s="31" t="str">
        <f t="shared" ca="1" si="25"/>
        <v/>
      </c>
      <c r="T60" s="24"/>
      <c r="U60" s="25"/>
      <c r="V60" s="25"/>
      <c r="W60" s="25"/>
      <c r="X60" s="25"/>
      <c r="Y60" s="25"/>
      <c r="Z60" s="25"/>
    </row>
    <row r="61" spans="1:26" ht="14.25" customHeight="1" x14ac:dyDescent="0.25">
      <c r="A61" s="25">
        <v>75</v>
      </c>
      <c r="B61" s="23"/>
      <c r="C61" s="23"/>
      <c r="D61" s="23"/>
      <c r="E61" s="23"/>
      <c r="F61" s="24"/>
      <c r="G61" s="30" t="str">
        <f t="shared" ca="1" si="14"/>
        <v/>
      </c>
      <c r="H61" s="25" t="str">
        <f t="shared" ca="1" si="15"/>
        <v/>
      </c>
      <c r="I61" s="40" t="str">
        <f t="shared" ca="1" si="16"/>
        <v/>
      </c>
      <c r="J61" s="25" t="str">
        <f t="shared" ca="1" si="17"/>
        <v/>
      </c>
      <c r="K61" s="25" t="str">
        <f t="shared" ca="1" si="18"/>
        <v/>
      </c>
      <c r="L61" s="31" t="str">
        <f t="shared" ca="1" si="19"/>
        <v/>
      </c>
      <c r="M61" s="24"/>
      <c r="N61" s="30" t="str">
        <f t="shared" ca="1" si="20"/>
        <v/>
      </c>
      <c r="O61" s="25" t="str">
        <f t="shared" ca="1" si="21"/>
        <v/>
      </c>
      <c r="P61" s="40" t="str">
        <f t="shared" ca="1" si="22"/>
        <v/>
      </c>
      <c r="Q61" s="25" t="str">
        <f t="shared" ca="1" si="23"/>
        <v/>
      </c>
      <c r="R61" s="25" t="str">
        <f t="shared" ca="1" si="24"/>
        <v/>
      </c>
      <c r="S61" s="31" t="str">
        <f t="shared" ca="1" si="25"/>
        <v/>
      </c>
      <c r="T61" s="24"/>
      <c r="U61" s="25"/>
      <c r="V61" s="25"/>
      <c r="W61" s="25"/>
      <c r="X61" s="25"/>
      <c r="Y61" s="25"/>
      <c r="Z61" s="25"/>
    </row>
    <row r="62" spans="1:26" ht="14.25" customHeight="1" x14ac:dyDescent="0.25">
      <c r="A62" s="25">
        <v>76</v>
      </c>
      <c r="B62" s="23"/>
      <c r="C62" s="23"/>
      <c r="D62" s="23"/>
      <c r="E62" s="23"/>
      <c r="F62" s="24"/>
      <c r="G62" s="30" t="str">
        <f t="shared" ca="1" si="14"/>
        <v/>
      </c>
      <c r="H62" s="25" t="str">
        <f t="shared" ca="1" si="15"/>
        <v/>
      </c>
      <c r="I62" s="40" t="str">
        <f t="shared" ca="1" si="16"/>
        <v/>
      </c>
      <c r="J62" s="25" t="str">
        <f t="shared" ca="1" si="17"/>
        <v/>
      </c>
      <c r="K62" s="25" t="str">
        <f t="shared" ca="1" si="18"/>
        <v/>
      </c>
      <c r="L62" s="31" t="str">
        <f t="shared" ca="1" si="19"/>
        <v/>
      </c>
      <c r="M62" s="24"/>
      <c r="N62" s="30" t="str">
        <f t="shared" ca="1" si="20"/>
        <v/>
      </c>
      <c r="O62" s="25" t="str">
        <f t="shared" ca="1" si="21"/>
        <v/>
      </c>
      <c r="P62" s="40" t="str">
        <f t="shared" ca="1" si="22"/>
        <v/>
      </c>
      <c r="Q62" s="25" t="str">
        <f t="shared" ca="1" si="23"/>
        <v/>
      </c>
      <c r="R62" s="25" t="str">
        <f t="shared" ca="1" si="24"/>
        <v/>
      </c>
      <c r="S62" s="31" t="str">
        <f t="shared" ca="1" si="25"/>
        <v/>
      </c>
      <c r="T62" s="24"/>
      <c r="U62" s="25"/>
      <c r="V62" s="25"/>
      <c r="W62" s="25"/>
      <c r="X62" s="25"/>
      <c r="Y62" s="25"/>
      <c r="Z62" s="25"/>
    </row>
    <row r="63" spans="1:26" ht="14.25" customHeight="1" x14ac:dyDescent="0.25">
      <c r="A63" s="25">
        <v>77</v>
      </c>
      <c r="B63" s="23"/>
      <c r="C63" s="23"/>
      <c r="D63" s="23"/>
      <c r="E63" s="23"/>
      <c r="F63" s="24"/>
      <c r="G63" s="30" t="str">
        <f t="shared" ca="1" si="14"/>
        <v/>
      </c>
      <c r="H63" s="25" t="str">
        <f t="shared" ca="1" si="15"/>
        <v/>
      </c>
      <c r="I63" s="40" t="str">
        <f t="shared" ca="1" si="16"/>
        <v/>
      </c>
      <c r="J63" s="25" t="str">
        <f t="shared" ca="1" si="17"/>
        <v/>
      </c>
      <c r="K63" s="25" t="str">
        <f t="shared" ca="1" si="18"/>
        <v/>
      </c>
      <c r="L63" s="31" t="str">
        <f t="shared" ca="1" si="19"/>
        <v/>
      </c>
      <c r="M63" s="24"/>
      <c r="N63" s="30" t="str">
        <f t="shared" ca="1" si="20"/>
        <v/>
      </c>
      <c r="O63" s="25" t="str">
        <f t="shared" ca="1" si="21"/>
        <v/>
      </c>
      <c r="P63" s="40" t="str">
        <f t="shared" ca="1" si="22"/>
        <v/>
      </c>
      <c r="Q63" s="25" t="str">
        <f t="shared" ca="1" si="23"/>
        <v/>
      </c>
      <c r="R63" s="25" t="str">
        <f t="shared" ca="1" si="24"/>
        <v/>
      </c>
      <c r="S63" s="31" t="str">
        <f t="shared" ca="1" si="25"/>
        <v/>
      </c>
      <c r="T63" s="24"/>
      <c r="U63" s="25"/>
      <c r="V63" s="25"/>
      <c r="W63" s="25"/>
      <c r="X63" s="25"/>
      <c r="Y63" s="25"/>
      <c r="Z63" s="25"/>
    </row>
    <row r="64" spans="1:26" ht="14.25" customHeight="1" x14ac:dyDescent="0.25">
      <c r="A64" s="25">
        <v>78</v>
      </c>
      <c r="B64" s="23"/>
      <c r="C64" s="23"/>
      <c r="D64" s="23"/>
      <c r="E64" s="23"/>
      <c r="F64" s="24"/>
      <c r="G64" s="30" t="str">
        <f t="shared" ca="1" si="14"/>
        <v/>
      </c>
      <c r="H64" s="25" t="str">
        <f t="shared" ca="1" si="15"/>
        <v/>
      </c>
      <c r="I64" s="40" t="str">
        <f t="shared" ca="1" si="16"/>
        <v/>
      </c>
      <c r="J64" s="25" t="str">
        <f t="shared" ca="1" si="17"/>
        <v/>
      </c>
      <c r="K64" s="25" t="str">
        <f t="shared" ca="1" si="18"/>
        <v/>
      </c>
      <c r="L64" s="31" t="str">
        <f t="shared" ca="1" si="19"/>
        <v/>
      </c>
      <c r="M64" s="24"/>
      <c r="N64" s="30" t="str">
        <f t="shared" ca="1" si="20"/>
        <v/>
      </c>
      <c r="O64" s="25" t="str">
        <f t="shared" ca="1" si="21"/>
        <v/>
      </c>
      <c r="P64" s="40" t="str">
        <f t="shared" ca="1" si="22"/>
        <v/>
      </c>
      <c r="Q64" s="25" t="str">
        <f t="shared" ca="1" si="23"/>
        <v/>
      </c>
      <c r="R64" s="25" t="str">
        <f t="shared" ca="1" si="24"/>
        <v/>
      </c>
      <c r="S64" s="31" t="str">
        <f t="shared" ca="1" si="25"/>
        <v/>
      </c>
      <c r="T64" s="24"/>
      <c r="U64" s="25"/>
      <c r="V64" s="25"/>
      <c r="W64" s="25"/>
      <c r="X64" s="25"/>
      <c r="Y64" s="25"/>
      <c r="Z64" s="25"/>
    </row>
    <row r="65" spans="1:26" ht="14.25" customHeight="1" x14ac:dyDescent="0.25">
      <c r="A65" s="25">
        <v>79</v>
      </c>
      <c r="B65" s="23"/>
      <c r="C65" s="23"/>
      <c r="D65" s="23"/>
      <c r="E65" s="23"/>
      <c r="F65" s="24"/>
      <c r="G65" s="30" t="str">
        <f t="shared" ca="1" si="14"/>
        <v/>
      </c>
      <c r="H65" s="25" t="str">
        <f t="shared" ca="1" si="15"/>
        <v/>
      </c>
      <c r="I65" s="40" t="str">
        <f t="shared" ca="1" si="16"/>
        <v/>
      </c>
      <c r="J65" s="25" t="str">
        <f t="shared" ca="1" si="17"/>
        <v/>
      </c>
      <c r="K65" s="25" t="str">
        <f t="shared" ca="1" si="18"/>
        <v/>
      </c>
      <c r="L65" s="31" t="str">
        <f t="shared" ca="1" si="19"/>
        <v/>
      </c>
      <c r="M65" s="24"/>
      <c r="N65" s="30" t="str">
        <f t="shared" ca="1" si="20"/>
        <v/>
      </c>
      <c r="O65" s="25" t="str">
        <f t="shared" ca="1" si="21"/>
        <v/>
      </c>
      <c r="P65" s="40" t="str">
        <f t="shared" ca="1" si="22"/>
        <v/>
      </c>
      <c r="Q65" s="25" t="str">
        <f t="shared" ca="1" si="23"/>
        <v/>
      </c>
      <c r="R65" s="25" t="str">
        <f t="shared" ca="1" si="24"/>
        <v/>
      </c>
      <c r="S65" s="31" t="str">
        <f t="shared" ca="1" si="25"/>
        <v/>
      </c>
      <c r="T65" s="24"/>
      <c r="U65" s="25"/>
      <c r="V65" s="25"/>
      <c r="W65" s="25"/>
      <c r="X65" s="25"/>
      <c r="Y65" s="25"/>
      <c r="Z65" s="25"/>
    </row>
    <row r="66" spans="1:26" ht="14.25" customHeight="1" x14ac:dyDescent="0.25">
      <c r="A66" s="25">
        <v>80</v>
      </c>
      <c r="B66" s="23"/>
      <c r="C66" s="23"/>
      <c r="D66" s="23"/>
      <c r="E66" s="23"/>
      <c r="F66" s="24"/>
      <c r="G66" s="30" t="str">
        <f t="shared" ca="1" si="14"/>
        <v/>
      </c>
      <c r="H66" s="25" t="str">
        <f t="shared" ca="1" si="15"/>
        <v/>
      </c>
      <c r="I66" s="40" t="str">
        <f t="shared" ca="1" si="16"/>
        <v/>
      </c>
      <c r="J66" s="25" t="str">
        <f t="shared" ca="1" si="17"/>
        <v/>
      </c>
      <c r="K66" s="25" t="str">
        <f t="shared" ca="1" si="18"/>
        <v/>
      </c>
      <c r="L66" s="31" t="str">
        <f t="shared" ca="1" si="19"/>
        <v/>
      </c>
      <c r="M66" s="24"/>
      <c r="N66" s="30" t="str">
        <f t="shared" ca="1" si="20"/>
        <v/>
      </c>
      <c r="O66" s="25" t="str">
        <f t="shared" ca="1" si="21"/>
        <v/>
      </c>
      <c r="P66" s="40" t="str">
        <f t="shared" ca="1" si="22"/>
        <v/>
      </c>
      <c r="Q66" s="25" t="str">
        <f t="shared" ca="1" si="23"/>
        <v/>
      </c>
      <c r="R66" s="25" t="str">
        <f t="shared" ca="1" si="24"/>
        <v/>
      </c>
      <c r="S66" s="31" t="str">
        <f t="shared" ca="1" si="25"/>
        <v/>
      </c>
      <c r="T66" s="24"/>
      <c r="U66" s="25"/>
      <c r="V66" s="25"/>
      <c r="W66" s="25"/>
      <c r="X66" s="25"/>
      <c r="Y66" s="25"/>
      <c r="Z66" s="25"/>
    </row>
    <row r="67" spans="1:26" ht="14.25" customHeight="1" x14ac:dyDescent="0.25">
      <c r="A67" s="25">
        <v>81</v>
      </c>
      <c r="B67" s="23"/>
      <c r="C67" s="23"/>
      <c r="D67" s="23"/>
      <c r="E67" s="23"/>
      <c r="F67" s="24"/>
      <c r="G67" s="30" t="str">
        <f t="shared" ca="1" si="14"/>
        <v/>
      </c>
      <c r="H67" s="25" t="str">
        <f t="shared" ca="1" si="15"/>
        <v/>
      </c>
      <c r="I67" s="40" t="str">
        <f t="shared" ca="1" si="16"/>
        <v/>
      </c>
      <c r="J67" s="25" t="str">
        <f t="shared" ca="1" si="17"/>
        <v/>
      </c>
      <c r="K67" s="25" t="str">
        <f t="shared" ca="1" si="18"/>
        <v/>
      </c>
      <c r="L67" s="31" t="str">
        <f t="shared" ca="1" si="19"/>
        <v/>
      </c>
      <c r="M67" s="24"/>
      <c r="N67" s="30" t="str">
        <f t="shared" ca="1" si="20"/>
        <v/>
      </c>
      <c r="O67" s="25" t="str">
        <f t="shared" ca="1" si="21"/>
        <v/>
      </c>
      <c r="P67" s="40" t="str">
        <f t="shared" ca="1" si="22"/>
        <v/>
      </c>
      <c r="Q67" s="25" t="str">
        <f t="shared" ca="1" si="23"/>
        <v/>
      </c>
      <c r="R67" s="25" t="str">
        <f t="shared" ca="1" si="24"/>
        <v/>
      </c>
      <c r="S67" s="31" t="str">
        <f t="shared" ca="1" si="25"/>
        <v/>
      </c>
      <c r="T67" s="24"/>
      <c r="U67" s="25"/>
      <c r="V67" s="25"/>
      <c r="W67" s="25"/>
      <c r="X67" s="25"/>
      <c r="Y67" s="25"/>
      <c r="Z67" s="25"/>
    </row>
    <row r="68" spans="1:26" ht="14.25" customHeight="1" x14ac:dyDescent="0.25">
      <c r="A68" s="25">
        <v>82</v>
      </c>
      <c r="B68" s="23"/>
      <c r="C68" s="23"/>
      <c r="D68" s="23"/>
      <c r="E68" s="23"/>
      <c r="F68" s="24"/>
      <c r="G68" s="30" t="str">
        <f t="shared" ca="1" si="14"/>
        <v/>
      </c>
      <c r="H68" s="25" t="str">
        <f t="shared" ca="1" si="15"/>
        <v/>
      </c>
      <c r="I68" s="40" t="str">
        <f t="shared" ca="1" si="16"/>
        <v/>
      </c>
      <c r="J68" s="25" t="str">
        <f t="shared" ca="1" si="17"/>
        <v/>
      </c>
      <c r="K68" s="25" t="str">
        <f t="shared" ca="1" si="18"/>
        <v/>
      </c>
      <c r="L68" s="31" t="str">
        <f t="shared" ca="1" si="19"/>
        <v/>
      </c>
      <c r="M68" s="24"/>
      <c r="N68" s="30" t="str">
        <f t="shared" ca="1" si="20"/>
        <v/>
      </c>
      <c r="O68" s="25" t="str">
        <f t="shared" ca="1" si="21"/>
        <v/>
      </c>
      <c r="P68" s="40" t="str">
        <f t="shared" ca="1" si="22"/>
        <v/>
      </c>
      <c r="Q68" s="25" t="str">
        <f t="shared" ca="1" si="23"/>
        <v/>
      </c>
      <c r="R68" s="25" t="str">
        <f t="shared" ca="1" si="24"/>
        <v/>
      </c>
      <c r="S68" s="31" t="str">
        <f t="shared" ca="1" si="25"/>
        <v/>
      </c>
      <c r="T68" s="24"/>
      <c r="U68" s="25"/>
      <c r="V68" s="25"/>
      <c r="W68" s="25"/>
      <c r="X68" s="25"/>
      <c r="Y68" s="25"/>
      <c r="Z68" s="25"/>
    </row>
    <row r="69" spans="1:26" ht="14.25" customHeight="1" x14ac:dyDescent="0.25">
      <c r="A69" s="25">
        <v>83</v>
      </c>
      <c r="B69" s="23"/>
      <c r="C69" s="23"/>
      <c r="D69" s="23"/>
      <c r="E69" s="23"/>
      <c r="F69" s="24"/>
      <c r="G69" s="30" t="str">
        <f t="shared" ca="1" si="14"/>
        <v/>
      </c>
      <c r="H69" s="25" t="str">
        <f t="shared" ca="1" si="15"/>
        <v/>
      </c>
      <c r="I69" s="40" t="str">
        <f t="shared" ca="1" si="16"/>
        <v/>
      </c>
      <c r="J69" s="25" t="str">
        <f t="shared" ca="1" si="17"/>
        <v/>
      </c>
      <c r="K69" s="25" t="str">
        <f t="shared" ca="1" si="18"/>
        <v/>
      </c>
      <c r="L69" s="31" t="str">
        <f t="shared" ca="1" si="19"/>
        <v/>
      </c>
      <c r="M69" s="24"/>
      <c r="N69" s="30" t="str">
        <f t="shared" ca="1" si="20"/>
        <v/>
      </c>
      <c r="O69" s="25" t="str">
        <f t="shared" ca="1" si="21"/>
        <v/>
      </c>
      <c r="P69" s="40" t="str">
        <f t="shared" ca="1" si="22"/>
        <v/>
      </c>
      <c r="Q69" s="25" t="str">
        <f t="shared" ca="1" si="23"/>
        <v/>
      </c>
      <c r="R69" s="25" t="str">
        <f t="shared" ca="1" si="24"/>
        <v/>
      </c>
      <c r="S69" s="31" t="str">
        <f t="shared" ca="1" si="25"/>
        <v/>
      </c>
      <c r="T69" s="24"/>
      <c r="U69" s="25"/>
      <c r="V69" s="25"/>
      <c r="W69" s="25"/>
      <c r="X69" s="25"/>
      <c r="Y69" s="25"/>
      <c r="Z69" s="25"/>
    </row>
    <row r="70" spans="1:26" ht="14.25" customHeight="1" x14ac:dyDescent="0.25">
      <c r="A70" s="25">
        <v>84</v>
      </c>
      <c r="B70" s="23"/>
      <c r="C70" s="23"/>
      <c r="D70" s="23"/>
      <c r="E70" s="23"/>
      <c r="F70" s="24"/>
      <c r="G70" s="30" t="str">
        <f t="shared" ca="1" si="14"/>
        <v/>
      </c>
      <c r="H70" s="25" t="str">
        <f t="shared" ca="1" si="15"/>
        <v/>
      </c>
      <c r="I70" s="40" t="str">
        <f t="shared" ca="1" si="16"/>
        <v/>
      </c>
      <c r="J70" s="25" t="str">
        <f t="shared" ca="1" si="17"/>
        <v/>
      </c>
      <c r="K70" s="25" t="str">
        <f t="shared" ca="1" si="18"/>
        <v/>
      </c>
      <c r="L70" s="31" t="str">
        <f t="shared" ca="1" si="19"/>
        <v/>
      </c>
      <c r="M70" s="24"/>
      <c r="N70" s="30" t="str">
        <f t="shared" ca="1" si="20"/>
        <v/>
      </c>
      <c r="O70" s="25" t="str">
        <f t="shared" ca="1" si="21"/>
        <v/>
      </c>
      <c r="P70" s="40" t="str">
        <f t="shared" ca="1" si="22"/>
        <v/>
      </c>
      <c r="Q70" s="25" t="str">
        <f t="shared" ca="1" si="23"/>
        <v/>
      </c>
      <c r="R70" s="25" t="str">
        <f t="shared" ca="1" si="24"/>
        <v/>
      </c>
      <c r="S70" s="31" t="str">
        <f t="shared" ca="1" si="25"/>
        <v/>
      </c>
      <c r="T70" s="24"/>
      <c r="U70" s="25"/>
      <c r="V70" s="25"/>
      <c r="W70" s="25"/>
      <c r="X70" s="25"/>
      <c r="Y70" s="25"/>
      <c r="Z70" s="25"/>
    </row>
    <row r="71" spans="1:26" ht="14.25" customHeight="1" x14ac:dyDescent="0.25">
      <c r="A71" s="25">
        <v>85</v>
      </c>
      <c r="B71" s="23"/>
      <c r="C71" s="23"/>
      <c r="D71" s="23"/>
      <c r="E71" s="23"/>
      <c r="F71" s="24"/>
      <c r="G71" s="30" t="str">
        <f t="shared" ca="1" si="14"/>
        <v/>
      </c>
      <c r="H71" s="25" t="str">
        <f t="shared" ca="1" si="15"/>
        <v/>
      </c>
      <c r="I71" s="40" t="str">
        <f t="shared" ca="1" si="16"/>
        <v/>
      </c>
      <c r="J71" s="25" t="str">
        <f t="shared" ca="1" si="17"/>
        <v/>
      </c>
      <c r="K71" s="25" t="str">
        <f t="shared" ca="1" si="18"/>
        <v/>
      </c>
      <c r="L71" s="31" t="str">
        <f t="shared" ca="1" si="19"/>
        <v/>
      </c>
      <c r="M71" s="24"/>
      <c r="N71" s="30" t="str">
        <f t="shared" ca="1" si="20"/>
        <v/>
      </c>
      <c r="O71" s="25" t="str">
        <f t="shared" ca="1" si="21"/>
        <v/>
      </c>
      <c r="P71" s="40" t="str">
        <f t="shared" ca="1" si="22"/>
        <v/>
      </c>
      <c r="Q71" s="25" t="str">
        <f t="shared" ca="1" si="23"/>
        <v/>
      </c>
      <c r="R71" s="25" t="str">
        <f t="shared" ca="1" si="24"/>
        <v/>
      </c>
      <c r="S71" s="31" t="str">
        <f t="shared" ca="1" si="25"/>
        <v/>
      </c>
      <c r="T71" s="24"/>
      <c r="U71" s="25"/>
      <c r="V71" s="25"/>
      <c r="W71" s="25"/>
      <c r="X71" s="25"/>
      <c r="Y71" s="25"/>
      <c r="Z71" s="25"/>
    </row>
    <row r="72" spans="1:26" ht="14.25" customHeight="1" x14ac:dyDescent="0.25">
      <c r="A72" s="25">
        <v>86</v>
      </c>
      <c r="B72" s="23"/>
      <c r="C72" s="23"/>
      <c r="D72" s="23"/>
      <c r="E72" s="23"/>
      <c r="F72" s="24"/>
      <c r="G72" s="30" t="str">
        <f t="shared" ca="1" si="14"/>
        <v/>
      </c>
      <c r="H72" s="25" t="str">
        <f t="shared" ca="1" si="15"/>
        <v/>
      </c>
      <c r="I72" s="40" t="str">
        <f t="shared" ca="1" si="16"/>
        <v/>
      </c>
      <c r="J72" s="25" t="str">
        <f t="shared" ca="1" si="17"/>
        <v/>
      </c>
      <c r="K72" s="25" t="str">
        <f t="shared" ca="1" si="18"/>
        <v/>
      </c>
      <c r="L72" s="31" t="str">
        <f t="shared" ca="1" si="19"/>
        <v/>
      </c>
      <c r="M72" s="24"/>
      <c r="N72" s="30" t="str">
        <f t="shared" ca="1" si="20"/>
        <v/>
      </c>
      <c r="O72" s="25" t="str">
        <f t="shared" ca="1" si="21"/>
        <v/>
      </c>
      <c r="P72" s="40" t="str">
        <f t="shared" ca="1" si="22"/>
        <v/>
      </c>
      <c r="Q72" s="25" t="str">
        <f t="shared" ca="1" si="23"/>
        <v/>
      </c>
      <c r="R72" s="25" t="str">
        <f t="shared" ca="1" si="24"/>
        <v/>
      </c>
      <c r="S72" s="31" t="str">
        <f t="shared" ca="1" si="25"/>
        <v/>
      </c>
      <c r="T72" s="24"/>
      <c r="U72" s="25"/>
      <c r="V72" s="25"/>
      <c r="W72" s="25"/>
      <c r="X72" s="25"/>
      <c r="Y72" s="25"/>
      <c r="Z72" s="25"/>
    </row>
    <row r="73" spans="1:26" ht="14.25" customHeight="1" x14ac:dyDescent="0.25">
      <c r="A73" s="25">
        <v>87</v>
      </c>
      <c r="B73" s="23"/>
      <c r="C73" s="23"/>
      <c r="D73" s="23"/>
      <c r="E73" s="23"/>
      <c r="F73" s="24"/>
      <c r="G73" s="30" t="str">
        <f t="shared" ca="1" si="14"/>
        <v/>
      </c>
      <c r="H73" s="25" t="str">
        <f t="shared" ca="1" si="15"/>
        <v/>
      </c>
      <c r="I73" s="40" t="str">
        <f t="shared" ca="1" si="16"/>
        <v/>
      </c>
      <c r="J73" s="25" t="str">
        <f t="shared" ca="1" si="17"/>
        <v/>
      </c>
      <c r="K73" s="25" t="str">
        <f t="shared" ca="1" si="18"/>
        <v/>
      </c>
      <c r="L73" s="31" t="str">
        <f t="shared" ca="1" si="19"/>
        <v/>
      </c>
      <c r="M73" s="24"/>
      <c r="N73" s="30" t="str">
        <f t="shared" ca="1" si="20"/>
        <v/>
      </c>
      <c r="O73" s="25" t="str">
        <f t="shared" ca="1" si="21"/>
        <v/>
      </c>
      <c r="P73" s="40" t="str">
        <f t="shared" ca="1" si="22"/>
        <v/>
      </c>
      <c r="Q73" s="25" t="str">
        <f t="shared" ca="1" si="23"/>
        <v/>
      </c>
      <c r="R73" s="25" t="str">
        <f t="shared" ca="1" si="24"/>
        <v/>
      </c>
      <c r="S73" s="31" t="str">
        <f t="shared" ca="1" si="25"/>
        <v/>
      </c>
      <c r="T73" s="24"/>
      <c r="U73" s="25"/>
      <c r="V73" s="25"/>
      <c r="W73" s="25"/>
      <c r="X73" s="25"/>
      <c r="Y73" s="25"/>
      <c r="Z73" s="25"/>
    </row>
    <row r="74" spans="1:26" ht="14.25" customHeight="1" x14ac:dyDescent="0.25">
      <c r="A74" s="25">
        <v>88</v>
      </c>
      <c r="B74" s="23"/>
      <c r="C74" s="23"/>
      <c r="D74" s="23"/>
      <c r="E74" s="23"/>
      <c r="F74" s="24"/>
      <c r="G74" s="30" t="str">
        <f t="shared" ca="1" si="14"/>
        <v/>
      </c>
      <c r="H74" s="25" t="str">
        <f t="shared" ca="1" si="15"/>
        <v/>
      </c>
      <c r="I74" s="40" t="str">
        <f t="shared" ca="1" si="16"/>
        <v/>
      </c>
      <c r="J74" s="25" t="str">
        <f t="shared" ca="1" si="17"/>
        <v/>
      </c>
      <c r="K74" s="25" t="str">
        <f t="shared" ca="1" si="18"/>
        <v/>
      </c>
      <c r="L74" s="31" t="str">
        <f t="shared" ca="1" si="19"/>
        <v/>
      </c>
      <c r="M74" s="24"/>
      <c r="N74" s="30" t="str">
        <f t="shared" ca="1" si="20"/>
        <v/>
      </c>
      <c r="O74" s="25" t="str">
        <f t="shared" ca="1" si="21"/>
        <v/>
      </c>
      <c r="P74" s="40" t="str">
        <f t="shared" ca="1" si="22"/>
        <v/>
      </c>
      <c r="Q74" s="25" t="str">
        <f t="shared" ca="1" si="23"/>
        <v/>
      </c>
      <c r="R74" s="25" t="str">
        <f t="shared" ca="1" si="24"/>
        <v/>
      </c>
      <c r="S74" s="31" t="str">
        <f t="shared" ca="1" si="25"/>
        <v/>
      </c>
      <c r="T74" s="24"/>
      <c r="U74" s="25"/>
      <c r="V74" s="25"/>
      <c r="W74" s="25"/>
      <c r="X74" s="25"/>
      <c r="Y74" s="25"/>
      <c r="Z74" s="25"/>
    </row>
    <row r="75" spans="1:26" ht="14.25" customHeight="1" x14ac:dyDescent="0.25">
      <c r="A75" s="25">
        <v>89</v>
      </c>
      <c r="B75" s="23"/>
      <c r="C75" s="23"/>
      <c r="D75" s="23"/>
      <c r="E75" s="23"/>
      <c r="F75" s="24"/>
      <c r="G75" s="30" t="str">
        <f t="shared" ca="1" si="14"/>
        <v/>
      </c>
      <c r="H75" s="25" t="str">
        <f t="shared" ca="1" si="15"/>
        <v/>
      </c>
      <c r="I75" s="40" t="str">
        <f t="shared" ca="1" si="16"/>
        <v/>
      </c>
      <c r="J75" s="25" t="str">
        <f t="shared" ca="1" si="17"/>
        <v/>
      </c>
      <c r="K75" s="25" t="str">
        <f t="shared" ca="1" si="18"/>
        <v/>
      </c>
      <c r="L75" s="31" t="str">
        <f t="shared" ca="1" si="19"/>
        <v/>
      </c>
      <c r="M75" s="24"/>
      <c r="N75" s="30" t="str">
        <f t="shared" ca="1" si="20"/>
        <v/>
      </c>
      <c r="O75" s="25" t="str">
        <f t="shared" ca="1" si="21"/>
        <v/>
      </c>
      <c r="P75" s="40" t="str">
        <f t="shared" ca="1" si="22"/>
        <v/>
      </c>
      <c r="Q75" s="25" t="str">
        <f t="shared" ca="1" si="23"/>
        <v/>
      </c>
      <c r="R75" s="25" t="str">
        <f t="shared" ca="1" si="24"/>
        <v/>
      </c>
      <c r="S75" s="31" t="str">
        <f t="shared" ca="1" si="25"/>
        <v/>
      </c>
      <c r="T75" s="24"/>
      <c r="U75" s="25"/>
      <c r="V75" s="25"/>
      <c r="W75" s="25"/>
      <c r="X75" s="25"/>
      <c r="Y75" s="25"/>
      <c r="Z75" s="25"/>
    </row>
    <row r="76" spans="1:26" ht="14.25" customHeight="1" x14ac:dyDescent="0.25">
      <c r="A76" s="25">
        <v>90</v>
      </c>
      <c r="B76" s="23"/>
      <c r="C76" s="23"/>
      <c r="D76" s="23"/>
      <c r="E76" s="23"/>
      <c r="F76" s="24"/>
      <c r="G76" s="30" t="str">
        <f t="shared" ca="1" si="14"/>
        <v/>
      </c>
      <c r="H76" s="25" t="str">
        <f t="shared" ca="1" si="15"/>
        <v/>
      </c>
      <c r="I76" s="40" t="str">
        <f t="shared" ca="1" si="16"/>
        <v/>
      </c>
      <c r="J76" s="25" t="str">
        <f t="shared" ca="1" si="17"/>
        <v/>
      </c>
      <c r="K76" s="25" t="str">
        <f t="shared" ca="1" si="18"/>
        <v/>
      </c>
      <c r="L76" s="31" t="str">
        <f t="shared" ca="1" si="19"/>
        <v/>
      </c>
      <c r="M76" s="24"/>
      <c r="N76" s="30" t="str">
        <f t="shared" ca="1" si="20"/>
        <v/>
      </c>
      <c r="O76" s="25" t="str">
        <f t="shared" ca="1" si="21"/>
        <v/>
      </c>
      <c r="P76" s="40" t="str">
        <f t="shared" ca="1" si="22"/>
        <v/>
      </c>
      <c r="Q76" s="25" t="str">
        <f t="shared" ca="1" si="23"/>
        <v/>
      </c>
      <c r="R76" s="25" t="str">
        <f t="shared" ca="1" si="24"/>
        <v/>
      </c>
      <c r="S76" s="31" t="str">
        <f t="shared" ca="1" si="25"/>
        <v/>
      </c>
      <c r="T76" s="24"/>
      <c r="U76" s="25"/>
      <c r="V76" s="25"/>
      <c r="W76" s="25"/>
      <c r="X76" s="25"/>
      <c r="Y76" s="25"/>
      <c r="Z76" s="25"/>
    </row>
    <row r="77" spans="1:26" ht="14.25" customHeight="1" x14ac:dyDescent="0.25">
      <c r="A77" s="25">
        <v>91</v>
      </c>
      <c r="B77" s="23"/>
      <c r="C77" s="23"/>
      <c r="D77" s="23"/>
      <c r="E77" s="23"/>
      <c r="F77" s="24"/>
      <c r="G77" s="30" t="str">
        <f t="shared" ca="1" si="14"/>
        <v/>
      </c>
      <c r="H77" s="25" t="str">
        <f t="shared" ca="1" si="15"/>
        <v/>
      </c>
      <c r="I77" s="40" t="str">
        <f t="shared" ca="1" si="16"/>
        <v/>
      </c>
      <c r="J77" s="25" t="str">
        <f t="shared" ca="1" si="17"/>
        <v/>
      </c>
      <c r="K77" s="25" t="str">
        <f t="shared" ca="1" si="18"/>
        <v/>
      </c>
      <c r="L77" s="31" t="str">
        <f t="shared" ca="1" si="19"/>
        <v/>
      </c>
      <c r="M77" s="24"/>
      <c r="N77" s="30" t="str">
        <f t="shared" ca="1" si="20"/>
        <v/>
      </c>
      <c r="O77" s="25" t="str">
        <f t="shared" ca="1" si="21"/>
        <v/>
      </c>
      <c r="P77" s="40" t="str">
        <f t="shared" ca="1" si="22"/>
        <v/>
      </c>
      <c r="Q77" s="25" t="str">
        <f t="shared" ca="1" si="23"/>
        <v/>
      </c>
      <c r="R77" s="25" t="str">
        <f t="shared" ca="1" si="24"/>
        <v/>
      </c>
      <c r="S77" s="31" t="str">
        <f t="shared" ca="1" si="25"/>
        <v/>
      </c>
      <c r="T77" s="24"/>
      <c r="U77" s="25"/>
      <c r="V77" s="25"/>
      <c r="W77" s="25"/>
      <c r="X77" s="25"/>
      <c r="Y77" s="25"/>
      <c r="Z77" s="25"/>
    </row>
    <row r="78" spans="1:26" ht="14.25" customHeight="1" x14ac:dyDescent="0.25">
      <c r="A78" s="25">
        <v>92</v>
      </c>
      <c r="B78" s="23"/>
      <c r="C78" s="23"/>
      <c r="D78" s="23"/>
      <c r="E78" s="23"/>
      <c r="F78" s="24"/>
      <c r="G78" s="30" t="str">
        <f t="shared" ca="1" si="14"/>
        <v/>
      </c>
      <c r="H78" s="25" t="str">
        <f t="shared" ca="1" si="15"/>
        <v/>
      </c>
      <c r="I78" s="40" t="str">
        <f t="shared" ca="1" si="16"/>
        <v/>
      </c>
      <c r="J78" s="25" t="str">
        <f t="shared" ca="1" si="17"/>
        <v/>
      </c>
      <c r="K78" s="25" t="str">
        <f t="shared" ca="1" si="18"/>
        <v/>
      </c>
      <c r="L78" s="31" t="str">
        <f t="shared" ca="1" si="19"/>
        <v/>
      </c>
      <c r="M78" s="24"/>
      <c r="N78" s="30" t="str">
        <f t="shared" ca="1" si="20"/>
        <v/>
      </c>
      <c r="O78" s="25" t="str">
        <f t="shared" ca="1" si="21"/>
        <v/>
      </c>
      <c r="P78" s="40" t="str">
        <f t="shared" ca="1" si="22"/>
        <v/>
      </c>
      <c r="Q78" s="25" t="str">
        <f t="shared" ca="1" si="23"/>
        <v/>
      </c>
      <c r="R78" s="25" t="str">
        <f t="shared" ca="1" si="24"/>
        <v/>
      </c>
      <c r="S78" s="31" t="str">
        <f t="shared" ca="1" si="25"/>
        <v/>
      </c>
      <c r="T78" s="24"/>
      <c r="U78" s="25"/>
      <c r="V78" s="25"/>
      <c r="W78" s="25"/>
      <c r="X78" s="25"/>
      <c r="Y78" s="25"/>
      <c r="Z78" s="25"/>
    </row>
    <row r="79" spans="1:26" ht="14.25" customHeight="1" x14ac:dyDescent="0.25">
      <c r="A79" s="25">
        <v>93</v>
      </c>
      <c r="B79" s="23"/>
      <c r="C79" s="23"/>
      <c r="D79" s="23"/>
      <c r="E79" s="23"/>
      <c r="F79" s="24"/>
      <c r="G79" s="30" t="str">
        <f t="shared" ca="1" si="14"/>
        <v/>
      </c>
      <c r="H79" s="25" t="str">
        <f t="shared" ca="1" si="15"/>
        <v/>
      </c>
      <c r="I79" s="40" t="str">
        <f t="shared" ca="1" si="16"/>
        <v/>
      </c>
      <c r="J79" s="25" t="str">
        <f t="shared" ca="1" si="17"/>
        <v/>
      </c>
      <c r="K79" s="25" t="str">
        <f t="shared" ca="1" si="18"/>
        <v/>
      </c>
      <c r="L79" s="31" t="str">
        <f t="shared" ca="1" si="19"/>
        <v/>
      </c>
      <c r="M79" s="24"/>
      <c r="N79" s="30" t="str">
        <f t="shared" ca="1" si="20"/>
        <v/>
      </c>
      <c r="O79" s="25" t="str">
        <f t="shared" ca="1" si="21"/>
        <v/>
      </c>
      <c r="P79" s="40" t="str">
        <f t="shared" ca="1" si="22"/>
        <v/>
      </c>
      <c r="Q79" s="25" t="str">
        <f t="shared" ca="1" si="23"/>
        <v/>
      </c>
      <c r="R79" s="25" t="str">
        <f t="shared" ca="1" si="24"/>
        <v/>
      </c>
      <c r="S79" s="31" t="str">
        <f t="shared" ca="1" si="25"/>
        <v/>
      </c>
      <c r="T79" s="24"/>
      <c r="U79" s="25"/>
      <c r="V79" s="25"/>
      <c r="W79" s="25"/>
      <c r="X79" s="25"/>
      <c r="Y79" s="25"/>
      <c r="Z79" s="25"/>
    </row>
    <row r="80" spans="1:26" ht="14.25" customHeight="1" x14ac:dyDescent="0.25">
      <c r="A80" s="25">
        <v>94</v>
      </c>
      <c r="B80" s="23"/>
      <c r="C80" s="23"/>
      <c r="D80" s="23"/>
      <c r="E80" s="23"/>
      <c r="F80" s="24"/>
      <c r="G80" s="30" t="str">
        <f t="shared" ca="1" si="14"/>
        <v/>
      </c>
      <c r="H80" s="25" t="str">
        <f t="shared" ca="1" si="15"/>
        <v/>
      </c>
      <c r="I80" s="40" t="str">
        <f t="shared" ca="1" si="16"/>
        <v/>
      </c>
      <c r="J80" s="25" t="str">
        <f t="shared" ca="1" si="17"/>
        <v/>
      </c>
      <c r="K80" s="25" t="str">
        <f t="shared" ca="1" si="18"/>
        <v/>
      </c>
      <c r="L80" s="31" t="str">
        <f t="shared" ca="1" si="19"/>
        <v/>
      </c>
      <c r="M80" s="24"/>
      <c r="N80" s="30" t="str">
        <f t="shared" ca="1" si="20"/>
        <v/>
      </c>
      <c r="O80" s="25" t="str">
        <f t="shared" ca="1" si="21"/>
        <v/>
      </c>
      <c r="P80" s="40" t="str">
        <f t="shared" ca="1" si="22"/>
        <v/>
      </c>
      <c r="Q80" s="25" t="str">
        <f t="shared" ca="1" si="23"/>
        <v/>
      </c>
      <c r="R80" s="25" t="str">
        <f t="shared" ca="1" si="24"/>
        <v/>
      </c>
      <c r="S80" s="31" t="str">
        <f t="shared" ca="1" si="25"/>
        <v/>
      </c>
      <c r="T80" s="24"/>
      <c r="U80" s="25"/>
      <c r="V80" s="25"/>
      <c r="W80" s="25"/>
      <c r="X80" s="25"/>
      <c r="Y80" s="25"/>
      <c r="Z80" s="25"/>
    </row>
    <row r="81" spans="1:26" ht="14.25" customHeight="1" x14ac:dyDescent="0.25">
      <c r="A81" s="25">
        <v>95</v>
      </c>
      <c r="B81" s="23"/>
      <c r="C81" s="23"/>
      <c r="D81" s="23"/>
      <c r="E81" s="23"/>
      <c r="F81" s="24"/>
      <c r="G81" s="30" t="str">
        <f t="shared" ca="1" si="14"/>
        <v/>
      </c>
      <c r="H81" s="25" t="str">
        <f t="shared" ca="1" si="15"/>
        <v/>
      </c>
      <c r="I81" s="40" t="str">
        <f t="shared" ca="1" si="16"/>
        <v/>
      </c>
      <c r="J81" s="25" t="str">
        <f t="shared" ca="1" si="17"/>
        <v/>
      </c>
      <c r="K81" s="25" t="str">
        <f t="shared" ca="1" si="18"/>
        <v/>
      </c>
      <c r="L81" s="31" t="str">
        <f t="shared" ca="1" si="19"/>
        <v/>
      </c>
      <c r="M81" s="24"/>
      <c r="N81" s="30" t="str">
        <f t="shared" ca="1" si="20"/>
        <v/>
      </c>
      <c r="O81" s="25" t="str">
        <f t="shared" ca="1" si="21"/>
        <v/>
      </c>
      <c r="P81" s="40" t="str">
        <f t="shared" ca="1" si="22"/>
        <v/>
      </c>
      <c r="Q81" s="25" t="str">
        <f t="shared" ca="1" si="23"/>
        <v/>
      </c>
      <c r="R81" s="25" t="str">
        <f t="shared" ca="1" si="24"/>
        <v/>
      </c>
      <c r="S81" s="31" t="str">
        <f t="shared" ca="1" si="25"/>
        <v/>
      </c>
      <c r="T81" s="24"/>
      <c r="U81" s="25"/>
      <c r="V81" s="25"/>
      <c r="W81" s="25"/>
      <c r="X81" s="25"/>
      <c r="Y81" s="25"/>
      <c r="Z81" s="25"/>
    </row>
    <row r="82" spans="1:26" ht="14.25" customHeight="1" x14ac:dyDescent="0.25">
      <c r="A82" s="25">
        <v>96</v>
      </c>
      <c r="B82" s="23"/>
      <c r="C82" s="23"/>
      <c r="D82" s="23"/>
      <c r="E82" s="23"/>
      <c r="F82" s="24"/>
      <c r="G82" s="30" t="str">
        <f t="shared" ca="1" si="14"/>
        <v/>
      </c>
      <c r="H82" s="25" t="str">
        <f t="shared" ca="1" si="15"/>
        <v/>
      </c>
      <c r="I82" s="40" t="str">
        <f t="shared" ca="1" si="16"/>
        <v/>
      </c>
      <c r="J82" s="25" t="str">
        <f t="shared" ca="1" si="17"/>
        <v/>
      </c>
      <c r="K82" s="25" t="str">
        <f t="shared" ca="1" si="18"/>
        <v/>
      </c>
      <c r="L82" s="31" t="str">
        <f t="shared" ca="1" si="19"/>
        <v/>
      </c>
      <c r="M82" s="24"/>
      <c r="N82" s="30" t="str">
        <f t="shared" ca="1" si="20"/>
        <v/>
      </c>
      <c r="O82" s="25" t="str">
        <f t="shared" ca="1" si="21"/>
        <v/>
      </c>
      <c r="P82" s="40" t="str">
        <f t="shared" ca="1" si="22"/>
        <v/>
      </c>
      <c r="Q82" s="25" t="str">
        <f t="shared" ca="1" si="23"/>
        <v/>
      </c>
      <c r="R82" s="25" t="str">
        <f t="shared" ca="1" si="24"/>
        <v/>
      </c>
      <c r="S82" s="31" t="str">
        <f t="shared" ca="1" si="25"/>
        <v/>
      </c>
      <c r="T82" s="24"/>
      <c r="U82" s="25"/>
      <c r="V82" s="25"/>
      <c r="W82" s="25"/>
      <c r="X82" s="25"/>
      <c r="Y82" s="25"/>
      <c r="Z82" s="25"/>
    </row>
    <row r="83" spans="1:26" ht="14.25" customHeight="1" x14ac:dyDescent="0.25">
      <c r="A83" s="25">
        <v>97</v>
      </c>
      <c r="B83" s="23"/>
      <c r="C83" s="23"/>
      <c r="D83" s="23"/>
      <c r="E83" s="23"/>
      <c r="F83" s="24"/>
      <c r="G83" s="30" t="str">
        <f t="shared" ca="1" si="14"/>
        <v/>
      </c>
      <c r="H83" s="25" t="str">
        <f t="shared" ca="1" si="15"/>
        <v/>
      </c>
      <c r="I83" s="40" t="str">
        <f t="shared" ca="1" si="16"/>
        <v/>
      </c>
      <c r="J83" s="25" t="str">
        <f t="shared" ca="1" si="17"/>
        <v/>
      </c>
      <c r="K83" s="25" t="str">
        <f t="shared" ca="1" si="18"/>
        <v/>
      </c>
      <c r="L83" s="31" t="str">
        <f t="shared" ca="1" si="19"/>
        <v/>
      </c>
      <c r="M83" s="24"/>
      <c r="N83" s="30" t="str">
        <f t="shared" ca="1" si="20"/>
        <v/>
      </c>
      <c r="O83" s="25" t="str">
        <f t="shared" ca="1" si="21"/>
        <v/>
      </c>
      <c r="P83" s="40" t="str">
        <f t="shared" ca="1" si="22"/>
        <v/>
      </c>
      <c r="Q83" s="25" t="str">
        <f t="shared" ca="1" si="23"/>
        <v/>
      </c>
      <c r="R83" s="25" t="str">
        <f t="shared" ca="1" si="24"/>
        <v/>
      </c>
      <c r="S83" s="31" t="str">
        <f t="shared" ca="1" si="25"/>
        <v/>
      </c>
      <c r="T83" s="24"/>
      <c r="U83" s="25"/>
      <c r="V83" s="25"/>
      <c r="W83" s="25"/>
      <c r="X83" s="25"/>
      <c r="Y83" s="25"/>
      <c r="Z83" s="25"/>
    </row>
    <row r="84" spans="1:26" ht="14.25" customHeight="1" x14ac:dyDescent="0.25">
      <c r="A84" s="25">
        <v>98</v>
      </c>
      <c r="B84" s="23"/>
      <c r="C84" s="23"/>
      <c r="D84" s="23"/>
      <c r="E84" s="23"/>
      <c r="F84" s="24"/>
      <c r="G84" s="30" t="str">
        <f t="shared" ca="1" si="14"/>
        <v/>
      </c>
      <c r="H84" s="25" t="str">
        <f t="shared" ca="1" si="15"/>
        <v/>
      </c>
      <c r="I84" s="40" t="str">
        <f t="shared" ca="1" si="16"/>
        <v/>
      </c>
      <c r="J84" s="25" t="str">
        <f t="shared" ca="1" si="17"/>
        <v/>
      </c>
      <c r="K84" s="25" t="str">
        <f t="shared" ca="1" si="18"/>
        <v/>
      </c>
      <c r="L84" s="31" t="str">
        <f t="shared" ca="1" si="19"/>
        <v/>
      </c>
      <c r="M84" s="24"/>
      <c r="N84" s="30" t="str">
        <f t="shared" ca="1" si="20"/>
        <v/>
      </c>
      <c r="O84" s="25" t="str">
        <f t="shared" ca="1" si="21"/>
        <v/>
      </c>
      <c r="P84" s="40" t="str">
        <f t="shared" ca="1" si="22"/>
        <v/>
      </c>
      <c r="Q84" s="25" t="str">
        <f t="shared" ca="1" si="23"/>
        <v/>
      </c>
      <c r="R84" s="25" t="str">
        <f t="shared" ca="1" si="24"/>
        <v/>
      </c>
      <c r="S84" s="31" t="str">
        <f t="shared" ca="1" si="25"/>
        <v/>
      </c>
      <c r="T84" s="24"/>
      <c r="U84" s="25"/>
      <c r="V84" s="25"/>
      <c r="W84" s="25"/>
      <c r="X84" s="25"/>
      <c r="Y84" s="25"/>
      <c r="Z84" s="25"/>
    </row>
    <row r="85" spans="1:26" ht="14.25" customHeight="1" x14ac:dyDescent="0.25">
      <c r="A85" s="25">
        <v>99</v>
      </c>
      <c r="B85" s="23"/>
      <c r="C85" s="23"/>
      <c r="D85" s="23"/>
      <c r="E85" s="23"/>
      <c r="F85" s="24"/>
      <c r="G85" s="30" t="str">
        <f t="shared" ca="1" si="14"/>
        <v/>
      </c>
      <c r="H85" s="25" t="str">
        <f t="shared" ca="1" si="15"/>
        <v/>
      </c>
      <c r="I85" s="40" t="str">
        <f t="shared" ca="1" si="16"/>
        <v/>
      </c>
      <c r="J85" s="25" t="str">
        <f t="shared" ca="1" si="17"/>
        <v/>
      </c>
      <c r="K85" s="25" t="str">
        <f t="shared" ca="1" si="18"/>
        <v/>
      </c>
      <c r="L85" s="31" t="str">
        <f t="shared" ca="1" si="19"/>
        <v/>
      </c>
      <c r="M85" s="24"/>
      <c r="N85" s="30" t="str">
        <f t="shared" ca="1" si="20"/>
        <v/>
      </c>
      <c r="O85" s="25" t="str">
        <f t="shared" ca="1" si="21"/>
        <v/>
      </c>
      <c r="P85" s="40" t="str">
        <f t="shared" ca="1" si="22"/>
        <v/>
      </c>
      <c r="Q85" s="25" t="str">
        <f t="shared" ca="1" si="23"/>
        <v/>
      </c>
      <c r="R85" s="25" t="str">
        <f t="shared" ca="1" si="24"/>
        <v/>
      </c>
      <c r="S85" s="31" t="str">
        <f t="shared" ca="1" si="25"/>
        <v/>
      </c>
      <c r="T85" s="24"/>
      <c r="U85" s="25"/>
      <c r="V85" s="25"/>
      <c r="W85" s="25"/>
      <c r="X85" s="25"/>
      <c r="Y85" s="25"/>
      <c r="Z85" s="25"/>
    </row>
    <row r="86" spans="1:26" ht="14.25" customHeight="1" x14ac:dyDescent="0.25">
      <c r="A86" s="25">
        <v>100</v>
      </c>
      <c r="B86" s="23"/>
      <c r="C86" s="23"/>
      <c r="D86" s="23"/>
      <c r="E86" s="23"/>
      <c r="F86" s="24"/>
      <c r="G86" s="30" t="str">
        <f t="shared" ca="1" si="14"/>
        <v/>
      </c>
      <c r="H86" s="25" t="str">
        <f t="shared" ca="1" si="15"/>
        <v/>
      </c>
      <c r="I86" s="40" t="str">
        <f t="shared" ca="1" si="16"/>
        <v/>
      </c>
      <c r="J86" s="25" t="str">
        <f t="shared" ca="1" si="17"/>
        <v/>
      </c>
      <c r="K86" s="25" t="str">
        <f t="shared" ca="1" si="18"/>
        <v/>
      </c>
      <c r="L86" s="31" t="str">
        <f t="shared" ca="1" si="19"/>
        <v/>
      </c>
      <c r="M86" s="24"/>
      <c r="N86" s="30" t="str">
        <f t="shared" ca="1" si="20"/>
        <v/>
      </c>
      <c r="O86" s="25" t="str">
        <f t="shared" ca="1" si="21"/>
        <v/>
      </c>
      <c r="P86" s="40" t="str">
        <f t="shared" ca="1" si="22"/>
        <v/>
      </c>
      <c r="Q86" s="25" t="str">
        <f t="shared" ca="1" si="23"/>
        <v/>
      </c>
      <c r="R86" s="25" t="str">
        <f t="shared" ca="1" si="24"/>
        <v/>
      </c>
      <c r="S86" s="31" t="str">
        <f t="shared" ca="1" si="25"/>
        <v/>
      </c>
      <c r="T86" s="24"/>
      <c r="U86" s="25"/>
      <c r="V86" s="25"/>
      <c r="W86" s="25"/>
      <c r="X86" s="25"/>
      <c r="Y86" s="25"/>
      <c r="Z86" s="25"/>
    </row>
    <row r="87" spans="1:26" ht="14.25" customHeight="1" x14ac:dyDescent="0.25">
      <c r="A87" s="25">
        <v>101</v>
      </c>
      <c r="B87" s="23"/>
      <c r="C87" s="23"/>
      <c r="D87" s="23"/>
      <c r="E87" s="23"/>
      <c r="F87" s="24"/>
      <c r="G87" s="30" t="str">
        <f t="shared" ca="1" si="14"/>
        <v/>
      </c>
      <c r="H87" s="25" t="str">
        <f t="shared" ca="1" si="15"/>
        <v/>
      </c>
      <c r="I87" s="40" t="str">
        <f t="shared" ca="1" si="16"/>
        <v/>
      </c>
      <c r="J87" s="25" t="str">
        <f t="shared" ca="1" si="17"/>
        <v/>
      </c>
      <c r="K87" s="25" t="str">
        <f t="shared" ca="1" si="18"/>
        <v/>
      </c>
      <c r="L87" s="31" t="str">
        <f t="shared" ca="1" si="19"/>
        <v/>
      </c>
      <c r="M87" s="24"/>
      <c r="N87" s="30" t="str">
        <f t="shared" ca="1" si="20"/>
        <v/>
      </c>
      <c r="O87" s="25" t="str">
        <f t="shared" ca="1" si="21"/>
        <v/>
      </c>
      <c r="P87" s="40" t="str">
        <f t="shared" ca="1" si="22"/>
        <v/>
      </c>
      <c r="Q87" s="25" t="str">
        <f t="shared" ca="1" si="23"/>
        <v/>
      </c>
      <c r="R87" s="25" t="str">
        <f t="shared" ca="1" si="24"/>
        <v/>
      </c>
      <c r="S87" s="31" t="str">
        <f t="shared" ca="1" si="25"/>
        <v/>
      </c>
      <c r="T87" s="24"/>
      <c r="U87" s="25"/>
      <c r="V87" s="25"/>
      <c r="W87" s="25"/>
      <c r="X87" s="25"/>
      <c r="Y87" s="25"/>
      <c r="Z87" s="25"/>
    </row>
    <row r="88" spans="1:26" ht="14.25" customHeight="1" x14ac:dyDescent="0.25">
      <c r="A88" s="25">
        <v>102</v>
      </c>
      <c r="B88" s="23"/>
      <c r="C88" s="23"/>
      <c r="D88" s="23"/>
      <c r="E88" s="23"/>
      <c r="F88" s="24"/>
      <c r="G88" s="30" t="str">
        <f t="shared" ca="1" si="14"/>
        <v/>
      </c>
      <c r="H88" s="25" t="str">
        <f t="shared" ca="1" si="15"/>
        <v/>
      </c>
      <c r="I88" s="40" t="str">
        <f t="shared" ca="1" si="16"/>
        <v/>
      </c>
      <c r="J88" s="25" t="str">
        <f t="shared" ca="1" si="17"/>
        <v/>
      </c>
      <c r="K88" s="25" t="str">
        <f t="shared" ca="1" si="18"/>
        <v/>
      </c>
      <c r="L88" s="31" t="str">
        <f t="shared" ca="1" si="19"/>
        <v/>
      </c>
      <c r="M88" s="24"/>
      <c r="N88" s="30" t="str">
        <f t="shared" ca="1" si="20"/>
        <v/>
      </c>
      <c r="O88" s="25" t="str">
        <f t="shared" ca="1" si="21"/>
        <v/>
      </c>
      <c r="P88" s="40" t="str">
        <f t="shared" ca="1" si="22"/>
        <v/>
      </c>
      <c r="Q88" s="25" t="str">
        <f t="shared" ca="1" si="23"/>
        <v/>
      </c>
      <c r="R88" s="25" t="str">
        <f t="shared" ca="1" si="24"/>
        <v/>
      </c>
      <c r="S88" s="31" t="str">
        <f t="shared" ca="1" si="25"/>
        <v/>
      </c>
      <c r="T88" s="24"/>
      <c r="U88" s="25"/>
      <c r="V88" s="25"/>
      <c r="W88" s="25"/>
      <c r="X88" s="25"/>
      <c r="Y88" s="25"/>
      <c r="Z88" s="25"/>
    </row>
    <row r="89" spans="1:26" ht="14.25" customHeight="1" x14ac:dyDescent="0.25">
      <c r="A89" s="25">
        <v>103</v>
      </c>
      <c r="B89" s="23"/>
      <c r="C89" s="23"/>
      <c r="D89" s="23"/>
      <c r="E89" s="23"/>
      <c r="F89" s="24"/>
      <c r="G89" s="30" t="str">
        <f t="shared" ca="1" si="14"/>
        <v/>
      </c>
      <c r="H89" s="25" t="str">
        <f t="shared" ca="1" si="15"/>
        <v/>
      </c>
      <c r="I89" s="40" t="str">
        <f t="shared" ca="1" si="16"/>
        <v/>
      </c>
      <c r="J89" s="25" t="str">
        <f t="shared" ca="1" si="17"/>
        <v/>
      </c>
      <c r="K89" s="25" t="str">
        <f t="shared" ca="1" si="18"/>
        <v/>
      </c>
      <c r="L89" s="31" t="str">
        <f t="shared" ca="1" si="19"/>
        <v/>
      </c>
      <c r="M89" s="24"/>
      <c r="N89" s="30" t="str">
        <f t="shared" ca="1" si="20"/>
        <v/>
      </c>
      <c r="O89" s="25" t="str">
        <f t="shared" ca="1" si="21"/>
        <v/>
      </c>
      <c r="P89" s="40" t="str">
        <f t="shared" ca="1" si="22"/>
        <v/>
      </c>
      <c r="Q89" s="25" t="str">
        <f t="shared" ca="1" si="23"/>
        <v/>
      </c>
      <c r="R89" s="25" t="str">
        <f t="shared" ca="1" si="24"/>
        <v/>
      </c>
      <c r="S89" s="31" t="str">
        <f t="shared" ca="1" si="25"/>
        <v/>
      </c>
      <c r="T89" s="24"/>
      <c r="U89" s="25"/>
      <c r="V89" s="25"/>
      <c r="W89" s="25"/>
      <c r="X89" s="25"/>
      <c r="Y89" s="25"/>
      <c r="Z89" s="25"/>
    </row>
    <row r="90" spans="1:26" ht="14.25" customHeight="1" x14ac:dyDescent="0.25">
      <c r="A90" s="25">
        <v>104</v>
      </c>
      <c r="B90" s="23"/>
      <c r="C90" s="23"/>
      <c r="D90" s="23"/>
      <c r="E90" s="23"/>
      <c r="F90" s="24"/>
      <c r="G90" s="30" t="str">
        <f t="shared" ca="1" si="14"/>
        <v/>
      </c>
      <c r="H90" s="25" t="str">
        <f t="shared" ca="1" si="15"/>
        <v/>
      </c>
      <c r="I90" s="40" t="str">
        <f t="shared" ca="1" si="16"/>
        <v/>
      </c>
      <c r="J90" s="25" t="str">
        <f t="shared" ca="1" si="17"/>
        <v/>
      </c>
      <c r="K90" s="25" t="str">
        <f t="shared" ca="1" si="18"/>
        <v/>
      </c>
      <c r="L90" s="31" t="str">
        <f t="shared" ca="1" si="19"/>
        <v/>
      </c>
      <c r="M90" s="24"/>
      <c r="N90" s="30" t="str">
        <f t="shared" ca="1" si="20"/>
        <v/>
      </c>
      <c r="O90" s="25" t="str">
        <f t="shared" ca="1" si="21"/>
        <v/>
      </c>
      <c r="P90" s="40" t="str">
        <f t="shared" ca="1" si="22"/>
        <v/>
      </c>
      <c r="Q90" s="25" t="str">
        <f t="shared" ca="1" si="23"/>
        <v/>
      </c>
      <c r="R90" s="25" t="str">
        <f t="shared" ca="1" si="24"/>
        <v/>
      </c>
      <c r="S90" s="31" t="str">
        <f t="shared" ca="1" si="25"/>
        <v/>
      </c>
      <c r="T90" s="24"/>
      <c r="U90" s="25"/>
      <c r="V90" s="25"/>
      <c r="W90" s="25"/>
      <c r="X90" s="25"/>
      <c r="Y90" s="25"/>
      <c r="Z90" s="25"/>
    </row>
    <row r="91" spans="1:26" ht="14.25" customHeight="1" x14ac:dyDescent="0.25">
      <c r="A91" s="25">
        <v>105</v>
      </c>
      <c r="B91" s="23"/>
      <c r="C91" s="23"/>
      <c r="D91" s="23"/>
      <c r="E91" s="23"/>
      <c r="F91" s="24"/>
      <c r="G91" s="30" t="str">
        <f t="shared" ca="1" si="14"/>
        <v/>
      </c>
      <c r="H91" s="25" t="str">
        <f t="shared" ca="1" si="15"/>
        <v/>
      </c>
      <c r="I91" s="40" t="str">
        <f t="shared" ca="1" si="16"/>
        <v/>
      </c>
      <c r="J91" s="25" t="str">
        <f t="shared" ca="1" si="17"/>
        <v/>
      </c>
      <c r="K91" s="25" t="str">
        <f t="shared" ca="1" si="18"/>
        <v/>
      </c>
      <c r="L91" s="31" t="str">
        <f t="shared" ca="1" si="19"/>
        <v/>
      </c>
      <c r="M91" s="24"/>
      <c r="N91" s="30" t="str">
        <f t="shared" ca="1" si="20"/>
        <v/>
      </c>
      <c r="O91" s="25" t="str">
        <f t="shared" ca="1" si="21"/>
        <v/>
      </c>
      <c r="P91" s="40" t="str">
        <f t="shared" ca="1" si="22"/>
        <v/>
      </c>
      <c r="Q91" s="25" t="str">
        <f t="shared" ca="1" si="23"/>
        <v/>
      </c>
      <c r="R91" s="25" t="str">
        <f t="shared" ca="1" si="24"/>
        <v/>
      </c>
      <c r="S91" s="31" t="str">
        <f t="shared" ca="1" si="25"/>
        <v/>
      </c>
      <c r="T91" s="24"/>
      <c r="U91" s="25"/>
      <c r="V91" s="25"/>
      <c r="W91" s="25"/>
      <c r="X91" s="25"/>
      <c r="Y91" s="25"/>
      <c r="Z91" s="25"/>
    </row>
    <row r="92" spans="1:26" ht="14.25" customHeight="1" x14ac:dyDescent="0.25">
      <c r="A92" s="25">
        <v>106</v>
      </c>
      <c r="B92" s="23"/>
      <c r="C92" s="23"/>
      <c r="D92" s="23"/>
      <c r="E92" s="23"/>
      <c r="F92" s="24"/>
      <c r="G92" s="30" t="str">
        <f t="shared" ca="1" si="14"/>
        <v/>
      </c>
      <c r="H92" s="25" t="str">
        <f t="shared" ca="1" si="15"/>
        <v/>
      </c>
      <c r="I92" s="40" t="str">
        <f t="shared" ca="1" si="16"/>
        <v/>
      </c>
      <c r="J92" s="25" t="str">
        <f t="shared" ca="1" si="17"/>
        <v/>
      </c>
      <c r="K92" s="25" t="str">
        <f t="shared" ca="1" si="18"/>
        <v/>
      </c>
      <c r="L92" s="31" t="str">
        <f t="shared" ca="1" si="19"/>
        <v/>
      </c>
      <c r="M92" s="24"/>
      <c r="N92" s="30" t="str">
        <f t="shared" ca="1" si="20"/>
        <v/>
      </c>
      <c r="O92" s="25" t="str">
        <f t="shared" ca="1" si="21"/>
        <v/>
      </c>
      <c r="P92" s="40" t="str">
        <f t="shared" ca="1" si="22"/>
        <v/>
      </c>
      <c r="Q92" s="25" t="str">
        <f t="shared" ca="1" si="23"/>
        <v/>
      </c>
      <c r="R92" s="25" t="str">
        <f t="shared" ca="1" si="24"/>
        <v/>
      </c>
      <c r="S92" s="31" t="str">
        <f t="shared" ca="1" si="25"/>
        <v/>
      </c>
      <c r="T92" s="24"/>
      <c r="U92" s="25"/>
      <c r="V92" s="25"/>
      <c r="W92" s="25"/>
      <c r="X92" s="25"/>
      <c r="Y92" s="25"/>
      <c r="Z92" s="25"/>
    </row>
    <row r="93" spans="1:26" ht="14.25" customHeight="1" x14ac:dyDescent="0.25">
      <c r="A93" s="25">
        <v>107</v>
      </c>
      <c r="B93" s="23"/>
      <c r="C93" s="23"/>
      <c r="D93" s="23"/>
      <c r="E93" s="23"/>
      <c r="F93" s="24"/>
      <c r="G93" s="30" t="str">
        <f t="shared" ca="1" si="14"/>
        <v/>
      </c>
      <c r="H93" s="25" t="str">
        <f t="shared" ca="1" si="15"/>
        <v/>
      </c>
      <c r="I93" s="40" t="str">
        <f t="shared" ca="1" si="16"/>
        <v/>
      </c>
      <c r="J93" s="25" t="str">
        <f t="shared" ca="1" si="17"/>
        <v/>
      </c>
      <c r="K93" s="25" t="str">
        <f t="shared" ca="1" si="18"/>
        <v/>
      </c>
      <c r="L93" s="31" t="str">
        <f t="shared" ca="1" si="19"/>
        <v/>
      </c>
      <c r="M93" s="24"/>
      <c r="N93" s="30" t="str">
        <f t="shared" ca="1" si="20"/>
        <v/>
      </c>
      <c r="O93" s="25" t="str">
        <f t="shared" ca="1" si="21"/>
        <v/>
      </c>
      <c r="P93" s="40" t="str">
        <f t="shared" ca="1" si="22"/>
        <v/>
      </c>
      <c r="Q93" s="25" t="str">
        <f t="shared" ca="1" si="23"/>
        <v/>
      </c>
      <c r="R93" s="25" t="str">
        <f t="shared" ca="1" si="24"/>
        <v/>
      </c>
      <c r="S93" s="31" t="str">
        <f t="shared" ca="1" si="25"/>
        <v/>
      </c>
      <c r="T93" s="24"/>
      <c r="U93" s="25"/>
      <c r="V93" s="25"/>
      <c r="W93" s="25"/>
      <c r="X93" s="25"/>
      <c r="Y93" s="25"/>
      <c r="Z93" s="25"/>
    </row>
    <row r="94" spans="1:26" ht="14.25" customHeight="1" x14ac:dyDescent="0.25">
      <c r="A94" s="25">
        <v>108</v>
      </c>
      <c r="B94" s="23"/>
      <c r="C94" s="23"/>
      <c r="D94" s="23"/>
      <c r="E94" s="23"/>
      <c r="F94" s="24"/>
      <c r="G94" s="30" t="str">
        <f t="shared" ca="1" si="14"/>
        <v/>
      </c>
      <c r="H94" s="25" t="str">
        <f t="shared" ca="1" si="15"/>
        <v/>
      </c>
      <c r="I94" s="40" t="str">
        <f t="shared" ca="1" si="16"/>
        <v/>
      </c>
      <c r="J94" s="25" t="str">
        <f t="shared" ca="1" si="17"/>
        <v/>
      </c>
      <c r="K94" s="25" t="str">
        <f t="shared" ca="1" si="18"/>
        <v/>
      </c>
      <c r="L94" s="31" t="str">
        <f t="shared" ca="1" si="19"/>
        <v/>
      </c>
      <c r="M94" s="24"/>
      <c r="N94" s="30" t="str">
        <f t="shared" ca="1" si="20"/>
        <v/>
      </c>
      <c r="O94" s="25" t="str">
        <f t="shared" ca="1" si="21"/>
        <v/>
      </c>
      <c r="P94" s="40" t="str">
        <f t="shared" ca="1" si="22"/>
        <v/>
      </c>
      <c r="Q94" s="25" t="str">
        <f t="shared" ca="1" si="23"/>
        <v/>
      </c>
      <c r="R94" s="25" t="str">
        <f t="shared" ca="1" si="24"/>
        <v/>
      </c>
      <c r="S94" s="31" t="str">
        <f t="shared" ca="1" si="25"/>
        <v/>
      </c>
      <c r="T94" s="24"/>
      <c r="U94" s="25"/>
      <c r="V94" s="25"/>
      <c r="W94" s="25"/>
      <c r="X94" s="25"/>
      <c r="Y94" s="25"/>
      <c r="Z94" s="25"/>
    </row>
    <row r="95" spans="1:26" ht="14.25" customHeight="1" x14ac:dyDescent="0.25">
      <c r="A95" s="25">
        <v>109</v>
      </c>
      <c r="B95" s="23"/>
      <c r="C95" s="23"/>
      <c r="D95" s="23"/>
      <c r="E95" s="23"/>
      <c r="F95" s="24"/>
      <c r="G95" s="30" t="str">
        <f t="shared" ca="1" si="14"/>
        <v/>
      </c>
      <c r="H95" s="25" t="str">
        <f t="shared" ca="1" si="15"/>
        <v/>
      </c>
      <c r="I95" s="40" t="str">
        <f t="shared" ca="1" si="16"/>
        <v/>
      </c>
      <c r="J95" s="25" t="str">
        <f t="shared" ca="1" si="17"/>
        <v/>
      </c>
      <c r="K95" s="25" t="str">
        <f t="shared" ca="1" si="18"/>
        <v/>
      </c>
      <c r="L95" s="31" t="str">
        <f t="shared" ca="1" si="19"/>
        <v/>
      </c>
      <c r="M95" s="24"/>
      <c r="N95" s="30" t="str">
        <f t="shared" ca="1" si="20"/>
        <v/>
      </c>
      <c r="O95" s="25" t="str">
        <f t="shared" ca="1" si="21"/>
        <v/>
      </c>
      <c r="P95" s="40" t="str">
        <f t="shared" ca="1" si="22"/>
        <v/>
      </c>
      <c r="Q95" s="25" t="str">
        <f t="shared" ca="1" si="23"/>
        <v/>
      </c>
      <c r="R95" s="25" t="str">
        <f t="shared" ca="1" si="24"/>
        <v/>
      </c>
      <c r="S95" s="31" t="str">
        <f t="shared" ca="1" si="25"/>
        <v/>
      </c>
      <c r="T95" s="24"/>
      <c r="U95" s="25"/>
      <c r="V95" s="25"/>
      <c r="W95" s="25"/>
      <c r="X95" s="25"/>
      <c r="Y95" s="25"/>
      <c r="Z95" s="25"/>
    </row>
    <row r="96" spans="1:26" ht="14.25" customHeight="1" x14ac:dyDescent="0.25">
      <c r="A96" s="25">
        <v>110</v>
      </c>
      <c r="B96" s="23"/>
      <c r="C96" s="23"/>
      <c r="D96" s="23"/>
      <c r="E96" s="23"/>
      <c r="F96" s="24"/>
      <c r="G96" s="30" t="str">
        <f t="shared" ca="1" si="14"/>
        <v/>
      </c>
      <c r="H96" s="25" t="str">
        <f t="shared" ca="1" si="15"/>
        <v/>
      </c>
      <c r="I96" s="40" t="str">
        <f t="shared" ca="1" si="16"/>
        <v/>
      </c>
      <c r="J96" s="25" t="str">
        <f t="shared" ca="1" si="17"/>
        <v/>
      </c>
      <c r="K96" s="25" t="str">
        <f t="shared" ca="1" si="18"/>
        <v/>
      </c>
      <c r="L96" s="31" t="str">
        <f t="shared" ca="1" si="19"/>
        <v/>
      </c>
      <c r="M96" s="24"/>
      <c r="N96" s="30" t="str">
        <f t="shared" ca="1" si="20"/>
        <v/>
      </c>
      <c r="O96" s="25" t="str">
        <f t="shared" ca="1" si="21"/>
        <v/>
      </c>
      <c r="P96" s="40" t="str">
        <f t="shared" ca="1" si="22"/>
        <v/>
      </c>
      <c r="Q96" s="25" t="str">
        <f t="shared" ca="1" si="23"/>
        <v/>
      </c>
      <c r="R96" s="25" t="str">
        <f t="shared" ca="1" si="24"/>
        <v/>
      </c>
      <c r="S96" s="31" t="str">
        <f t="shared" ca="1" si="25"/>
        <v/>
      </c>
      <c r="T96" s="24"/>
      <c r="U96" s="25"/>
      <c r="V96" s="25"/>
      <c r="W96" s="25"/>
      <c r="X96" s="25"/>
      <c r="Y96" s="25"/>
      <c r="Z96" s="25"/>
    </row>
    <row r="97" spans="1:26" ht="14.25" customHeight="1" x14ac:dyDescent="0.25">
      <c r="A97" s="25">
        <v>111</v>
      </c>
      <c r="B97" s="23"/>
      <c r="C97" s="23"/>
      <c r="D97" s="23"/>
      <c r="E97" s="23"/>
      <c r="F97" s="24"/>
      <c r="G97" s="30" t="str">
        <f t="shared" ca="1" si="14"/>
        <v/>
      </c>
      <c r="H97" s="25" t="str">
        <f t="shared" ca="1" si="15"/>
        <v/>
      </c>
      <c r="I97" s="40" t="str">
        <f t="shared" ca="1" si="16"/>
        <v/>
      </c>
      <c r="J97" s="25" t="str">
        <f t="shared" ca="1" si="17"/>
        <v/>
      </c>
      <c r="K97" s="25" t="str">
        <f t="shared" ca="1" si="18"/>
        <v/>
      </c>
      <c r="L97" s="31" t="str">
        <f t="shared" ca="1" si="19"/>
        <v/>
      </c>
      <c r="M97" s="24"/>
      <c r="N97" s="30" t="str">
        <f t="shared" ca="1" si="20"/>
        <v/>
      </c>
      <c r="O97" s="25" t="str">
        <f t="shared" ca="1" si="21"/>
        <v/>
      </c>
      <c r="P97" s="40" t="str">
        <f t="shared" ca="1" si="22"/>
        <v/>
      </c>
      <c r="Q97" s="25" t="str">
        <f t="shared" ca="1" si="23"/>
        <v/>
      </c>
      <c r="R97" s="25" t="str">
        <f t="shared" ca="1" si="24"/>
        <v/>
      </c>
      <c r="S97" s="31" t="str">
        <f t="shared" ca="1" si="25"/>
        <v/>
      </c>
      <c r="T97" s="24"/>
      <c r="U97" s="25"/>
      <c r="V97" s="25"/>
      <c r="W97" s="25"/>
      <c r="X97" s="25"/>
      <c r="Y97" s="25"/>
      <c r="Z97" s="25"/>
    </row>
    <row r="98" spans="1:26" ht="14.25" customHeight="1" x14ac:dyDescent="0.25">
      <c r="A98" s="25">
        <v>112</v>
      </c>
      <c r="B98" s="23"/>
      <c r="C98" s="23"/>
      <c r="D98" s="23"/>
      <c r="E98" s="23"/>
      <c r="F98" s="24"/>
      <c r="G98" s="30" t="str">
        <f t="shared" ca="1" si="14"/>
        <v/>
      </c>
      <c r="H98" s="25" t="str">
        <f t="shared" ca="1" si="15"/>
        <v/>
      </c>
      <c r="I98" s="40" t="str">
        <f t="shared" ca="1" si="16"/>
        <v/>
      </c>
      <c r="J98" s="25" t="str">
        <f t="shared" ca="1" si="17"/>
        <v/>
      </c>
      <c r="K98" s="25" t="str">
        <f t="shared" ca="1" si="18"/>
        <v/>
      </c>
      <c r="L98" s="31" t="str">
        <f t="shared" ca="1" si="19"/>
        <v/>
      </c>
      <c r="M98" s="24"/>
      <c r="N98" s="30" t="str">
        <f t="shared" ca="1" si="20"/>
        <v/>
      </c>
      <c r="O98" s="25" t="str">
        <f t="shared" ca="1" si="21"/>
        <v/>
      </c>
      <c r="P98" s="40" t="str">
        <f t="shared" ca="1" si="22"/>
        <v/>
      </c>
      <c r="Q98" s="25" t="str">
        <f t="shared" ca="1" si="23"/>
        <v/>
      </c>
      <c r="R98" s="25" t="str">
        <f t="shared" ca="1" si="24"/>
        <v/>
      </c>
      <c r="S98" s="31" t="str">
        <f t="shared" ca="1" si="25"/>
        <v/>
      </c>
      <c r="T98" s="24"/>
      <c r="U98" s="25"/>
      <c r="V98" s="25"/>
      <c r="W98" s="25"/>
      <c r="X98" s="25"/>
      <c r="Y98" s="25"/>
      <c r="Z98" s="25"/>
    </row>
    <row r="99" spans="1:26" ht="14.25" customHeight="1" x14ac:dyDescent="0.25">
      <c r="A99" s="25">
        <v>113</v>
      </c>
      <c r="B99" s="23"/>
      <c r="C99" s="23"/>
      <c r="D99" s="23"/>
      <c r="E99" s="23"/>
      <c r="F99" s="24"/>
      <c r="G99" s="30" t="str">
        <f t="shared" ca="1" si="14"/>
        <v/>
      </c>
      <c r="H99" s="25" t="str">
        <f t="shared" ca="1" si="15"/>
        <v/>
      </c>
      <c r="I99" s="40" t="str">
        <f t="shared" ca="1" si="16"/>
        <v/>
      </c>
      <c r="J99" s="25" t="str">
        <f t="shared" ca="1" si="17"/>
        <v/>
      </c>
      <c r="K99" s="25" t="str">
        <f t="shared" ca="1" si="18"/>
        <v/>
      </c>
      <c r="L99" s="31" t="str">
        <f t="shared" ca="1" si="19"/>
        <v/>
      </c>
      <c r="M99" s="24"/>
      <c r="N99" s="30" t="str">
        <f t="shared" ca="1" si="20"/>
        <v/>
      </c>
      <c r="O99" s="25" t="str">
        <f t="shared" ca="1" si="21"/>
        <v/>
      </c>
      <c r="P99" s="40" t="str">
        <f t="shared" ca="1" si="22"/>
        <v/>
      </c>
      <c r="Q99" s="25" t="str">
        <f t="shared" ca="1" si="23"/>
        <v/>
      </c>
      <c r="R99" s="25" t="str">
        <f t="shared" ca="1" si="24"/>
        <v/>
      </c>
      <c r="S99" s="31" t="str">
        <f t="shared" ca="1" si="25"/>
        <v/>
      </c>
      <c r="T99" s="24"/>
      <c r="U99" s="25"/>
      <c r="V99" s="25"/>
      <c r="W99" s="25"/>
      <c r="X99" s="25"/>
      <c r="Y99" s="25"/>
      <c r="Z99" s="25"/>
    </row>
    <row r="100" spans="1:26" ht="14.25" customHeight="1" x14ac:dyDescent="0.25">
      <c r="A100" s="25">
        <v>114</v>
      </c>
      <c r="B100" s="23"/>
      <c r="C100" s="23"/>
      <c r="D100" s="23"/>
      <c r="E100" s="23"/>
      <c r="F100" s="24"/>
      <c r="G100" s="30" t="str">
        <f t="shared" ca="1" si="14"/>
        <v/>
      </c>
      <c r="H100" s="25" t="str">
        <f t="shared" ca="1" si="15"/>
        <v/>
      </c>
      <c r="I100" s="40" t="str">
        <f t="shared" ca="1" si="16"/>
        <v/>
      </c>
      <c r="J100" s="25" t="str">
        <f t="shared" ca="1" si="17"/>
        <v/>
      </c>
      <c r="K100" s="25" t="str">
        <f t="shared" ca="1" si="18"/>
        <v/>
      </c>
      <c r="L100" s="31" t="str">
        <f t="shared" ca="1" si="19"/>
        <v/>
      </c>
      <c r="M100" s="24"/>
      <c r="N100" s="30" t="str">
        <f t="shared" ca="1" si="20"/>
        <v/>
      </c>
      <c r="O100" s="25" t="str">
        <f t="shared" ca="1" si="21"/>
        <v/>
      </c>
      <c r="P100" s="40" t="str">
        <f t="shared" ca="1" si="22"/>
        <v/>
      </c>
      <c r="Q100" s="25" t="str">
        <f t="shared" ca="1" si="23"/>
        <v/>
      </c>
      <c r="R100" s="25" t="str">
        <f t="shared" ca="1" si="24"/>
        <v/>
      </c>
      <c r="S100" s="31" t="str">
        <f t="shared" ca="1" si="25"/>
        <v/>
      </c>
      <c r="T100" s="24"/>
      <c r="U100" s="25"/>
      <c r="V100" s="25"/>
      <c r="W100" s="25"/>
      <c r="X100" s="25"/>
      <c r="Y100" s="25"/>
      <c r="Z100" s="25"/>
    </row>
    <row r="101" spans="1:26" ht="14.25" customHeight="1" x14ac:dyDescent="0.25">
      <c r="A101" s="25">
        <v>115</v>
      </c>
      <c r="B101" s="23"/>
      <c r="C101" s="23"/>
      <c r="D101" s="23"/>
      <c r="E101" s="23"/>
      <c r="F101" s="24"/>
      <c r="G101" s="30" t="str">
        <f t="shared" ca="1" si="14"/>
        <v/>
      </c>
      <c r="H101" s="25" t="str">
        <f t="shared" ca="1" si="15"/>
        <v/>
      </c>
      <c r="I101" s="40" t="str">
        <f t="shared" ca="1" si="16"/>
        <v/>
      </c>
      <c r="J101" s="25" t="str">
        <f t="shared" ca="1" si="17"/>
        <v/>
      </c>
      <c r="K101" s="25" t="str">
        <f t="shared" ca="1" si="18"/>
        <v/>
      </c>
      <c r="L101" s="31" t="str">
        <f t="shared" ca="1" si="19"/>
        <v/>
      </c>
      <c r="M101" s="24"/>
      <c r="N101" s="30" t="str">
        <f t="shared" ca="1" si="20"/>
        <v/>
      </c>
      <c r="O101" s="25" t="str">
        <f t="shared" ca="1" si="21"/>
        <v/>
      </c>
      <c r="P101" s="40" t="str">
        <f t="shared" ca="1" si="22"/>
        <v/>
      </c>
      <c r="Q101" s="25" t="str">
        <f t="shared" ca="1" si="23"/>
        <v/>
      </c>
      <c r="R101" s="25" t="str">
        <f t="shared" ca="1" si="24"/>
        <v/>
      </c>
      <c r="S101" s="31" t="str">
        <f t="shared" ca="1" si="25"/>
        <v/>
      </c>
      <c r="T101" s="24"/>
      <c r="U101" s="25"/>
      <c r="V101" s="25"/>
      <c r="W101" s="25"/>
      <c r="X101" s="25"/>
      <c r="Y101" s="25"/>
      <c r="Z101" s="25"/>
    </row>
    <row r="102" spans="1:26" ht="14.25" customHeight="1" x14ac:dyDescent="0.25">
      <c r="A102" s="25">
        <v>116</v>
      </c>
      <c r="B102" s="23"/>
      <c r="C102" s="23"/>
      <c r="D102" s="23"/>
      <c r="E102" s="23"/>
      <c r="F102" s="24"/>
      <c r="G102" s="30" t="str">
        <f t="shared" ca="1" si="14"/>
        <v/>
      </c>
      <c r="H102" s="25" t="str">
        <f t="shared" ca="1" si="15"/>
        <v/>
      </c>
      <c r="I102" s="40" t="str">
        <f t="shared" ca="1" si="16"/>
        <v/>
      </c>
      <c r="J102" s="25" t="str">
        <f t="shared" ca="1" si="17"/>
        <v/>
      </c>
      <c r="K102" s="25" t="str">
        <f t="shared" ca="1" si="18"/>
        <v/>
      </c>
      <c r="L102" s="31" t="str">
        <f t="shared" ca="1" si="19"/>
        <v/>
      </c>
      <c r="M102" s="24"/>
      <c r="N102" s="30" t="str">
        <f t="shared" ca="1" si="20"/>
        <v/>
      </c>
      <c r="O102" s="25" t="str">
        <f t="shared" ca="1" si="21"/>
        <v/>
      </c>
      <c r="P102" s="40" t="str">
        <f t="shared" ca="1" si="22"/>
        <v/>
      </c>
      <c r="Q102" s="25" t="str">
        <f t="shared" ca="1" si="23"/>
        <v/>
      </c>
      <c r="R102" s="25" t="str">
        <f t="shared" ca="1" si="24"/>
        <v/>
      </c>
      <c r="S102" s="31" t="str">
        <f t="shared" ca="1" si="25"/>
        <v/>
      </c>
      <c r="T102" s="24"/>
      <c r="U102" s="25"/>
      <c r="V102" s="25"/>
      <c r="W102" s="25"/>
      <c r="X102" s="25"/>
      <c r="Y102" s="25"/>
      <c r="Z102" s="25"/>
    </row>
    <row r="103" spans="1:26" ht="14.25" customHeight="1" x14ac:dyDescent="0.25">
      <c r="A103" s="25">
        <v>117</v>
      </c>
      <c r="B103" s="23"/>
      <c r="C103" s="23"/>
      <c r="D103" s="23"/>
      <c r="E103" s="23"/>
      <c r="F103" s="24"/>
      <c r="G103" s="30" t="str">
        <f t="shared" ca="1" si="14"/>
        <v/>
      </c>
      <c r="H103" s="25" t="str">
        <f t="shared" ca="1" si="15"/>
        <v/>
      </c>
      <c r="I103" s="40" t="str">
        <f t="shared" ca="1" si="16"/>
        <v/>
      </c>
      <c r="J103" s="25" t="str">
        <f t="shared" ca="1" si="17"/>
        <v/>
      </c>
      <c r="K103" s="25" t="str">
        <f t="shared" ca="1" si="18"/>
        <v/>
      </c>
      <c r="L103" s="31" t="str">
        <f t="shared" ca="1" si="19"/>
        <v/>
      </c>
      <c r="M103" s="24"/>
      <c r="N103" s="30" t="str">
        <f t="shared" ca="1" si="20"/>
        <v/>
      </c>
      <c r="O103" s="25" t="str">
        <f t="shared" ca="1" si="21"/>
        <v/>
      </c>
      <c r="P103" s="40" t="str">
        <f t="shared" ca="1" si="22"/>
        <v/>
      </c>
      <c r="Q103" s="25" t="str">
        <f t="shared" ca="1" si="23"/>
        <v/>
      </c>
      <c r="R103" s="25" t="str">
        <f t="shared" ca="1" si="24"/>
        <v/>
      </c>
      <c r="S103" s="31" t="str">
        <f t="shared" ca="1" si="25"/>
        <v/>
      </c>
      <c r="T103" s="24"/>
      <c r="U103" s="25"/>
      <c r="V103" s="25"/>
      <c r="W103" s="25"/>
      <c r="X103" s="25"/>
      <c r="Y103" s="25"/>
      <c r="Z103" s="25"/>
    </row>
    <row r="104" spans="1:26" ht="14.25" customHeight="1" x14ac:dyDescent="0.25">
      <c r="A104" s="25">
        <v>118</v>
      </c>
      <c r="B104" s="23"/>
      <c r="C104" s="23"/>
      <c r="D104" s="23"/>
      <c r="E104" s="23"/>
      <c r="F104" s="24"/>
      <c r="G104" s="30" t="str">
        <f t="shared" ca="1" si="14"/>
        <v/>
      </c>
      <c r="H104" s="25" t="str">
        <f t="shared" ca="1" si="15"/>
        <v/>
      </c>
      <c r="I104" s="40" t="str">
        <f t="shared" ca="1" si="16"/>
        <v/>
      </c>
      <c r="J104" s="25" t="str">
        <f t="shared" ca="1" si="17"/>
        <v/>
      </c>
      <c r="K104" s="25" t="str">
        <f t="shared" ca="1" si="18"/>
        <v/>
      </c>
      <c r="L104" s="31" t="str">
        <f t="shared" ca="1" si="19"/>
        <v/>
      </c>
      <c r="M104" s="24"/>
      <c r="N104" s="30" t="str">
        <f t="shared" ca="1" si="20"/>
        <v/>
      </c>
      <c r="O104" s="25" t="str">
        <f t="shared" ca="1" si="21"/>
        <v/>
      </c>
      <c r="P104" s="40" t="str">
        <f t="shared" ca="1" si="22"/>
        <v/>
      </c>
      <c r="Q104" s="25" t="str">
        <f t="shared" ca="1" si="23"/>
        <v/>
      </c>
      <c r="R104" s="25" t="str">
        <f t="shared" ca="1" si="24"/>
        <v/>
      </c>
      <c r="S104" s="31" t="str">
        <f t="shared" ca="1" si="25"/>
        <v/>
      </c>
      <c r="T104" s="24"/>
      <c r="U104" s="25"/>
      <c r="V104" s="25"/>
      <c r="W104" s="25"/>
      <c r="X104" s="25"/>
      <c r="Y104" s="25"/>
      <c r="Z104" s="25"/>
    </row>
    <row r="105" spans="1:26" ht="14.25" customHeight="1" x14ac:dyDescent="0.25">
      <c r="A105" s="25">
        <v>119</v>
      </c>
      <c r="B105" s="23"/>
      <c r="C105" s="23"/>
      <c r="D105" s="23"/>
      <c r="E105" s="23"/>
      <c r="F105" s="24"/>
      <c r="G105" s="30" t="str">
        <f t="shared" ca="1" si="14"/>
        <v/>
      </c>
      <c r="H105" s="25" t="str">
        <f t="shared" ca="1" si="15"/>
        <v/>
      </c>
      <c r="I105" s="40" t="str">
        <f t="shared" ca="1" si="16"/>
        <v/>
      </c>
      <c r="J105" s="25" t="str">
        <f t="shared" ca="1" si="17"/>
        <v/>
      </c>
      <c r="K105" s="25" t="str">
        <f t="shared" ca="1" si="18"/>
        <v/>
      </c>
      <c r="L105" s="31" t="str">
        <f t="shared" ca="1" si="19"/>
        <v/>
      </c>
      <c r="M105" s="24"/>
      <c r="N105" s="30" t="str">
        <f t="shared" ca="1" si="20"/>
        <v/>
      </c>
      <c r="O105" s="25" t="str">
        <f t="shared" ca="1" si="21"/>
        <v/>
      </c>
      <c r="P105" s="40" t="str">
        <f t="shared" ca="1" si="22"/>
        <v/>
      </c>
      <c r="Q105" s="25" t="str">
        <f t="shared" ca="1" si="23"/>
        <v/>
      </c>
      <c r="R105" s="25" t="str">
        <f t="shared" ca="1" si="24"/>
        <v/>
      </c>
      <c r="S105" s="31" t="str">
        <f t="shared" ca="1" si="25"/>
        <v/>
      </c>
      <c r="T105" s="24"/>
      <c r="U105" s="25"/>
      <c r="V105" s="25"/>
      <c r="W105" s="25"/>
      <c r="X105" s="25"/>
      <c r="Y105" s="25"/>
      <c r="Z105" s="25"/>
    </row>
    <row r="106" spans="1:26" ht="14.25" customHeight="1" x14ac:dyDescent="0.25">
      <c r="A106" s="25">
        <v>120</v>
      </c>
      <c r="B106" s="23"/>
      <c r="C106" s="23"/>
      <c r="D106" s="23"/>
      <c r="E106" s="23"/>
      <c r="F106" s="24"/>
      <c r="G106" s="30" t="str">
        <f t="shared" ca="1" si="14"/>
        <v/>
      </c>
      <c r="H106" s="25" t="str">
        <f t="shared" ca="1" si="15"/>
        <v/>
      </c>
      <c r="I106" s="40" t="str">
        <f t="shared" ca="1" si="16"/>
        <v/>
      </c>
      <c r="J106" s="25" t="str">
        <f t="shared" ca="1" si="17"/>
        <v/>
      </c>
      <c r="K106" s="25" t="str">
        <f t="shared" ca="1" si="18"/>
        <v/>
      </c>
      <c r="L106" s="31" t="str">
        <f t="shared" ca="1" si="19"/>
        <v/>
      </c>
      <c r="M106" s="24"/>
      <c r="N106" s="30" t="str">
        <f t="shared" ca="1" si="20"/>
        <v/>
      </c>
      <c r="O106" s="25" t="str">
        <f t="shared" ca="1" si="21"/>
        <v/>
      </c>
      <c r="P106" s="40" t="str">
        <f t="shared" ca="1" si="22"/>
        <v/>
      </c>
      <c r="Q106" s="25" t="str">
        <f t="shared" ca="1" si="23"/>
        <v/>
      </c>
      <c r="R106" s="25" t="str">
        <f t="shared" ca="1" si="24"/>
        <v/>
      </c>
      <c r="S106" s="31" t="str">
        <f t="shared" ca="1" si="25"/>
        <v/>
      </c>
      <c r="T106" s="24"/>
      <c r="U106" s="25"/>
      <c r="V106" s="25"/>
      <c r="W106" s="25"/>
      <c r="X106" s="25"/>
      <c r="Y106" s="25"/>
      <c r="Z106" s="25"/>
    </row>
    <row r="107" spans="1:26" ht="14.25" customHeight="1" x14ac:dyDescent="0.25">
      <c r="A107" s="25">
        <v>121</v>
      </c>
      <c r="B107" s="23"/>
      <c r="C107" s="23"/>
      <c r="D107" s="23"/>
      <c r="E107" s="23"/>
      <c r="F107" s="24"/>
      <c r="G107" s="30" t="str">
        <f t="shared" ca="1" si="14"/>
        <v/>
      </c>
      <c r="H107" s="25" t="str">
        <f t="shared" ca="1" si="15"/>
        <v/>
      </c>
      <c r="I107" s="40" t="str">
        <f t="shared" ca="1" si="16"/>
        <v/>
      </c>
      <c r="J107" s="25" t="str">
        <f t="shared" ca="1" si="17"/>
        <v/>
      </c>
      <c r="K107" s="25" t="str">
        <f t="shared" ca="1" si="18"/>
        <v/>
      </c>
      <c r="L107" s="31" t="str">
        <f t="shared" ca="1" si="19"/>
        <v/>
      </c>
      <c r="M107" s="24"/>
      <c r="N107" s="30" t="str">
        <f t="shared" ca="1" si="20"/>
        <v/>
      </c>
      <c r="O107" s="25" t="str">
        <f t="shared" ca="1" si="21"/>
        <v/>
      </c>
      <c r="P107" s="40" t="str">
        <f t="shared" ca="1" si="22"/>
        <v/>
      </c>
      <c r="Q107" s="25" t="str">
        <f t="shared" ca="1" si="23"/>
        <v/>
      </c>
      <c r="R107" s="25" t="str">
        <f t="shared" ca="1" si="24"/>
        <v/>
      </c>
      <c r="S107" s="31" t="str">
        <f t="shared" ca="1" si="25"/>
        <v/>
      </c>
      <c r="T107" s="24"/>
      <c r="U107" s="25"/>
      <c r="V107" s="25"/>
      <c r="W107" s="25"/>
      <c r="X107" s="25"/>
      <c r="Y107" s="25"/>
      <c r="Z107" s="25"/>
    </row>
    <row r="108" spans="1:26" ht="14.25" customHeight="1" x14ac:dyDescent="0.25">
      <c r="A108" s="25">
        <v>122</v>
      </c>
      <c r="B108" s="23"/>
      <c r="C108" s="23"/>
      <c r="D108" s="23"/>
      <c r="E108" s="23"/>
      <c r="F108" s="24"/>
      <c r="G108" s="30" t="str">
        <f t="shared" ca="1" si="14"/>
        <v/>
      </c>
      <c r="H108" s="25" t="str">
        <f t="shared" ca="1" si="15"/>
        <v/>
      </c>
      <c r="I108" s="40" t="str">
        <f t="shared" ca="1" si="16"/>
        <v/>
      </c>
      <c r="J108" s="25" t="str">
        <f t="shared" ca="1" si="17"/>
        <v/>
      </c>
      <c r="K108" s="25" t="str">
        <f t="shared" ca="1" si="18"/>
        <v/>
      </c>
      <c r="L108" s="31" t="str">
        <f t="shared" ca="1" si="19"/>
        <v/>
      </c>
      <c r="M108" s="24"/>
      <c r="N108" s="30" t="str">
        <f t="shared" ca="1" si="20"/>
        <v/>
      </c>
      <c r="O108" s="25" t="str">
        <f t="shared" ca="1" si="21"/>
        <v/>
      </c>
      <c r="P108" s="40" t="str">
        <f t="shared" ca="1" si="22"/>
        <v/>
      </c>
      <c r="Q108" s="25" t="str">
        <f t="shared" ca="1" si="23"/>
        <v/>
      </c>
      <c r="R108" s="25" t="str">
        <f t="shared" ca="1" si="24"/>
        <v/>
      </c>
      <c r="S108" s="31" t="str">
        <f t="shared" ca="1" si="25"/>
        <v/>
      </c>
      <c r="T108" s="24"/>
      <c r="U108" s="25"/>
      <c r="V108" s="25"/>
      <c r="W108" s="25"/>
      <c r="X108" s="25"/>
      <c r="Y108" s="25"/>
      <c r="Z108" s="25"/>
    </row>
    <row r="109" spans="1:26" ht="14.25" customHeight="1" x14ac:dyDescent="0.25">
      <c r="A109" s="25">
        <v>123</v>
      </c>
      <c r="B109" s="23"/>
      <c r="C109" s="23"/>
      <c r="D109" s="23"/>
      <c r="E109" s="23"/>
      <c r="F109" s="24"/>
      <c r="G109" s="30" t="str">
        <f t="shared" ca="1" si="14"/>
        <v/>
      </c>
      <c r="H109" s="25" t="str">
        <f t="shared" ca="1" si="15"/>
        <v/>
      </c>
      <c r="I109" s="40" t="str">
        <f t="shared" ca="1" si="16"/>
        <v/>
      </c>
      <c r="J109" s="25" t="str">
        <f t="shared" ca="1" si="17"/>
        <v/>
      </c>
      <c r="K109" s="25" t="str">
        <f t="shared" ca="1" si="18"/>
        <v/>
      </c>
      <c r="L109" s="31" t="str">
        <f t="shared" ca="1" si="19"/>
        <v/>
      </c>
      <c r="M109" s="24"/>
      <c r="N109" s="30" t="str">
        <f t="shared" ca="1" si="20"/>
        <v/>
      </c>
      <c r="O109" s="25" t="str">
        <f t="shared" ca="1" si="21"/>
        <v/>
      </c>
      <c r="P109" s="40" t="str">
        <f t="shared" ca="1" si="22"/>
        <v/>
      </c>
      <c r="Q109" s="25" t="str">
        <f t="shared" ca="1" si="23"/>
        <v/>
      </c>
      <c r="R109" s="25" t="str">
        <f t="shared" ca="1" si="24"/>
        <v/>
      </c>
      <c r="S109" s="31" t="str">
        <f t="shared" ca="1" si="25"/>
        <v/>
      </c>
      <c r="T109" s="24"/>
      <c r="U109" s="25"/>
      <c r="V109" s="25"/>
      <c r="W109" s="25"/>
      <c r="X109" s="25"/>
      <c r="Y109" s="25"/>
      <c r="Z109" s="25"/>
    </row>
    <row r="110" spans="1:26" ht="14.25" customHeight="1" x14ac:dyDescent="0.25">
      <c r="A110" s="25">
        <v>124</v>
      </c>
      <c r="B110" s="23"/>
      <c r="C110" s="23"/>
      <c r="D110" s="23"/>
      <c r="E110" s="23"/>
      <c r="F110" s="24"/>
      <c r="G110" s="30" t="str">
        <f t="shared" ca="1" si="14"/>
        <v/>
      </c>
      <c r="H110" s="25" t="str">
        <f t="shared" ca="1" si="15"/>
        <v/>
      </c>
      <c r="I110" s="40" t="str">
        <f t="shared" ca="1" si="16"/>
        <v/>
      </c>
      <c r="J110" s="25" t="str">
        <f t="shared" ca="1" si="17"/>
        <v/>
      </c>
      <c r="K110" s="25" t="str">
        <f t="shared" ca="1" si="18"/>
        <v/>
      </c>
      <c r="L110" s="31" t="str">
        <f t="shared" ca="1" si="19"/>
        <v/>
      </c>
      <c r="M110" s="24"/>
      <c r="N110" s="30" t="str">
        <f t="shared" ca="1" si="20"/>
        <v/>
      </c>
      <c r="O110" s="25" t="str">
        <f t="shared" ca="1" si="21"/>
        <v/>
      </c>
      <c r="P110" s="40" t="str">
        <f t="shared" ca="1" si="22"/>
        <v/>
      </c>
      <c r="Q110" s="25" t="str">
        <f t="shared" ca="1" si="23"/>
        <v/>
      </c>
      <c r="R110" s="25" t="str">
        <f t="shared" ca="1" si="24"/>
        <v/>
      </c>
      <c r="S110" s="31" t="str">
        <f t="shared" ca="1" si="25"/>
        <v/>
      </c>
      <c r="T110" s="24"/>
      <c r="U110" s="25"/>
      <c r="V110" s="25"/>
      <c r="W110" s="25"/>
      <c r="X110" s="25"/>
      <c r="Y110" s="25"/>
      <c r="Z110" s="25"/>
    </row>
    <row r="111" spans="1:26" ht="14.25" customHeight="1" x14ac:dyDescent="0.25">
      <c r="A111" s="25">
        <v>125</v>
      </c>
      <c r="B111" s="23"/>
      <c r="C111" s="23"/>
      <c r="D111" s="23"/>
      <c r="E111" s="23"/>
      <c r="F111" s="24"/>
      <c r="G111" s="30" t="str">
        <f t="shared" ca="1" si="14"/>
        <v/>
      </c>
      <c r="H111" s="25" t="str">
        <f t="shared" ca="1" si="15"/>
        <v/>
      </c>
      <c r="I111" s="40" t="str">
        <f t="shared" ca="1" si="16"/>
        <v/>
      </c>
      <c r="J111" s="25" t="str">
        <f t="shared" ca="1" si="17"/>
        <v/>
      </c>
      <c r="K111" s="25" t="str">
        <f t="shared" ca="1" si="18"/>
        <v/>
      </c>
      <c r="L111" s="31" t="str">
        <f t="shared" ca="1" si="19"/>
        <v/>
      </c>
      <c r="M111" s="24"/>
      <c r="N111" s="30" t="str">
        <f t="shared" ca="1" si="20"/>
        <v/>
      </c>
      <c r="O111" s="25" t="str">
        <f t="shared" ca="1" si="21"/>
        <v/>
      </c>
      <c r="P111" s="40" t="str">
        <f t="shared" ca="1" si="22"/>
        <v/>
      </c>
      <c r="Q111" s="25" t="str">
        <f t="shared" ca="1" si="23"/>
        <v/>
      </c>
      <c r="R111" s="25" t="str">
        <f t="shared" ca="1" si="24"/>
        <v/>
      </c>
      <c r="S111" s="31" t="str">
        <f t="shared" ca="1" si="25"/>
        <v/>
      </c>
      <c r="T111" s="24"/>
      <c r="U111" s="25"/>
      <c r="V111" s="25"/>
      <c r="W111" s="25"/>
      <c r="X111" s="25"/>
      <c r="Y111" s="25"/>
      <c r="Z111" s="25"/>
    </row>
    <row r="112" spans="1:26" ht="14.25" customHeight="1" x14ac:dyDescent="0.25">
      <c r="A112" s="25">
        <v>126</v>
      </c>
      <c r="B112" s="23"/>
      <c r="C112" s="23"/>
      <c r="D112" s="23"/>
      <c r="E112" s="23"/>
      <c r="F112" s="24"/>
      <c r="G112" s="30" t="str">
        <f t="shared" ca="1" si="14"/>
        <v/>
      </c>
      <c r="H112" s="25" t="str">
        <f t="shared" ca="1" si="15"/>
        <v/>
      </c>
      <c r="I112" s="40" t="str">
        <f t="shared" ca="1" si="16"/>
        <v/>
      </c>
      <c r="J112" s="25" t="str">
        <f t="shared" ca="1" si="17"/>
        <v/>
      </c>
      <c r="K112" s="25" t="str">
        <f t="shared" ca="1" si="18"/>
        <v/>
      </c>
      <c r="L112" s="31" t="str">
        <f t="shared" ca="1" si="19"/>
        <v/>
      </c>
      <c r="M112" s="24"/>
      <c r="N112" s="30" t="str">
        <f t="shared" ca="1" si="20"/>
        <v/>
      </c>
      <c r="O112" s="25" t="str">
        <f t="shared" ca="1" si="21"/>
        <v/>
      </c>
      <c r="P112" s="40" t="str">
        <f t="shared" ca="1" si="22"/>
        <v/>
      </c>
      <c r="Q112" s="25" t="str">
        <f t="shared" ca="1" si="23"/>
        <v/>
      </c>
      <c r="R112" s="25" t="str">
        <f t="shared" ca="1" si="24"/>
        <v/>
      </c>
      <c r="S112" s="31" t="str">
        <f t="shared" ca="1" si="25"/>
        <v/>
      </c>
      <c r="T112" s="24"/>
      <c r="U112" s="25"/>
      <c r="V112" s="25"/>
      <c r="W112" s="25"/>
      <c r="X112" s="25"/>
      <c r="Y112" s="25"/>
      <c r="Z112" s="25"/>
    </row>
    <row r="113" spans="1:26" ht="14.25" customHeight="1" x14ac:dyDescent="0.25">
      <c r="A113" s="25">
        <v>127</v>
      </c>
      <c r="B113" s="23"/>
      <c r="C113" s="23"/>
      <c r="D113" s="23"/>
      <c r="E113" s="23"/>
      <c r="F113" s="24"/>
      <c r="G113" s="30" t="str">
        <f t="shared" ca="1" si="14"/>
        <v/>
      </c>
      <c r="H113" s="25" t="str">
        <f t="shared" ca="1" si="15"/>
        <v/>
      </c>
      <c r="I113" s="40" t="str">
        <f t="shared" ca="1" si="16"/>
        <v/>
      </c>
      <c r="J113" s="25" t="str">
        <f t="shared" ca="1" si="17"/>
        <v/>
      </c>
      <c r="K113" s="25" t="str">
        <f t="shared" ca="1" si="18"/>
        <v/>
      </c>
      <c r="L113" s="31" t="str">
        <f t="shared" ca="1" si="19"/>
        <v/>
      </c>
      <c r="M113" s="24"/>
      <c r="N113" s="30" t="str">
        <f t="shared" ca="1" si="20"/>
        <v/>
      </c>
      <c r="O113" s="25" t="str">
        <f t="shared" ca="1" si="21"/>
        <v/>
      </c>
      <c r="P113" s="40" t="str">
        <f t="shared" ca="1" si="22"/>
        <v/>
      </c>
      <c r="Q113" s="25" t="str">
        <f t="shared" ca="1" si="23"/>
        <v/>
      </c>
      <c r="R113" s="25" t="str">
        <f t="shared" ca="1" si="24"/>
        <v/>
      </c>
      <c r="S113" s="31" t="str">
        <f t="shared" ca="1" si="25"/>
        <v/>
      </c>
      <c r="T113" s="24"/>
      <c r="U113" s="25"/>
      <c r="V113" s="25"/>
      <c r="W113" s="25"/>
      <c r="X113" s="25"/>
      <c r="Y113" s="25"/>
      <c r="Z113" s="25"/>
    </row>
    <row r="114" spans="1:26" ht="14.25" customHeight="1" x14ac:dyDescent="0.25">
      <c r="A114" s="25">
        <v>128</v>
      </c>
      <c r="B114" s="23"/>
      <c r="C114" s="23"/>
      <c r="D114" s="23"/>
      <c r="E114" s="23"/>
      <c r="F114" s="24"/>
      <c r="G114" s="30" t="str">
        <f t="shared" ca="1" si="14"/>
        <v/>
      </c>
      <c r="H114" s="25" t="str">
        <f t="shared" ca="1" si="15"/>
        <v/>
      </c>
      <c r="I114" s="40" t="str">
        <f t="shared" ca="1" si="16"/>
        <v/>
      </c>
      <c r="J114" s="25" t="str">
        <f t="shared" ca="1" si="17"/>
        <v/>
      </c>
      <c r="K114" s="25" t="str">
        <f t="shared" ca="1" si="18"/>
        <v/>
      </c>
      <c r="L114" s="31" t="str">
        <f t="shared" ca="1" si="19"/>
        <v/>
      </c>
      <c r="M114" s="24"/>
      <c r="N114" s="30" t="str">
        <f t="shared" ca="1" si="20"/>
        <v/>
      </c>
      <c r="O114" s="25" t="str">
        <f t="shared" ca="1" si="21"/>
        <v/>
      </c>
      <c r="P114" s="40" t="str">
        <f t="shared" ca="1" si="22"/>
        <v/>
      </c>
      <c r="Q114" s="25" t="str">
        <f t="shared" ca="1" si="23"/>
        <v/>
      </c>
      <c r="R114" s="25" t="str">
        <f t="shared" ca="1" si="24"/>
        <v/>
      </c>
      <c r="S114" s="31" t="str">
        <f t="shared" ca="1" si="25"/>
        <v/>
      </c>
      <c r="T114" s="24"/>
      <c r="U114" s="25"/>
      <c r="V114" s="25"/>
      <c r="W114" s="25"/>
      <c r="X114" s="25"/>
      <c r="Y114" s="25"/>
      <c r="Z114" s="25"/>
    </row>
    <row r="115" spans="1:26" ht="14.25" customHeight="1" x14ac:dyDescent="0.25">
      <c r="A115" s="25">
        <v>129</v>
      </c>
      <c r="B115" s="23"/>
      <c r="C115" s="23"/>
      <c r="D115" s="23"/>
      <c r="E115" s="23"/>
      <c r="F115" s="24"/>
      <c r="G115" s="30" t="str">
        <f t="shared" ca="1" si="14"/>
        <v/>
      </c>
      <c r="H115" s="25" t="str">
        <f t="shared" ca="1" si="15"/>
        <v/>
      </c>
      <c r="I115" s="40" t="str">
        <f t="shared" ca="1" si="16"/>
        <v/>
      </c>
      <c r="J115" s="25" t="str">
        <f t="shared" ca="1" si="17"/>
        <v/>
      </c>
      <c r="K115" s="25" t="str">
        <f t="shared" ca="1" si="18"/>
        <v/>
      </c>
      <c r="L115" s="31" t="str">
        <f t="shared" ca="1" si="19"/>
        <v/>
      </c>
      <c r="M115" s="24"/>
      <c r="N115" s="30" t="str">
        <f t="shared" ca="1" si="20"/>
        <v/>
      </c>
      <c r="O115" s="25" t="str">
        <f t="shared" ca="1" si="21"/>
        <v/>
      </c>
      <c r="P115" s="40" t="str">
        <f t="shared" ca="1" si="22"/>
        <v/>
      </c>
      <c r="Q115" s="25" t="str">
        <f t="shared" ca="1" si="23"/>
        <v/>
      </c>
      <c r="R115" s="25" t="str">
        <f t="shared" ca="1" si="24"/>
        <v/>
      </c>
      <c r="S115" s="31" t="str">
        <f t="shared" ca="1" si="25"/>
        <v/>
      </c>
      <c r="T115" s="24"/>
      <c r="U115" s="25"/>
      <c r="V115" s="25"/>
      <c r="W115" s="25"/>
      <c r="X115" s="25"/>
      <c r="Y115" s="25"/>
      <c r="Z115" s="25"/>
    </row>
    <row r="116" spans="1:26" ht="14.25" customHeight="1" x14ac:dyDescent="0.25">
      <c r="A116" s="25">
        <v>130</v>
      </c>
      <c r="B116" s="23"/>
      <c r="C116" s="23"/>
      <c r="D116" s="23"/>
      <c r="E116" s="23"/>
      <c r="F116" s="24"/>
      <c r="G116" s="30" t="str">
        <f t="shared" ca="1" si="14"/>
        <v/>
      </c>
      <c r="H116" s="25" t="str">
        <f t="shared" ca="1" si="15"/>
        <v/>
      </c>
      <c r="I116" s="40" t="str">
        <f t="shared" ca="1" si="16"/>
        <v/>
      </c>
      <c r="J116" s="25" t="str">
        <f t="shared" ca="1" si="17"/>
        <v/>
      </c>
      <c r="K116" s="25" t="str">
        <f t="shared" ca="1" si="18"/>
        <v/>
      </c>
      <c r="L116" s="31" t="str">
        <f t="shared" ca="1" si="19"/>
        <v/>
      </c>
      <c r="M116" s="24"/>
      <c r="N116" s="30" t="str">
        <f t="shared" ca="1" si="20"/>
        <v/>
      </c>
      <c r="O116" s="25" t="str">
        <f t="shared" ca="1" si="21"/>
        <v/>
      </c>
      <c r="P116" s="40" t="str">
        <f t="shared" ca="1" si="22"/>
        <v/>
      </c>
      <c r="Q116" s="25" t="str">
        <f t="shared" ca="1" si="23"/>
        <v/>
      </c>
      <c r="R116" s="25" t="str">
        <f t="shared" ca="1" si="24"/>
        <v/>
      </c>
      <c r="S116" s="31" t="str">
        <f t="shared" ca="1" si="25"/>
        <v/>
      </c>
      <c r="T116" s="24"/>
      <c r="U116" s="25"/>
      <c r="V116" s="25"/>
      <c r="W116" s="25"/>
      <c r="X116" s="25"/>
      <c r="Y116" s="25"/>
      <c r="Z116" s="25"/>
    </row>
    <row r="117" spans="1:26" ht="14.25" customHeight="1" x14ac:dyDescent="0.25">
      <c r="A117" s="25">
        <v>131</v>
      </c>
      <c r="B117" s="23"/>
      <c r="C117" s="23"/>
      <c r="D117" s="23"/>
      <c r="E117" s="23"/>
      <c r="F117" s="24"/>
      <c r="G117" s="30" t="str">
        <f t="shared" ca="1" si="14"/>
        <v/>
      </c>
      <c r="H117" s="25" t="str">
        <f t="shared" ca="1" si="15"/>
        <v/>
      </c>
      <c r="I117" s="40" t="str">
        <f t="shared" ca="1" si="16"/>
        <v/>
      </c>
      <c r="J117" s="25" t="str">
        <f t="shared" ca="1" si="17"/>
        <v/>
      </c>
      <c r="K117" s="25" t="str">
        <f t="shared" ca="1" si="18"/>
        <v/>
      </c>
      <c r="L117" s="31" t="str">
        <f t="shared" ca="1" si="19"/>
        <v/>
      </c>
      <c r="M117" s="24"/>
      <c r="N117" s="30" t="str">
        <f t="shared" ca="1" si="20"/>
        <v/>
      </c>
      <c r="O117" s="25" t="str">
        <f t="shared" ca="1" si="21"/>
        <v/>
      </c>
      <c r="P117" s="40" t="str">
        <f t="shared" ca="1" si="22"/>
        <v/>
      </c>
      <c r="Q117" s="25" t="str">
        <f t="shared" ca="1" si="23"/>
        <v/>
      </c>
      <c r="R117" s="25" t="str">
        <f t="shared" ca="1" si="24"/>
        <v/>
      </c>
      <c r="S117" s="31" t="str">
        <f t="shared" ca="1" si="25"/>
        <v/>
      </c>
      <c r="T117" s="24"/>
      <c r="U117" s="25"/>
      <c r="V117" s="25"/>
      <c r="W117" s="25"/>
      <c r="X117" s="25"/>
      <c r="Y117" s="25"/>
      <c r="Z117" s="25"/>
    </row>
    <row r="118" spans="1:26" ht="14.25" customHeight="1" x14ac:dyDescent="0.25">
      <c r="A118" s="25">
        <v>132</v>
      </c>
      <c r="B118" s="23"/>
      <c r="C118" s="23"/>
      <c r="D118" s="23"/>
      <c r="E118" s="23"/>
      <c r="F118" s="24"/>
      <c r="G118" s="30" t="str">
        <f t="shared" ca="1" si="14"/>
        <v/>
      </c>
      <c r="H118" s="25" t="str">
        <f t="shared" ca="1" si="15"/>
        <v/>
      </c>
      <c r="I118" s="40" t="str">
        <f t="shared" ca="1" si="16"/>
        <v/>
      </c>
      <c r="J118" s="25" t="str">
        <f t="shared" ca="1" si="17"/>
        <v/>
      </c>
      <c r="K118" s="25" t="str">
        <f t="shared" ca="1" si="18"/>
        <v/>
      </c>
      <c r="L118" s="31" t="str">
        <f t="shared" ca="1" si="19"/>
        <v/>
      </c>
      <c r="M118" s="24"/>
      <c r="N118" s="30" t="str">
        <f t="shared" ca="1" si="20"/>
        <v/>
      </c>
      <c r="O118" s="25" t="str">
        <f t="shared" ca="1" si="21"/>
        <v/>
      </c>
      <c r="P118" s="40" t="str">
        <f t="shared" ca="1" si="22"/>
        <v/>
      </c>
      <c r="Q118" s="25" t="str">
        <f t="shared" ca="1" si="23"/>
        <v/>
      </c>
      <c r="R118" s="25" t="str">
        <f t="shared" ca="1" si="24"/>
        <v/>
      </c>
      <c r="S118" s="31" t="str">
        <f t="shared" ca="1" si="25"/>
        <v/>
      </c>
      <c r="T118" s="24"/>
      <c r="U118" s="25"/>
      <c r="V118" s="25"/>
      <c r="W118" s="25"/>
      <c r="X118" s="25"/>
      <c r="Y118" s="25"/>
      <c r="Z118" s="25"/>
    </row>
    <row r="119" spans="1:26" ht="14.25" customHeight="1" x14ac:dyDescent="0.25">
      <c r="A119" s="25">
        <v>133</v>
      </c>
      <c r="B119" s="23"/>
      <c r="C119" s="23"/>
      <c r="D119" s="23"/>
      <c r="E119" s="23"/>
      <c r="F119" s="24"/>
      <c r="G119" s="30" t="str">
        <f t="shared" ca="1" si="14"/>
        <v/>
      </c>
      <c r="H119" s="25" t="str">
        <f t="shared" ca="1" si="15"/>
        <v/>
      </c>
      <c r="I119" s="40" t="str">
        <f t="shared" ca="1" si="16"/>
        <v/>
      </c>
      <c r="J119" s="25" t="str">
        <f t="shared" ca="1" si="17"/>
        <v/>
      </c>
      <c r="K119" s="25" t="str">
        <f t="shared" ca="1" si="18"/>
        <v/>
      </c>
      <c r="L119" s="31" t="str">
        <f t="shared" ca="1" si="19"/>
        <v/>
      </c>
      <c r="M119" s="24"/>
      <c r="N119" s="30" t="str">
        <f t="shared" ca="1" si="20"/>
        <v/>
      </c>
      <c r="O119" s="25" t="str">
        <f t="shared" ca="1" si="21"/>
        <v/>
      </c>
      <c r="P119" s="40" t="str">
        <f t="shared" ca="1" si="22"/>
        <v/>
      </c>
      <c r="Q119" s="25" t="str">
        <f t="shared" ca="1" si="23"/>
        <v/>
      </c>
      <c r="R119" s="25" t="str">
        <f t="shared" ca="1" si="24"/>
        <v/>
      </c>
      <c r="S119" s="31" t="str">
        <f t="shared" ca="1" si="25"/>
        <v/>
      </c>
      <c r="T119" s="24"/>
      <c r="U119" s="25"/>
      <c r="V119" s="25"/>
      <c r="W119" s="25"/>
      <c r="X119" s="25"/>
      <c r="Y119" s="25"/>
      <c r="Z119" s="25"/>
    </row>
    <row r="120" spans="1:26" ht="14.25" customHeight="1" x14ac:dyDescent="0.25">
      <c r="A120" s="25">
        <v>134</v>
      </c>
      <c r="B120" s="23"/>
      <c r="C120" s="23"/>
      <c r="D120" s="23"/>
      <c r="E120" s="23"/>
      <c r="F120" s="24"/>
      <c r="G120" s="30" t="str">
        <f t="shared" ca="1" si="14"/>
        <v/>
      </c>
      <c r="H120" s="25" t="str">
        <f t="shared" ca="1" si="15"/>
        <v/>
      </c>
      <c r="I120" s="40" t="str">
        <f t="shared" ca="1" si="16"/>
        <v/>
      </c>
      <c r="J120" s="25" t="str">
        <f t="shared" ca="1" si="17"/>
        <v/>
      </c>
      <c r="K120" s="25" t="str">
        <f t="shared" ca="1" si="18"/>
        <v/>
      </c>
      <c r="L120" s="31" t="str">
        <f t="shared" ca="1" si="19"/>
        <v/>
      </c>
      <c r="M120" s="24"/>
      <c r="N120" s="30" t="str">
        <f t="shared" ca="1" si="20"/>
        <v/>
      </c>
      <c r="O120" s="25" t="str">
        <f t="shared" ca="1" si="21"/>
        <v/>
      </c>
      <c r="P120" s="40" t="str">
        <f t="shared" ca="1" si="22"/>
        <v/>
      </c>
      <c r="Q120" s="25" t="str">
        <f t="shared" ca="1" si="23"/>
        <v/>
      </c>
      <c r="R120" s="25" t="str">
        <f t="shared" ca="1" si="24"/>
        <v/>
      </c>
      <c r="S120" s="31" t="str">
        <f t="shared" ca="1" si="25"/>
        <v/>
      </c>
      <c r="T120" s="24"/>
      <c r="U120" s="25"/>
      <c r="V120" s="25"/>
      <c r="W120" s="25"/>
      <c r="X120" s="25"/>
      <c r="Y120" s="25"/>
      <c r="Z120" s="25"/>
    </row>
    <row r="121" spans="1:26" ht="14.25" customHeight="1" x14ac:dyDescent="0.25">
      <c r="A121" s="25">
        <v>135</v>
      </c>
      <c r="B121" s="23"/>
      <c r="C121" s="23"/>
      <c r="D121" s="23"/>
      <c r="E121" s="23"/>
      <c r="F121" s="24"/>
      <c r="G121" s="30" t="str">
        <f t="shared" ca="1" si="14"/>
        <v/>
      </c>
      <c r="H121" s="25" t="str">
        <f t="shared" ca="1" si="15"/>
        <v/>
      </c>
      <c r="I121" s="40" t="str">
        <f t="shared" ca="1" si="16"/>
        <v/>
      </c>
      <c r="J121" s="25" t="str">
        <f t="shared" ca="1" si="17"/>
        <v/>
      </c>
      <c r="K121" s="25" t="str">
        <f t="shared" ca="1" si="18"/>
        <v/>
      </c>
      <c r="L121" s="31" t="str">
        <f t="shared" ca="1" si="19"/>
        <v/>
      </c>
      <c r="M121" s="24"/>
      <c r="N121" s="30" t="str">
        <f t="shared" ca="1" si="20"/>
        <v/>
      </c>
      <c r="O121" s="25" t="str">
        <f t="shared" ca="1" si="21"/>
        <v/>
      </c>
      <c r="P121" s="40" t="str">
        <f t="shared" ca="1" si="22"/>
        <v/>
      </c>
      <c r="Q121" s="25" t="str">
        <f t="shared" ca="1" si="23"/>
        <v/>
      </c>
      <c r="R121" s="25" t="str">
        <f t="shared" ca="1" si="24"/>
        <v/>
      </c>
      <c r="S121" s="31" t="str">
        <f t="shared" ca="1" si="25"/>
        <v/>
      </c>
      <c r="T121" s="24"/>
      <c r="U121" s="25"/>
      <c r="V121" s="25"/>
      <c r="W121" s="25"/>
      <c r="X121" s="25"/>
      <c r="Y121" s="25"/>
      <c r="Z121" s="25"/>
    </row>
    <row r="122" spans="1:26" ht="14.25" customHeight="1" x14ac:dyDescent="0.25">
      <c r="A122" s="25">
        <v>136</v>
      </c>
      <c r="B122" s="23"/>
      <c r="C122" s="23"/>
      <c r="D122" s="23"/>
      <c r="E122" s="23"/>
      <c r="F122" s="24"/>
      <c r="G122" s="30" t="str">
        <f t="shared" ca="1" si="14"/>
        <v/>
      </c>
      <c r="H122" s="25" t="str">
        <f t="shared" ca="1" si="15"/>
        <v/>
      </c>
      <c r="I122" s="40" t="str">
        <f t="shared" ca="1" si="16"/>
        <v/>
      </c>
      <c r="J122" s="25" t="str">
        <f t="shared" ca="1" si="17"/>
        <v/>
      </c>
      <c r="K122" s="25" t="str">
        <f t="shared" ca="1" si="18"/>
        <v/>
      </c>
      <c r="L122" s="31" t="str">
        <f t="shared" ca="1" si="19"/>
        <v/>
      </c>
      <c r="M122" s="24"/>
      <c r="N122" s="30" t="str">
        <f t="shared" ca="1" si="20"/>
        <v/>
      </c>
      <c r="O122" s="25" t="str">
        <f t="shared" ca="1" si="21"/>
        <v/>
      </c>
      <c r="P122" s="40" t="str">
        <f t="shared" ca="1" si="22"/>
        <v/>
      </c>
      <c r="Q122" s="25" t="str">
        <f t="shared" ca="1" si="23"/>
        <v/>
      </c>
      <c r="R122" s="25" t="str">
        <f t="shared" ca="1" si="24"/>
        <v/>
      </c>
      <c r="S122" s="31" t="str">
        <f t="shared" ca="1" si="25"/>
        <v/>
      </c>
      <c r="T122" s="24"/>
      <c r="U122" s="25"/>
      <c r="V122" s="25"/>
      <c r="W122" s="25"/>
      <c r="X122" s="25"/>
      <c r="Y122" s="25"/>
      <c r="Z122" s="25"/>
    </row>
    <row r="123" spans="1:26" ht="14.25" customHeight="1" x14ac:dyDescent="0.25">
      <c r="A123" s="25">
        <v>137</v>
      </c>
      <c r="B123" s="23"/>
      <c r="C123" s="23"/>
      <c r="D123" s="23"/>
      <c r="E123" s="23"/>
      <c r="F123" s="24"/>
      <c r="G123" s="30" t="str">
        <f t="shared" ca="1" si="14"/>
        <v/>
      </c>
      <c r="H123" s="25" t="str">
        <f t="shared" ca="1" si="15"/>
        <v/>
      </c>
      <c r="I123" s="40" t="str">
        <f t="shared" ca="1" si="16"/>
        <v/>
      </c>
      <c r="J123" s="25" t="str">
        <f t="shared" ca="1" si="17"/>
        <v/>
      </c>
      <c r="K123" s="25" t="str">
        <f t="shared" ca="1" si="18"/>
        <v/>
      </c>
      <c r="L123" s="31" t="str">
        <f t="shared" ca="1" si="19"/>
        <v/>
      </c>
      <c r="M123" s="24"/>
      <c r="N123" s="30" t="str">
        <f t="shared" ca="1" si="20"/>
        <v/>
      </c>
      <c r="O123" s="25" t="str">
        <f t="shared" ca="1" si="21"/>
        <v/>
      </c>
      <c r="P123" s="40" t="str">
        <f t="shared" ca="1" si="22"/>
        <v/>
      </c>
      <c r="Q123" s="25" t="str">
        <f t="shared" ca="1" si="23"/>
        <v/>
      </c>
      <c r="R123" s="25" t="str">
        <f t="shared" ca="1" si="24"/>
        <v/>
      </c>
      <c r="S123" s="31" t="str">
        <f t="shared" ca="1" si="25"/>
        <v/>
      </c>
      <c r="T123" s="24"/>
      <c r="U123" s="25"/>
      <c r="V123" s="25"/>
      <c r="W123" s="25"/>
      <c r="X123" s="25"/>
      <c r="Y123" s="25"/>
      <c r="Z123" s="25"/>
    </row>
    <row r="124" spans="1:26" ht="14.25" customHeight="1" x14ac:dyDescent="0.25">
      <c r="A124" s="25">
        <v>138</v>
      </c>
      <c r="B124" s="23"/>
      <c r="C124" s="23"/>
      <c r="D124" s="23"/>
      <c r="E124" s="23"/>
      <c r="F124" s="24"/>
      <c r="G124" s="30" t="str">
        <f t="shared" ca="1" si="14"/>
        <v/>
      </c>
      <c r="H124" s="25" t="str">
        <f t="shared" ca="1" si="15"/>
        <v/>
      </c>
      <c r="I124" s="40" t="str">
        <f t="shared" ca="1" si="16"/>
        <v/>
      </c>
      <c r="J124" s="25" t="str">
        <f t="shared" ca="1" si="17"/>
        <v/>
      </c>
      <c r="K124" s="25" t="str">
        <f t="shared" ca="1" si="18"/>
        <v/>
      </c>
      <c r="L124" s="31" t="str">
        <f t="shared" ca="1" si="19"/>
        <v/>
      </c>
      <c r="M124" s="24"/>
      <c r="N124" s="30" t="str">
        <f t="shared" ca="1" si="20"/>
        <v/>
      </c>
      <c r="O124" s="25" t="str">
        <f t="shared" ca="1" si="21"/>
        <v/>
      </c>
      <c r="P124" s="40" t="str">
        <f t="shared" ca="1" si="22"/>
        <v/>
      </c>
      <c r="Q124" s="25" t="str">
        <f t="shared" ca="1" si="23"/>
        <v/>
      </c>
      <c r="R124" s="25" t="str">
        <f t="shared" ca="1" si="24"/>
        <v/>
      </c>
      <c r="S124" s="31" t="str">
        <f t="shared" ca="1" si="25"/>
        <v/>
      </c>
      <c r="T124" s="24"/>
      <c r="U124" s="25"/>
      <c r="V124" s="25"/>
      <c r="W124" s="25"/>
      <c r="X124" s="25"/>
      <c r="Y124" s="25"/>
      <c r="Z124" s="25"/>
    </row>
    <row r="125" spans="1:26" ht="14.25" customHeight="1" x14ac:dyDescent="0.25">
      <c r="A125" s="25">
        <v>139</v>
      </c>
      <c r="B125" s="23"/>
      <c r="C125" s="23"/>
      <c r="D125" s="23"/>
      <c r="E125" s="23"/>
      <c r="F125" s="24"/>
      <c r="G125" s="30" t="str">
        <f t="shared" ca="1" si="14"/>
        <v/>
      </c>
      <c r="H125" s="25" t="str">
        <f t="shared" ca="1" si="15"/>
        <v/>
      </c>
      <c r="I125" s="40" t="str">
        <f t="shared" ca="1" si="16"/>
        <v/>
      </c>
      <c r="J125" s="25" t="str">
        <f t="shared" ca="1" si="17"/>
        <v/>
      </c>
      <c r="K125" s="25" t="str">
        <f t="shared" ca="1" si="18"/>
        <v/>
      </c>
      <c r="L125" s="31" t="str">
        <f t="shared" ca="1" si="19"/>
        <v/>
      </c>
      <c r="M125" s="24"/>
      <c r="N125" s="30" t="str">
        <f t="shared" ca="1" si="20"/>
        <v/>
      </c>
      <c r="O125" s="25" t="str">
        <f t="shared" ca="1" si="21"/>
        <v/>
      </c>
      <c r="P125" s="40" t="str">
        <f t="shared" ca="1" si="22"/>
        <v/>
      </c>
      <c r="Q125" s="25" t="str">
        <f t="shared" ca="1" si="23"/>
        <v/>
      </c>
      <c r="R125" s="25" t="str">
        <f t="shared" ca="1" si="24"/>
        <v/>
      </c>
      <c r="S125" s="31" t="str">
        <f t="shared" ca="1" si="25"/>
        <v/>
      </c>
      <c r="T125" s="24"/>
      <c r="U125" s="25"/>
      <c r="V125" s="25"/>
      <c r="W125" s="25"/>
      <c r="X125" s="25"/>
      <c r="Y125" s="25"/>
      <c r="Z125" s="25"/>
    </row>
    <row r="126" spans="1:26" ht="14.25" customHeight="1" x14ac:dyDescent="0.25">
      <c r="A126" s="25">
        <v>140</v>
      </c>
      <c r="B126" s="23"/>
      <c r="C126" s="23"/>
      <c r="D126" s="23"/>
      <c r="E126" s="23"/>
      <c r="F126" s="24"/>
      <c r="G126" s="30" t="str">
        <f t="shared" ca="1" si="14"/>
        <v/>
      </c>
      <c r="H126" s="25" t="str">
        <f t="shared" ca="1" si="15"/>
        <v/>
      </c>
      <c r="I126" s="40" t="str">
        <f t="shared" ca="1" si="16"/>
        <v/>
      </c>
      <c r="J126" s="25" t="str">
        <f t="shared" ca="1" si="17"/>
        <v/>
      </c>
      <c r="K126" s="25" t="str">
        <f t="shared" ca="1" si="18"/>
        <v/>
      </c>
      <c r="L126" s="31" t="str">
        <f t="shared" ca="1" si="19"/>
        <v/>
      </c>
      <c r="M126" s="24"/>
      <c r="N126" s="30" t="str">
        <f t="shared" ca="1" si="20"/>
        <v/>
      </c>
      <c r="O126" s="25" t="str">
        <f t="shared" ca="1" si="21"/>
        <v/>
      </c>
      <c r="P126" s="40" t="str">
        <f t="shared" ca="1" si="22"/>
        <v/>
      </c>
      <c r="Q126" s="25" t="str">
        <f t="shared" ca="1" si="23"/>
        <v/>
      </c>
      <c r="R126" s="25" t="str">
        <f t="shared" ca="1" si="24"/>
        <v/>
      </c>
      <c r="S126" s="31" t="str">
        <f t="shared" ca="1" si="25"/>
        <v/>
      </c>
      <c r="T126" s="24"/>
      <c r="U126" s="25"/>
      <c r="V126" s="25"/>
      <c r="W126" s="25"/>
      <c r="X126" s="25"/>
      <c r="Y126" s="25"/>
      <c r="Z126" s="25"/>
    </row>
    <row r="127" spans="1:26" ht="14.25" customHeight="1" x14ac:dyDescent="0.25">
      <c r="A127" s="25">
        <v>141</v>
      </c>
      <c r="B127" s="23"/>
      <c r="C127" s="23"/>
      <c r="D127" s="23"/>
      <c r="E127" s="23"/>
      <c r="F127" s="24"/>
      <c r="G127" s="30" t="str">
        <f t="shared" ca="1" si="14"/>
        <v/>
      </c>
      <c r="H127" s="25" t="str">
        <f t="shared" ca="1" si="15"/>
        <v/>
      </c>
      <c r="I127" s="40" t="str">
        <f t="shared" ca="1" si="16"/>
        <v/>
      </c>
      <c r="J127" s="25" t="str">
        <f t="shared" ca="1" si="17"/>
        <v/>
      </c>
      <c r="K127" s="25" t="str">
        <f t="shared" ca="1" si="18"/>
        <v/>
      </c>
      <c r="L127" s="31" t="str">
        <f t="shared" ca="1" si="19"/>
        <v/>
      </c>
      <c r="M127" s="24"/>
      <c r="N127" s="30" t="str">
        <f t="shared" ca="1" si="20"/>
        <v/>
      </c>
      <c r="O127" s="25" t="str">
        <f t="shared" ca="1" si="21"/>
        <v/>
      </c>
      <c r="P127" s="40" t="str">
        <f t="shared" ca="1" si="22"/>
        <v/>
      </c>
      <c r="Q127" s="25" t="str">
        <f t="shared" ca="1" si="23"/>
        <v/>
      </c>
      <c r="R127" s="25" t="str">
        <f t="shared" ca="1" si="24"/>
        <v/>
      </c>
      <c r="S127" s="31" t="str">
        <f t="shared" ca="1" si="25"/>
        <v/>
      </c>
      <c r="T127" s="24"/>
      <c r="U127" s="25"/>
      <c r="V127" s="25"/>
      <c r="W127" s="25"/>
      <c r="X127" s="25"/>
      <c r="Y127" s="25"/>
      <c r="Z127" s="25"/>
    </row>
    <row r="128" spans="1:26" ht="14.25" customHeight="1" x14ac:dyDescent="0.25">
      <c r="A128" s="25">
        <v>142</v>
      </c>
      <c r="B128" s="23"/>
      <c r="C128" s="23"/>
      <c r="D128" s="23"/>
      <c r="E128" s="23"/>
      <c r="F128" s="24"/>
      <c r="G128" s="30" t="str">
        <f t="shared" ca="1" si="14"/>
        <v/>
      </c>
      <c r="H128" s="25" t="str">
        <f t="shared" ca="1" si="15"/>
        <v/>
      </c>
      <c r="I128" s="40" t="str">
        <f t="shared" ca="1" si="16"/>
        <v/>
      </c>
      <c r="J128" s="25" t="str">
        <f t="shared" ca="1" si="17"/>
        <v/>
      </c>
      <c r="K128" s="25" t="str">
        <f t="shared" ca="1" si="18"/>
        <v/>
      </c>
      <c r="L128" s="31" t="str">
        <f t="shared" ca="1" si="19"/>
        <v/>
      </c>
      <c r="M128" s="24"/>
      <c r="N128" s="30" t="str">
        <f t="shared" ca="1" si="20"/>
        <v/>
      </c>
      <c r="O128" s="25" t="str">
        <f t="shared" ca="1" si="21"/>
        <v/>
      </c>
      <c r="P128" s="40" t="str">
        <f t="shared" ca="1" si="22"/>
        <v/>
      </c>
      <c r="Q128" s="25" t="str">
        <f t="shared" ca="1" si="23"/>
        <v/>
      </c>
      <c r="R128" s="25" t="str">
        <f t="shared" ca="1" si="24"/>
        <v/>
      </c>
      <c r="S128" s="31" t="str">
        <f t="shared" ca="1" si="25"/>
        <v/>
      </c>
      <c r="T128" s="24"/>
      <c r="U128" s="25"/>
      <c r="V128" s="25"/>
      <c r="W128" s="25"/>
      <c r="X128" s="25"/>
      <c r="Y128" s="25"/>
      <c r="Z128" s="25"/>
    </row>
    <row r="129" spans="1:26" ht="14.25" customHeight="1" x14ac:dyDescent="0.25">
      <c r="A129" s="25">
        <v>143</v>
      </c>
      <c r="B129" s="23"/>
      <c r="C129" s="23"/>
      <c r="D129" s="23"/>
      <c r="E129" s="23"/>
      <c r="F129" s="24"/>
      <c r="G129" s="30" t="str">
        <f t="shared" ca="1" si="14"/>
        <v/>
      </c>
      <c r="H129" s="25" t="str">
        <f t="shared" ca="1" si="15"/>
        <v/>
      </c>
      <c r="I129" s="40" t="str">
        <f t="shared" ca="1" si="16"/>
        <v/>
      </c>
      <c r="J129" s="25" t="str">
        <f t="shared" ca="1" si="17"/>
        <v/>
      </c>
      <c r="K129" s="25" t="str">
        <f t="shared" ca="1" si="18"/>
        <v/>
      </c>
      <c r="L129" s="31" t="str">
        <f t="shared" ca="1" si="19"/>
        <v/>
      </c>
      <c r="M129" s="24"/>
      <c r="N129" s="30" t="str">
        <f t="shared" ca="1" si="20"/>
        <v/>
      </c>
      <c r="O129" s="25" t="str">
        <f t="shared" ca="1" si="21"/>
        <v/>
      </c>
      <c r="P129" s="40" t="str">
        <f t="shared" ca="1" si="22"/>
        <v/>
      </c>
      <c r="Q129" s="25" t="str">
        <f t="shared" ca="1" si="23"/>
        <v/>
      </c>
      <c r="R129" s="25" t="str">
        <f t="shared" ca="1" si="24"/>
        <v/>
      </c>
      <c r="S129" s="31" t="str">
        <f t="shared" ca="1" si="25"/>
        <v/>
      </c>
      <c r="T129" s="24"/>
      <c r="U129" s="25"/>
      <c r="V129" s="25"/>
      <c r="W129" s="25"/>
      <c r="X129" s="25"/>
      <c r="Y129" s="25"/>
      <c r="Z129" s="25"/>
    </row>
    <row r="130" spans="1:26" ht="14.25" customHeight="1" x14ac:dyDescent="0.25">
      <c r="A130" s="25">
        <v>144</v>
      </c>
      <c r="B130" s="23"/>
      <c r="C130" s="23"/>
      <c r="D130" s="23"/>
      <c r="E130" s="23"/>
      <c r="F130" s="24"/>
      <c r="G130" s="30" t="str">
        <f t="shared" ca="1" si="14"/>
        <v/>
      </c>
      <c r="H130" s="25" t="str">
        <f t="shared" ca="1" si="15"/>
        <v/>
      </c>
      <c r="I130" s="40" t="str">
        <f t="shared" ca="1" si="16"/>
        <v/>
      </c>
      <c r="J130" s="25" t="str">
        <f t="shared" ca="1" si="17"/>
        <v/>
      </c>
      <c r="K130" s="25" t="str">
        <f t="shared" ca="1" si="18"/>
        <v/>
      </c>
      <c r="L130" s="31" t="str">
        <f t="shared" ca="1" si="19"/>
        <v/>
      </c>
      <c r="M130" s="24"/>
      <c r="N130" s="30" t="str">
        <f t="shared" ca="1" si="20"/>
        <v/>
      </c>
      <c r="O130" s="25" t="str">
        <f t="shared" ca="1" si="21"/>
        <v/>
      </c>
      <c r="P130" s="40" t="str">
        <f t="shared" ca="1" si="22"/>
        <v/>
      </c>
      <c r="Q130" s="25" t="str">
        <f t="shared" ca="1" si="23"/>
        <v/>
      </c>
      <c r="R130" s="25" t="str">
        <f t="shared" ca="1" si="24"/>
        <v/>
      </c>
      <c r="S130" s="31" t="str">
        <f t="shared" ca="1" si="25"/>
        <v/>
      </c>
      <c r="T130" s="24"/>
      <c r="U130" s="25"/>
      <c r="V130" s="25"/>
      <c r="W130" s="25"/>
      <c r="X130" s="25"/>
      <c r="Y130" s="25"/>
      <c r="Z130" s="25"/>
    </row>
    <row r="131" spans="1:26" ht="14.25" customHeight="1" x14ac:dyDescent="0.25">
      <c r="A131" s="25">
        <v>145</v>
      </c>
      <c r="B131" s="23"/>
      <c r="C131" s="23"/>
      <c r="D131" s="23"/>
      <c r="E131" s="23"/>
      <c r="F131" s="24"/>
      <c r="G131" s="30" t="str">
        <f t="shared" ca="1" si="14"/>
        <v/>
      </c>
      <c r="H131" s="25" t="str">
        <f t="shared" ca="1" si="15"/>
        <v/>
      </c>
      <c r="I131" s="40" t="str">
        <f t="shared" ca="1" si="16"/>
        <v/>
      </c>
      <c r="J131" s="25" t="str">
        <f t="shared" ca="1" si="17"/>
        <v/>
      </c>
      <c r="K131" s="25" t="str">
        <f t="shared" ca="1" si="18"/>
        <v/>
      </c>
      <c r="L131" s="31" t="str">
        <f t="shared" ca="1" si="19"/>
        <v/>
      </c>
      <c r="M131" s="24"/>
      <c r="N131" s="30" t="str">
        <f t="shared" ca="1" si="20"/>
        <v/>
      </c>
      <c r="O131" s="25" t="str">
        <f t="shared" ca="1" si="21"/>
        <v/>
      </c>
      <c r="P131" s="40" t="str">
        <f t="shared" ca="1" si="22"/>
        <v/>
      </c>
      <c r="Q131" s="25" t="str">
        <f t="shared" ca="1" si="23"/>
        <v/>
      </c>
      <c r="R131" s="25" t="str">
        <f t="shared" ca="1" si="24"/>
        <v/>
      </c>
      <c r="S131" s="31" t="str">
        <f t="shared" ca="1" si="25"/>
        <v/>
      </c>
      <c r="T131" s="24"/>
      <c r="U131" s="25"/>
      <c r="V131" s="25"/>
      <c r="W131" s="25"/>
      <c r="X131" s="25"/>
      <c r="Y131" s="25"/>
      <c r="Z131" s="25"/>
    </row>
    <row r="132" spans="1:26" ht="14.25" customHeight="1" x14ac:dyDescent="0.25">
      <c r="A132" s="25">
        <v>146</v>
      </c>
      <c r="B132" s="23"/>
      <c r="C132" s="23"/>
      <c r="D132" s="23"/>
      <c r="E132" s="23"/>
      <c r="F132" s="24"/>
      <c r="G132" s="30" t="str">
        <f t="shared" ca="1" si="14"/>
        <v/>
      </c>
      <c r="H132" s="25" t="str">
        <f t="shared" ca="1" si="15"/>
        <v/>
      </c>
      <c r="I132" s="40" t="str">
        <f t="shared" ca="1" si="16"/>
        <v/>
      </c>
      <c r="J132" s="25" t="str">
        <f t="shared" ca="1" si="17"/>
        <v/>
      </c>
      <c r="K132" s="25" t="str">
        <f t="shared" ca="1" si="18"/>
        <v/>
      </c>
      <c r="L132" s="31" t="str">
        <f t="shared" ca="1" si="19"/>
        <v/>
      </c>
      <c r="M132" s="24"/>
      <c r="N132" s="30" t="str">
        <f t="shared" ca="1" si="20"/>
        <v/>
      </c>
      <c r="O132" s="25" t="str">
        <f t="shared" ca="1" si="21"/>
        <v/>
      </c>
      <c r="P132" s="40" t="str">
        <f t="shared" ca="1" si="22"/>
        <v/>
      </c>
      <c r="Q132" s="25" t="str">
        <f t="shared" ca="1" si="23"/>
        <v/>
      </c>
      <c r="R132" s="25" t="str">
        <f t="shared" ca="1" si="24"/>
        <v/>
      </c>
      <c r="S132" s="31" t="str">
        <f t="shared" ca="1" si="25"/>
        <v/>
      </c>
      <c r="T132" s="24"/>
      <c r="U132" s="25"/>
      <c r="V132" s="25"/>
      <c r="W132" s="25"/>
      <c r="X132" s="25"/>
      <c r="Y132" s="25"/>
      <c r="Z132" s="25"/>
    </row>
    <row r="133" spans="1:26" ht="14.25" customHeight="1" x14ac:dyDescent="0.25">
      <c r="A133" s="25">
        <v>147</v>
      </c>
      <c r="B133" s="23"/>
      <c r="C133" s="23"/>
      <c r="D133" s="23"/>
      <c r="E133" s="23"/>
      <c r="F133" s="24"/>
      <c r="G133" s="30" t="str">
        <f t="shared" ca="1" si="14"/>
        <v/>
      </c>
      <c r="H133" s="25" t="str">
        <f t="shared" ca="1" si="15"/>
        <v/>
      </c>
      <c r="I133" s="40" t="str">
        <f t="shared" ca="1" si="16"/>
        <v/>
      </c>
      <c r="J133" s="25" t="str">
        <f t="shared" ca="1" si="17"/>
        <v/>
      </c>
      <c r="K133" s="25" t="str">
        <f t="shared" ca="1" si="18"/>
        <v/>
      </c>
      <c r="L133" s="31" t="str">
        <f t="shared" ca="1" si="19"/>
        <v/>
      </c>
      <c r="M133" s="24"/>
      <c r="N133" s="30" t="str">
        <f t="shared" ca="1" si="20"/>
        <v/>
      </c>
      <c r="O133" s="25" t="str">
        <f t="shared" ca="1" si="21"/>
        <v/>
      </c>
      <c r="P133" s="40" t="str">
        <f t="shared" ca="1" si="22"/>
        <v/>
      </c>
      <c r="Q133" s="25" t="str">
        <f t="shared" ca="1" si="23"/>
        <v/>
      </c>
      <c r="R133" s="25" t="str">
        <f t="shared" ca="1" si="24"/>
        <v/>
      </c>
      <c r="S133" s="31" t="str">
        <f t="shared" ca="1" si="25"/>
        <v/>
      </c>
      <c r="T133" s="24"/>
      <c r="U133" s="25"/>
      <c r="V133" s="25"/>
      <c r="W133" s="25"/>
      <c r="X133" s="25"/>
      <c r="Y133" s="25"/>
      <c r="Z133" s="25"/>
    </row>
    <row r="134" spans="1:26" ht="14.25" customHeight="1" x14ac:dyDescent="0.25">
      <c r="A134" s="25">
        <v>148</v>
      </c>
      <c r="B134" s="23"/>
      <c r="C134" s="23"/>
      <c r="D134" s="23"/>
      <c r="E134" s="23"/>
      <c r="F134" s="24"/>
      <c r="G134" s="30" t="str">
        <f t="shared" ca="1" si="14"/>
        <v/>
      </c>
      <c r="H134" s="25" t="str">
        <f t="shared" ca="1" si="15"/>
        <v/>
      </c>
      <c r="I134" s="40" t="str">
        <f t="shared" ca="1" si="16"/>
        <v/>
      </c>
      <c r="J134" s="25" t="str">
        <f t="shared" ca="1" si="17"/>
        <v/>
      </c>
      <c r="K134" s="25" t="str">
        <f t="shared" ca="1" si="18"/>
        <v/>
      </c>
      <c r="L134" s="31" t="str">
        <f t="shared" ca="1" si="19"/>
        <v/>
      </c>
      <c r="M134" s="24"/>
      <c r="N134" s="30" t="str">
        <f t="shared" ca="1" si="20"/>
        <v/>
      </c>
      <c r="O134" s="25" t="str">
        <f t="shared" ca="1" si="21"/>
        <v/>
      </c>
      <c r="P134" s="40" t="str">
        <f t="shared" ca="1" si="22"/>
        <v/>
      </c>
      <c r="Q134" s="25" t="str">
        <f t="shared" ca="1" si="23"/>
        <v/>
      </c>
      <c r="R134" s="25" t="str">
        <f t="shared" ca="1" si="24"/>
        <v/>
      </c>
      <c r="S134" s="31" t="str">
        <f t="shared" ca="1" si="25"/>
        <v/>
      </c>
      <c r="T134" s="24"/>
      <c r="U134" s="25"/>
      <c r="V134" s="25"/>
      <c r="W134" s="25"/>
      <c r="X134" s="25"/>
      <c r="Y134" s="25"/>
      <c r="Z134" s="25"/>
    </row>
    <row r="135" spans="1:26" ht="14.25" customHeight="1" x14ac:dyDescent="0.25">
      <c r="A135" s="25">
        <v>149</v>
      </c>
      <c r="B135" s="23"/>
      <c r="C135" s="23"/>
      <c r="D135" s="23"/>
      <c r="E135" s="23"/>
      <c r="F135" s="24"/>
      <c r="G135" s="30" t="str">
        <f t="shared" ca="1" si="14"/>
        <v/>
      </c>
      <c r="H135" s="25" t="str">
        <f t="shared" ca="1" si="15"/>
        <v/>
      </c>
      <c r="I135" s="40" t="str">
        <f t="shared" ca="1" si="16"/>
        <v/>
      </c>
      <c r="J135" s="25" t="str">
        <f t="shared" ca="1" si="17"/>
        <v/>
      </c>
      <c r="K135" s="25" t="str">
        <f t="shared" ca="1" si="18"/>
        <v/>
      </c>
      <c r="L135" s="31" t="str">
        <f t="shared" ca="1" si="19"/>
        <v/>
      </c>
      <c r="M135" s="24"/>
      <c r="N135" s="30" t="str">
        <f t="shared" ca="1" si="20"/>
        <v/>
      </c>
      <c r="O135" s="25" t="str">
        <f t="shared" ca="1" si="21"/>
        <v/>
      </c>
      <c r="P135" s="40" t="str">
        <f t="shared" ca="1" si="22"/>
        <v/>
      </c>
      <c r="Q135" s="25" t="str">
        <f t="shared" ca="1" si="23"/>
        <v/>
      </c>
      <c r="R135" s="25" t="str">
        <f t="shared" ca="1" si="24"/>
        <v/>
      </c>
      <c r="S135" s="31" t="str">
        <f t="shared" ca="1" si="25"/>
        <v/>
      </c>
      <c r="T135" s="24"/>
      <c r="U135" s="25"/>
      <c r="V135" s="25"/>
      <c r="W135" s="25"/>
      <c r="X135" s="25"/>
      <c r="Y135" s="25"/>
      <c r="Z135" s="25"/>
    </row>
    <row r="136" spans="1:26" ht="14.25" customHeight="1" x14ac:dyDescent="0.25">
      <c r="A136" s="25">
        <v>150</v>
      </c>
      <c r="B136" s="23"/>
      <c r="C136" s="23"/>
      <c r="D136" s="23"/>
      <c r="E136" s="23"/>
      <c r="F136" s="24"/>
      <c r="G136" s="30" t="str">
        <f t="shared" ca="1" si="14"/>
        <v/>
      </c>
      <c r="H136" s="25" t="str">
        <f t="shared" ca="1" si="15"/>
        <v/>
      </c>
      <c r="I136" s="40" t="str">
        <f t="shared" ca="1" si="16"/>
        <v/>
      </c>
      <c r="J136" s="25" t="str">
        <f t="shared" ca="1" si="17"/>
        <v/>
      </c>
      <c r="K136" s="25" t="str">
        <f t="shared" ca="1" si="18"/>
        <v/>
      </c>
      <c r="L136" s="31" t="str">
        <f t="shared" ca="1" si="19"/>
        <v/>
      </c>
      <c r="M136" s="24"/>
      <c r="N136" s="30" t="str">
        <f t="shared" ca="1" si="20"/>
        <v/>
      </c>
      <c r="O136" s="25" t="str">
        <f t="shared" ca="1" si="21"/>
        <v/>
      </c>
      <c r="P136" s="40" t="str">
        <f t="shared" ca="1" si="22"/>
        <v/>
      </c>
      <c r="Q136" s="25" t="str">
        <f t="shared" ca="1" si="23"/>
        <v/>
      </c>
      <c r="R136" s="25" t="str">
        <f t="shared" ca="1" si="24"/>
        <v/>
      </c>
      <c r="S136" s="31" t="str">
        <f t="shared" ca="1" si="25"/>
        <v/>
      </c>
      <c r="T136" s="24"/>
      <c r="U136" s="25"/>
      <c r="V136" s="25"/>
      <c r="W136" s="25"/>
      <c r="X136" s="25"/>
      <c r="Y136" s="25"/>
      <c r="Z136" s="25"/>
    </row>
    <row r="137" spans="1:26" ht="14.25" customHeight="1" x14ac:dyDescent="0.25">
      <c r="A137" s="25">
        <v>151</v>
      </c>
      <c r="B137" s="23"/>
      <c r="C137" s="23"/>
      <c r="D137" s="23"/>
      <c r="E137" s="23"/>
      <c r="F137" s="24"/>
      <c r="G137" s="30" t="str">
        <f t="shared" ca="1" si="14"/>
        <v/>
      </c>
      <c r="H137" s="25" t="str">
        <f t="shared" ca="1" si="15"/>
        <v/>
      </c>
      <c r="I137" s="40" t="str">
        <f t="shared" ca="1" si="16"/>
        <v/>
      </c>
      <c r="J137" s="25" t="str">
        <f t="shared" ca="1" si="17"/>
        <v/>
      </c>
      <c r="K137" s="25" t="str">
        <f t="shared" ca="1" si="18"/>
        <v/>
      </c>
      <c r="L137" s="31" t="str">
        <f t="shared" ca="1" si="19"/>
        <v/>
      </c>
      <c r="M137" s="24"/>
      <c r="N137" s="30" t="str">
        <f t="shared" ca="1" si="20"/>
        <v/>
      </c>
      <c r="O137" s="25" t="str">
        <f t="shared" ca="1" si="21"/>
        <v/>
      </c>
      <c r="P137" s="40" t="str">
        <f t="shared" ca="1" si="22"/>
        <v/>
      </c>
      <c r="Q137" s="25" t="str">
        <f t="shared" ca="1" si="23"/>
        <v/>
      </c>
      <c r="R137" s="25" t="str">
        <f t="shared" ca="1" si="24"/>
        <v/>
      </c>
      <c r="S137" s="31" t="str">
        <f t="shared" ca="1" si="25"/>
        <v/>
      </c>
      <c r="T137" s="24"/>
      <c r="U137" s="25"/>
      <c r="V137" s="25"/>
      <c r="W137" s="25"/>
      <c r="X137" s="25"/>
      <c r="Y137" s="25"/>
      <c r="Z137" s="25"/>
    </row>
    <row r="138" spans="1:26" ht="14.25" customHeight="1" x14ac:dyDescent="0.25">
      <c r="A138" s="25">
        <v>152</v>
      </c>
      <c r="B138" s="23"/>
      <c r="C138" s="23"/>
      <c r="D138" s="23"/>
      <c r="E138" s="23"/>
      <c r="F138" s="24"/>
      <c r="G138" s="30" t="str">
        <f t="shared" ca="1" si="14"/>
        <v/>
      </c>
      <c r="H138" s="25" t="str">
        <f t="shared" ca="1" si="15"/>
        <v/>
      </c>
      <c r="I138" s="40" t="str">
        <f t="shared" ca="1" si="16"/>
        <v/>
      </c>
      <c r="J138" s="25" t="str">
        <f t="shared" ca="1" si="17"/>
        <v/>
      </c>
      <c r="K138" s="25" t="str">
        <f t="shared" ca="1" si="18"/>
        <v/>
      </c>
      <c r="L138" s="31" t="str">
        <f t="shared" ca="1" si="19"/>
        <v/>
      </c>
      <c r="M138" s="24"/>
      <c r="N138" s="30" t="str">
        <f t="shared" ca="1" si="20"/>
        <v/>
      </c>
      <c r="O138" s="25" t="str">
        <f t="shared" ca="1" si="21"/>
        <v/>
      </c>
      <c r="P138" s="40" t="str">
        <f t="shared" ca="1" si="22"/>
        <v/>
      </c>
      <c r="Q138" s="25" t="str">
        <f t="shared" ca="1" si="23"/>
        <v/>
      </c>
      <c r="R138" s="25" t="str">
        <f t="shared" ca="1" si="24"/>
        <v/>
      </c>
      <c r="S138" s="31" t="str">
        <f t="shared" ca="1" si="25"/>
        <v/>
      </c>
      <c r="T138" s="24"/>
      <c r="U138" s="25"/>
      <c r="V138" s="25"/>
      <c r="W138" s="25"/>
      <c r="X138" s="25"/>
      <c r="Y138" s="25"/>
      <c r="Z138" s="25"/>
    </row>
    <row r="139" spans="1:26" ht="14.25" customHeight="1" x14ac:dyDescent="0.25">
      <c r="A139" s="25">
        <v>153</v>
      </c>
      <c r="B139" s="23"/>
      <c r="C139" s="23"/>
      <c r="D139" s="23"/>
      <c r="E139" s="23"/>
      <c r="F139" s="24"/>
      <c r="G139" s="30" t="str">
        <f t="shared" ca="1" si="14"/>
        <v/>
      </c>
      <c r="H139" s="25" t="str">
        <f t="shared" ca="1" si="15"/>
        <v/>
      </c>
      <c r="I139" s="40" t="str">
        <f t="shared" ca="1" si="16"/>
        <v/>
      </c>
      <c r="J139" s="25" t="str">
        <f t="shared" ca="1" si="17"/>
        <v/>
      </c>
      <c r="K139" s="25" t="str">
        <f t="shared" ca="1" si="18"/>
        <v/>
      </c>
      <c r="L139" s="31" t="str">
        <f t="shared" ca="1" si="19"/>
        <v/>
      </c>
      <c r="M139" s="24"/>
      <c r="N139" s="30" t="str">
        <f t="shared" ca="1" si="20"/>
        <v/>
      </c>
      <c r="O139" s="25" t="str">
        <f t="shared" ca="1" si="21"/>
        <v/>
      </c>
      <c r="P139" s="40" t="str">
        <f t="shared" ca="1" si="22"/>
        <v/>
      </c>
      <c r="Q139" s="25" t="str">
        <f t="shared" ca="1" si="23"/>
        <v/>
      </c>
      <c r="R139" s="25" t="str">
        <f t="shared" ca="1" si="24"/>
        <v/>
      </c>
      <c r="S139" s="31" t="str">
        <f t="shared" ca="1" si="25"/>
        <v/>
      </c>
      <c r="T139" s="24"/>
      <c r="U139" s="25"/>
      <c r="V139" s="25"/>
      <c r="W139" s="25"/>
      <c r="X139" s="25"/>
      <c r="Y139" s="25"/>
      <c r="Z139" s="25"/>
    </row>
    <row r="140" spans="1:26" ht="14.25" customHeight="1" x14ac:dyDescent="0.25">
      <c r="A140" s="25">
        <v>154</v>
      </c>
      <c r="B140" s="23"/>
      <c r="C140" s="23"/>
      <c r="D140" s="23"/>
      <c r="E140" s="23"/>
      <c r="F140" s="24"/>
      <c r="G140" s="30" t="str">
        <f t="shared" ca="1" si="14"/>
        <v/>
      </c>
      <c r="H140" s="25" t="str">
        <f t="shared" ca="1" si="15"/>
        <v/>
      </c>
      <c r="I140" s="40" t="str">
        <f t="shared" ca="1" si="16"/>
        <v/>
      </c>
      <c r="J140" s="25" t="str">
        <f t="shared" ca="1" si="17"/>
        <v/>
      </c>
      <c r="K140" s="25" t="str">
        <f t="shared" ca="1" si="18"/>
        <v/>
      </c>
      <c r="L140" s="31" t="str">
        <f t="shared" ca="1" si="19"/>
        <v/>
      </c>
      <c r="M140" s="24"/>
      <c r="N140" s="30" t="str">
        <f t="shared" ca="1" si="20"/>
        <v/>
      </c>
      <c r="O140" s="25" t="str">
        <f t="shared" ca="1" si="21"/>
        <v/>
      </c>
      <c r="P140" s="40" t="str">
        <f t="shared" ca="1" si="22"/>
        <v/>
      </c>
      <c r="Q140" s="25" t="str">
        <f t="shared" ca="1" si="23"/>
        <v/>
      </c>
      <c r="R140" s="25" t="str">
        <f t="shared" ca="1" si="24"/>
        <v/>
      </c>
      <c r="S140" s="31" t="str">
        <f t="shared" ca="1" si="25"/>
        <v/>
      </c>
      <c r="T140" s="24"/>
      <c r="U140" s="25"/>
      <c r="V140" s="25"/>
      <c r="W140" s="25"/>
      <c r="X140" s="25"/>
      <c r="Y140" s="25"/>
      <c r="Z140" s="25"/>
    </row>
    <row r="141" spans="1:26" ht="14.25" customHeight="1" x14ac:dyDescent="0.25">
      <c r="A141" s="25">
        <v>155</v>
      </c>
      <c r="B141" s="23"/>
      <c r="C141" s="23"/>
      <c r="D141" s="23"/>
      <c r="E141" s="23"/>
      <c r="F141" s="24"/>
      <c r="G141" s="30" t="str">
        <f t="shared" ca="1" si="14"/>
        <v/>
      </c>
      <c r="H141" s="25" t="str">
        <f t="shared" ca="1" si="15"/>
        <v/>
      </c>
      <c r="I141" s="40" t="str">
        <f t="shared" ca="1" si="16"/>
        <v/>
      </c>
      <c r="J141" s="25" t="str">
        <f t="shared" ca="1" si="17"/>
        <v/>
      </c>
      <c r="K141" s="25" t="str">
        <f t="shared" ca="1" si="18"/>
        <v/>
      </c>
      <c r="L141" s="31" t="str">
        <f t="shared" ca="1" si="19"/>
        <v/>
      </c>
      <c r="M141" s="24"/>
      <c r="N141" s="30" t="str">
        <f t="shared" ca="1" si="20"/>
        <v/>
      </c>
      <c r="O141" s="25" t="str">
        <f t="shared" ca="1" si="21"/>
        <v/>
      </c>
      <c r="P141" s="40" t="str">
        <f t="shared" ca="1" si="22"/>
        <v/>
      </c>
      <c r="Q141" s="25" t="str">
        <f t="shared" ca="1" si="23"/>
        <v/>
      </c>
      <c r="R141" s="25" t="str">
        <f t="shared" ca="1" si="24"/>
        <v/>
      </c>
      <c r="S141" s="31" t="str">
        <f t="shared" ca="1" si="25"/>
        <v/>
      </c>
      <c r="T141" s="24"/>
      <c r="U141" s="25"/>
      <c r="V141" s="25"/>
      <c r="W141" s="25"/>
      <c r="X141" s="25"/>
      <c r="Y141" s="25"/>
      <c r="Z141" s="25"/>
    </row>
    <row r="142" spans="1:26" ht="14.25" customHeight="1" x14ac:dyDescent="0.25">
      <c r="A142" s="25">
        <v>156</v>
      </c>
      <c r="B142" s="23"/>
      <c r="C142" s="23"/>
      <c r="D142" s="23"/>
      <c r="E142" s="23"/>
      <c r="F142" s="24"/>
      <c r="G142" s="30" t="str">
        <f t="shared" ca="1" si="14"/>
        <v/>
      </c>
      <c r="H142" s="25" t="str">
        <f t="shared" ca="1" si="15"/>
        <v/>
      </c>
      <c r="I142" s="40" t="str">
        <f t="shared" ca="1" si="16"/>
        <v/>
      </c>
      <c r="J142" s="25" t="str">
        <f t="shared" ca="1" si="17"/>
        <v/>
      </c>
      <c r="K142" s="25" t="str">
        <f t="shared" ca="1" si="18"/>
        <v/>
      </c>
      <c r="L142" s="31" t="str">
        <f t="shared" ca="1" si="19"/>
        <v/>
      </c>
      <c r="M142" s="24"/>
      <c r="N142" s="30" t="str">
        <f t="shared" ca="1" si="20"/>
        <v/>
      </c>
      <c r="O142" s="25" t="str">
        <f t="shared" ca="1" si="21"/>
        <v/>
      </c>
      <c r="P142" s="40" t="str">
        <f t="shared" ca="1" si="22"/>
        <v/>
      </c>
      <c r="Q142" s="25" t="str">
        <f t="shared" ca="1" si="23"/>
        <v/>
      </c>
      <c r="R142" s="25" t="str">
        <f t="shared" ca="1" si="24"/>
        <v/>
      </c>
      <c r="S142" s="31" t="str">
        <f t="shared" ca="1" si="25"/>
        <v/>
      </c>
      <c r="T142" s="24"/>
      <c r="U142" s="25"/>
      <c r="V142" s="25"/>
      <c r="W142" s="25"/>
      <c r="X142" s="25"/>
      <c r="Y142" s="25"/>
      <c r="Z142" s="25"/>
    </row>
    <row r="143" spans="1:26" ht="14.25" customHeight="1" x14ac:dyDescent="0.25">
      <c r="A143" s="25">
        <v>157</v>
      </c>
      <c r="B143" s="23"/>
      <c r="C143" s="23"/>
      <c r="D143" s="23"/>
      <c r="E143" s="23"/>
      <c r="F143" s="24"/>
      <c r="G143" s="30" t="str">
        <f t="shared" ca="1" si="14"/>
        <v/>
      </c>
      <c r="H143" s="25" t="str">
        <f t="shared" ca="1" si="15"/>
        <v/>
      </c>
      <c r="I143" s="40" t="str">
        <f t="shared" ca="1" si="16"/>
        <v/>
      </c>
      <c r="J143" s="25" t="str">
        <f t="shared" ca="1" si="17"/>
        <v/>
      </c>
      <c r="K143" s="25" t="str">
        <f t="shared" ca="1" si="18"/>
        <v/>
      </c>
      <c r="L143" s="31" t="str">
        <f t="shared" ca="1" si="19"/>
        <v/>
      </c>
      <c r="M143" s="24"/>
      <c r="N143" s="30" t="str">
        <f t="shared" ca="1" si="20"/>
        <v/>
      </c>
      <c r="O143" s="25" t="str">
        <f t="shared" ca="1" si="21"/>
        <v/>
      </c>
      <c r="P143" s="40" t="str">
        <f t="shared" ca="1" si="22"/>
        <v/>
      </c>
      <c r="Q143" s="25" t="str">
        <f t="shared" ca="1" si="23"/>
        <v/>
      </c>
      <c r="R143" s="25" t="str">
        <f t="shared" ca="1" si="24"/>
        <v/>
      </c>
      <c r="S143" s="31" t="str">
        <f t="shared" ca="1" si="25"/>
        <v/>
      </c>
      <c r="T143" s="24"/>
      <c r="U143" s="25"/>
      <c r="V143" s="25"/>
      <c r="W143" s="25"/>
      <c r="X143" s="25"/>
      <c r="Y143" s="25"/>
      <c r="Z143" s="25"/>
    </row>
    <row r="144" spans="1:26" ht="14.25" customHeight="1" x14ac:dyDescent="0.25">
      <c r="A144" s="25">
        <v>158</v>
      </c>
      <c r="B144" s="23"/>
      <c r="C144" s="23"/>
      <c r="D144" s="23"/>
      <c r="E144" s="23"/>
      <c r="F144" s="24"/>
      <c r="G144" s="30" t="str">
        <f t="shared" ca="1" si="14"/>
        <v/>
      </c>
      <c r="H144" s="25" t="str">
        <f t="shared" ca="1" si="15"/>
        <v/>
      </c>
      <c r="I144" s="40" t="str">
        <f t="shared" ca="1" si="16"/>
        <v/>
      </c>
      <c r="J144" s="25" t="str">
        <f t="shared" ca="1" si="17"/>
        <v/>
      </c>
      <c r="K144" s="25" t="str">
        <f t="shared" ca="1" si="18"/>
        <v/>
      </c>
      <c r="L144" s="31" t="str">
        <f t="shared" ca="1" si="19"/>
        <v/>
      </c>
      <c r="M144" s="24"/>
      <c r="N144" s="30" t="str">
        <f t="shared" ca="1" si="20"/>
        <v/>
      </c>
      <c r="O144" s="25" t="str">
        <f t="shared" ca="1" si="21"/>
        <v/>
      </c>
      <c r="P144" s="40" t="str">
        <f t="shared" ca="1" si="22"/>
        <v/>
      </c>
      <c r="Q144" s="25" t="str">
        <f t="shared" ca="1" si="23"/>
        <v/>
      </c>
      <c r="R144" s="25" t="str">
        <f t="shared" ca="1" si="24"/>
        <v/>
      </c>
      <c r="S144" s="31" t="str">
        <f t="shared" ca="1" si="25"/>
        <v/>
      </c>
      <c r="T144" s="24"/>
      <c r="U144" s="25"/>
      <c r="V144" s="25"/>
      <c r="W144" s="25"/>
      <c r="X144" s="25"/>
      <c r="Y144" s="25"/>
      <c r="Z144" s="25"/>
    </row>
    <row r="145" spans="1:26" ht="14.25" customHeight="1" x14ac:dyDescent="0.25">
      <c r="A145" s="25">
        <v>159</v>
      </c>
      <c r="B145" s="23"/>
      <c r="C145" s="23"/>
      <c r="D145" s="23"/>
      <c r="E145" s="23"/>
      <c r="F145" s="24"/>
      <c r="G145" s="30" t="str">
        <f t="shared" ca="1" si="14"/>
        <v/>
      </c>
      <c r="H145" s="25" t="str">
        <f t="shared" ca="1" si="15"/>
        <v/>
      </c>
      <c r="I145" s="40" t="str">
        <f t="shared" ca="1" si="16"/>
        <v/>
      </c>
      <c r="J145" s="25" t="str">
        <f t="shared" ca="1" si="17"/>
        <v/>
      </c>
      <c r="K145" s="25" t="str">
        <f t="shared" ca="1" si="18"/>
        <v/>
      </c>
      <c r="L145" s="31" t="str">
        <f t="shared" ca="1" si="19"/>
        <v/>
      </c>
      <c r="M145" s="24"/>
      <c r="N145" s="30" t="str">
        <f t="shared" ca="1" si="20"/>
        <v/>
      </c>
      <c r="O145" s="25" t="str">
        <f t="shared" ca="1" si="21"/>
        <v/>
      </c>
      <c r="P145" s="40" t="str">
        <f t="shared" ca="1" si="22"/>
        <v/>
      </c>
      <c r="Q145" s="25" t="str">
        <f t="shared" ca="1" si="23"/>
        <v/>
      </c>
      <c r="R145" s="25" t="str">
        <f t="shared" ca="1" si="24"/>
        <v/>
      </c>
      <c r="S145" s="31" t="str">
        <f t="shared" ca="1" si="25"/>
        <v/>
      </c>
      <c r="T145" s="24"/>
      <c r="U145" s="25"/>
      <c r="V145" s="25"/>
      <c r="W145" s="25"/>
      <c r="X145" s="25"/>
      <c r="Y145" s="25"/>
      <c r="Z145" s="25"/>
    </row>
    <row r="146" spans="1:26" ht="14.25" customHeight="1" x14ac:dyDescent="0.25">
      <c r="A146" s="25">
        <v>160</v>
      </c>
      <c r="B146" s="23"/>
      <c r="C146" s="23"/>
      <c r="D146" s="23"/>
      <c r="E146" s="23"/>
      <c r="F146" s="24"/>
      <c r="G146" s="30" t="str">
        <f t="shared" ca="1" si="14"/>
        <v/>
      </c>
      <c r="H146" s="25" t="str">
        <f t="shared" ca="1" si="15"/>
        <v/>
      </c>
      <c r="I146" s="40" t="str">
        <f t="shared" ca="1" si="16"/>
        <v/>
      </c>
      <c r="J146" s="25" t="str">
        <f t="shared" ca="1" si="17"/>
        <v/>
      </c>
      <c r="K146" s="25" t="str">
        <f t="shared" ca="1" si="18"/>
        <v/>
      </c>
      <c r="L146" s="31" t="str">
        <f t="shared" ca="1" si="19"/>
        <v/>
      </c>
      <c r="M146" s="24"/>
      <c r="N146" s="30" t="str">
        <f t="shared" ca="1" si="20"/>
        <v/>
      </c>
      <c r="O146" s="25" t="str">
        <f t="shared" ca="1" si="21"/>
        <v/>
      </c>
      <c r="P146" s="40" t="str">
        <f t="shared" ca="1" si="22"/>
        <v/>
      </c>
      <c r="Q146" s="25" t="str">
        <f t="shared" ca="1" si="23"/>
        <v/>
      </c>
      <c r="R146" s="25" t="str">
        <f t="shared" ca="1" si="24"/>
        <v/>
      </c>
      <c r="S146" s="31" t="str">
        <f t="shared" ca="1" si="25"/>
        <v/>
      </c>
      <c r="T146" s="24"/>
      <c r="U146" s="25"/>
      <c r="V146" s="25"/>
      <c r="W146" s="25"/>
      <c r="X146" s="25"/>
      <c r="Y146" s="25"/>
      <c r="Z146" s="25"/>
    </row>
    <row r="147" spans="1:26" ht="14.25" customHeight="1" x14ac:dyDescent="0.25">
      <c r="A147" s="25">
        <v>161</v>
      </c>
      <c r="B147" s="23"/>
      <c r="C147" s="23"/>
      <c r="D147" s="23"/>
      <c r="E147" s="23"/>
      <c r="F147" s="24"/>
      <c r="G147" s="30" t="str">
        <f t="shared" ca="1" si="14"/>
        <v/>
      </c>
      <c r="H147" s="25" t="str">
        <f t="shared" ca="1" si="15"/>
        <v/>
      </c>
      <c r="I147" s="40" t="str">
        <f t="shared" ca="1" si="16"/>
        <v/>
      </c>
      <c r="J147" s="25" t="str">
        <f t="shared" ca="1" si="17"/>
        <v/>
      </c>
      <c r="K147" s="25" t="str">
        <f t="shared" ca="1" si="18"/>
        <v/>
      </c>
      <c r="L147" s="31" t="str">
        <f t="shared" ca="1" si="19"/>
        <v/>
      </c>
      <c r="M147" s="24"/>
      <c r="N147" s="30" t="str">
        <f t="shared" ca="1" si="20"/>
        <v/>
      </c>
      <c r="O147" s="25" t="str">
        <f t="shared" ca="1" si="21"/>
        <v/>
      </c>
      <c r="P147" s="40" t="str">
        <f t="shared" ca="1" si="22"/>
        <v/>
      </c>
      <c r="Q147" s="25" t="str">
        <f t="shared" ca="1" si="23"/>
        <v/>
      </c>
      <c r="R147" s="25" t="str">
        <f t="shared" ca="1" si="24"/>
        <v/>
      </c>
      <c r="S147" s="31" t="str">
        <f t="shared" ca="1" si="25"/>
        <v/>
      </c>
      <c r="T147" s="24"/>
      <c r="U147" s="25"/>
      <c r="V147" s="25"/>
      <c r="W147" s="25"/>
      <c r="X147" s="25"/>
      <c r="Y147" s="25"/>
      <c r="Z147" s="25"/>
    </row>
    <row r="148" spans="1:26" ht="14.25" customHeight="1" x14ac:dyDescent="0.25">
      <c r="A148" s="25">
        <v>162</v>
      </c>
      <c r="B148" s="23"/>
      <c r="C148" s="23"/>
      <c r="D148" s="23"/>
      <c r="E148" s="23"/>
      <c r="F148" s="24"/>
      <c r="G148" s="30" t="str">
        <f t="shared" ca="1" si="14"/>
        <v/>
      </c>
      <c r="H148" s="25" t="str">
        <f t="shared" ca="1" si="15"/>
        <v/>
      </c>
      <c r="I148" s="40" t="str">
        <f t="shared" ca="1" si="16"/>
        <v/>
      </c>
      <c r="J148" s="25" t="str">
        <f t="shared" ca="1" si="17"/>
        <v/>
      </c>
      <c r="K148" s="25" t="str">
        <f t="shared" ca="1" si="18"/>
        <v/>
      </c>
      <c r="L148" s="31" t="str">
        <f t="shared" ca="1" si="19"/>
        <v/>
      </c>
      <c r="M148" s="24"/>
      <c r="N148" s="30" t="str">
        <f t="shared" ca="1" si="20"/>
        <v/>
      </c>
      <c r="O148" s="25" t="str">
        <f t="shared" ca="1" si="21"/>
        <v/>
      </c>
      <c r="P148" s="40" t="str">
        <f t="shared" ca="1" si="22"/>
        <v/>
      </c>
      <c r="Q148" s="25" t="str">
        <f t="shared" ca="1" si="23"/>
        <v/>
      </c>
      <c r="R148" s="25" t="str">
        <f t="shared" ca="1" si="24"/>
        <v/>
      </c>
      <c r="S148" s="31" t="str">
        <f t="shared" ca="1" si="25"/>
        <v/>
      </c>
      <c r="T148" s="24"/>
      <c r="U148" s="25"/>
      <c r="V148" s="25"/>
      <c r="W148" s="25"/>
      <c r="X148" s="25"/>
      <c r="Y148" s="25"/>
      <c r="Z148" s="25"/>
    </row>
    <row r="149" spans="1:26" ht="14.25" customHeight="1" x14ac:dyDescent="0.25">
      <c r="A149" s="25">
        <v>163</v>
      </c>
      <c r="B149" s="23"/>
      <c r="C149" s="23"/>
      <c r="D149" s="23"/>
      <c r="E149" s="23"/>
      <c r="F149" s="24"/>
      <c r="G149" s="30" t="str">
        <f t="shared" ca="1" si="14"/>
        <v/>
      </c>
      <c r="H149" s="25" t="str">
        <f t="shared" ca="1" si="15"/>
        <v/>
      </c>
      <c r="I149" s="40" t="str">
        <f t="shared" ca="1" si="16"/>
        <v/>
      </c>
      <c r="J149" s="25" t="str">
        <f t="shared" ca="1" si="17"/>
        <v/>
      </c>
      <c r="K149" s="25" t="str">
        <f t="shared" ca="1" si="18"/>
        <v/>
      </c>
      <c r="L149" s="31" t="str">
        <f t="shared" ca="1" si="19"/>
        <v/>
      </c>
      <c r="M149" s="24"/>
      <c r="N149" s="30" t="str">
        <f t="shared" ca="1" si="20"/>
        <v/>
      </c>
      <c r="O149" s="25" t="str">
        <f t="shared" ca="1" si="21"/>
        <v/>
      </c>
      <c r="P149" s="40" t="str">
        <f t="shared" ca="1" si="22"/>
        <v/>
      </c>
      <c r="Q149" s="25" t="str">
        <f t="shared" ca="1" si="23"/>
        <v/>
      </c>
      <c r="R149" s="25" t="str">
        <f t="shared" ca="1" si="24"/>
        <v/>
      </c>
      <c r="S149" s="31" t="str">
        <f t="shared" ca="1" si="25"/>
        <v/>
      </c>
      <c r="T149" s="24"/>
      <c r="U149" s="25"/>
      <c r="V149" s="25"/>
      <c r="W149" s="25"/>
      <c r="X149" s="25"/>
      <c r="Y149" s="25"/>
      <c r="Z149" s="25"/>
    </row>
    <row r="150" spans="1:26" ht="14.25" customHeight="1" x14ac:dyDescent="0.25">
      <c r="A150" s="25">
        <v>164</v>
      </c>
      <c r="B150" s="23"/>
      <c r="C150" s="23"/>
      <c r="D150" s="23"/>
      <c r="E150" s="23"/>
      <c r="F150" s="24"/>
      <c r="G150" s="30" t="str">
        <f t="shared" ca="1" si="14"/>
        <v/>
      </c>
      <c r="H150" s="25" t="str">
        <f t="shared" ca="1" si="15"/>
        <v/>
      </c>
      <c r="I150" s="40" t="str">
        <f t="shared" ca="1" si="16"/>
        <v/>
      </c>
      <c r="J150" s="25" t="str">
        <f t="shared" ca="1" si="17"/>
        <v/>
      </c>
      <c r="K150" s="25" t="str">
        <f t="shared" ca="1" si="18"/>
        <v/>
      </c>
      <c r="L150" s="31" t="str">
        <f t="shared" ca="1" si="19"/>
        <v/>
      </c>
      <c r="M150" s="24"/>
      <c r="N150" s="30" t="str">
        <f t="shared" ca="1" si="20"/>
        <v/>
      </c>
      <c r="O150" s="25" t="str">
        <f t="shared" ca="1" si="21"/>
        <v/>
      </c>
      <c r="P150" s="40" t="str">
        <f t="shared" ca="1" si="22"/>
        <v/>
      </c>
      <c r="Q150" s="25" t="str">
        <f t="shared" ca="1" si="23"/>
        <v/>
      </c>
      <c r="R150" s="25" t="str">
        <f t="shared" ca="1" si="24"/>
        <v/>
      </c>
      <c r="S150" s="31" t="str">
        <f t="shared" ca="1" si="25"/>
        <v/>
      </c>
      <c r="T150" s="24"/>
      <c r="U150" s="25"/>
      <c r="V150" s="25"/>
      <c r="W150" s="25"/>
      <c r="X150" s="25"/>
      <c r="Y150" s="25"/>
      <c r="Z150" s="25"/>
    </row>
    <row r="151" spans="1:26" ht="14.25" customHeight="1" x14ac:dyDescent="0.25">
      <c r="A151" s="25">
        <v>165</v>
      </c>
      <c r="B151" s="23"/>
      <c r="C151" s="23"/>
      <c r="D151" s="23"/>
      <c r="E151" s="23"/>
      <c r="F151" s="24"/>
      <c r="G151" s="30" t="str">
        <f t="shared" ca="1" si="14"/>
        <v/>
      </c>
      <c r="H151" s="25" t="str">
        <f t="shared" ca="1" si="15"/>
        <v/>
      </c>
      <c r="I151" s="40" t="str">
        <f t="shared" ca="1" si="16"/>
        <v/>
      </c>
      <c r="J151" s="25" t="str">
        <f t="shared" ca="1" si="17"/>
        <v/>
      </c>
      <c r="K151" s="25" t="str">
        <f t="shared" ca="1" si="18"/>
        <v/>
      </c>
      <c r="L151" s="31" t="str">
        <f t="shared" ca="1" si="19"/>
        <v/>
      </c>
      <c r="M151" s="24"/>
      <c r="N151" s="30" t="str">
        <f t="shared" ca="1" si="20"/>
        <v/>
      </c>
      <c r="O151" s="25" t="str">
        <f t="shared" ca="1" si="21"/>
        <v/>
      </c>
      <c r="P151" s="40" t="str">
        <f t="shared" ca="1" si="22"/>
        <v/>
      </c>
      <c r="Q151" s="25" t="str">
        <f t="shared" ca="1" si="23"/>
        <v/>
      </c>
      <c r="R151" s="25" t="str">
        <f t="shared" ca="1" si="24"/>
        <v/>
      </c>
      <c r="S151" s="31" t="str">
        <f t="shared" ca="1" si="25"/>
        <v/>
      </c>
      <c r="T151" s="24"/>
      <c r="U151" s="25"/>
      <c r="V151" s="25"/>
      <c r="W151" s="25"/>
      <c r="X151" s="25"/>
      <c r="Y151" s="25"/>
      <c r="Z151" s="25"/>
    </row>
    <row r="152" spans="1:26" ht="14.25" customHeight="1" x14ac:dyDescent="0.25">
      <c r="A152" s="25">
        <v>166</v>
      </c>
      <c r="B152" s="23"/>
      <c r="C152" s="23"/>
      <c r="D152" s="23"/>
      <c r="E152" s="23"/>
      <c r="F152" s="24"/>
      <c r="G152" s="30" t="str">
        <f t="shared" ca="1" si="14"/>
        <v/>
      </c>
      <c r="H152" s="25" t="str">
        <f t="shared" ca="1" si="15"/>
        <v/>
      </c>
      <c r="I152" s="40" t="str">
        <f t="shared" ca="1" si="16"/>
        <v/>
      </c>
      <c r="J152" s="25" t="str">
        <f t="shared" ca="1" si="17"/>
        <v/>
      </c>
      <c r="K152" s="25" t="str">
        <f t="shared" ca="1" si="18"/>
        <v/>
      </c>
      <c r="L152" s="31" t="str">
        <f t="shared" ca="1" si="19"/>
        <v/>
      </c>
      <c r="M152" s="24"/>
      <c r="N152" s="30" t="str">
        <f t="shared" ca="1" si="20"/>
        <v/>
      </c>
      <c r="O152" s="25" t="str">
        <f t="shared" ca="1" si="21"/>
        <v/>
      </c>
      <c r="P152" s="40" t="str">
        <f t="shared" ca="1" si="22"/>
        <v/>
      </c>
      <c r="Q152" s="25" t="str">
        <f t="shared" ca="1" si="23"/>
        <v/>
      </c>
      <c r="R152" s="25" t="str">
        <f t="shared" ca="1" si="24"/>
        <v/>
      </c>
      <c r="S152" s="31" t="str">
        <f t="shared" ca="1" si="25"/>
        <v/>
      </c>
      <c r="T152" s="24"/>
      <c r="U152" s="25"/>
      <c r="V152" s="25"/>
      <c r="W152" s="25"/>
      <c r="X152" s="25"/>
      <c r="Y152" s="25"/>
      <c r="Z152" s="25"/>
    </row>
    <row r="153" spans="1:26" ht="14.25" customHeight="1" x14ac:dyDescent="0.25">
      <c r="A153" s="25">
        <v>167</v>
      </c>
      <c r="B153" s="23"/>
      <c r="C153" s="23"/>
      <c r="D153" s="23"/>
      <c r="E153" s="23"/>
      <c r="F153" s="24"/>
      <c r="G153" s="30" t="str">
        <f t="shared" ca="1" si="14"/>
        <v/>
      </c>
      <c r="H153" s="25" t="str">
        <f t="shared" ca="1" si="15"/>
        <v/>
      </c>
      <c r="I153" s="40" t="str">
        <f t="shared" ca="1" si="16"/>
        <v/>
      </c>
      <c r="J153" s="25" t="str">
        <f t="shared" ca="1" si="17"/>
        <v/>
      </c>
      <c r="K153" s="25" t="str">
        <f t="shared" ca="1" si="18"/>
        <v/>
      </c>
      <c r="L153" s="31" t="str">
        <f t="shared" ca="1" si="19"/>
        <v/>
      </c>
      <c r="M153" s="24"/>
      <c r="N153" s="30" t="str">
        <f t="shared" ca="1" si="20"/>
        <v/>
      </c>
      <c r="O153" s="25" t="str">
        <f t="shared" ca="1" si="21"/>
        <v/>
      </c>
      <c r="P153" s="40" t="str">
        <f t="shared" ca="1" si="22"/>
        <v/>
      </c>
      <c r="Q153" s="25" t="str">
        <f t="shared" ca="1" si="23"/>
        <v/>
      </c>
      <c r="R153" s="25" t="str">
        <f t="shared" ca="1" si="24"/>
        <v/>
      </c>
      <c r="S153" s="31" t="str">
        <f t="shared" ca="1" si="25"/>
        <v/>
      </c>
      <c r="T153" s="24"/>
      <c r="U153" s="25"/>
      <c r="V153" s="25"/>
      <c r="W153" s="25"/>
      <c r="X153" s="25"/>
      <c r="Y153" s="25"/>
      <c r="Z153" s="25"/>
    </row>
    <row r="154" spans="1:26" ht="14.25" customHeight="1" x14ac:dyDescent="0.25">
      <c r="A154" s="25">
        <v>168</v>
      </c>
      <c r="B154" s="23"/>
      <c r="C154" s="23"/>
      <c r="D154" s="23"/>
      <c r="E154" s="23"/>
      <c r="F154" s="24"/>
      <c r="G154" s="30" t="str">
        <f t="shared" ca="1" si="14"/>
        <v/>
      </c>
      <c r="H154" s="25" t="str">
        <f t="shared" ca="1" si="15"/>
        <v/>
      </c>
      <c r="I154" s="40" t="str">
        <f t="shared" ca="1" si="16"/>
        <v/>
      </c>
      <c r="J154" s="25" t="str">
        <f t="shared" ca="1" si="17"/>
        <v/>
      </c>
      <c r="K154" s="25" t="str">
        <f t="shared" ca="1" si="18"/>
        <v/>
      </c>
      <c r="L154" s="31" t="str">
        <f t="shared" ca="1" si="19"/>
        <v/>
      </c>
      <c r="M154" s="24"/>
      <c r="N154" s="30" t="str">
        <f t="shared" ca="1" si="20"/>
        <v/>
      </c>
      <c r="O154" s="25" t="str">
        <f t="shared" ca="1" si="21"/>
        <v/>
      </c>
      <c r="P154" s="40" t="str">
        <f t="shared" ca="1" si="22"/>
        <v/>
      </c>
      <c r="Q154" s="25" t="str">
        <f t="shared" ca="1" si="23"/>
        <v/>
      </c>
      <c r="R154" s="25" t="str">
        <f t="shared" ca="1" si="24"/>
        <v/>
      </c>
      <c r="S154" s="31" t="str">
        <f t="shared" ca="1" si="25"/>
        <v/>
      </c>
      <c r="T154" s="24"/>
      <c r="U154" s="25"/>
      <c r="V154" s="25"/>
      <c r="W154" s="25"/>
      <c r="X154" s="25"/>
      <c r="Y154" s="25"/>
      <c r="Z154" s="25"/>
    </row>
    <row r="155" spans="1:26" ht="14.25" customHeight="1" x14ac:dyDescent="0.25">
      <c r="A155" s="25">
        <v>169</v>
      </c>
      <c r="B155" s="23"/>
      <c r="C155" s="23"/>
      <c r="D155" s="23"/>
      <c r="E155" s="23"/>
      <c r="F155" s="24"/>
      <c r="G155" s="30" t="str">
        <f t="shared" ca="1" si="14"/>
        <v/>
      </c>
      <c r="H155" s="25" t="str">
        <f t="shared" ca="1" si="15"/>
        <v/>
      </c>
      <c r="I155" s="40" t="str">
        <f t="shared" ca="1" si="16"/>
        <v/>
      </c>
      <c r="J155" s="25" t="str">
        <f t="shared" ca="1" si="17"/>
        <v/>
      </c>
      <c r="K155" s="25" t="str">
        <f t="shared" ca="1" si="18"/>
        <v/>
      </c>
      <c r="L155" s="31" t="str">
        <f t="shared" ca="1" si="19"/>
        <v/>
      </c>
      <c r="M155" s="24"/>
      <c r="N155" s="30" t="str">
        <f t="shared" ca="1" si="20"/>
        <v/>
      </c>
      <c r="O155" s="25" t="str">
        <f t="shared" ca="1" si="21"/>
        <v/>
      </c>
      <c r="P155" s="40" t="str">
        <f t="shared" ca="1" si="22"/>
        <v/>
      </c>
      <c r="Q155" s="25" t="str">
        <f t="shared" ca="1" si="23"/>
        <v/>
      </c>
      <c r="R155" s="25" t="str">
        <f t="shared" ca="1" si="24"/>
        <v/>
      </c>
      <c r="S155" s="31" t="str">
        <f t="shared" ca="1" si="25"/>
        <v/>
      </c>
      <c r="T155" s="24"/>
      <c r="U155" s="25"/>
      <c r="V155" s="25"/>
      <c r="W155" s="25"/>
      <c r="X155" s="25"/>
      <c r="Y155" s="25"/>
      <c r="Z155" s="25"/>
    </row>
    <row r="156" spans="1:26" ht="14.25" customHeight="1" x14ac:dyDescent="0.25">
      <c r="A156" s="25">
        <v>170</v>
      </c>
      <c r="B156" s="23"/>
      <c r="C156" s="23"/>
      <c r="D156" s="23"/>
      <c r="E156" s="23"/>
      <c r="F156" s="24"/>
      <c r="G156" s="30" t="str">
        <f t="shared" ca="1" si="14"/>
        <v/>
      </c>
      <c r="H156" s="25" t="str">
        <f t="shared" ca="1" si="15"/>
        <v/>
      </c>
      <c r="I156" s="40" t="str">
        <f t="shared" ca="1" si="16"/>
        <v/>
      </c>
      <c r="J156" s="25" t="str">
        <f t="shared" ca="1" si="17"/>
        <v/>
      </c>
      <c r="K156" s="25" t="str">
        <f t="shared" ca="1" si="18"/>
        <v/>
      </c>
      <c r="L156" s="31" t="str">
        <f t="shared" ca="1" si="19"/>
        <v/>
      </c>
      <c r="M156" s="24"/>
      <c r="N156" s="30" t="str">
        <f t="shared" ca="1" si="20"/>
        <v/>
      </c>
      <c r="O156" s="25" t="str">
        <f t="shared" ca="1" si="21"/>
        <v/>
      </c>
      <c r="P156" s="40" t="str">
        <f t="shared" ca="1" si="22"/>
        <v/>
      </c>
      <c r="Q156" s="25" t="str">
        <f t="shared" ca="1" si="23"/>
        <v/>
      </c>
      <c r="R156" s="25" t="str">
        <f t="shared" ca="1" si="24"/>
        <v/>
      </c>
      <c r="S156" s="31" t="str">
        <f t="shared" ca="1" si="25"/>
        <v/>
      </c>
      <c r="T156" s="24"/>
      <c r="U156" s="25"/>
      <c r="V156" s="25"/>
      <c r="W156" s="25"/>
      <c r="X156" s="25"/>
      <c r="Y156" s="25"/>
      <c r="Z156" s="25"/>
    </row>
    <row r="157" spans="1:26" ht="14.25" customHeight="1" x14ac:dyDescent="0.25">
      <c r="A157" s="25">
        <v>171</v>
      </c>
      <c r="B157" s="23"/>
      <c r="C157" s="23"/>
      <c r="D157" s="23"/>
      <c r="E157" s="23"/>
      <c r="F157" s="24"/>
      <c r="G157" s="30" t="str">
        <f t="shared" ca="1" si="14"/>
        <v/>
      </c>
      <c r="H157" s="25" t="str">
        <f t="shared" ca="1" si="15"/>
        <v/>
      </c>
      <c r="I157" s="40" t="str">
        <f t="shared" ca="1" si="16"/>
        <v/>
      </c>
      <c r="J157" s="25" t="str">
        <f t="shared" ca="1" si="17"/>
        <v/>
      </c>
      <c r="K157" s="25" t="str">
        <f t="shared" ca="1" si="18"/>
        <v/>
      </c>
      <c r="L157" s="31" t="str">
        <f t="shared" ca="1" si="19"/>
        <v/>
      </c>
      <c r="M157" s="24"/>
      <c r="N157" s="30" t="str">
        <f t="shared" ca="1" si="20"/>
        <v/>
      </c>
      <c r="O157" s="25" t="str">
        <f t="shared" ca="1" si="21"/>
        <v/>
      </c>
      <c r="P157" s="40" t="str">
        <f t="shared" ca="1" si="22"/>
        <v/>
      </c>
      <c r="Q157" s="25" t="str">
        <f t="shared" ca="1" si="23"/>
        <v/>
      </c>
      <c r="R157" s="25" t="str">
        <f t="shared" ca="1" si="24"/>
        <v/>
      </c>
      <c r="S157" s="31" t="str">
        <f t="shared" ca="1" si="25"/>
        <v/>
      </c>
      <c r="T157" s="24"/>
      <c r="U157" s="25"/>
      <c r="V157" s="25"/>
      <c r="W157" s="25"/>
      <c r="X157" s="25"/>
      <c r="Y157" s="25"/>
      <c r="Z157" s="25"/>
    </row>
    <row r="158" spans="1:26" ht="14.25" customHeight="1" x14ac:dyDescent="0.25">
      <c r="A158" s="25">
        <v>172</v>
      </c>
      <c r="B158" s="23"/>
      <c r="C158" s="23"/>
      <c r="D158" s="23"/>
      <c r="E158" s="23"/>
      <c r="F158" s="24"/>
      <c r="G158" s="30" t="str">
        <f t="shared" ca="1" si="14"/>
        <v/>
      </c>
      <c r="H158" s="25" t="str">
        <f t="shared" ca="1" si="15"/>
        <v/>
      </c>
      <c r="I158" s="40" t="str">
        <f t="shared" ca="1" si="16"/>
        <v/>
      </c>
      <c r="J158" s="25" t="str">
        <f t="shared" ca="1" si="17"/>
        <v/>
      </c>
      <c r="K158" s="25" t="str">
        <f t="shared" ca="1" si="18"/>
        <v/>
      </c>
      <c r="L158" s="31" t="str">
        <f t="shared" ca="1" si="19"/>
        <v/>
      </c>
      <c r="M158" s="24"/>
      <c r="N158" s="30" t="str">
        <f t="shared" ca="1" si="20"/>
        <v/>
      </c>
      <c r="O158" s="25" t="str">
        <f t="shared" ca="1" si="21"/>
        <v/>
      </c>
      <c r="P158" s="40" t="str">
        <f t="shared" ca="1" si="22"/>
        <v/>
      </c>
      <c r="Q158" s="25" t="str">
        <f t="shared" ca="1" si="23"/>
        <v/>
      </c>
      <c r="R158" s="25" t="str">
        <f t="shared" ca="1" si="24"/>
        <v/>
      </c>
      <c r="S158" s="31" t="str">
        <f t="shared" ca="1" si="25"/>
        <v/>
      </c>
      <c r="T158" s="24"/>
      <c r="U158" s="25"/>
      <c r="V158" s="25"/>
      <c r="W158" s="25"/>
      <c r="X158" s="25"/>
      <c r="Y158" s="25"/>
      <c r="Z158" s="25"/>
    </row>
    <row r="159" spans="1:26" ht="14.25" customHeight="1" x14ac:dyDescent="0.25">
      <c r="A159" s="25">
        <v>173</v>
      </c>
      <c r="B159" s="23"/>
      <c r="C159" s="23"/>
      <c r="D159" s="23"/>
      <c r="E159" s="23"/>
      <c r="F159" s="24"/>
      <c r="G159" s="30" t="str">
        <f t="shared" ca="1" si="14"/>
        <v/>
      </c>
      <c r="H159" s="25" t="str">
        <f t="shared" ca="1" si="15"/>
        <v/>
      </c>
      <c r="I159" s="40" t="str">
        <f t="shared" ca="1" si="16"/>
        <v/>
      </c>
      <c r="J159" s="25" t="str">
        <f t="shared" ca="1" si="17"/>
        <v/>
      </c>
      <c r="K159" s="25" t="str">
        <f t="shared" ca="1" si="18"/>
        <v/>
      </c>
      <c r="L159" s="31" t="str">
        <f t="shared" ca="1" si="19"/>
        <v/>
      </c>
      <c r="M159" s="24"/>
      <c r="N159" s="30" t="str">
        <f t="shared" ca="1" si="20"/>
        <v/>
      </c>
      <c r="O159" s="25" t="str">
        <f t="shared" ca="1" si="21"/>
        <v/>
      </c>
      <c r="P159" s="40" t="str">
        <f t="shared" ca="1" si="22"/>
        <v/>
      </c>
      <c r="Q159" s="25" t="str">
        <f t="shared" ca="1" si="23"/>
        <v/>
      </c>
      <c r="R159" s="25" t="str">
        <f t="shared" ca="1" si="24"/>
        <v/>
      </c>
      <c r="S159" s="31" t="str">
        <f t="shared" ca="1" si="25"/>
        <v/>
      </c>
      <c r="T159" s="24"/>
      <c r="U159" s="25"/>
      <c r="V159" s="25"/>
      <c r="W159" s="25"/>
      <c r="X159" s="25"/>
      <c r="Y159" s="25"/>
      <c r="Z159" s="25"/>
    </row>
    <row r="160" spans="1:26" ht="14.25" customHeight="1" x14ac:dyDescent="0.25">
      <c r="A160" s="25">
        <v>174</v>
      </c>
      <c r="B160" s="23"/>
      <c r="C160" s="23"/>
      <c r="D160" s="23"/>
      <c r="E160" s="23"/>
      <c r="F160" s="24"/>
      <c r="G160" s="30" t="str">
        <f t="shared" ca="1" si="14"/>
        <v/>
      </c>
      <c r="H160" s="25" t="str">
        <f t="shared" ca="1" si="15"/>
        <v/>
      </c>
      <c r="I160" s="40" t="str">
        <f t="shared" ca="1" si="16"/>
        <v/>
      </c>
      <c r="J160" s="25" t="str">
        <f t="shared" ca="1" si="17"/>
        <v/>
      </c>
      <c r="K160" s="25" t="str">
        <f t="shared" ca="1" si="18"/>
        <v/>
      </c>
      <c r="L160" s="31" t="str">
        <f t="shared" ca="1" si="19"/>
        <v/>
      </c>
      <c r="M160" s="24"/>
      <c r="N160" s="30" t="str">
        <f t="shared" ca="1" si="20"/>
        <v/>
      </c>
      <c r="O160" s="25" t="str">
        <f t="shared" ca="1" si="21"/>
        <v/>
      </c>
      <c r="P160" s="40" t="str">
        <f t="shared" ca="1" si="22"/>
        <v/>
      </c>
      <c r="Q160" s="25" t="str">
        <f t="shared" ca="1" si="23"/>
        <v/>
      </c>
      <c r="R160" s="25" t="str">
        <f t="shared" ca="1" si="24"/>
        <v/>
      </c>
      <c r="S160" s="31" t="str">
        <f t="shared" ca="1" si="25"/>
        <v/>
      </c>
      <c r="T160" s="24"/>
      <c r="U160" s="25"/>
      <c r="V160" s="25"/>
      <c r="W160" s="25"/>
      <c r="X160" s="25"/>
      <c r="Y160" s="25"/>
      <c r="Z160" s="25"/>
    </row>
    <row r="161" spans="1:26" ht="14.25" customHeight="1" x14ac:dyDescent="0.25">
      <c r="A161" s="25">
        <v>175</v>
      </c>
      <c r="B161" s="23"/>
      <c r="C161" s="23"/>
      <c r="D161" s="23"/>
      <c r="E161" s="23"/>
      <c r="F161" s="24"/>
      <c r="G161" s="30" t="str">
        <f t="shared" ca="1" si="14"/>
        <v/>
      </c>
      <c r="H161" s="25" t="str">
        <f t="shared" ca="1" si="15"/>
        <v/>
      </c>
      <c r="I161" s="40" t="str">
        <f t="shared" ca="1" si="16"/>
        <v/>
      </c>
      <c r="J161" s="25" t="str">
        <f t="shared" ca="1" si="17"/>
        <v/>
      </c>
      <c r="K161" s="25" t="str">
        <f t="shared" ca="1" si="18"/>
        <v/>
      </c>
      <c r="L161" s="31" t="str">
        <f t="shared" ca="1" si="19"/>
        <v/>
      </c>
      <c r="M161" s="24"/>
      <c r="N161" s="30" t="str">
        <f t="shared" ca="1" si="20"/>
        <v/>
      </c>
      <c r="O161" s="25" t="str">
        <f t="shared" ca="1" si="21"/>
        <v/>
      </c>
      <c r="P161" s="40" t="str">
        <f t="shared" ca="1" si="22"/>
        <v/>
      </c>
      <c r="Q161" s="25" t="str">
        <f t="shared" ca="1" si="23"/>
        <v/>
      </c>
      <c r="R161" s="25" t="str">
        <f t="shared" ca="1" si="24"/>
        <v/>
      </c>
      <c r="S161" s="31" t="str">
        <f t="shared" ca="1" si="25"/>
        <v/>
      </c>
      <c r="T161" s="24"/>
      <c r="U161" s="25"/>
      <c r="V161" s="25"/>
      <c r="W161" s="25"/>
      <c r="X161" s="25"/>
      <c r="Y161" s="25"/>
      <c r="Z161" s="25"/>
    </row>
    <row r="162" spans="1:26" ht="14.25" customHeight="1" x14ac:dyDescent="0.25">
      <c r="A162" s="25">
        <v>176</v>
      </c>
      <c r="B162" s="23"/>
      <c r="C162" s="23"/>
      <c r="D162" s="23"/>
      <c r="E162" s="23"/>
      <c r="F162" s="24"/>
      <c r="G162" s="30" t="str">
        <f t="shared" ca="1" si="14"/>
        <v/>
      </c>
      <c r="H162" s="25" t="str">
        <f t="shared" ca="1" si="15"/>
        <v/>
      </c>
      <c r="I162" s="40" t="str">
        <f t="shared" ca="1" si="16"/>
        <v/>
      </c>
      <c r="J162" s="25" t="str">
        <f t="shared" ca="1" si="17"/>
        <v/>
      </c>
      <c r="K162" s="25" t="str">
        <f t="shared" ca="1" si="18"/>
        <v/>
      </c>
      <c r="L162" s="31" t="str">
        <f t="shared" ca="1" si="19"/>
        <v/>
      </c>
      <c r="M162" s="24"/>
      <c r="N162" s="30" t="str">
        <f t="shared" ca="1" si="20"/>
        <v/>
      </c>
      <c r="O162" s="25" t="str">
        <f t="shared" ca="1" si="21"/>
        <v/>
      </c>
      <c r="P162" s="40" t="str">
        <f t="shared" ca="1" si="22"/>
        <v/>
      </c>
      <c r="Q162" s="25" t="str">
        <f t="shared" ca="1" si="23"/>
        <v/>
      </c>
      <c r="R162" s="25" t="str">
        <f t="shared" ca="1" si="24"/>
        <v/>
      </c>
      <c r="S162" s="31" t="str">
        <f t="shared" ca="1" si="25"/>
        <v/>
      </c>
      <c r="T162" s="24"/>
      <c r="U162" s="25"/>
      <c r="V162" s="25"/>
      <c r="W162" s="25"/>
      <c r="X162" s="25"/>
      <c r="Y162" s="25"/>
      <c r="Z162" s="25"/>
    </row>
    <row r="163" spans="1:26" ht="14.25" customHeight="1" x14ac:dyDescent="0.25">
      <c r="A163" s="25">
        <v>177</v>
      </c>
      <c r="B163" s="23"/>
      <c r="C163" s="23"/>
      <c r="D163" s="23"/>
      <c r="E163" s="23"/>
      <c r="F163" s="24"/>
      <c r="G163" s="30" t="str">
        <f t="shared" ca="1" si="14"/>
        <v/>
      </c>
      <c r="H163" s="25" t="str">
        <f t="shared" ca="1" si="15"/>
        <v/>
      </c>
      <c r="I163" s="40" t="str">
        <f t="shared" ca="1" si="16"/>
        <v/>
      </c>
      <c r="J163" s="25" t="str">
        <f t="shared" ca="1" si="17"/>
        <v/>
      </c>
      <c r="K163" s="25" t="str">
        <f t="shared" ca="1" si="18"/>
        <v/>
      </c>
      <c r="L163" s="31" t="str">
        <f t="shared" ca="1" si="19"/>
        <v/>
      </c>
      <c r="M163" s="24"/>
      <c r="N163" s="30" t="str">
        <f t="shared" ca="1" si="20"/>
        <v/>
      </c>
      <c r="O163" s="25" t="str">
        <f t="shared" ca="1" si="21"/>
        <v/>
      </c>
      <c r="P163" s="40" t="str">
        <f t="shared" ca="1" si="22"/>
        <v/>
      </c>
      <c r="Q163" s="25" t="str">
        <f t="shared" ca="1" si="23"/>
        <v/>
      </c>
      <c r="R163" s="25" t="str">
        <f t="shared" ca="1" si="24"/>
        <v/>
      </c>
      <c r="S163" s="31" t="str">
        <f t="shared" ca="1" si="25"/>
        <v/>
      </c>
      <c r="T163" s="24"/>
      <c r="U163" s="25"/>
      <c r="V163" s="25"/>
      <c r="W163" s="25"/>
      <c r="X163" s="25"/>
      <c r="Y163" s="25"/>
      <c r="Z163" s="25"/>
    </row>
    <row r="164" spans="1:26" ht="14.25" customHeight="1" x14ac:dyDescent="0.25">
      <c r="A164" s="25">
        <v>178</v>
      </c>
      <c r="B164" s="23"/>
      <c r="C164" s="23"/>
      <c r="D164" s="23"/>
      <c r="E164" s="23"/>
      <c r="F164" s="24"/>
      <c r="G164" s="30" t="str">
        <f t="shared" ca="1" si="14"/>
        <v/>
      </c>
      <c r="H164" s="25" t="str">
        <f t="shared" ca="1" si="15"/>
        <v/>
      </c>
      <c r="I164" s="40" t="str">
        <f t="shared" ca="1" si="16"/>
        <v/>
      </c>
      <c r="J164" s="25" t="str">
        <f t="shared" ca="1" si="17"/>
        <v/>
      </c>
      <c r="K164" s="25" t="str">
        <f t="shared" ca="1" si="18"/>
        <v/>
      </c>
      <c r="L164" s="31" t="str">
        <f t="shared" ca="1" si="19"/>
        <v/>
      </c>
      <c r="M164" s="24"/>
      <c r="N164" s="30" t="str">
        <f t="shared" ca="1" si="20"/>
        <v/>
      </c>
      <c r="O164" s="25" t="str">
        <f t="shared" ca="1" si="21"/>
        <v/>
      </c>
      <c r="P164" s="40" t="str">
        <f t="shared" ca="1" si="22"/>
        <v/>
      </c>
      <c r="Q164" s="25" t="str">
        <f t="shared" ca="1" si="23"/>
        <v/>
      </c>
      <c r="R164" s="25" t="str">
        <f t="shared" ca="1" si="24"/>
        <v/>
      </c>
      <c r="S164" s="31" t="str">
        <f t="shared" ca="1" si="25"/>
        <v/>
      </c>
      <c r="T164" s="24"/>
      <c r="U164" s="25"/>
      <c r="V164" s="25"/>
      <c r="W164" s="25"/>
      <c r="X164" s="25"/>
      <c r="Y164" s="25"/>
      <c r="Z164" s="25"/>
    </row>
    <row r="165" spans="1:26" ht="14.25" customHeight="1" x14ac:dyDescent="0.25">
      <c r="A165" s="25">
        <v>179</v>
      </c>
      <c r="B165" s="23"/>
      <c r="C165" s="23"/>
      <c r="D165" s="23"/>
      <c r="E165" s="23"/>
      <c r="F165" s="24"/>
      <c r="G165" s="30" t="str">
        <f t="shared" ca="1" si="14"/>
        <v/>
      </c>
      <c r="H165" s="25" t="str">
        <f t="shared" ca="1" si="15"/>
        <v/>
      </c>
      <c r="I165" s="40" t="str">
        <f t="shared" ca="1" si="16"/>
        <v/>
      </c>
      <c r="J165" s="25" t="str">
        <f t="shared" ca="1" si="17"/>
        <v/>
      </c>
      <c r="K165" s="25" t="str">
        <f t="shared" ca="1" si="18"/>
        <v/>
      </c>
      <c r="L165" s="31" t="str">
        <f t="shared" ca="1" si="19"/>
        <v/>
      </c>
      <c r="M165" s="24"/>
      <c r="N165" s="30" t="str">
        <f t="shared" ca="1" si="20"/>
        <v/>
      </c>
      <c r="O165" s="25" t="str">
        <f t="shared" ca="1" si="21"/>
        <v/>
      </c>
      <c r="P165" s="40" t="str">
        <f t="shared" ca="1" si="22"/>
        <v/>
      </c>
      <c r="Q165" s="25" t="str">
        <f t="shared" ca="1" si="23"/>
        <v/>
      </c>
      <c r="R165" s="25" t="str">
        <f t="shared" ca="1" si="24"/>
        <v/>
      </c>
      <c r="S165" s="31" t="str">
        <f t="shared" ca="1" si="25"/>
        <v/>
      </c>
      <c r="T165" s="24"/>
      <c r="U165" s="25"/>
      <c r="V165" s="25"/>
      <c r="W165" s="25"/>
      <c r="X165" s="25"/>
      <c r="Y165" s="25"/>
      <c r="Z165" s="25"/>
    </row>
    <row r="166" spans="1:26" ht="14.25" customHeight="1" x14ac:dyDescent="0.25">
      <c r="A166" s="25">
        <v>180</v>
      </c>
      <c r="B166" s="23"/>
      <c r="C166" s="23"/>
      <c r="D166" s="23"/>
      <c r="E166" s="23"/>
      <c r="F166" s="24"/>
      <c r="G166" s="30" t="str">
        <f t="shared" ca="1" si="14"/>
        <v/>
      </c>
      <c r="H166" s="25" t="str">
        <f t="shared" ca="1" si="15"/>
        <v/>
      </c>
      <c r="I166" s="40" t="str">
        <f t="shared" ca="1" si="16"/>
        <v/>
      </c>
      <c r="J166" s="25" t="str">
        <f t="shared" ca="1" si="17"/>
        <v/>
      </c>
      <c r="K166" s="25" t="str">
        <f t="shared" ca="1" si="18"/>
        <v/>
      </c>
      <c r="L166" s="31" t="str">
        <f t="shared" ca="1" si="19"/>
        <v/>
      </c>
      <c r="M166" s="24"/>
      <c r="N166" s="30" t="str">
        <f t="shared" ca="1" si="20"/>
        <v/>
      </c>
      <c r="O166" s="25" t="str">
        <f t="shared" ca="1" si="21"/>
        <v/>
      </c>
      <c r="P166" s="40" t="str">
        <f t="shared" ca="1" si="22"/>
        <v/>
      </c>
      <c r="Q166" s="25" t="str">
        <f t="shared" ca="1" si="23"/>
        <v/>
      </c>
      <c r="R166" s="25" t="str">
        <f t="shared" ca="1" si="24"/>
        <v/>
      </c>
      <c r="S166" s="31" t="str">
        <f t="shared" ca="1" si="25"/>
        <v/>
      </c>
      <c r="T166" s="24"/>
      <c r="U166" s="25"/>
      <c r="V166" s="25"/>
      <c r="W166" s="25"/>
      <c r="X166" s="25"/>
      <c r="Y166" s="25"/>
      <c r="Z166" s="25"/>
    </row>
    <row r="167" spans="1:26" ht="14.25" customHeight="1" x14ac:dyDescent="0.25">
      <c r="A167" s="25">
        <v>181</v>
      </c>
      <c r="B167" s="23"/>
      <c r="C167" s="23"/>
      <c r="D167" s="23"/>
      <c r="E167" s="23"/>
      <c r="F167" s="24"/>
      <c r="G167" s="30" t="str">
        <f t="shared" ca="1" si="14"/>
        <v/>
      </c>
      <c r="H167" s="25" t="str">
        <f t="shared" ca="1" si="15"/>
        <v/>
      </c>
      <c r="I167" s="40" t="str">
        <f t="shared" ca="1" si="16"/>
        <v/>
      </c>
      <c r="J167" s="25" t="str">
        <f t="shared" ca="1" si="17"/>
        <v/>
      </c>
      <c r="K167" s="25" t="str">
        <f t="shared" ca="1" si="18"/>
        <v/>
      </c>
      <c r="L167" s="31" t="str">
        <f t="shared" ca="1" si="19"/>
        <v/>
      </c>
      <c r="M167" s="24"/>
      <c r="N167" s="30" t="str">
        <f t="shared" ca="1" si="20"/>
        <v/>
      </c>
      <c r="O167" s="25" t="str">
        <f t="shared" ca="1" si="21"/>
        <v/>
      </c>
      <c r="P167" s="40" t="str">
        <f t="shared" ca="1" si="22"/>
        <v/>
      </c>
      <c r="Q167" s="25" t="str">
        <f t="shared" ca="1" si="23"/>
        <v/>
      </c>
      <c r="R167" s="25" t="str">
        <f t="shared" ca="1" si="24"/>
        <v/>
      </c>
      <c r="S167" s="31" t="str">
        <f t="shared" ca="1" si="25"/>
        <v/>
      </c>
      <c r="T167" s="24"/>
      <c r="U167" s="25"/>
      <c r="V167" s="25"/>
      <c r="W167" s="25"/>
      <c r="X167" s="25"/>
      <c r="Y167" s="25"/>
      <c r="Z167" s="25"/>
    </row>
    <row r="168" spans="1:26" ht="14.25" customHeight="1" x14ac:dyDescent="0.25">
      <c r="A168" s="25">
        <v>182</v>
      </c>
      <c r="B168" s="23"/>
      <c r="C168" s="23"/>
      <c r="D168" s="23"/>
      <c r="E168" s="23"/>
      <c r="F168" s="24"/>
      <c r="G168" s="30" t="str">
        <f t="shared" ca="1" si="14"/>
        <v/>
      </c>
      <c r="H168" s="25" t="str">
        <f t="shared" ca="1" si="15"/>
        <v/>
      </c>
      <c r="I168" s="40" t="str">
        <f t="shared" ca="1" si="16"/>
        <v/>
      </c>
      <c r="J168" s="25" t="str">
        <f t="shared" ca="1" si="17"/>
        <v/>
      </c>
      <c r="K168" s="25" t="str">
        <f t="shared" ca="1" si="18"/>
        <v/>
      </c>
      <c r="L168" s="31" t="str">
        <f t="shared" ca="1" si="19"/>
        <v/>
      </c>
      <c r="M168" s="24"/>
      <c r="N168" s="30" t="str">
        <f t="shared" ca="1" si="20"/>
        <v/>
      </c>
      <c r="O168" s="25" t="str">
        <f t="shared" ca="1" si="21"/>
        <v/>
      </c>
      <c r="P168" s="40" t="str">
        <f t="shared" ca="1" si="22"/>
        <v/>
      </c>
      <c r="Q168" s="25" t="str">
        <f t="shared" ca="1" si="23"/>
        <v/>
      </c>
      <c r="R168" s="25" t="str">
        <f t="shared" ca="1" si="24"/>
        <v/>
      </c>
      <c r="S168" s="31" t="str">
        <f t="shared" ca="1" si="25"/>
        <v/>
      </c>
      <c r="T168" s="24"/>
      <c r="U168" s="25"/>
      <c r="V168" s="25"/>
      <c r="W168" s="25"/>
      <c r="X168" s="25"/>
      <c r="Y168" s="25"/>
      <c r="Z168" s="25"/>
    </row>
    <row r="169" spans="1:26" ht="14.25" customHeight="1" x14ac:dyDescent="0.25">
      <c r="A169" s="25">
        <v>183</v>
      </c>
      <c r="B169" s="23"/>
      <c r="C169" s="23"/>
      <c r="D169" s="23"/>
      <c r="E169" s="23"/>
      <c r="F169" s="24"/>
      <c r="G169" s="30" t="str">
        <f t="shared" ca="1" si="14"/>
        <v/>
      </c>
      <c r="H169" s="25" t="str">
        <f t="shared" ca="1" si="15"/>
        <v/>
      </c>
      <c r="I169" s="40" t="str">
        <f t="shared" ca="1" si="16"/>
        <v/>
      </c>
      <c r="J169" s="25" t="str">
        <f t="shared" ca="1" si="17"/>
        <v/>
      </c>
      <c r="K169" s="25" t="str">
        <f t="shared" ca="1" si="18"/>
        <v/>
      </c>
      <c r="L169" s="31" t="str">
        <f t="shared" ca="1" si="19"/>
        <v/>
      </c>
      <c r="M169" s="24"/>
      <c r="N169" s="30" t="str">
        <f t="shared" ca="1" si="20"/>
        <v/>
      </c>
      <c r="O169" s="25" t="str">
        <f t="shared" ca="1" si="21"/>
        <v/>
      </c>
      <c r="P169" s="40" t="str">
        <f t="shared" ca="1" si="22"/>
        <v/>
      </c>
      <c r="Q169" s="25" t="str">
        <f t="shared" ca="1" si="23"/>
        <v/>
      </c>
      <c r="R169" s="25" t="str">
        <f t="shared" ca="1" si="24"/>
        <v/>
      </c>
      <c r="S169" s="31" t="str">
        <f t="shared" ca="1" si="25"/>
        <v/>
      </c>
      <c r="T169" s="24"/>
      <c r="U169" s="25"/>
      <c r="V169" s="25"/>
      <c r="W169" s="25"/>
      <c r="X169" s="25"/>
      <c r="Y169" s="25"/>
      <c r="Z169" s="25"/>
    </row>
    <row r="170" spans="1:26" ht="14.25" customHeight="1" x14ac:dyDescent="0.25">
      <c r="A170" s="25">
        <v>184</v>
      </c>
      <c r="B170" s="23"/>
      <c r="C170" s="23"/>
      <c r="D170" s="23"/>
      <c r="E170" s="23"/>
      <c r="F170" s="24"/>
      <c r="G170" s="30" t="str">
        <f t="shared" ca="1" si="14"/>
        <v/>
      </c>
      <c r="H170" s="25" t="str">
        <f t="shared" ca="1" si="15"/>
        <v/>
      </c>
      <c r="I170" s="40" t="str">
        <f t="shared" ca="1" si="16"/>
        <v/>
      </c>
      <c r="J170" s="25" t="str">
        <f t="shared" ca="1" si="17"/>
        <v/>
      </c>
      <c r="K170" s="25" t="str">
        <f t="shared" ca="1" si="18"/>
        <v/>
      </c>
      <c r="L170" s="31" t="str">
        <f t="shared" ca="1" si="19"/>
        <v/>
      </c>
      <c r="M170" s="24"/>
      <c r="N170" s="30" t="str">
        <f t="shared" ca="1" si="20"/>
        <v/>
      </c>
      <c r="O170" s="25" t="str">
        <f t="shared" ca="1" si="21"/>
        <v/>
      </c>
      <c r="P170" s="40" t="str">
        <f t="shared" ca="1" si="22"/>
        <v/>
      </c>
      <c r="Q170" s="25" t="str">
        <f t="shared" ca="1" si="23"/>
        <v/>
      </c>
      <c r="R170" s="25" t="str">
        <f t="shared" ca="1" si="24"/>
        <v/>
      </c>
      <c r="S170" s="31" t="str">
        <f t="shared" ca="1" si="25"/>
        <v/>
      </c>
      <c r="T170" s="24"/>
      <c r="U170" s="25"/>
      <c r="V170" s="25"/>
      <c r="W170" s="25"/>
      <c r="X170" s="25"/>
      <c r="Y170" s="25"/>
      <c r="Z170" s="25"/>
    </row>
    <row r="171" spans="1:26" ht="14.25" customHeight="1" x14ac:dyDescent="0.25">
      <c r="A171" s="25">
        <v>185</v>
      </c>
      <c r="B171" s="23"/>
      <c r="C171" s="23"/>
      <c r="D171" s="23"/>
      <c r="E171" s="23"/>
      <c r="F171" s="24"/>
      <c r="G171" s="30" t="str">
        <f t="shared" ca="1" si="14"/>
        <v/>
      </c>
      <c r="H171" s="25" t="str">
        <f t="shared" ca="1" si="15"/>
        <v/>
      </c>
      <c r="I171" s="40" t="str">
        <f t="shared" ca="1" si="16"/>
        <v/>
      </c>
      <c r="J171" s="25" t="str">
        <f t="shared" ca="1" si="17"/>
        <v/>
      </c>
      <c r="K171" s="25" t="str">
        <f t="shared" ca="1" si="18"/>
        <v/>
      </c>
      <c r="L171" s="31" t="str">
        <f t="shared" ca="1" si="19"/>
        <v/>
      </c>
      <c r="M171" s="24"/>
      <c r="N171" s="30" t="str">
        <f t="shared" ca="1" si="20"/>
        <v/>
      </c>
      <c r="O171" s="25" t="str">
        <f t="shared" ca="1" si="21"/>
        <v/>
      </c>
      <c r="P171" s="40" t="str">
        <f t="shared" ca="1" si="22"/>
        <v/>
      </c>
      <c r="Q171" s="25" t="str">
        <f t="shared" ca="1" si="23"/>
        <v/>
      </c>
      <c r="R171" s="25" t="str">
        <f t="shared" ca="1" si="24"/>
        <v/>
      </c>
      <c r="S171" s="31" t="str">
        <f t="shared" ca="1" si="25"/>
        <v/>
      </c>
      <c r="T171" s="24"/>
      <c r="U171" s="25"/>
      <c r="V171" s="25"/>
      <c r="W171" s="25"/>
      <c r="X171" s="25"/>
      <c r="Y171" s="25"/>
      <c r="Z171" s="25"/>
    </row>
    <row r="172" spans="1:26" ht="14.25" customHeight="1" x14ac:dyDescent="0.25">
      <c r="A172" s="25">
        <v>186</v>
      </c>
      <c r="B172" s="23"/>
      <c r="C172" s="23"/>
      <c r="D172" s="23"/>
      <c r="E172" s="23"/>
      <c r="F172" s="24"/>
      <c r="G172" s="30" t="str">
        <f t="shared" ca="1" si="14"/>
        <v/>
      </c>
      <c r="H172" s="25" t="str">
        <f t="shared" ca="1" si="15"/>
        <v/>
      </c>
      <c r="I172" s="40" t="str">
        <f t="shared" ca="1" si="16"/>
        <v/>
      </c>
      <c r="J172" s="25" t="str">
        <f t="shared" ca="1" si="17"/>
        <v/>
      </c>
      <c r="K172" s="25" t="str">
        <f t="shared" ca="1" si="18"/>
        <v/>
      </c>
      <c r="L172" s="31" t="str">
        <f t="shared" ca="1" si="19"/>
        <v/>
      </c>
      <c r="M172" s="24"/>
      <c r="N172" s="30" t="str">
        <f t="shared" ca="1" si="20"/>
        <v/>
      </c>
      <c r="O172" s="25" t="str">
        <f t="shared" ca="1" si="21"/>
        <v/>
      </c>
      <c r="P172" s="40" t="str">
        <f t="shared" ca="1" si="22"/>
        <v/>
      </c>
      <c r="Q172" s="25" t="str">
        <f t="shared" ca="1" si="23"/>
        <v/>
      </c>
      <c r="R172" s="25" t="str">
        <f t="shared" ca="1" si="24"/>
        <v/>
      </c>
      <c r="S172" s="31" t="str">
        <f t="shared" ca="1" si="25"/>
        <v/>
      </c>
      <c r="T172" s="24"/>
      <c r="U172" s="25"/>
      <c r="V172" s="25"/>
      <c r="W172" s="25"/>
      <c r="X172" s="25"/>
      <c r="Y172" s="25"/>
      <c r="Z172" s="25"/>
    </row>
    <row r="173" spans="1:26" ht="14.25" customHeight="1" x14ac:dyDescent="0.25">
      <c r="A173" s="25">
        <v>187</v>
      </c>
      <c r="B173" s="23"/>
      <c r="C173" s="23"/>
      <c r="D173" s="23"/>
      <c r="E173" s="23"/>
      <c r="F173" s="24"/>
      <c r="G173" s="30" t="str">
        <f t="shared" ca="1" si="14"/>
        <v/>
      </c>
      <c r="H173" s="25" t="str">
        <f t="shared" ca="1" si="15"/>
        <v/>
      </c>
      <c r="I173" s="40" t="str">
        <f t="shared" ca="1" si="16"/>
        <v/>
      </c>
      <c r="J173" s="25" t="str">
        <f t="shared" ca="1" si="17"/>
        <v/>
      </c>
      <c r="K173" s="25" t="str">
        <f t="shared" ca="1" si="18"/>
        <v/>
      </c>
      <c r="L173" s="31" t="str">
        <f t="shared" ca="1" si="19"/>
        <v/>
      </c>
      <c r="M173" s="24"/>
      <c r="N173" s="30" t="str">
        <f t="shared" ca="1" si="20"/>
        <v/>
      </c>
      <c r="O173" s="25" t="str">
        <f t="shared" ca="1" si="21"/>
        <v/>
      </c>
      <c r="P173" s="40" t="str">
        <f t="shared" ca="1" si="22"/>
        <v/>
      </c>
      <c r="Q173" s="25" t="str">
        <f t="shared" ca="1" si="23"/>
        <v/>
      </c>
      <c r="R173" s="25" t="str">
        <f t="shared" ca="1" si="24"/>
        <v/>
      </c>
      <c r="S173" s="31" t="str">
        <f t="shared" ca="1" si="25"/>
        <v/>
      </c>
      <c r="T173" s="24"/>
      <c r="U173" s="25"/>
      <c r="V173" s="25"/>
      <c r="W173" s="25"/>
      <c r="X173" s="25"/>
      <c r="Y173" s="25"/>
      <c r="Z173" s="25"/>
    </row>
    <row r="174" spans="1:26" ht="14.25" customHeight="1" x14ac:dyDescent="0.25">
      <c r="A174" s="25">
        <v>188</v>
      </c>
      <c r="B174" s="23"/>
      <c r="C174" s="23"/>
      <c r="D174" s="23"/>
      <c r="E174" s="23"/>
      <c r="F174" s="24"/>
      <c r="G174" s="30" t="str">
        <f t="shared" ca="1" si="14"/>
        <v/>
      </c>
      <c r="H174" s="25" t="str">
        <f t="shared" ca="1" si="15"/>
        <v/>
      </c>
      <c r="I174" s="40" t="str">
        <f t="shared" ca="1" si="16"/>
        <v/>
      </c>
      <c r="J174" s="25" t="str">
        <f t="shared" ca="1" si="17"/>
        <v/>
      </c>
      <c r="K174" s="25" t="str">
        <f t="shared" ca="1" si="18"/>
        <v/>
      </c>
      <c r="L174" s="31" t="str">
        <f t="shared" ca="1" si="19"/>
        <v/>
      </c>
      <c r="M174" s="24"/>
      <c r="N174" s="30" t="str">
        <f t="shared" ca="1" si="20"/>
        <v/>
      </c>
      <c r="O174" s="25" t="str">
        <f t="shared" ca="1" si="21"/>
        <v/>
      </c>
      <c r="P174" s="40" t="str">
        <f t="shared" ca="1" si="22"/>
        <v/>
      </c>
      <c r="Q174" s="25" t="str">
        <f t="shared" ca="1" si="23"/>
        <v/>
      </c>
      <c r="R174" s="25" t="str">
        <f t="shared" ca="1" si="24"/>
        <v/>
      </c>
      <c r="S174" s="31" t="str">
        <f t="shared" ca="1" si="25"/>
        <v/>
      </c>
      <c r="T174" s="24"/>
      <c r="U174" s="25"/>
      <c r="V174" s="25"/>
      <c r="W174" s="25"/>
      <c r="X174" s="25"/>
      <c r="Y174" s="25"/>
      <c r="Z174" s="25"/>
    </row>
    <row r="175" spans="1:26" ht="14.25" customHeight="1" x14ac:dyDescent="0.25">
      <c r="A175" s="25">
        <v>189</v>
      </c>
      <c r="B175" s="23"/>
      <c r="C175" s="23"/>
      <c r="D175" s="23"/>
      <c r="E175" s="23"/>
      <c r="F175" s="24"/>
      <c r="G175" s="30" t="str">
        <f t="shared" ca="1" si="14"/>
        <v/>
      </c>
      <c r="H175" s="25" t="str">
        <f t="shared" ca="1" si="15"/>
        <v/>
      </c>
      <c r="I175" s="40" t="str">
        <f t="shared" ca="1" si="16"/>
        <v/>
      </c>
      <c r="J175" s="25" t="str">
        <f t="shared" ca="1" si="17"/>
        <v/>
      </c>
      <c r="K175" s="25" t="str">
        <f t="shared" ca="1" si="18"/>
        <v/>
      </c>
      <c r="L175" s="31" t="str">
        <f t="shared" ca="1" si="19"/>
        <v/>
      </c>
      <c r="M175" s="24"/>
      <c r="N175" s="30" t="str">
        <f t="shared" ca="1" si="20"/>
        <v/>
      </c>
      <c r="O175" s="25" t="str">
        <f t="shared" ca="1" si="21"/>
        <v/>
      </c>
      <c r="P175" s="40" t="str">
        <f t="shared" ca="1" si="22"/>
        <v/>
      </c>
      <c r="Q175" s="25" t="str">
        <f t="shared" ca="1" si="23"/>
        <v/>
      </c>
      <c r="R175" s="25" t="str">
        <f t="shared" ca="1" si="24"/>
        <v/>
      </c>
      <c r="S175" s="31" t="str">
        <f t="shared" ca="1" si="25"/>
        <v/>
      </c>
      <c r="T175" s="24"/>
      <c r="U175" s="25"/>
      <c r="V175" s="25"/>
      <c r="W175" s="25"/>
      <c r="X175" s="25"/>
      <c r="Y175" s="25"/>
      <c r="Z175" s="25"/>
    </row>
    <row r="176" spans="1:26" ht="14.25" customHeight="1" x14ac:dyDescent="0.25">
      <c r="A176" s="25">
        <v>190</v>
      </c>
      <c r="B176" s="23"/>
      <c r="C176" s="23"/>
      <c r="D176" s="23"/>
      <c r="E176" s="23"/>
      <c r="F176" s="24"/>
      <c r="G176" s="30" t="str">
        <f t="shared" ca="1" si="14"/>
        <v/>
      </c>
      <c r="H176" s="25" t="str">
        <f t="shared" ca="1" si="15"/>
        <v/>
      </c>
      <c r="I176" s="40" t="str">
        <f t="shared" ca="1" si="16"/>
        <v/>
      </c>
      <c r="J176" s="25" t="str">
        <f t="shared" ca="1" si="17"/>
        <v/>
      </c>
      <c r="K176" s="25" t="str">
        <f t="shared" ca="1" si="18"/>
        <v/>
      </c>
      <c r="L176" s="31" t="str">
        <f t="shared" ca="1" si="19"/>
        <v/>
      </c>
      <c r="M176" s="24"/>
      <c r="N176" s="30" t="str">
        <f t="shared" ca="1" si="20"/>
        <v/>
      </c>
      <c r="O176" s="25" t="str">
        <f t="shared" ca="1" si="21"/>
        <v/>
      </c>
      <c r="P176" s="40" t="str">
        <f t="shared" ca="1" si="22"/>
        <v/>
      </c>
      <c r="Q176" s="25" t="str">
        <f t="shared" ca="1" si="23"/>
        <v/>
      </c>
      <c r="R176" s="25" t="str">
        <f t="shared" ca="1" si="24"/>
        <v/>
      </c>
      <c r="S176" s="31" t="str">
        <f t="shared" ca="1" si="25"/>
        <v/>
      </c>
      <c r="T176" s="24"/>
      <c r="U176" s="25"/>
      <c r="V176" s="25"/>
      <c r="W176" s="25"/>
      <c r="X176" s="25"/>
      <c r="Y176" s="25"/>
      <c r="Z176" s="25"/>
    </row>
    <row r="177" spans="1:26" ht="14.25" customHeight="1" x14ac:dyDescent="0.25">
      <c r="A177" s="25">
        <v>191</v>
      </c>
      <c r="B177" s="23"/>
      <c r="C177" s="23"/>
      <c r="D177" s="23"/>
      <c r="E177" s="23"/>
      <c r="F177" s="24"/>
      <c r="G177" s="30" t="str">
        <f t="shared" ca="1" si="14"/>
        <v/>
      </c>
      <c r="H177" s="25" t="str">
        <f t="shared" ca="1" si="15"/>
        <v/>
      </c>
      <c r="I177" s="40" t="str">
        <f t="shared" ca="1" si="16"/>
        <v/>
      </c>
      <c r="J177" s="25" t="str">
        <f t="shared" ca="1" si="17"/>
        <v/>
      </c>
      <c r="K177" s="25" t="str">
        <f t="shared" ca="1" si="18"/>
        <v/>
      </c>
      <c r="L177" s="31" t="str">
        <f t="shared" ca="1" si="19"/>
        <v/>
      </c>
      <c r="M177" s="24"/>
      <c r="N177" s="30" t="str">
        <f t="shared" ca="1" si="20"/>
        <v/>
      </c>
      <c r="O177" s="25" t="str">
        <f t="shared" ca="1" si="21"/>
        <v/>
      </c>
      <c r="P177" s="40" t="str">
        <f t="shared" ca="1" si="22"/>
        <v/>
      </c>
      <c r="Q177" s="25" t="str">
        <f t="shared" ca="1" si="23"/>
        <v/>
      </c>
      <c r="R177" s="25" t="str">
        <f t="shared" ca="1" si="24"/>
        <v/>
      </c>
      <c r="S177" s="31" t="str">
        <f t="shared" ca="1" si="25"/>
        <v/>
      </c>
      <c r="T177" s="24"/>
      <c r="U177" s="25"/>
      <c r="V177" s="25"/>
      <c r="W177" s="25"/>
      <c r="X177" s="25"/>
      <c r="Y177" s="25"/>
      <c r="Z177" s="25"/>
    </row>
    <row r="178" spans="1:26" ht="14.25" customHeight="1" x14ac:dyDescent="0.25">
      <c r="A178" s="25">
        <v>192</v>
      </c>
      <c r="B178" s="23"/>
      <c r="C178" s="23"/>
      <c r="D178" s="23"/>
      <c r="E178" s="23"/>
      <c r="F178" s="24"/>
      <c r="G178" s="30" t="str">
        <f t="shared" ca="1" si="14"/>
        <v/>
      </c>
      <c r="H178" s="25" t="str">
        <f t="shared" ca="1" si="15"/>
        <v/>
      </c>
      <c r="I178" s="40" t="str">
        <f t="shared" ca="1" si="16"/>
        <v/>
      </c>
      <c r="J178" s="25" t="str">
        <f t="shared" ca="1" si="17"/>
        <v/>
      </c>
      <c r="K178" s="25" t="str">
        <f t="shared" ca="1" si="18"/>
        <v/>
      </c>
      <c r="L178" s="31" t="str">
        <f t="shared" ca="1" si="19"/>
        <v/>
      </c>
      <c r="M178" s="24"/>
      <c r="N178" s="30" t="str">
        <f t="shared" ca="1" si="20"/>
        <v/>
      </c>
      <c r="O178" s="25" t="str">
        <f t="shared" ca="1" si="21"/>
        <v/>
      </c>
      <c r="P178" s="40" t="str">
        <f t="shared" ca="1" si="22"/>
        <v/>
      </c>
      <c r="Q178" s="25" t="str">
        <f t="shared" ca="1" si="23"/>
        <v/>
      </c>
      <c r="R178" s="25" t="str">
        <f t="shared" ca="1" si="24"/>
        <v/>
      </c>
      <c r="S178" s="31" t="str">
        <f t="shared" ca="1" si="25"/>
        <v/>
      </c>
      <c r="T178" s="24"/>
      <c r="U178" s="25"/>
      <c r="V178" s="25"/>
      <c r="W178" s="25"/>
      <c r="X178" s="25"/>
      <c r="Y178" s="25"/>
      <c r="Z178" s="25"/>
    </row>
    <row r="179" spans="1:26" ht="14.25" customHeight="1" x14ac:dyDescent="0.25">
      <c r="A179" s="25">
        <v>193</v>
      </c>
      <c r="B179" s="23"/>
      <c r="C179" s="23"/>
      <c r="D179" s="23"/>
      <c r="E179" s="23"/>
      <c r="F179" s="24"/>
      <c r="G179" s="30" t="str">
        <f t="shared" ca="1" si="14"/>
        <v/>
      </c>
      <c r="H179" s="25" t="str">
        <f t="shared" ca="1" si="15"/>
        <v/>
      </c>
      <c r="I179" s="40" t="str">
        <f t="shared" ca="1" si="16"/>
        <v/>
      </c>
      <c r="J179" s="25" t="str">
        <f t="shared" ca="1" si="17"/>
        <v/>
      </c>
      <c r="K179" s="25" t="str">
        <f t="shared" ca="1" si="18"/>
        <v/>
      </c>
      <c r="L179" s="31" t="str">
        <f t="shared" ca="1" si="19"/>
        <v/>
      </c>
      <c r="M179" s="24"/>
      <c r="N179" s="30" t="str">
        <f t="shared" ca="1" si="20"/>
        <v/>
      </c>
      <c r="O179" s="25" t="str">
        <f t="shared" ca="1" si="21"/>
        <v/>
      </c>
      <c r="P179" s="40" t="str">
        <f t="shared" ca="1" si="22"/>
        <v/>
      </c>
      <c r="Q179" s="25" t="str">
        <f t="shared" ca="1" si="23"/>
        <v/>
      </c>
      <c r="R179" s="25" t="str">
        <f t="shared" ca="1" si="24"/>
        <v/>
      </c>
      <c r="S179" s="31" t="str">
        <f t="shared" ca="1" si="25"/>
        <v/>
      </c>
      <c r="T179" s="24"/>
      <c r="U179" s="25"/>
      <c r="V179" s="25"/>
      <c r="W179" s="25"/>
      <c r="X179" s="25"/>
      <c r="Y179" s="25"/>
      <c r="Z179" s="25"/>
    </row>
    <row r="180" spans="1:26" ht="14.25" customHeight="1" x14ac:dyDescent="0.25">
      <c r="A180" s="25">
        <v>194</v>
      </c>
      <c r="B180" s="23"/>
      <c r="C180" s="23"/>
      <c r="D180" s="23"/>
      <c r="E180" s="23"/>
      <c r="F180" s="24"/>
      <c r="G180" s="30" t="str">
        <f t="shared" ca="1" si="14"/>
        <v/>
      </c>
      <c r="H180" s="25" t="str">
        <f t="shared" ca="1" si="15"/>
        <v/>
      </c>
      <c r="I180" s="40" t="str">
        <f t="shared" ca="1" si="16"/>
        <v/>
      </c>
      <c r="J180" s="25" t="str">
        <f t="shared" ca="1" si="17"/>
        <v/>
      </c>
      <c r="K180" s="25" t="str">
        <f t="shared" ca="1" si="18"/>
        <v/>
      </c>
      <c r="L180" s="31" t="str">
        <f t="shared" ca="1" si="19"/>
        <v/>
      </c>
      <c r="M180" s="24"/>
      <c r="N180" s="30" t="str">
        <f t="shared" ca="1" si="20"/>
        <v/>
      </c>
      <c r="O180" s="25" t="str">
        <f t="shared" ca="1" si="21"/>
        <v/>
      </c>
      <c r="P180" s="40" t="str">
        <f t="shared" ca="1" si="22"/>
        <v/>
      </c>
      <c r="Q180" s="25" t="str">
        <f t="shared" ca="1" si="23"/>
        <v/>
      </c>
      <c r="R180" s="25" t="str">
        <f t="shared" ca="1" si="24"/>
        <v/>
      </c>
      <c r="S180" s="31" t="str">
        <f t="shared" ca="1" si="25"/>
        <v/>
      </c>
      <c r="T180" s="24"/>
      <c r="U180" s="25"/>
      <c r="V180" s="25"/>
      <c r="W180" s="25"/>
      <c r="X180" s="25"/>
      <c r="Y180" s="25"/>
      <c r="Z180" s="25"/>
    </row>
    <row r="181" spans="1:26" ht="14.25" customHeight="1" x14ac:dyDescent="0.25">
      <c r="A181" s="25">
        <v>195</v>
      </c>
      <c r="B181" s="23"/>
      <c r="C181" s="23"/>
      <c r="D181" s="23"/>
      <c r="E181" s="23"/>
      <c r="F181" s="24"/>
      <c r="G181" s="30" t="str">
        <f t="shared" ca="1" si="14"/>
        <v/>
      </c>
      <c r="H181" s="25" t="str">
        <f t="shared" ca="1" si="15"/>
        <v/>
      </c>
      <c r="I181" s="40" t="str">
        <f t="shared" ca="1" si="16"/>
        <v/>
      </c>
      <c r="J181" s="25" t="str">
        <f t="shared" ca="1" si="17"/>
        <v/>
      </c>
      <c r="K181" s="25" t="str">
        <f t="shared" ca="1" si="18"/>
        <v/>
      </c>
      <c r="L181" s="31" t="str">
        <f t="shared" ca="1" si="19"/>
        <v/>
      </c>
      <c r="M181" s="24"/>
      <c r="N181" s="30" t="str">
        <f t="shared" ca="1" si="20"/>
        <v/>
      </c>
      <c r="O181" s="25" t="str">
        <f t="shared" ca="1" si="21"/>
        <v/>
      </c>
      <c r="P181" s="40" t="str">
        <f t="shared" ca="1" si="22"/>
        <v/>
      </c>
      <c r="Q181" s="25" t="str">
        <f t="shared" ca="1" si="23"/>
        <v/>
      </c>
      <c r="R181" s="25" t="str">
        <f t="shared" ca="1" si="24"/>
        <v/>
      </c>
      <c r="S181" s="31" t="str">
        <f t="shared" ca="1" si="25"/>
        <v/>
      </c>
      <c r="T181" s="24"/>
      <c r="U181" s="25"/>
      <c r="V181" s="25"/>
      <c r="W181" s="25"/>
      <c r="X181" s="25"/>
      <c r="Y181" s="25"/>
      <c r="Z181" s="25"/>
    </row>
    <row r="182" spans="1:26" ht="14.25" customHeight="1" x14ac:dyDescent="0.25">
      <c r="A182" s="25">
        <v>196</v>
      </c>
      <c r="B182" s="23"/>
      <c r="C182" s="23"/>
      <c r="D182" s="23"/>
      <c r="E182" s="23"/>
      <c r="F182" s="24"/>
      <c r="G182" s="30" t="str">
        <f t="shared" ca="1" si="14"/>
        <v/>
      </c>
      <c r="H182" s="25" t="str">
        <f t="shared" ca="1" si="15"/>
        <v/>
      </c>
      <c r="I182" s="40" t="str">
        <f t="shared" ca="1" si="16"/>
        <v/>
      </c>
      <c r="J182" s="25" t="str">
        <f t="shared" ca="1" si="17"/>
        <v/>
      </c>
      <c r="K182" s="25" t="str">
        <f t="shared" ca="1" si="18"/>
        <v/>
      </c>
      <c r="L182" s="31" t="str">
        <f t="shared" ca="1" si="19"/>
        <v/>
      </c>
      <c r="M182" s="24"/>
      <c r="N182" s="30" t="str">
        <f t="shared" ca="1" si="20"/>
        <v/>
      </c>
      <c r="O182" s="25" t="str">
        <f t="shared" ca="1" si="21"/>
        <v/>
      </c>
      <c r="P182" s="40" t="str">
        <f t="shared" ca="1" si="22"/>
        <v/>
      </c>
      <c r="Q182" s="25" t="str">
        <f t="shared" ca="1" si="23"/>
        <v/>
      </c>
      <c r="R182" s="25" t="str">
        <f t="shared" ca="1" si="24"/>
        <v/>
      </c>
      <c r="S182" s="31" t="str">
        <f t="shared" ca="1" si="25"/>
        <v/>
      </c>
      <c r="T182" s="24"/>
      <c r="U182" s="25"/>
      <c r="V182" s="25"/>
      <c r="W182" s="25"/>
      <c r="X182" s="25"/>
      <c r="Y182" s="25"/>
      <c r="Z182" s="25"/>
    </row>
    <row r="183" spans="1:26" ht="14.25" customHeight="1" x14ac:dyDescent="0.25">
      <c r="A183" s="25">
        <v>197</v>
      </c>
      <c r="B183" s="23"/>
      <c r="C183" s="23"/>
      <c r="D183" s="23"/>
      <c r="E183" s="23"/>
      <c r="F183" s="24"/>
      <c r="G183" s="30" t="str">
        <f t="shared" ca="1" si="14"/>
        <v/>
      </c>
      <c r="H183" s="25" t="str">
        <f t="shared" ca="1" si="15"/>
        <v/>
      </c>
      <c r="I183" s="40" t="str">
        <f t="shared" ca="1" si="16"/>
        <v/>
      </c>
      <c r="J183" s="25" t="str">
        <f t="shared" ca="1" si="17"/>
        <v/>
      </c>
      <c r="K183" s="25" t="str">
        <f t="shared" ca="1" si="18"/>
        <v/>
      </c>
      <c r="L183" s="31" t="str">
        <f t="shared" ca="1" si="19"/>
        <v/>
      </c>
      <c r="M183" s="24"/>
      <c r="N183" s="30" t="str">
        <f t="shared" ca="1" si="20"/>
        <v/>
      </c>
      <c r="O183" s="25" t="str">
        <f t="shared" ca="1" si="21"/>
        <v/>
      </c>
      <c r="P183" s="40" t="str">
        <f t="shared" ca="1" si="22"/>
        <v/>
      </c>
      <c r="Q183" s="25" t="str">
        <f t="shared" ca="1" si="23"/>
        <v/>
      </c>
      <c r="R183" s="25" t="str">
        <f t="shared" ca="1" si="24"/>
        <v/>
      </c>
      <c r="S183" s="31" t="str">
        <f t="shared" ca="1" si="25"/>
        <v/>
      </c>
      <c r="T183" s="24"/>
      <c r="U183" s="25"/>
      <c r="V183" s="25"/>
      <c r="W183" s="25"/>
      <c r="X183" s="25"/>
      <c r="Y183" s="25"/>
      <c r="Z183" s="25"/>
    </row>
    <row r="184" spans="1:26" ht="14.25" customHeight="1" x14ac:dyDescent="0.25">
      <c r="A184" s="25">
        <v>198</v>
      </c>
      <c r="B184" s="23"/>
      <c r="C184" s="23"/>
      <c r="D184" s="23"/>
      <c r="E184" s="23"/>
      <c r="F184" s="24"/>
      <c r="G184" s="30" t="str">
        <f t="shared" ca="1" si="14"/>
        <v/>
      </c>
      <c r="H184" s="25" t="str">
        <f t="shared" ca="1" si="15"/>
        <v/>
      </c>
      <c r="I184" s="40" t="str">
        <f t="shared" ca="1" si="16"/>
        <v/>
      </c>
      <c r="J184" s="25" t="str">
        <f t="shared" ca="1" si="17"/>
        <v/>
      </c>
      <c r="K184" s="25" t="str">
        <f t="shared" ca="1" si="18"/>
        <v/>
      </c>
      <c r="L184" s="31" t="str">
        <f t="shared" ca="1" si="19"/>
        <v/>
      </c>
      <c r="M184" s="24"/>
      <c r="N184" s="30" t="str">
        <f t="shared" ca="1" si="20"/>
        <v/>
      </c>
      <c r="O184" s="25" t="str">
        <f t="shared" ca="1" si="21"/>
        <v/>
      </c>
      <c r="P184" s="40" t="str">
        <f t="shared" ca="1" si="22"/>
        <v/>
      </c>
      <c r="Q184" s="25" t="str">
        <f t="shared" ca="1" si="23"/>
        <v/>
      </c>
      <c r="R184" s="25" t="str">
        <f t="shared" ca="1" si="24"/>
        <v/>
      </c>
      <c r="S184" s="31" t="str">
        <f t="shared" ca="1" si="25"/>
        <v/>
      </c>
      <c r="T184" s="24"/>
      <c r="U184" s="25"/>
      <c r="V184" s="25"/>
      <c r="W184" s="25"/>
      <c r="X184" s="25"/>
      <c r="Y184" s="25"/>
      <c r="Z184" s="25"/>
    </row>
    <row r="185" spans="1:26" ht="14.25" customHeight="1" x14ac:dyDescent="0.25">
      <c r="A185" s="25">
        <v>199</v>
      </c>
      <c r="B185" s="23"/>
      <c r="C185" s="23"/>
      <c r="D185" s="23"/>
      <c r="E185" s="23"/>
      <c r="F185" s="24"/>
      <c r="G185" s="30" t="str">
        <f t="shared" ca="1" si="14"/>
        <v/>
      </c>
      <c r="H185" s="25" t="str">
        <f t="shared" ca="1" si="15"/>
        <v/>
      </c>
      <c r="I185" s="40" t="str">
        <f t="shared" ca="1" si="16"/>
        <v/>
      </c>
      <c r="J185" s="25" t="str">
        <f t="shared" ca="1" si="17"/>
        <v/>
      </c>
      <c r="K185" s="25" t="str">
        <f t="shared" ca="1" si="18"/>
        <v/>
      </c>
      <c r="L185" s="31" t="str">
        <f t="shared" ca="1" si="19"/>
        <v/>
      </c>
      <c r="M185" s="24"/>
      <c r="N185" s="30" t="str">
        <f t="shared" ca="1" si="20"/>
        <v/>
      </c>
      <c r="O185" s="25" t="str">
        <f t="shared" ca="1" si="21"/>
        <v/>
      </c>
      <c r="P185" s="40" t="str">
        <f t="shared" ca="1" si="22"/>
        <v/>
      </c>
      <c r="Q185" s="25" t="str">
        <f t="shared" ca="1" si="23"/>
        <v/>
      </c>
      <c r="R185" s="25" t="str">
        <f t="shared" ca="1" si="24"/>
        <v/>
      </c>
      <c r="S185" s="31" t="str">
        <f t="shared" ca="1" si="25"/>
        <v/>
      </c>
      <c r="T185" s="24"/>
      <c r="U185" s="25"/>
      <c r="V185" s="25"/>
      <c r="W185" s="25"/>
      <c r="X185" s="25"/>
      <c r="Y185" s="25"/>
      <c r="Z185" s="25"/>
    </row>
    <row r="186" spans="1:26" ht="14.25" customHeight="1" x14ac:dyDescent="0.25">
      <c r="A186" s="25">
        <v>200</v>
      </c>
      <c r="B186" s="23"/>
      <c r="C186" s="23"/>
      <c r="D186" s="23"/>
      <c r="E186" s="23"/>
      <c r="F186" s="24"/>
      <c r="G186" s="30" t="str">
        <f t="shared" ca="1" si="14"/>
        <v/>
      </c>
      <c r="H186" s="25" t="str">
        <f t="shared" ca="1" si="15"/>
        <v/>
      </c>
      <c r="I186" s="40" t="str">
        <f t="shared" ca="1" si="16"/>
        <v/>
      </c>
      <c r="J186" s="25" t="str">
        <f t="shared" ca="1" si="17"/>
        <v/>
      </c>
      <c r="K186" s="25" t="str">
        <f t="shared" ca="1" si="18"/>
        <v/>
      </c>
      <c r="L186" s="31" t="str">
        <f t="shared" ca="1" si="19"/>
        <v/>
      </c>
      <c r="M186" s="24"/>
      <c r="N186" s="30" t="str">
        <f t="shared" ca="1" si="20"/>
        <v/>
      </c>
      <c r="O186" s="25" t="str">
        <f t="shared" ca="1" si="21"/>
        <v/>
      </c>
      <c r="P186" s="40" t="str">
        <f t="shared" ca="1" si="22"/>
        <v/>
      </c>
      <c r="Q186" s="25" t="str">
        <f t="shared" ca="1" si="23"/>
        <v/>
      </c>
      <c r="R186" s="25" t="str">
        <f t="shared" ca="1" si="24"/>
        <v/>
      </c>
      <c r="S186" s="31" t="str">
        <f t="shared" ca="1" si="25"/>
        <v/>
      </c>
      <c r="T186" s="24"/>
      <c r="U186" s="25"/>
      <c r="V186" s="25"/>
      <c r="W186" s="25"/>
      <c r="X186" s="25"/>
      <c r="Y186" s="25"/>
      <c r="Z186" s="25"/>
    </row>
    <row r="187" spans="1:26" ht="14.25" customHeight="1" x14ac:dyDescent="0.25">
      <c r="A187" s="25">
        <v>201</v>
      </c>
      <c r="B187" s="23"/>
      <c r="C187" s="23"/>
      <c r="D187" s="23"/>
      <c r="E187" s="23"/>
      <c r="F187" s="24"/>
      <c r="G187" s="30" t="str">
        <f t="shared" ca="1" si="14"/>
        <v/>
      </c>
      <c r="H187" s="25" t="str">
        <f t="shared" ca="1" si="15"/>
        <v/>
      </c>
      <c r="I187" s="40" t="str">
        <f t="shared" ca="1" si="16"/>
        <v/>
      </c>
      <c r="J187" s="25" t="str">
        <f t="shared" ca="1" si="17"/>
        <v/>
      </c>
      <c r="K187" s="25" t="str">
        <f t="shared" ca="1" si="18"/>
        <v/>
      </c>
      <c r="L187" s="31" t="str">
        <f t="shared" ca="1" si="19"/>
        <v/>
      </c>
      <c r="M187" s="24"/>
      <c r="N187" s="30" t="str">
        <f t="shared" ca="1" si="20"/>
        <v/>
      </c>
      <c r="O187" s="25" t="str">
        <f t="shared" ca="1" si="21"/>
        <v/>
      </c>
      <c r="P187" s="40" t="str">
        <f t="shared" ca="1" si="22"/>
        <v/>
      </c>
      <c r="Q187" s="25" t="str">
        <f t="shared" ca="1" si="23"/>
        <v/>
      </c>
      <c r="R187" s="25" t="str">
        <f t="shared" ca="1" si="24"/>
        <v/>
      </c>
      <c r="S187" s="31" t="str">
        <f t="shared" ca="1" si="25"/>
        <v/>
      </c>
      <c r="T187" s="24"/>
      <c r="U187" s="25"/>
      <c r="V187" s="25"/>
      <c r="W187" s="25"/>
      <c r="X187" s="25"/>
      <c r="Y187" s="25"/>
      <c r="Z187" s="25"/>
    </row>
    <row r="188" spans="1:26" ht="14.25" customHeight="1" x14ac:dyDescent="0.25">
      <c r="A188" s="25">
        <v>202</v>
      </c>
      <c r="B188" s="23"/>
      <c r="C188" s="23"/>
      <c r="D188" s="23"/>
      <c r="E188" s="23"/>
      <c r="F188" s="24"/>
      <c r="G188" s="30" t="str">
        <f t="shared" ca="1" si="14"/>
        <v/>
      </c>
      <c r="H188" s="25" t="str">
        <f t="shared" ca="1" si="15"/>
        <v/>
      </c>
      <c r="I188" s="40" t="str">
        <f t="shared" ca="1" si="16"/>
        <v/>
      </c>
      <c r="J188" s="25" t="str">
        <f t="shared" ca="1" si="17"/>
        <v/>
      </c>
      <c r="K188" s="25" t="str">
        <f t="shared" ca="1" si="18"/>
        <v/>
      </c>
      <c r="L188" s="31" t="str">
        <f t="shared" ca="1" si="19"/>
        <v/>
      </c>
      <c r="M188" s="24"/>
      <c r="N188" s="30" t="str">
        <f t="shared" ca="1" si="20"/>
        <v/>
      </c>
      <c r="O188" s="25" t="str">
        <f t="shared" ca="1" si="21"/>
        <v/>
      </c>
      <c r="P188" s="40" t="str">
        <f t="shared" ca="1" si="22"/>
        <v/>
      </c>
      <c r="Q188" s="25" t="str">
        <f t="shared" ca="1" si="23"/>
        <v/>
      </c>
      <c r="R188" s="25" t="str">
        <f t="shared" ca="1" si="24"/>
        <v/>
      </c>
      <c r="S188" s="31" t="str">
        <f t="shared" ca="1" si="25"/>
        <v/>
      </c>
      <c r="T188" s="24"/>
      <c r="U188" s="25"/>
      <c r="V188" s="25"/>
      <c r="W188" s="25"/>
      <c r="X188" s="25"/>
      <c r="Y188" s="25"/>
      <c r="Z188" s="25"/>
    </row>
    <row r="189" spans="1:26" ht="14.25" customHeight="1" x14ac:dyDescent="0.25">
      <c r="A189" s="25">
        <v>203</v>
      </c>
      <c r="B189" s="23"/>
      <c r="C189" s="23"/>
      <c r="D189" s="23"/>
      <c r="E189" s="23"/>
      <c r="F189" s="24"/>
      <c r="G189" s="30" t="str">
        <f t="shared" ca="1" si="14"/>
        <v/>
      </c>
      <c r="H189" s="25" t="str">
        <f t="shared" ca="1" si="15"/>
        <v/>
      </c>
      <c r="I189" s="40" t="str">
        <f t="shared" ca="1" si="16"/>
        <v/>
      </c>
      <c r="J189" s="25" t="str">
        <f t="shared" ca="1" si="17"/>
        <v/>
      </c>
      <c r="K189" s="25" t="str">
        <f t="shared" ca="1" si="18"/>
        <v/>
      </c>
      <c r="L189" s="31" t="str">
        <f t="shared" ca="1" si="19"/>
        <v/>
      </c>
      <c r="M189" s="24"/>
      <c r="N189" s="30" t="str">
        <f t="shared" ca="1" si="20"/>
        <v/>
      </c>
      <c r="O189" s="25" t="str">
        <f t="shared" ca="1" si="21"/>
        <v/>
      </c>
      <c r="P189" s="40" t="str">
        <f t="shared" ca="1" si="22"/>
        <v/>
      </c>
      <c r="Q189" s="25" t="str">
        <f t="shared" ca="1" si="23"/>
        <v/>
      </c>
      <c r="R189" s="25" t="str">
        <f t="shared" ca="1" si="24"/>
        <v/>
      </c>
      <c r="S189" s="31" t="str">
        <f t="shared" ca="1" si="25"/>
        <v/>
      </c>
      <c r="T189" s="24"/>
      <c r="U189" s="25"/>
      <c r="V189" s="25"/>
      <c r="W189" s="25"/>
      <c r="X189" s="25"/>
      <c r="Y189" s="25"/>
      <c r="Z189" s="25"/>
    </row>
    <row r="190" spans="1:26" ht="14.25" customHeight="1" x14ac:dyDescent="0.25">
      <c r="A190" s="25">
        <v>204</v>
      </c>
      <c r="B190" s="23"/>
      <c r="C190" s="23"/>
      <c r="D190" s="23"/>
      <c r="E190" s="23"/>
      <c r="F190" s="24"/>
      <c r="G190" s="30" t="str">
        <f t="shared" ca="1" si="14"/>
        <v/>
      </c>
      <c r="H190" s="25" t="str">
        <f t="shared" ca="1" si="15"/>
        <v/>
      </c>
      <c r="I190" s="40" t="str">
        <f t="shared" ca="1" si="16"/>
        <v/>
      </c>
      <c r="J190" s="25" t="str">
        <f t="shared" ca="1" si="17"/>
        <v/>
      </c>
      <c r="K190" s="25" t="str">
        <f t="shared" ca="1" si="18"/>
        <v/>
      </c>
      <c r="L190" s="31" t="str">
        <f t="shared" ca="1" si="19"/>
        <v/>
      </c>
      <c r="M190" s="24"/>
      <c r="N190" s="30" t="str">
        <f t="shared" ca="1" si="20"/>
        <v/>
      </c>
      <c r="O190" s="25" t="str">
        <f t="shared" ca="1" si="21"/>
        <v/>
      </c>
      <c r="P190" s="40" t="str">
        <f t="shared" ca="1" si="22"/>
        <v/>
      </c>
      <c r="Q190" s="25" t="str">
        <f t="shared" ca="1" si="23"/>
        <v/>
      </c>
      <c r="R190" s="25" t="str">
        <f t="shared" ca="1" si="24"/>
        <v/>
      </c>
      <c r="S190" s="31" t="str">
        <f t="shared" ca="1" si="25"/>
        <v/>
      </c>
      <c r="T190" s="24"/>
      <c r="U190" s="25"/>
      <c r="V190" s="25"/>
      <c r="W190" s="25"/>
      <c r="X190" s="25"/>
      <c r="Y190" s="25"/>
      <c r="Z190" s="25"/>
    </row>
    <row r="191" spans="1:26" ht="14.25" customHeight="1" x14ac:dyDescent="0.25">
      <c r="A191" s="25">
        <v>205</v>
      </c>
      <c r="B191" s="23"/>
      <c r="C191" s="23"/>
      <c r="D191" s="23"/>
      <c r="E191" s="23"/>
      <c r="F191" s="24"/>
      <c r="G191" s="30" t="str">
        <f t="shared" ca="1" si="14"/>
        <v/>
      </c>
      <c r="H191" s="25" t="str">
        <f t="shared" ca="1" si="15"/>
        <v/>
      </c>
      <c r="I191" s="40" t="str">
        <f t="shared" ca="1" si="16"/>
        <v/>
      </c>
      <c r="J191" s="25" t="str">
        <f t="shared" ca="1" si="17"/>
        <v/>
      </c>
      <c r="K191" s="25" t="str">
        <f t="shared" ca="1" si="18"/>
        <v/>
      </c>
      <c r="L191" s="31" t="str">
        <f t="shared" ca="1" si="19"/>
        <v/>
      </c>
      <c r="M191" s="24"/>
      <c r="N191" s="30" t="str">
        <f t="shared" ca="1" si="20"/>
        <v/>
      </c>
      <c r="O191" s="25" t="str">
        <f t="shared" ca="1" si="21"/>
        <v/>
      </c>
      <c r="P191" s="40" t="str">
        <f t="shared" ca="1" si="22"/>
        <v/>
      </c>
      <c r="Q191" s="25" t="str">
        <f t="shared" ca="1" si="23"/>
        <v/>
      </c>
      <c r="R191" s="25" t="str">
        <f t="shared" ca="1" si="24"/>
        <v/>
      </c>
      <c r="S191" s="31" t="str">
        <f t="shared" ca="1" si="25"/>
        <v/>
      </c>
      <c r="T191" s="24"/>
      <c r="U191" s="25"/>
      <c r="V191" s="25"/>
      <c r="W191" s="25"/>
      <c r="X191" s="25"/>
      <c r="Y191" s="25"/>
      <c r="Z191" s="25"/>
    </row>
    <row r="192" spans="1:26" ht="14.25" customHeight="1" x14ac:dyDescent="0.25">
      <c r="A192" s="25">
        <v>206</v>
      </c>
      <c r="B192" s="23"/>
      <c r="C192" s="23"/>
      <c r="D192" s="23"/>
      <c r="E192" s="23"/>
      <c r="F192" s="24"/>
      <c r="G192" s="30" t="str">
        <f t="shared" ca="1" si="14"/>
        <v/>
      </c>
      <c r="H192" s="25" t="str">
        <f t="shared" ca="1" si="15"/>
        <v/>
      </c>
      <c r="I192" s="40" t="str">
        <f t="shared" ca="1" si="16"/>
        <v/>
      </c>
      <c r="J192" s="25" t="str">
        <f t="shared" ca="1" si="17"/>
        <v/>
      </c>
      <c r="K192" s="25" t="str">
        <f t="shared" ca="1" si="18"/>
        <v/>
      </c>
      <c r="L192" s="31" t="str">
        <f t="shared" ca="1" si="19"/>
        <v/>
      </c>
      <c r="M192" s="24"/>
      <c r="N192" s="30" t="str">
        <f t="shared" ca="1" si="20"/>
        <v/>
      </c>
      <c r="O192" s="25" t="str">
        <f t="shared" ca="1" si="21"/>
        <v/>
      </c>
      <c r="P192" s="40" t="str">
        <f t="shared" ca="1" si="22"/>
        <v/>
      </c>
      <c r="Q192" s="25" t="str">
        <f t="shared" ca="1" si="23"/>
        <v/>
      </c>
      <c r="R192" s="25" t="str">
        <f t="shared" ca="1" si="24"/>
        <v/>
      </c>
      <c r="S192" s="31" t="str">
        <f t="shared" ca="1" si="25"/>
        <v/>
      </c>
      <c r="T192" s="24"/>
      <c r="U192" s="25"/>
      <c r="V192" s="25"/>
      <c r="W192" s="25"/>
      <c r="X192" s="25"/>
      <c r="Y192" s="25"/>
      <c r="Z192" s="25"/>
    </row>
    <row r="193" spans="1:26" ht="14.25" customHeight="1" x14ac:dyDescent="0.25">
      <c r="A193" s="25">
        <v>207</v>
      </c>
      <c r="B193" s="23"/>
      <c r="C193" s="23"/>
      <c r="D193" s="23"/>
      <c r="E193" s="23"/>
      <c r="F193" s="24"/>
      <c r="G193" s="30" t="str">
        <f t="shared" ca="1" si="14"/>
        <v/>
      </c>
      <c r="H193" s="25" t="str">
        <f t="shared" ca="1" si="15"/>
        <v/>
      </c>
      <c r="I193" s="40" t="str">
        <f t="shared" ca="1" si="16"/>
        <v/>
      </c>
      <c r="J193" s="25" t="str">
        <f t="shared" ca="1" si="17"/>
        <v/>
      </c>
      <c r="K193" s="25" t="str">
        <f t="shared" ca="1" si="18"/>
        <v/>
      </c>
      <c r="L193" s="31" t="str">
        <f t="shared" ca="1" si="19"/>
        <v/>
      </c>
      <c r="M193" s="24"/>
      <c r="N193" s="30" t="str">
        <f t="shared" ca="1" si="20"/>
        <v/>
      </c>
      <c r="O193" s="25" t="str">
        <f t="shared" ca="1" si="21"/>
        <v/>
      </c>
      <c r="P193" s="40" t="str">
        <f t="shared" ca="1" si="22"/>
        <v/>
      </c>
      <c r="Q193" s="25" t="str">
        <f t="shared" ca="1" si="23"/>
        <v/>
      </c>
      <c r="R193" s="25" t="str">
        <f t="shared" ca="1" si="24"/>
        <v/>
      </c>
      <c r="S193" s="31" t="str">
        <f t="shared" ca="1" si="25"/>
        <v/>
      </c>
      <c r="T193" s="24"/>
      <c r="U193" s="25"/>
      <c r="V193" s="25"/>
      <c r="W193" s="25"/>
      <c r="X193" s="25"/>
      <c r="Y193" s="25"/>
      <c r="Z193" s="25"/>
    </row>
    <row r="194" spans="1:26" ht="14.25" customHeight="1" x14ac:dyDescent="0.25">
      <c r="A194" s="25">
        <v>208</v>
      </c>
      <c r="B194" s="23"/>
      <c r="C194" s="23"/>
      <c r="D194" s="23"/>
      <c r="E194" s="23"/>
      <c r="F194" s="24"/>
      <c r="G194" s="30" t="str">
        <f t="shared" ca="1" si="14"/>
        <v/>
      </c>
      <c r="H194" s="25" t="str">
        <f t="shared" ca="1" si="15"/>
        <v/>
      </c>
      <c r="I194" s="40" t="str">
        <f t="shared" ca="1" si="16"/>
        <v/>
      </c>
      <c r="J194" s="25" t="str">
        <f t="shared" ca="1" si="17"/>
        <v/>
      </c>
      <c r="K194" s="25" t="str">
        <f t="shared" ca="1" si="18"/>
        <v/>
      </c>
      <c r="L194" s="31" t="str">
        <f t="shared" ca="1" si="19"/>
        <v/>
      </c>
      <c r="M194" s="24"/>
      <c r="N194" s="30" t="str">
        <f t="shared" ca="1" si="20"/>
        <v/>
      </c>
      <c r="O194" s="25" t="str">
        <f t="shared" ca="1" si="21"/>
        <v/>
      </c>
      <c r="P194" s="40" t="str">
        <f t="shared" ca="1" si="22"/>
        <v/>
      </c>
      <c r="Q194" s="25" t="str">
        <f t="shared" ca="1" si="23"/>
        <v/>
      </c>
      <c r="R194" s="25" t="str">
        <f t="shared" ca="1" si="24"/>
        <v/>
      </c>
      <c r="S194" s="31" t="str">
        <f t="shared" ca="1" si="25"/>
        <v/>
      </c>
      <c r="T194" s="24"/>
      <c r="U194" s="25"/>
      <c r="V194" s="25"/>
      <c r="W194" s="25"/>
      <c r="X194" s="25"/>
      <c r="Y194" s="25"/>
      <c r="Z194" s="25"/>
    </row>
    <row r="195" spans="1:26" ht="14.25" customHeight="1" x14ac:dyDescent="0.25">
      <c r="A195" s="25">
        <v>209</v>
      </c>
      <c r="B195" s="23"/>
      <c r="C195" s="23"/>
      <c r="D195" s="23"/>
      <c r="E195" s="23"/>
      <c r="F195" s="24"/>
      <c r="G195" s="30" t="str">
        <f t="shared" ca="1" si="14"/>
        <v/>
      </c>
      <c r="H195" s="25" t="str">
        <f t="shared" ca="1" si="15"/>
        <v/>
      </c>
      <c r="I195" s="40" t="str">
        <f t="shared" ca="1" si="16"/>
        <v/>
      </c>
      <c r="J195" s="25" t="str">
        <f t="shared" ca="1" si="17"/>
        <v/>
      </c>
      <c r="K195" s="25" t="str">
        <f t="shared" ca="1" si="18"/>
        <v/>
      </c>
      <c r="L195" s="31" t="str">
        <f t="shared" ca="1" si="19"/>
        <v/>
      </c>
      <c r="M195" s="24"/>
      <c r="N195" s="30" t="str">
        <f t="shared" ca="1" si="20"/>
        <v/>
      </c>
      <c r="O195" s="25" t="str">
        <f t="shared" ca="1" si="21"/>
        <v/>
      </c>
      <c r="P195" s="40" t="str">
        <f t="shared" ca="1" si="22"/>
        <v/>
      </c>
      <c r="Q195" s="25" t="str">
        <f t="shared" ca="1" si="23"/>
        <v/>
      </c>
      <c r="R195" s="25" t="str">
        <f t="shared" ca="1" si="24"/>
        <v/>
      </c>
      <c r="S195" s="31" t="str">
        <f t="shared" ca="1" si="25"/>
        <v/>
      </c>
      <c r="T195" s="24"/>
      <c r="U195" s="25"/>
      <c r="V195" s="25"/>
      <c r="W195" s="25"/>
      <c r="X195" s="25"/>
      <c r="Y195" s="25"/>
      <c r="Z195" s="25"/>
    </row>
    <row r="196" spans="1:26" ht="14.25" customHeight="1" x14ac:dyDescent="0.25">
      <c r="A196" s="25">
        <v>210</v>
      </c>
      <c r="B196" s="23"/>
      <c r="C196" s="23"/>
      <c r="D196" s="23"/>
      <c r="E196" s="23"/>
      <c r="F196" s="24"/>
      <c r="G196" s="30" t="str">
        <f t="shared" ca="1" si="14"/>
        <v/>
      </c>
      <c r="H196" s="25" t="str">
        <f t="shared" ca="1" si="15"/>
        <v/>
      </c>
      <c r="I196" s="40" t="str">
        <f t="shared" ca="1" si="16"/>
        <v/>
      </c>
      <c r="J196" s="25" t="str">
        <f t="shared" ca="1" si="17"/>
        <v/>
      </c>
      <c r="K196" s="25" t="str">
        <f t="shared" ca="1" si="18"/>
        <v/>
      </c>
      <c r="L196" s="31" t="str">
        <f t="shared" ca="1" si="19"/>
        <v/>
      </c>
      <c r="M196" s="24"/>
      <c r="N196" s="30" t="str">
        <f t="shared" ca="1" si="20"/>
        <v/>
      </c>
      <c r="O196" s="25" t="str">
        <f t="shared" ca="1" si="21"/>
        <v/>
      </c>
      <c r="P196" s="40" t="str">
        <f t="shared" ca="1" si="22"/>
        <v/>
      </c>
      <c r="Q196" s="25" t="str">
        <f t="shared" ca="1" si="23"/>
        <v/>
      </c>
      <c r="R196" s="25" t="str">
        <f t="shared" ca="1" si="24"/>
        <v/>
      </c>
      <c r="S196" s="31" t="str">
        <f t="shared" ca="1" si="25"/>
        <v/>
      </c>
      <c r="T196" s="24"/>
      <c r="U196" s="25"/>
      <c r="V196" s="25"/>
      <c r="W196" s="25"/>
      <c r="X196" s="25"/>
      <c r="Y196" s="25"/>
      <c r="Z196" s="25"/>
    </row>
    <row r="197" spans="1:26" ht="14.25" customHeight="1" x14ac:dyDescent="0.25">
      <c r="A197" s="25">
        <v>211</v>
      </c>
      <c r="B197" s="23"/>
      <c r="C197" s="23"/>
      <c r="D197" s="23"/>
      <c r="E197" s="23"/>
      <c r="F197" s="24"/>
      <c r="G197" s="30" t="str">
        <f t="shared" ca="1" si="14"/>
        <v/>
      </c>
      <c r="H197" s="25" t="str">
        <f t="shared" ca="1" si="15"/>
        <v/>
      </c>
      <c r="I197" s="40" t="str">
        <f t="shared" ca="1" si="16"/>
        <v/>
      </c>
      <c r="J197" s="25" t="str">
        <f t="shared" ca="1" si="17"/>
        <v/>
      </c>
      <c r="K197" s="25" t="str">
        <f t="shared" ca="1" si="18"/>
        <v/>
      </c>
      <c r="L197" s="31" t="str">
        <f t="shared" ca="1" si="19"/>
        <v/>
      </c>
      <c r="M197" s="24"/>
      <c r="N197" s="30" t="str">
        <f t="shared" ca="1" si="20"/>
        <v/>
      </c>
      <c r="O197" s="25" t="str">
        <f t="shared" ca="1" si="21"/>
        <v/>
      </c>
      <c r="P197" s="40" t="str">
        <f t="shared" ca="1" si="22"/>
        <v/>
      </c>
      <c r="Q197" s="25" t="str">
        <f t="shared" ca="1" si="23"/>
        <v/>
      </c>
      <c r="R197" s="25" t="str">
        <f t="shared" ca="1" si="24"/>
        <v/>
      </c>
      <c r="S197" s="31" t="str">
        <f t="shared" ca="1" si="25"/>
        <v/>
      </c>
      <c r="T197" s="24"/>
      <c r="U197" s="25"/>
      <c r="V197" s="25"/>
      <c r="W197" s="25"/>
      <c r="X197" s="25"/>
      <c r="Y197" s="25"/>
      <c r="Z197" s="25"/>
    </row>
    <row r="198" spans="1:26" ht="14.25" customHeight="1" x14ac:dyDescent="0.25">
      <c r="A198" s="25">
        <v>212</v>
      </c>
      <c r="B198" s="23"/>
      <c r="C198" s="23"/>
      <c r="D198" s="23"/>
      <c r="E198" s="23"/>
      <c r="F198" s="24"/>
      <c r="G198" s="30" t="str">
        <f t="shared" ca="1" si="14"/>
        <v/>
      </c>
      <c r="H198" s="25" t="str">
        <f t="shared" ca="1" si="15"/>
        <v/>
      </c>
      <c r="I198" s="40" t="str">
        <f t="shared" ca="1" si="16"/>
        <v/>
      </c>
      <c r="J198" s="25" t="str">
        <f t="shared" ca="1" si="17"/>
        <v/>
      </c>
      <c r="K198" s="25" t="str">
        <f t="shared" ca="1" si="18"/>
        <v/>
      </c>
      <c r="L198" s="31" t="str">
        <f t="shared" ca="1" si="19"/>
        <v/>
      </c>
      <c r="M198" s="24"/>
      <c r="N198" s="30" t="str">
        <f t="shared" ca="1" si="20"/>
        <v/>
      </c>
      <c r="O198" s="25" t="str">
        <f t="shared" ca="1" si="21"/>
        <v/>
      </c>
      <c r="P198" s="40" t="str">
        <f t="shared" ca="1" si="22"/>
        <v/>
      </c>
      <c r="Q198" s="25" t="str">
        <f t="shared" ca="1" si="23"/>
        <v/>
      </c>
      <c r="R198" s="25" t="str">
        <f t="shared" ca="1" si="24"/>
        <v/>
      </c>
      <c r="S198" s="31" t="str">
        <f t="shared" ca="1" si="25"/>
        <v/>
      </c>
      <c r="T198" s="24"/>
      <c r="U198" s="25"/>
      <c r="V198" s="25"/>
      <c r="W198" s="25"/>
      <c r="X198" s="25"/>
      <c r="Y198" s="25"/>
      <c r="Z198" s="25"/>
    </row>
    <row r="199" spans="1:26" ht="14.25" customHeight="1" x14ac:dyDescent="0.25">
      <c r="A199" s="25">
        <v>213</v>
      </c>
      <c r="B199" s="23"/>
      <c r="C199" s="23"/>
      <c r="D199" s="23"/>
      <c r="E199" s="23"/>
      <c r="F199" s="24"/>
      <c r="G199" s="30" t="str">
        <f t="shared" ca="1" si="14"/>
        <v/>
      </c>
      <c r="H199" s="25" t="str">
        <f t="shared" ca="1" si="15"/>
        <v/>
      </c>
      <c r="I199" s="40" t="str">
        <f t="shared" ca="1" si="16"/>
        <v/>
      </c>
      <c r="J199" s="25" t="str">
        <f t="shared" ca="1" si="17"/>
        <v/>
      </c>
      <c r="K199" s="25" t="str">
        <f t="shared" ca="1" si="18"/>
        <v/>
      </c>
      <c r="L199" s="31" t="str">
        <f t="shared" ca="1" si="19"/>
        <v/>
      </c>
      <c r="M199" s="24"/>
      <c r="N199" s="30" t="str">
        <f t="shared" ca="1" si="20"/>
        <v/>
      </c>
      <c r="O199" s="25" t="str">
        <f t="shared" ca="1" si="21"/>
        <v/>
      </c>
      <c r="P199" s="40" t="str">
        <f t="shared" ca="1" si="22"/>
        <v/>
      </c>
      <c r="Q199" s="25" t="str">
        <f t="shared" ca="1" si="23"/>
        <v/>
      </c>
      <c r="R199" s="25" t="str">
        <f t="shared" ca="1" si="24"/>
        <v/>
      </c>
      <c r="S199" s="31" t="str">
        <f t="shared" ca="1" si="25"/>
        <v/>
      </c>
      <c r="T199" s="24"/>
      <c r="U199" s="25"/>
      <c r="V199" s="25"/>
      <c r="W199" s="25"/>
      <c r="X199" s="25"/>
      <c r="Y199" s="25"/>
      <c r="Z199" s="25"/>
    </row>
    <row r="200" spans="1:26" ht="14.25" customHeight="1" x14ac:dyDescent="0.25">
      <c r="A200" s="25">
        <v>214</v>
      </c>
      <c r="B200" s="23"/>
      <c r="C200" s="23"/>
      <c r="D200" s="23"/>
      <c r="E200" s="23"/>
      <c r="F200" s="24"/>
      <c r="G200" s="30" t="str">
        <f t="shared" ca="1" si="14"/>
        <v/>
      </c>
      <c r="H200" s="25" t="str">
        <f t="shared" ca="1" si="15"/>
        <v/>
      </c>
      <c r="I200" s="40" t="str">
        <f t="shared" ca="1" si="16"/>
        <v/>
      </c>
      <c r="J200" s="25" t="str">
        <f t="shared" ca="1" si="17"/>
        <v/>
      </c>
      <c r="K200" s="25" t="str">
        <f t="shared" ca="1" si="18"/>
        <v/>
      </c>
      <c r="L200" s="31" t="str">
        <f t="shared" ca="1" si="19"/>
        <v/>
      </c>
      <c r="M200" s="24"/>
      <c r="N200" s="30" t="str">
        <f t="shared" ca="1" si="20"/>
        <v/>
      </c>
      <c r="O200" s="25" t="str">
        <f t="shared" ca="1" si="21"/>
        <v/>
      </c>
      <c r="P200" s="40" t="str">
        <f t="shared" ca="1" si="22"/>
        <v/>
      </c>
      <c r="Q200" s="25" t="str">
        <f t="shared" ca="1" si="23"/>
        <v/>
      </c>
      <c r="R200" s="25" t="str">
        <f t="shared" ca="1" si="24"/>
        <v/>
      </c>
      <c r="S200" s="31" t="str">
        <f t="shared" ca="1" si="25"/>
        <v/>
      </c>
      <c r="T200" s="24"/>
      <c r="U200" s="25"/>
      <c r="V200" s="25"/>
      <c r="W200" s="25"/>
      <c r="X200" s="25"/>
      <c r="Y200" s="25"/>
      <c r="Z200" s="25"/>
    </row>
    <row r="201" spans="1:26" ht="14.25" customHeight="1" x14ac:dyDescent="0.25">
      <c r="A201" s="25">
        <v>215</v>
      </c>
      <c r="B201" s="23"/>
      <c r="C201" s="23"/>
      <c r="D201" s="23"/>
      <c r="E201" s="23"/>
      <c r="F201" s="24"/>
      <c r="G201" s="30" t="str">
        <f t="shared" ca="1" si="14"/>
        <v/>
      </c>
      <c r="H201" s="25" t="str">
        <f t="shared" ca="1" si="15"/>
        <v/>
      </c>
      <c r="I201" s="40" t="str">
        <f t="shared" ca="1" si="16"/>
        <v/>
      </c>
      <c r="J201" s="25" t="str">
        <f t="shared" ca="1" si="17"/>
        <v/>
      </c>
      <c r="K201" s="25" t="str">
        <f t="shared" ca="1" si="18"/>
        <v/>
      </c>
      <c r="L201" s="31" t="str">
        <f t="shared" ca="1" si="19"/>
        <v/>
      </c>
      <c r="M201" s="24"/>
      <c r="N201" s="30" t="str">
        <f t="shared" ca="1" si="20"/>
        <v/>
      </c>
      <c r="O201" s="25" t="str">
        <f t="shared" ca="1" si="21"/>
        <v/>
      </c>
      <c r="P201" s="40" t="str">
        <f t="shared" ca="1" si="22"/>
        <v/>
      </c>
      <c r="Q201" s="25" t="str">
        <f t="shared" ca="1" si="23"/>
        <v/>
      </c>
      <c r="R201" s="25" t="str">
        <f t="shared" ca="1" si="24"/>
        <v/>
      </c>
      <c r="S201" s="31" t="str">
        <f t="shared" ca="1" si="25"/>
        <v/>
      </c>
      <c r="T201" s="24"/>
      <c r="U201" s="25"/>
      <c r="V201" s="25"/>
      <c r="W201" s="25"/>
      <c r="X201" s="25"/>
      <c r="Y201" s="25"/>
      <c r="Z201" s="25"/>
    </row>
    <row r="202" spans="1:26" ht="14.25" customHeight="1" x14ac:dyDescent="0.25">
      <c r="A202" s="25">
        <v>216</v>
      </c>
      <c r="B202" s="23"/>
      <c r="C202" s="23"/>
      <c r="D202" s="23"/>
      <c r="E202" s="23"/>
      <c r="F202" s="24"/>
      <c r="G202" s="30" t="str">
        <f t="shared" ca="1" si="14"/>
        <v/>
      </c>
      <c r="H202" s="25" t="str">
        <f t="shared" ca="1" si="15"/>
        <v/>
      </c>
      <c r="I202" s="40" t="str">
        <f t="shared" ca="1" si="16"/>
        <v/>
      </c>
      <c r="J202" s="25" t="str">
        <f t="shared" ca="1" si="17"/>
        <v/>
      </c>
      <c r="K202" s="25" t="str">
        <f t="shared" ca="1" si="18"/>
        <v/>
      </c>
      <c r="L202" s="31" t="str">
        <f t="shared" ca="1" si="19"/>
        <v/>
      </c>
      <c r="M202" s="24"/>
      <c r="N202" s="30" t="str">
        <f t="shared" ca="1" si="20"/>
        <v/>
      </c>
      <c r="O202" s="25" t="str">
        <f t="shared" ca="1" si="21"/>
        <v/>
      </c>
      <c r="P202" s="40" t="str">
        <f t="shared" ca="1" si="22"/>
        <v/>
      </c>
      <c r="Q202" s="25" t="str">
        <f t="shared" ca="1" si="23"/>
        <v/>
      </c>
      <c r="R202" s="25" t="str">
        <f t="shared" ca="1" si="24"/>
        <v/>
      </c>
      <c r="S202" s="31" t="str">
        <f t="shared" ca="1" si="25"/>
        <v/>
      </c>
      <c r="T202" s="24"/>
      <c r="U202" s="25"/>
      <c r="V202" s="25"/>
      <c r="W202" s="25"/>
      <c r="X202" s="25"/>
      <c r="Y202" s="25"/>
      <c r="Z202" s="25"/>
    </row>
    <row r="203" spans="1:26" ht="14.25" customHeight="1" x14ac:dyDescent="0.25">
      <c r="A203" s="25">
        <v>217</v>
      </c>
      <c r="B203" s="23"/>
      <c r="C203" s="23"/>
      <c r="D203" s="23"/>
      <c r="E203" s="23"/>
      <c r="F203" s="24"/>
      <c r="G203" s="30" t="str">
        <f t="shared" ca="1" si="14"/>
        <v/>
      </c>
      <c r="H203" s="25" t="str">
        <f t="shared" ca="1" si="15"/>
        <v/>
      </c>
      <c r="I203" s="40" t="str">
        <f t="shared" ca="1" si="16"/>
        <v/>
      </c>
      <c r="J203" s="25" t="str">
        <f t="shared" ca="1" si="17"/>
        <v/>
      </c>
      <c r="K203" s="25" t="str">
        <f t="shared" ca="1" si="18"/>
        <v/>
      </c>
      <c r="L203" s="31" t="str">
        <f t="shared" ca="1" si="19"/>
        <v/>
      </c>
      <c r="M203" s="24"/>
      <c r="N203" s="30" t="str">
        <f t="shared" ca="1" si="20"/>
        <v/>
      </c>
      <c r="O203" s="25" t="str">
        <f t="shared" ca="1" si="21"/>
        <v/>
      </c>
      <c r="P203" s="40" t="str">
        <f t="shared" ca="1" si="22"/>
        <v/>
      </c>
      <c r="Q203" s="25" t="str">
        <f t="shared" ca="1" si="23"/>
        <v/>
      </c>
      <c r="R203" s="25" t="str">
        <f t="shared" ca="1" si="24"/>
        <v/>
      </c>
      <c r="S203" s="31" t="str">
        <f t="shared" ca="1" si="25"/>
        <v/>
      </c>
      <c r="T203" s="24"/>
      <c r="U203" s="25"/>
      <c r="V203" s="25"/>
      <c r="W203" s="25"/>
      <c r="X203" s="25"/>
      <c r="Y203" s="25"/>
      <c r="Z203" s="25"/>
    </row>
    <row r="204" spans="1:26" ht="14.25" customHeight="1" x14ac:dyDescent="0.25">
      <c r="A204" s="25">
        <v>218</v>
      </c>
      <c r="B204" s="23"/>
      <c r="C204" s="23"/>
      <c r="D204" s="23"/>
      <c r="E204" s="23"/>
      <c r="F204" s="24"/>
      <c r="G204" s="30" t="str">
        <f t="shared" ca="1" si="14"/>
        <v/>
      </c>
      <c r="H204" s="25" t="str">
        <f t="shared" ca="1" si="15"/>
        <v/>
      </c>
      <c r="I204" s="40" t="str">
        <f t="shared" ca="1" si="16"/>
        <v/>
      </c>
      <c r="J204" s="25" t="str">
        <f t="shared" ca="1" si="17"/>
        <v/>
      </c>
      <c r="K204" s="25" t="str">
        <f t="shared" ca="1" si="18"/>
        <v/>
      </c>
      <c r="L204" s="31" t="str">
        <f t="shared" ca="1" si="19"/>
        <v/>
      </c>
      <c r="M204" s="24"/>
      <c r="N204" s="30" t="str">
        <f t="shared" ca="1" si="20"/>
        <v/>
      </c>
      <c r="O204" s="25" t="str">
        <f t="shared" ca="1" si="21"/>
        <v/>
      </c>
      <c r="P204" s="40" t="str">
        <f t="shared" ca="1" si="22"/>
        <v/>
      </c>
      <c r="Q204" s="25" t="str">
        <f t="shared" ca="1" si="23"/>
        <v/>
      </c>
      <c r="R204" s="25" t="str">
        <f t="shared" ca="1" si="24"/>
        <v/>
      </c>
      <c r="S204" s="31" t="str">
        <f t="shared" ca="1" si="25"/>
        <v/>
      </c>
      <c r="T204" s="24"/>
      <c r="U204" s="25"/>
      <c r="V204" s="25"/>
      <c r="W204" s="25"/>
      <c r="X204" s="25"/>
      <c r="Y204" s="25"/>
      <c r="Z204" s="25"/>
    </row>
    <row r="205" spans="1:26" ht="14.25" customHeight="1" x14ac:dyDescent="0.25">
      <c r="A205" s="25">
        <v>219</v>
      </c>
      <c r="B205" s="23"/>
      <c r="C205" s="23"/>
      <c r="D205" s="23"/>
      <c r="E205" s="23"/>
      <c r="F205" s="24"/>
      <c r="G205" s="30" t="str">
        <f t="shared" ca="1" si="14"/>
        <v/>
      </c>
      <c r="H205" s="25" t="str">
        <f t="shared" ca="1" si="15"/>
        <v/>
      </c>
      <c r="I205" s="40" t="str">
        <f t="shared" ca="1" si="16"/>
        <v/>
      </c>
      <c r="J205" s="25" t="str">
        <f t="shared" ca="1" si="17"/>
        <v/>
      </c>
      <c r="K205" s="25" t="str">
        <f t="shared" ca="1" si="18"/>
        <v/>
      </c>
      <c r="L205" s="31" t="str">
        <f t="shared" ca="1" si="19"/>
        <v/>
      </c>
      <c r="M205" s="24"/>
      <c r="N205" s="30" t="str">
        <f t="shared" ca="1" si="20"/>
        <v/>
      </c>
      <c r="O205" s="25" t="str">
        <f t="shared" ca="1" si="21"/>
        <v/>
      </c>
      <c r="P205" s="40" t="str">
        <f t="shared" ca="1" si="22"/>
        <v/>
      </c>
      <c r="Q205" s="25" t="str">
        <f t="shared" ca="1" si="23"/>
        <v/>
      </c>
      <c r="R205" s="25" t="str">
        <f t="shared" ca="1" si="24"/>
        <v/>
      </c>
      <c r="S205" s="31" t="str">
        <f t="shared" ca="1" si="25"/>
        <v/>
      </c>
      <c r="T205" s="24"/>
      <c r="U205" s="25"/>
      <c r="V205" s="25"/>
      <c r="W205" s="25"/>
      <c r="X205" s="25"/>
      <c r="Y205" s="25"/>
      <c r="Z205" s="25"/>
    </row>
    <row r="206" spans="1:26" ht="14.25" customHeight="1" x14ac:dyDescent="0.25">
      <c r="A206" s="25">
        <v>220</v>
      </c>
      <c r="B206" s="23"/>
      <c r="C206" s="23"/>
      <c r="D206" s="23"/>
      <c r="E206" s="23"/>
      <c r="F206" s="24"/>
      <c r="G206" s="30" t="str">
        <f t="shared" ca="1" si="14"/>
        <v/>
      </c>
      <c r="H206" s="25" t="str">
        <f t="shared" ca="1" si="15"/>
        <v/>
      </c>
      <c r="I206" s="40" t="str">
        <f t="shared" ca="1" si="16"/>
        <v/>
      </c>
      <c r="J206" s="25" t="str">
        <f t="shared" ca="1" si="17"/>
        <v/>
      </c>
      <c r="K206" s="25" t="str">
        <f t="shared" ca="1" si="18"/>
        <v/>
      </c>
      <c r="L206" s="31" t="str">
        <f t="shared" ca="1" si="19"/>
        <v/>
      </c>
      <c r="M206" s="24"/>
      <c r="N206" s="30" t="str">
        <f t="shared" ca="1" si="20"/>
        <v/>
      </c>
      <c r="O206" s="25" t="str">
        <f t="shared" ca="1" si="21"/>
        <v/>
      </c>
      <c r="P206" s="40" t="str">
        <f t="shared" ca="1" si="22"/>
        <v/>
      </c>
      <c r="Q206" s="25" t="str">
        <f t="shared" ca="1" si="23"/>
        <v/>
      </c>
      <c r="R206" s="25" t="str">
        <f t="shared" ca="1" si="24"/>
        <v/>
      </c>
      <c r="S206" s="31" t="str">
        <f t="shared" ca="1" si="25"/>
        <v/>
      </c>
      <c r="T206" s="24"/>
      <c r="U206" s="25"/>
      <c r="V206" s="25"/>
      <c r="W206" s="25"/>
      <c r="X206" s="25"/>
      <c r="Y206" s="25"/>
      <c r="Z206" s="25"/>
    </row>
    <row r="207" spans="1:26" ht="14.25" customHeight="1" x14ac:dyDescent="0.25">
      <c r="A207" s="25">
        <v>221</v>
      </c>
      <c r="B207" s="23"/>
      <c r="C207" s="23"/>
      <c r="D207" s="23"/>
      <c r="E207" s="23"/>
      <c r="F207" s="24"/>
      <c r="G207" s="30" t="str">
        <f t="shared" ca="1" si="14"/>
        <v/>
      </c>
      <c r="H207" s="25" t="str">
        <f t="shared" ca="1" si="15"/>
        <v/>
      </c>
      <c r="I207" s="40" t="str">
        <f t="shared" ca="1" si="16"/>
        <v/>
      </c>
      <c r="J207" s="25" t="str">
        <f t="shared" ca="1" si="17"/>
        <v/>
      </c>
      <c r="K207" s="25" t="str">
        <f t="shared" ca="1" si="18"/>
        <v/>
      </c>
      <c r="L207" s="31" t="str">
        <f t="shared" ca="1" si="19"/>
        <v/>
      </c>
      <c r="M207" s="24"/>
      <c r="N207" s="30" t="str">
        <f t="shared" ca="1" si="20"/>
        <v/>
      </c>
      <c r="O207" s="25" t="str">
        <f t="shared" ca="1" si="21"/>
        <v/>
      </c>
      <c r="P207" s="40" t="str">
        <f t="shared" ca="1" si="22"/>
        <v/>
      </c>
      <c r="Q207" s="25" t="str">
        <f t="shared" ca="1" si="23"/>
        <v/>
      </c>
      <c r="R207" s="25" t="str">
        <f t="shared" ca="1" si="24"/>
        <v/>
      </c>
      <c r="S207" s="31" t="str">
        <f t="shared" ca="1" si="25"/>
        <v/>
      </c>
      <c r="T207" s="24"/>
      <c r="U207" s="25"/>
      <c r="V207" s="25"/>
      <c r="W207" s="25"/>
      <c r="X207" s="25"/>
      <c r="Y207" s="25"/>
      <c r="Z207" s="25"/>
    </row>
    <row r="208" spans="1:26" ht="14.25" customHeight="1" x14ac:dyDescent="0.25">
      <c r="A208" s="25">
        <v>222</v>
      </c>
      <c r="B208" s="23"/>
      <c r="C208" s="23"/>
      <c r="D208" s="23"/>
      <c r="E208" s="23"/>
      <c r="F208" s="24"/>
      <c r="G208" s="30" t="str">
        <f t="shared" ca="1" si="14"/>
        <v/>
      </c>
      <c r="H208" s="25" t="str">
        <f t="shared" ca="1" si="15"/>
        <v/>
      </c>
      <c r="I208" s="40" t="str">
        <f t="shared" ca="1" si="16"/>
        <v/>
      </c>
      <c r="J208" s="25" t="str">
        <f t="shared" ca="1" si="17"/>
        <v/>
      </c>
      <c r="K208" s="25" t="str">
        <f t="shared" ca="1" si="18"/>
        <v/>
      </c>
      <c r="L208" s="31" t="str">
        <f t="shared" ca="1" si="19"/>
        <v/>
      </c>
      <c r="M208" s="24"/>
      <c r="N208" s="30" t="str">
        <f t="shared" ca="1" si="20"/>
        <v/>
      </c>
      <c r="O208" s="25" t="str">
        <f t="shared" ca="1" si="21"/>
        <v/>
      </c>
      <c r="P208" s="40" t="str">
        <f t="shared" ca="1" si="22"/>
        <v/>
      </c>
      <c r="Q208" s="25" t="str">
        <f t="shared" ca="1" si="23"/>
        <v/>
      </c>
      <c r="R208" s="25" t="str">
        <f t="shared" ca="1" si="24"/>
        <v/>
      </c>
      <c r="S208" s="31" t="str">
        <f t="shared" ca="1" si="25"/>
        <v/>
      </c>
      <c r="T208" s="24"/>
      <c r="U208" s="25"/>
      <c r="V208" s="25"/>
      <c r="W208" s="25"/>
      <c r="X208" s="25"/>
      <c r="Y208" s="25"/>
      <c r="Z208" s="25"/>
    </row>
    <row r="209" spans="1:26" ht="14.25" customHeight="1" x14ac:dyDescent="0.25">
      <c r="A209" s="25">
        <v>223</v>
      </c>
      <c r="B209" s="23"/>
      <c r="C209" s="23"/>
      <c r="D209" s="23"/>
      <c r="E209" s="23"/>
      <c r="F209" s="24"/>
      <c r="G209" s="30" t="str">
        <f t="shared" ca="1" si="14"/>
        <v/>
      </c>
      <c r="H209" s="25" t="str">
        <f t="shared" ca="1" si="15"/>
        <v/>
      </c>
      <c r="I209" s="40" t="str">
        <f t="shared" ca="1" si="16"/>
        <v/>
      </c>
      <c r="J209" s="25" t="str">
        <f t="shared" ca="1" si="17"/>
        <v/>
      </c>
      <c r="K209" s="25" t="str">
        <f t="shared" ca="1" si="18"/>
        <v/>
      </c>
      <c r="L209" s="31" t="str">
        <f t="shared" ca="1" si="19"/>
        <v/>
      </c>
      <c r="M209" s="24"/>
      <c r="N209" s="30" t="str">
        <f t="shared" ca="1" si="20"/>
        <v/>
      </c>
      <c r="O209" s="25" t="str">
        <f t="shared" ca="1" si="21"/>
        <v/>
      </c>
      <c r="P209" s="40" t="str">
        <f t="shared" ca="1" si="22"/>
        <v/>
      </c>
      <c r="Q209" s="25" t="str">
        <f t="shared" ca="1" si="23"/>
        <v/>
      </c>
      <c r="R209" s="25" t="str">
        <f t="shared" ca="1" si="24"/>
        <v/>
      </c>
      <c r="S209" s="31" t="str">
        <f t="shared" ca="1" si="25"/>
        <v/>
      </c>
      <c r="T209" s="24"/>
      <c r="U209" s="25"/>
      <c r="V209" s="25"/>
      <c r="W209" s="25"/>
      <c r="X209" s="25"/>
      <c r="Y209" s="25"/>
      <c r="Z209" s="25"/>
    </row>
    <row r="210" spans="1:26" ht="14.25" customHeight="1" x14ac:dyDescent="0.25">
      <c r="A210" s="25">
        <v>224</v>
      </c>
      <c r="B210" s="23"/>
      <c r="C210" s="23"/>
      <c r="D210" s="23"/>
      <c r="E210" s="23"/>
      <c r="F210" s="24"/>
      <c r="G210" s="30" t="str">
        <f t="shared" ca="1" si="14"/>
        <v/>
      </c>
      <c r="H210" s="25" t="str">
        <f t="shared" ca="1" si="15"/>
        <v/>
      </c>
      <c r="I210" s="40" t="str">
        <f t="shared" ca="1" si="16"/>
        <v/>
      </c>
      <c r="J210" s="25" t="str">
        <f t="shared" ca="1" si="17"/>
        <v/>
      </c>
      <c r="K210" s="25" t="str">
        <f t="shared" ca="1" si="18"/>
        <v/>
      </c>
      <c r="L210" s="31" t="str">
        <f t="shared" ca="1" si="19"/>
        <v/>
      </c>
      <c r="M210" s="24"/>
      <c r="N210" s="30" t="str">
        <f t="shared" ca="1" si="20"/>
        <v/>
      </c>
      <c r="O210" s="25" t="str">
        <f t="shared" ca="1" si="21"/>
        <v/>
      </c>
      <c r="P210" s="40" t="str">
        <f t="shared" ca="1" si="22"/>
        <v/>
      </c>
      <c r="Q210" s="25" t="str">
        <f t="shared" ca="1" si="23"/>
        <v/>
      </c>
      <c r="R210" s="25" t="str">
        <f t="shared" ca="1" si="24"/>
        <v/>
      </c>
      <c r="S210" s="31" t="str">
        <f t="shared" ca="1" si="25"/>
        <v/>
      </c>
      <c r="T210" s="24"/>
      <c r="U210" s="25"/>
      <c r="V210" s="25"/>
      <c r="W210" s="25"/>
      <c r="X210" s="25"/>
      <c r="Y210" s="25"/>
      <c r="Z210" s="25"/>
    </row>
    <row r="211" spans="1:26" ht="14.25" customHeight="1" x14ac:dyDescent="0.25">
      <c r="A211" s="25">
        <v>225</v>
      </c>
      <c r="B211" s="23"/>
      <c r="C211" s="23"/>
      <c r="D211" s="23"/>
      <c r="E211" s="23"/>
      <c r="F211" s="24"/>
      <c r="G211" s="30" t="str">
        <f t="shared" ca="1" si="14"/>
        <v/>
      </c>
      <c r="H211" s="25" t="str">
        <f t="shared" ca="1" si="15"/>
        <v/>
      </c>
      <c r="I211" s="40" t="str">
        <f t="shared" ca="1" si="16"/>
        <v/>
      </c>
      <c r="J211" s="25" t="str">
        <f t="shared" ca="1" si="17"/>
        <v/>
      </c>
      <c r="K211" s="25" t="str">
        <f t="shared" ca="1" si="18"/>
        <v/>
      </c>
      <c r="L211" s="31" t="str">
        <f t="shared" ca="1" si="19"/>
        <v/>
      </c>
      <c r="M211" s="24"/>
      <c r="N211" s="30" t="str">
        <f t="shared" ca="1" si="20"/>
        <v/>
      </c>
      <c r="O211" s="25" t="str">
        <f t="shared" ca="1" si="21"/>
        <v/>
      </c>
      <c r="P211" s="40" t="str">
        <f t="shared" ca="1" si="22"/>
        <v/>
      </c>
      <c r="Q211" s="25" t="str">
        <f t="shared" ca="1" si="23"/>
        <v/>
      </c>
      <c r="R211" s="25" t="str">
        <f t="shared" ca="1" si="24"/>
        <v/>
      </c>
      <c r="S211" s="31" t="str">
        <f t="shared" ca="1" si="25"/>
        <v/>
      </c>
      <c r="T211" s="24"/>
      <c r="U211" s="25"/>
      <c r="V211" s="25"/>
      <c r="W211" s="25"/>
      <c r="X211" s="25"/>
      <c r="Y211" s="25"/>
      <c r="Z211" s="25"/>
    </row>
    <row r="212" spans="1:26" ht="14.25" customHeight="1" x14ac:dyDescent="0.25">
      <c r="A212" s="25">
        <v>226</v>
      </c>
      <c r="B212" s="23"/>
      <c r="C212" s="23"/>
      <c r="D212" s="23"/>
      <c r="E212" s="23"/>
      <c r="F212" s="24"/>
      <c r="G212" s="30" t="str">
        <f t="shared" ca="1" si="14"/>
        <v/>
      </c>
      <c r="H212" s="25" t="str">
        <f t="shared" ca="1" si="15"/>
        <v/>
      </c>
      <c r="I212" s="40" t="str">
        <f t="shared" ca="1" si="16"/>
        <v/>
      </c>
      <c r="J212" s="25" t="str">
        <f t="shared" ca="1" si="17"/>
        <v/>
      </c>
      <c r="K212" s="25" t="str">
        <f t="shared" ca="1" si="18"/>
        <v/>
      </c>
      <c r="L212" s="31" t="str">
        <f t="shared" ca="1" si="19"/>
        <v/>
      </c>
      <c r="M212" s="24"/>
      <c r="N212" s="30" t="str">
        <f t="shared" ca="1" si="20"/>
        <v/>
      </c>
      <c r="O212" s="25" t="str">
        <f t="shared" ca="1" si="21"/>
        <v/>
      </c>
      <c r="P212" s="40" t="str">
        <f t="shared" ca="1" si="22"/>
        <v/>
      </c>
      <c r="Q212" s="25" t="str">
        <f t="shared" ca="1" si="23"/>
        <v/>
      </c>
      <c r="R212" s="25" t="str">
        <f t="shared" ca="1" si="24"/>
        <v/>
      </c>
      <c r="S212" s="31" t="str">
        <f t="shared" ca="1" si="25"/>
        <v/>
      </c>
      <c r="T212" s="24"/>
      <c r="U212" s="25"/>
      <c r="V212" s="25"/>
      <c r="W212" s="25"/>
      <c r="X212" s="25"/>
      <c r="Y212" s="25"/>
      <c r="Z212" s="25"/>
    </row>
    <row r="213" spans="1:26" ht="14.25" customHeight="1" x14ac:dyDescent="0.25">
      <c r="A213" s="25">
        <v>227</v>
      </c>
      <c r="B213" s="23"/>
      <c r="C213" s="23"/>
      <c r="D213" s="23"/>
      <c r="E213" s="23"/>
      <c r="F213" s="24"/>
      <c r="G213" s="30" t="str">
        <f t="shared" ca="1" si="14"/>
        <v/>
      </c>
      <c r="H213" s="25" t="str">
        <f t="shared" ca="1" si="15"/>
        <v/>
      </c>
      <c r="I213" s="40" t="str">
        <f t="shared" ca="1" si="16"/>
        <v/>
      </c>
      <c r="J213" s="25" t="str">
        <f t="shared" ca="1" si="17"/>
        <v/>
      </c>
      <c r="K213" s="25" t="str">
        <f t="shared" ca="1" si="18"/>
        <v/>
      </c>
      <c r="L213" s="31" t="str">
        <f t="shared" ca="1" si="19"/>
        <v/>
      </c>
      <c r="M213" s="24"/>
      <c r="N213" s="30" t="str">
        <f t="shared" ca="1" si="20"/>
        <v/>
      </c>
      <c r="O213" s="25" t="str">
        <f t="shared" ca="1" si="21"/>
        <v/>
      </c>
      <c r="P213" s="40" t="str">
        <f t="shared" ca="1" si="22"/>
        <v/>
      </c>
      <c r="Q213" s="25" t="str">
        <f t="shared" ca="1" si="23"/>
        <v/>
      </c>
      <c r="R213" s="25" t="str">
        <f t="shared" ca="1" si="24"/>
        <v/>
      </c>
      <c r="S213" s="31" t="str">
        <f t="shared" ca="1" si="25"/>
        <v/>
      </c>
      <c r="T213" s="24"/>
      <c r="U213" s="25"/>
      <c r="V213" s="25"/>
      <c r="W213" s="25"/>
      <c r="X213" s="25"/>
      <c r="Y213" s="25"/>
      <c r="Z213" s="25"/>
    </row>
    <row r="214" spans="1:26" ht="14.25" customHeight="1" x14ac:dyDescent="0.25">
      <c r="A214" s="25">
        <v>228</v>
      </c>
      <c r="B214" s="23"/>
      <c r="C214" s="23"/>
      <c r="D214" s="23"/>
      <c r="E214" s="23"/>
      <c r="F214" s="24"/>
      <c r="G214" s="30" t="str">
        <f t="shared" ca="1" si="14"/>
        <v/>
      </c>
      <c r="H214" s="25" t="str">
        <f t="shared" ca="1" si="15"/>
        <v/>
      </c>
      <c r="I214" s="40" t="str">
        <f t="shared" ca="1" si="16"/>
        <v/>
      </c>
      <c r="J214" s="25" t="str">
        <f t="shared" ca="1" si="17"/>
        <v/>
      </c>
      <c r="K214" s="25" t="str">
        <f t="shared" ca="1" si="18"/>
        <v/>
      </c>
      <c r="L214" s="31" t="str">
        <f t="shared" ca="1" si="19"/>
        <v/>
      </c>
      <c r="M214" s="24"/>
      <c r="N214" s="30" t="str">
        <f t="shared" ca="1" si="20"/>
        <v/>
      </c>
      <c r="O214" s="25" t="str">
        <f t="shared" ca="1" si="21"/>
        <v/>
      </c>
      <c r="P214" s="40" t="str">
        <f t="shared" ca="1" si="22"/>
        <v/>
      </c>
      <c r="Q214" s="25" t="str">
        <f t="shared" ca="1" si="23"/>
        <v/>
      </c>
      <c r="R214" s="25" t="str">
        <f t="shared" ca="1" si="24"/>
        <v/>
      </c>
      <c r="S214" s="31" t="str">
        <f t="shared" ca="1" si="25"/>
        <v/>
      </c>
      <c r="T214" s="24"/>
      <c r="U214" s="25"/>
      <c r="V214" s="25"/>
      <c r="W214" s="25"/>
      <c r="X214" s="25"/>
      <c r="Y214" s="25"/>
      <c r="Z214" s="25"/>
    </row>
    <row r="215" spans="1:26" ht="14.25" customHeight="1" x14ac:dyDescent="0.25">
      <c r="A215" s="25">
        <v>229</v>
      </c>
      <c r="B215" s="23"/>
      <c r="C215" s="23"/>
      <c r="D215" s="23"/>
      <c r="E215" s="23"/>
      <c r="F215" s="24"/>
      <c r="G215" s="30" t="str">
        <f t="shared" ca="1" si="14"/>
        <v/>
      </c>
      <c r="H215" s="25" t="str">
        <f t="shared" ca="1" si="15"/>
        <v/>
      </c>
      <c r="I215" s="40" t="str">
        <f t="shared" ca="1" si="16"/>
        <v/>
      </c>
      <c r="J215" s="25" t="str">
        <f t="shared" ca="1" si="17"/>
        <v/>
      </c>
      <c r="K215" s="25" t="str">
        <f t="shared" ca="1" si="18"/>
        <v/>
      </c>
      <c r="L215" s="31" t="str">
        <f t="shared" ca="1" si="19"/>
        <v/>
      </c>
      <c r="M215" s="24"/>
      <c r="N215" s="30" t="str">
        <f t="shared" ca="1" si="20"/>
        <v/>
      </c>
      <c r="O215" s="25" t="str">
        <f t="shared" ca="1" si="21"/>
        <v/>
      </c>
      <c r="P215" s="40" t="str">
        <f t="shared" ca="1" si="22"/>
        <v/>
      </c>
      <c r="Q215" s="25" t="str">
        <f t="shared" ca="1" si="23"/>
        <v/>
      </c>
      <c r="R215" s="25" t="str">
        <f t="shared" ca="1" si="24"/>
        <v/>
      </c>
      <c r="S215" s="31" t="str">
        <f t="shared" ca="1" si="25"/>
        <v/>
      </c>
      <c r="T215" s="24"/>
      <c r="U215" s="25"/>
      <c r="V215" s="25"/>
      <c r="W215" s="25"/>
      <c r="X215" s="25"/>
      <c r="Y215" s="25"/>
      <c r="Z215" s="25"/>
    </row>
    <row r="216" spans="1:26" ht="14.25" customHeight="1" x14ac:dyDescent="0.25">
      <c r="A216" s="25">
        <v>230</v>
      </c>
      <c r="B216" s="23"/>
      <c r="C216" s="23"/>
      <c r="D216" s="23"/>
      <c r="E216" s="23"/>
      <c r="F216" s="24"/>
      <c r="G216" s="30" t="str">
        <f t="shared" ca="1" si="14"/>
        <v/>
      </c>
      <c r="H216" s="25" t="str">
        <f t="shared" ca="1" si="15"/>
        <v/>
      </c>
      <c r="I216" s="40" t="str">
        <f t="shared" ca="1" si="16"/>
        <v/>
      </c>
      <c r="J216" s="25" t="str">
        <f t="shared" ca="1" si="17"/>
        <v/>
      </c>
      <c r="K216" s="25" t="str">
        <f t="shared" ca="1" si="18"/>
        <v/>
      </c>
      <c r="L216" s="31" t="str">
        <f t="shared" ca="1" si="19"/>
        <v/>
      </c>
      <c r="M216" s="24"/>
      <c r="N216" s="30" t="str">
        <f t="shared" ca="1" si="20"/>
        <v/>
      </c>
      <c r="O216" s="25" t="str">
        <f t="shared" ca="1" si="21"/>
        <v/>
      </c>
      <c r="P216" s="40" t="str">
        <f t="shared" ca="1" si="22"/>
        <v/>
      </c>
      <c r="Q216" s="25" t="str">
        <f t="shared" ca="1" si="23"/>
        <v/>
      </c>
      <c r="R216" s="25" t="str">
        <f t="shared" ca="1" si="24"/>
        <v/>
      </c>
      <c r="S216" s="31" t="str">
        <f t="shared" ca="1" si="25"/>
        <v/>
      </c>
      <c r="T216" s="24"/>
      <c r="U216" s="25"/>
      <c r="V216" s="25"/>
      <c r="W216" s="25"/>
      <c r="X216" s="25"/>
      <c r="Y216" s="25"/>
      <c r="Z216" s="25"/>
    </row>
    <row r="217" spans="1:26" ht="14.25" customHeight="1" x14ac:dyDescent="0.25">
      <c r="A217" s="25">
        <v>231</v>
      </c>
      <c r="B217" s="23"/>
      <c r="C217" s="23"/>
      <c r="D217" s="23"/>
      <c r="E217" s="23"/>
      <c r="F217" s="24"/>
      <c r="G217" s="30" t="str">
        <f t="shared" ca="1" si="14"/>
        <v/>
      </c>
      <c r="H217" s="25" t="str">
        <f t="shared" ca="1" si="15"/>
        <v/>
      </c>
      <c r="I217" s="40" t="str">
        <f t="shared" ca="1" si="16"/>
        <v/>
      </c>
      <c r="J217" s="25" t="str">
        <f t="shared" ca="1" si="17"/>
        <v/>
      </c>
      <c r="K217" s="25" t="str">
        <f t="shared" ca="1" si="18"/>
        <v/>
      </c>
      <c r="L217" s="31" t="str">
        <f t="shared" ca="1" si="19"/>
        <v/>
      </c>
      <c r="M217" s="24"/>
      <c r="N217" s="30" t="str">
        <f t="shared" ca="1" si="20"/>
        <v/>
      </c>
      <c r="O217" s="25" t="str">
        <f t="shared" ca="1" si="21"/>
        <v/>
      </c>
      <c r="P217" s="40" t="str">
        <f t="shared" ca="1" si="22"/>
        <v/>
      </c>
      <c r="Q217" s="25" t="str">
        <f t="shared" ca="1" si="23"/>
        <v/>
      </c>
      <c r="R217" s="25" t="str">
        <f t="shared" ca="1" si="24"/>
        <v/>
      </c>
      <c r="S217" s="31" t="str">
        <f t="shared" ca="1" si="25"/>
        <v/>
      </c>
      <c r="T217" s="24"/>
      <c r="U217" s="25"/>
      <c r="V217" s="25"/>
      <c r="W217" s="25"/>
      <c r="X217" s="25"/>
      <c r="Y217" s="25"/>
      <c r="Z217" s="25"/>
    </row>
    <row r="218" spans="1:26" ht="14.25" customHeight="1" x14ac:dyDescent="0.25">
      <c r="A218" s="25">
        <v>232</v>
      </c>
      <c r="B218" s="23"/>
      <c r="C218" s="23"/>
      <c r="D218" s="23"/>
      <c r="E218" s="23"/>
      <c r="F218" s="24"/>
      <c r="G218" s="30" t="str">
        <f t="shared" ca="1" si="14"/>
        <v/>
      </c>
      <c r="H218" s="25" t="str">
        <f t="shared" ca="1" si="15"/>
        <v/>
      </c>
      <c r="I218" s="40" t="str">
        <f t="shared" ca="1" si="16"/>
        <v/>
      </c>
      <c r="J218" s="25" t="str">
        <f t="shared" ca="1" si="17"/>
        <v/>
      </c>
      <c r="K218" s="25" t="str">
        <f t="shared" ca="1" si="18"/>
        <v/>
      </c>
      <c r="L218" s="31" t="str">
        <f t="shared" ca="1" si="19"/>
        <v/>
      </c>
      <c r="M218" s="24"/>
      <c r="N218" s="30" t="str">
        <f t="shared" ca="1" si="20"/>
        <v/>
      </c>
      <c r="O218" s="25" t="str">
        <f t="shared" ca="1" si="21"/>
        <v/>
      </c>
      <c r="P218" s="40" t="str">
        <f t="shared" ca="1" si="22"/>
        <v/>
      </c>
      <c r="Q218" s="25" t="str">
        <f t="shared" ca="1" si="23"/>
        <v/>
      </c>
      <c r="R218" s="25" t="str">
        <f t="shared" ca="1" si="24"/>
        <v/>
      </c>
      <c r="S218" s="31" t="str">
        <f t="shared" ca="1" si="25"/>
        <v/>
      </c>
      <c r="T218" s="24"/>
      <c r="U218" s="25"/>
      <c r="V218" s="25"/>
      <c r="W218" s="25"/>
      <c r="X218" s="25"/>
      <c r="Y218" s="25"/>
      <c r="Z218" s="25"/>
    </row>
    <row r="219" spans="1:26" ht="14.25" customHeight="1" x14ac:dyDescent="0.25">
      <c r="A219" s="25">
        <v>233</v>
      </c>
      <c r="B219" s="23"/>
      <c r="C219" s="23"/>
      <c r="D219" s="23"/>
      <c r="E219" s="23"/>
      <c r="F219" s="24"/>
      <c r="G219" s="30" t="str">
        <f t="shared" ca="1" si="14"/>
        <v/>
      </c>
      <c r="H219" s="25" t="str">
        <f t="shared" ca="1" si="15"/>
        <v/>
      </c>
      <c r="I219" s="40" t="str">
        <f t="shared" ca="1" si="16"/>
        <v/>
      </c>
      <c r="J219" s="25" t="str">
        <f t="shared" ca="1" si="17"/>
        <v/>
      </c>
      <c r="K219" s="25" t="str">
        <f t="shared" ca="1" si="18"/>
        <v/>
      </c>
      <c r="L219" s="31" t="str">
        <f t="shared" ca="1" si="19"/>
        <v/>
      </c>
      <c r="M219" s="24"/>
      <c r="N219" s="30" t="str">
        <f t="shared" ca="1" si="20"/>
        <v/>
      </c>
      <c r="O219" s="25" t="str">
        <f t="shared" ca="1" si="21"/>
        <v/>
      </c>
      <c r="P219" s="40" t="str">
        <f t="shared" ca="1" si="22"/>
        <v/>
      </c>
      <c r="Q219" s="25" t="str">
        <f t="shared" ca="1" si="23"/>
        <v/>
      </c>
      <c r="R219" s="25" t="str">
        <f t="shared" ca="1" si="24"/>
        <v/>
      </c>
      <c r="S219" s="31" t="str">
        <f t="shared" ca="1" si="25"/>
        <v/>
      </c>
      <c r="T219" s="24"/>
      <c r="U219" s="25"/>
      <c r="V219" s="25"/>
      <c r="W219" s="25"/>
      <c r="X219" s="25"/>
      <c r="Y219" s="25"/>
      <c r="Z219" s="25"/>
    </row>
    <row r="220" spans="1:26" ht="14.25" customHeight="1" x14ac:dyDescent="0.25">
      <c r="A220" s="25">
        <v>234</v>
      </c>
      <c r="B220" s="23"/>
      <c r="C220" s="23"/>
      <c r="D220" s="23"/>
      <c r="E220" s="23"/>
      <c r="F220" s="24"/>
      <c r="G220" s="30" t="str">
        <f t="shared" ca="1" si="14"/>
        <v/>
      </c>
      <c r="H220" s="25" t="str">
        <f t="shared" ca="1" si="15"/>
        <v/>
      </c>
      <c r="I220" s="40" t="str">
        <f t="shared" ca="1" si="16"/>
        <v/>
      </c>
      <c r="J220" s="25" t="str">
        <f t="shared" ca="1" si="17"/>
        <v/>
      </c>
      <c r="K220" s="25" t="str">
        <f t="shared" ca="1" si="18"/>
        <v/>
      </c>
      <c r="L220" s="31" t="str">
        <f t="shared" ca="1" si="19"/>
        <v/>
      </c>
      <c r="M220" s="24"/>
      <c r="N220" s="30" t="str">
        <f t="shared" ca="1" si="20"/>
        <v/>
      </c>
      <c r="O220" s="25" t="str">
        <f t="shared" ca="1" si="21"/>
        <v/>
      </c>
      <c r="P220" s="40" t="str">
        <f t="shared" ca="1" si="22"/>
        <v/>
      </c>
      <c r="Q220" s="25" t="str">
        <f t="shared" ca="1" si="23"/>
        <v/>
      </c>
      <c r="R220" s="25" t="str">
        <f t="shared" ca="1" si="24"/>
        <v/>
      </c>
      <c r="S220" s="31" t="str">
        <f t="shared" ca="1" si="25"/>
        <v/>
      </c>
      <c r="T220" s="24"/>
      <c r="U220" s="25"/>
      <c r="V220" s="25"/>
      <c r="W220" s="25"/>
      <c r="X220" s="25"/>
      <c r="Y220" s="25"/>
      <c r="Z220" s="25"/>
    </row>
    <row r="221" spans="1:26" ht="14.25" customHeight="1" x14ac:dyDescent="0.25">
      <c r="A221" s="25"/>
      <c r="B221" s="23"/>
      <c r="C221" s="23"/>
      <c r="D221" s="23"/>
      <c r="E221" s="23"/>
      <c r="F221" s="24"/>
      <c r="G221" s="30"/>
      <c r="H221" s="25"/>
      <c r="I221" s="25"/>
      <c r="J221" s="25"/>
      <c r="K221" s="25"/>
      <c r="L221" s="25"/>
      <c r="M221" s="24"/>
      <c r="N221" s="30"/>
      <c r="O221" s="25"/>
      <c r="P221" s="25"/>
      <c r="Q221" s="25"/>
      <c r="R221" s="25"/>
      <c r="S221" s="25"/>
      <c r="T221" s="24"/>
      <c r="U221" s="25"/>
      <c r="V221" s="25"/>
      <c r="W221" s="25"/>
      <c r="X221" s="25"/>
      <c r="Y221" s="25"/>
      <c r="Z221" s="25"/>
    </row>
    <row r="222" spans="1:26" ht="14.25" customHeight="1" x14ac:dyDescent="0.25">
      <c r="A222" s="25"/>
      <c r="B222" s="23"/>
      <c r="C222" s="23"/>
      <c r="D222" s="23"/>
      <c r="E222" s="23"/>
      <c r="F222" s="24"/>
      <c r="G222" s="30"/>
      <c r="H222" s="25"/>
      <c r="I222" s="25"/>
      <c r="J222" s="25"/>
      <c r="K222" s="25"/>
      <c r="L222" s="25"/>
      <c r="M222" s="24"/>
      <c r="N222" s="30"/>
      <c r="O222" s="25"/>
      <c r="P222" s="25"/>
      <c r="Q222" s="25"/>
      <c r="R222" s="25"/>
      <c r="S222" s="25"/>
      <c r="T222" s="24"/>
      <c r="U222" s="25"/>
      <c r="V222" s="25"/>
      <c r="W222" s="25"/>
      <c r="X222" s="25"/>
      <c r="Y222" s="25"/>
      <c r="Z222" s="25"/>
    </row>
    <row r="223" spans="1:26" ht="14.25" customHeight="1" x14ac:dyDescent="0.25">
      <c r="A223" s="25"/>
      <c r="B223" s="23"/>
      <c r="C223" s="23"/>
      <c r="D223" s="23"/>
      <c r="E223" s="23"/>
      <c r="F223" s="24"/>
      <c r="G223" s="30"/>
      <c r="H223" s="25"/>
      <c r="I223" s="25"/>
      <c r="J223" s="25"/>
      <c r="K223" s="25"/>
      <c r="L223" s="25"/>
      <c r="M223" s="24"/>
      <c r="N223" s="30"/>
      <c r="O223" s="25"/>
      <c r="P223" s="25"/>
      <c r="Q223" s="25"/>
      <c r="R223" s="25"/>
      <c r="S223" s="25"/>
      <c r="T223" s="24"/>
      <c r="U223" s="25"/>
      <c r="V223" s="25"/>
      <c r="W223" s="25"/>
      <c r="X223" s="25"/>
      <c r="Y223" s="25"/>
      <c r="Z223" s="25"/>
    </row>
    <row r="224" spans="1:26" ht="14.25" customHeight="1" x14ac:dyDescent="0.25">
      <c r="A224" s="25"/>
      <c r="B224" s="23"/>
      <c r="C224" s="23"/>
      <c r="D224" s="23"/>
      <c r="E224" s="23"/>
      <c r="F224" s="24"/>
      <c r="G224" s="30"/>
      <c r="H224" s="25"/>
      <c r="I224" s="25"/>
      <c r="J224" s="25"/>
      <c r="K224" s="25"/>
      <c r="L224" s="25"/>
      <c r="M224" s="24"/>
      <c r="N224" s="30"/>
      <c r="O224" s="25"/>
      <c r="P224" s="25"/>
      <c r="Q224" s="25"/>
      <c r="R224" s="25"/>
      <c r="S224" s="25"/>
      <c r="T224" s="24"/>
      <c r="U224" s="25"/>
      <c r="V224" s="25"/>
      <c r="W224" s="25"/>
      <c r="X224" s="25"/>
      <c r="Y224" s="25"/>
      <c r="Z224" s="25"/>
    </row>
    <row r="225" spans="1:26" ht="14.25" customHeight="1" x14ac:dyDescent="0.25">
      <c r="A225" s="25"/>
      <c r="B225" s="23"/>
      <c r="C225" s="23"/>
      <c r="D225" s="23"/>
      <c r="E225" s="23"/>
      <c r="F225" s="24"/>
      <c r="G225" s="30"/>
      <c r="H225" s="25"/>
      <c r="I225" s="25"/>
      <c r="J225" s="25"/>
      <c r="K225" s="25"/>
      <c r="L225" s="25"/>
      <c r="M225" s="24"/>
      <c r="N225" s="30"/>
      <c r="O225" s="25"/>
      <c r="P225" s="25"/>
      <c r="Q225" s="25"/>
      <c r="R225" s="25"/>
      <c r="S225" s="25"/>
      <c r="T225" s="24"/>
      <c r="U225" s="25"/>
      <c r="V225" s="25"/>
      <c r="W225" s="25"/>
      <c r="X225" s="25"/>
      <c r="Y225" s="25"/>
      <c r="Z225" s="25"/>
    </row>
    <row r="226" spans="1:26" ht="14.25" customHeight="1" x14ac:dyDescent="0.25">
      <c r="A226" s="25"/>
      <c r="B226" s="23"/>
      <c r="C226" s="23"/>
      <c r="D226" s="23"/>
      <c r="E226" s="23"/>
      <c r="F226" s="24"/>
      <c r="G226" s="30"/>
      <c r="H226" s="25"/>
      <c r="I226" s="25"/>
      <c r="J226" s="25"/>
      <c r="K226" s="25"/>
      <c r="L226" s="25"/>
      <c r="M226" s="24"/>
      <c r="N226" s="30"/>
      <c r="O226" s="25"/>
      <c r="P226" s="25"/>
      <c r="Q226" s="25"/>
      <c r="R226" s="25"/>
      <c r="S226" s="25"/>
      <c r="T226" s="24"/>
      <c r="U226" s="25"/>
      <c r="V226" s="25"/>
      <c r="W226" s="25"/>
      <c r="X226" s="25"/>
      <c r="Y226" s="25"/>
      <c r="Z226" s="25"/>
    </row>
    <row r="227" spans="1:26" ht="14.25" customHeight="1" x14ac:dyDescent="0.25">
      <c r="A227" s="25"/>
      <c r="B227" s="23"/>
      <c r="C227" s="23"/>
      <c r="D227" s="23"/>
      <c r="E227" s="23"/>
      <c r="F227" s="24"/>
      <c r="G227" s="30"/>
      <c r="H227" s="25"/>
      <c r="I227" s="25"/>
      <c r="J227" s="25"/>
      <c r="K227" s="25"/>
      <c r="L227" s="25"/>
      <c r="M227" s="24"/>
      <c r="N227" s="30"/>
      <c r="O227" s="25"/>
      <c r="P227" s="25"/>
      <c r="Q227" s="25"/>
      <c r="R227" s="25"/>
      <c r="S227" s="25"/>
      <c r="T227" s="24"/>
      <c r="U227" s="25"/>
      <c r="V227" s="25"/>
      <c r="W227" s="25"/>
      <c r="X227" s="25"/>
      <c r="Y227" s="25"/>
      <c r="Z227" s="25"/>
    </row>
    <row r="228" spans="1:26" ht="14.25" customHeight="1" x14ac:dyDescent="0.25">
      <c r="A228" s="25"/>
      <c r="B228" s="23"/>
      <c r="C228" s="23"/>
      <c r="D228" s="23"/>
      <c r="E228" s="23"/>
      <c r="F228" s="24"/>
      <c r="G228" s="30"/>
      <c r="H228" s="25"/>
      <c r="I228" s="25"/>
      <c r="J228" s="25"/>
      <c r="K228" s="25"/>
      <c r="L228" s="25"/>
      <c r="M228" s="24"/>
      <c r="N228" s="30"/>
      <c r="O228" s="25"/>
      <c r="P228" s="25"/>
      <c r="Q228" s="25"/>
      <c r="R228" s="25"/>
      <c r="S228" s="25"/>
      <c r="T228" s="24"/>
      <c r="U228" s="25"/>
      <c r="V228" s="25"/>
      <c r="W228" s="25"/>
      <c r="X228" s="25"/>
      <c r="Y228" s="25"/>
      <c r="Z228" s="25"/>
    </row>
    <row r="229" spans="1:26" ht="14.25" customHeight="1" x14ac:dyDescent="0.25">
      <c r="A229" s="25"/>
      <c r="B229" s="23"/>
      <c r="C229" s="23"/>
      <c r="D229" s="23"/>
      <c r="E229" s="23"/>
      <c r="F229" s="24"/>
      <c r="G229" s="30"/>
      <c r="H229" s="25"/>
      <c r="I229" s="25"/>
      <c r="J229" s="25"/>
      <c r="K229" s="25"/>
      <c r="L229" s="25"/>
      <c r="M229" s="24"/>
      <c r="N229" s="30"/>
      <c r="O229" s="25"/>
      <c r="P229" s="25"/>
      <c r="Q229" s="25"/>
      <c r="R229" s="25"/>
      <c r="S229" s="25"/>
      <c r="T229" s="24"/>
      <c r="U229" s="25"/>
      <c r="V229" s="25"/>
      <c r="W229" s="25"/>
      <c r="X229" s="25"/>
      <c r="Y229" s="25"/>
      <c r="Z229" s="25"/>
    </row>
    <row r="230" spans="1:26" ht="14.25" customHeight="1" x14ac:dyDescent="0.25">
      <c r="A230" s="25"/>
      <c r="B230" s="23"/>
      <c r="C230" s="23"/>
      <c r="D230" s="23"/>
      <c r="E230" s="23"/>
      <c r="F230" s="24"/>
      <c r="G230" s="30"/>
      <c r="H230" s="25"/>
      <c r="I230" s="25"/>
      <c r="J230" s="25"/>
      <c r="K230" s="25"/>
      <c r="L230" s="25"/>
      <c r="M230" s="24"/>
      <c r="N230" s="30"/>
      <c r="O230" s="25"/>
      <c r="P230" s="25"/>
      <c r="Q230" s="25"/>
      <c r="R230" s="25"/>
      <c r="S230" s="25"/>
      <c r="T230" s="24"/>
      <c r="U230" s="25"/>
      <c r="V230" s="25"/>
      <c r="W230" s="25"/>
      <c r="X230" s="25"/>
      <c r="Y230" s="25"/>
      <c r="Z230" s="25"/>
    </row>
    <row r="231" spans="1:26" ht="14.25" customHeight="1" x14ac:dyDescent="0.25">
      <c r="A231" s="25"/>
      <c r="B231" s="23"/>
      <c r="C231" s="23"/>
      <c r="D231" s="23"/>
      <c r="E231" s="23"/>
      <c r="F231" s="24"/>
      <c r="G231" s="30"/>
      <c r="H231" s="25"/>
      <c r="I231" s="25"/>
      <c r="J231" s="25"/>
      <c r="K231" s="25"/>
      <c r="L231" s="25"/>
      <c r="M231" s="24"/>
      <c r="N231" s="30"/>
      <c r="O231" s="25"/>
      <c r="P231" s="25"/>
      <c r="Q231" s="25"/>
      <c r="R231" s="25"/>
      <c r="S231" s="25"/>
      <c r="T231" s="24"/>
      <c r="U231" s="25"/>
      <c r="V231" s="25"/>
      <c r="W231" s="25"/>
      <c r="X231" s="25"/>
      <c r="Y231" s="25"/>
      <c r="Z231" s="25"/>
    </row>
    <row r="232" spans="1:26" ht="14.25" customHeight="1" x14ac:dyDescent="0.25">
      <c r="A232" s="25"/>
      <c r="B232" s="23"/>
      <c r="C232" s="23"/>
      <c r="D232" s="23"/>
      <c r="E232" s="23"/>
      <c r="F232" s="24"/>
      <c r="G232" s="30"/>
      <c r="H232" s="25"/>
      <c r="I232" s="25"/>
      <c r="J232" s="25"/>
      <c r="K232" s="25"/>
      <c r="L232" s="25"/>
      <c r="M232" s="24"/>
      <c r="N232" s="30"/>
      <c r="O232" s="25"/>
      <c r="P232" s="25"/>
      <c r="Q232" s="25"/>
      <c r="R232" s="25"/>
      <c r="S232" s="25"/>
      <c r="T232" s="24"/>
      <c r="U232" s="25"/>
      <c r="V232" s="25"/>
      <c r="W232" s="25"/>
      <c r="X232" s="25"/>
      <c r="Y232" s="25"/>
      <c r="Z232" s="25"/>
    </row>
    <row r="233" spans="1:26" ht="14.25" customHeight="1" x14ac:dyDescent="0.25">
      <c r="A233" s="25"/>
      <c r="B233" s="23"/>
      <c r="C233" s="23"/>
      <c r="D233" s="23"/>
      <c r="E233" s="23"/>
      <c r="F233" s="24"/>
      <c r="G233" s="30"/>
      <c r="H233" s="25"/>
      <c r="I233" s="25"/>
      <c r="J233" s="25"/>
      <c r="K233" s="25"/>
      <c r="L233" s="25"/>
      <c r="M233" s="24"/>
      <c r="N233" s="30"/>
      <c r="O233" s="25"/>
      <c r="P233" s="25"/>
      <c r="Q233" s="25"/>
      <c r="R233" s="25"/>
      <c r="S233" s="25"/>
      <c r="T233" s="24"/>
      <c r="U233" s="25"/>
      <c r="V233" s="25"/>
      <c r="W233" s="25"/>
      <c r="X233" s="25"/>
      <c r="Y233" s="25"/>
      <c r="Z233" s="25"/>
    </row>
    <row r="234" spans="1:26" ht="14.25" customHeight="1" x14ac:dyDescent="0.25">
      <c r="A234" s="25"/>
      <c r="B234" s="23"/>
      <c r="C234" s="23"/>
      <c r="D234" s="23"/>
      <c r="E234" s="23"/>
      <c r="F234" s="24"/>
      <c r="G234" s="30"/>
      <c r="H234" s="25"/>
      <c r="I234" s="25"/>
      <c r="J234" s="25"/>
      <c r="K234" s="25"/>
      <c r="L234" s="25"/>
      <c r="M234" s="24"/>
      <c r="N234" s="30"/>
      <c r="O234" s="25"/>
      <c r="P234" s="25"/>
      <c r="Q234" s="25"/>
      <c r="R234" s="25"/>
      <c r="S234" s="25"/>
      <c r="T234" s="24"/>
      <c r="U234" s="25"/>
      <c r="V234" s="25"/>
      <c r="W234" s="25"/>
      <c r="X234" s="25"/>
      <c r="Y234" s="25"/>
      <c r="Z234" s="25"/>
    </row>
    <row r="235" spans="1:26" ht="14.25" customHeight="1" x14ac:dyDescent="0.25">
      <c r="A235" s="25"/>
      <c r="B235" s="23"/>
      <c r="C235" s="23"/>
      <c r="D235" s="23"/>
      <c r="E235" s="23"/>
      <c r="F235" s="24"/>
      <c r="G235" s="30"/>
      <c r="H235" s="25"/>
      <c r="I235" s="25"/>
      <c r="J235" s="25"/>
      <c r="K235" s="25"/>
      <c r="L235" s="25"/>
      <c r="M235" s="24"/>
      <c r="N235" s="30"/>
      <c r="O235" s="25"/>
      <c r="P235" s="25"/>
      <c r="Q235" s="25"/>
      <c r="R235" s="25"/>
      <c r="S235" s="25"/>
      <c r="T235" s="24"/>
      <c r="U235" s="25"/>
      <c r="V235" s="25"/>
      <c r="W235" s="25"/>
      <c r="X235" s="25"/>
      <c r="Y235" s="25"/>
      <c r="Z235" s="25"/>
    </row>
    <row r="236" spans="1:26" ht="14.25" customHeight="1" x14ac:dyDescent="0.25">
      <c r="A236" s="25"/>
      <c r="B236" s="23"/>
      <c r="C236" s="23"/>
      <c r="D236" s="23"/>
      <c r="E236" s="23"/>
      <c r="F236" s="24"/>
      <c r="G236" s="30"/>
      <c r="H236" s="25"/>
      <c r="I236" s="25"/>
      <c r="J236" s="25"/>
      <c r="K236" s="25"/>
      <c r="L236" s="25"/>
      <c r="M236" s="24"/>
      <c r="N236" s="30"/>
      <c r="O236" s="25"/>
      <c r="P236" s="25"/>
      <c r="Q236" s="25"/>
      <c r="R236" s="25"/>
      <c r="S236" s="25"/>
      <c r="T236" s="24"/>
      <c r="U236" s="25"/>
      <c r="V236" s="25"/>
      <c r="W236" s="25"/>
      <c r="X236" s="25"/>
      <c r="Y236" s="25"/>
      <c r="Z236" s="25"/>
    </row>
    <row r="237" spans="1:26" ht="14.25" customHeight="1" x14ac:dyDescent="0.25">
      <c r="A237" s="25"/>
      <c r="B237" s="23"/>
      <c r="C237" s="23"/>
      <c r="D237" s="23"/>
      <c r="E237" s="23"/>
      <c r="F237" s="24"/>
      <c r="G237" s="30"/>
      <c r="H237" s="25"/>
      <c r="I237" s="25"/>
      <c r="J237" s="25"/>
      <c r="K237" s="25"/>
      <c r="L237" s="25"/>
      <c r="M237" s="24"/>
      <c r="N237" s="30"/>
      <c r="O237" s="25"/>
      <c r="P237" s="25"/>
      <c r="Q237" s="25"/>
      <c r="R237" s="25"/>
      <c r="S237" s="25"/>
      <c r="T237" s="24"/>
      <c r="U237" s="25"/>
      <c r="V237" s="25"/>
      <c r="W237" s="25"/>
      <c r="X237" s="25"/>
      <c r="Y237" s="25"/>
      <c r="Z237" s="25"/>
    </row>
    <row r="238" spans="1:26" ht="14.25" customHeight="1" x14ac:dyDescent="0.25">
      <c r="A238" s="25"/>
      <c r="B238" s="23"/>
      <c r="C238" s="23"/>
      <c r="D238" s="23"/>
      <c r="E238" s="23"/>
      <c r="F238" s="24"/>
      <c r="G238" s="30"/>
      <c r="H238" s="25"/>
      <c r="I238" s="25"/>
      <c r="J238" s="25"/>
      <c r="K238" s="25"/>
      <c r="L238" s="25"/>
      <c r="M238" s="24"/>
      <c r="N238" s="30"/>
      <c r="O238" s="25"/>
      <c r="P238" s="25"/>
      <c r="Q238" s="25"/>
      <c r="R238" s="25"/>
      <c r="S238" s="25"/>
      <c r="T238" s="24"/>
      <c r="U238" s="25"/>
      <c r="V238" s="25"/>
      <c r="W238" s="25"/>
      <c r="X238" s="25"/>
      <c r="Y238" s="25"/>
      <c r="Z238" s="25"/>
    </row>
    <row r="239" spans="1:26" ht="14.25" customHeight="1" x14ac:dyDescent="0.25">
      <c r="A239" s="25"/>
      <c r="B239" s="23"/>
      <c r="C239" s="23"/>
      <c r="D239" s="23"/>
      <c r="E239" s="23"/>
      <c r="F239" s="24"/>
      <c r="G239" s="30"/>
      <c r="H239" s="25"/>
      <c r="I239" s="25"/>
      <c r="J239" s="25"/>
      <c r="K239" s="25"/>
      <c r="L239" s="25"/>
      <c r="M239" s="24"/>
      <c r="N239" s="30"/>
      <c r="O239" s="25"/>
      <c r="P239" s="25"/>
      <c r="Q239" s="25"/>
      <c r="R239" s="25"/>
      <c r="S239" s="25"/>
      <c r="T239" s="24"/>
      <c r="U239" s="25"/>
      <c r="V239" s="25"/>
      <c r="W239" s="25"/>
      <c r="X239" s="25"/>
      <c r="Y239" s="25"/>
      <c r="Z239" s="25"/>
    </row>
    <row r="240" spans="1:26" ht="14.25" customHeight="1" x14ac:dyDescent="0.25">
      <c r="A240" s="25"/>
      <c r="B240" s="23"/>
      <c r="C240" s="23"/>
      <c r="D240" s="23"/>
      <c r="E240" s="23"/>
      <c r="F240" s="24"/>
      <c r="G240" s="30"/>
      <c r="H240" s="25"/>
      <c r="I240" s="25"/>
      <c r="J240" s="25"/>
      <c r="K240" s="25"/>
      <c r="L240" s="25"/>
      <c r="M240" s="24"/>
      <c r="N240" s="30"/>
      <c r="O240" s="25"/>
      <c r="P240" s="25"/>
      <c r="Q240" s="25"/>
      <c r="R240" s="25"/>
      <c r="S240" s="25"/>
      <c r="T240" s="24"/>
      <c r="U240" s="25"/>
      <c r="V240" s="25"/>
      <c r="W240" s="25"/>
      <c r="X240" s="25"/>
      <c r="Y240" s="25"/>
      <c r="Z240" s="25"/>
    </row>
    <row r="241" spans="1:26" ht="14.25" customHeight="1" x14ac:dyDescent="0.25">
      <c r="A241" s="25"/>
      <c r="B241" s="23"/>
      <c r="C241" s="23"/>
      <c r="D241" s="23"/>
      <c r="E241" s="23"/>
      <c r="F241" s="24"/>
      <c r="G241" s="30"/>
      <c r="H241" s="25"/>
      <c r="I241" s="25"/>
      <c r="J241" s="25"/>
      <c r="K241" s="25"/>
      <c r="L241" s="25"/>
      <c r="M241" s="24"/>
      <c r="N241" s="30"/>
      <c r="O241" s="25"/>
      <c r="P241" s="25"/>
      <c r="Q241" s="25"/>
      <c r="R241" s="25"/>
      <c r="S241" s="25"/>
      <c r="T241" s="24"/>
      <c r="U241" s="25"/>
      <c r="V241" s="25"/>
      <c r="W241" s="25"/>
      <c r="X241" s="25"/>
      <c r="Y241" s="25"/>
      <c r="Z241" s="25"/>
    </row>
    <row r="242" spans="1:26" ht="14.25" customHeight="1" x14ac:dyDescent="0.25">
      <c r="A242" s="25"/>
      <c r="B242" s="23"/>
      <c r="C242" s="23"/>
      <c r="D242" s="23"/>
      <c r="E242" s="23"/>
      <c r="F242" s="24"/>
      <c r="G242" s="30"/>
      <c r="H242" s="25"/>
      <c r="I242" s="25"/>
      <c r="J242" s="25"/>
      <c r="K242" s="25"/>
      <c r="L242" s="25"/>
      <c r="M242" s="24"/>
      <c r="N242" s="30"/>
      <c r="O242" s="25"/>
      <c r="P242" s="25"/>
      <c r="Q242" s="25"/>
      <c r="R242" s="25"/>
      <c r="S242" s="25"/>
      <c r="T242" s="24"/>
      <c r="U242" s="25"/>
      <c r="V242" s="25"/>
      <c r="W242" s="25"/>
      <c r="X242" s="25"/>
      <c r="Y242" s="25"/>
      <c r="Z242" s="25"/>
    </row>
    <row r="243" spans="1:26" ht="14.25" customHeight="1" x14ac:dyDescent="0.25">
      <c r="A243" s="25"/>
      <c r="B243" s="23"/>
      <c r="C243" s="23"/>
      <c r="D243" s="23"/>
      <c r="E243" s="23"/>
      <c r="F243" s="24"/>
      <c r="G243" s="30"/>
      <c r="H243" s="25"/>
      <c r="I243" s="25"/>
      <c r="J243" s="25"/>
      <c r="K243" s="25"/>
      <c r="L243" s="25"/>
      <c r="M243" s="24"/>
      <c r="N243" s="30"/>
      <c r="O243" s="25"/>
      <c r="P243" s="25"/>
      <c r="Q243" s="25"/>
      <c r="R243" s="25"/>
      <c r="S243" s="25"/>
      <c r="T243" s="24"/>
      <c r="U243" s="25"/>
      <c r="V243" s="25"/>
      <c r="W243" s="25"/>
      <c r="X243" s="25"/>
      <c r="Y243" s="25"/>
      <c r="Z243" s="25"/>
    </row>
    <row r="244" spans="1:26" ht="14.25" customHeight="1" x14ac:dyDescent="0.25">
      <c r="A244" s="25"/>
      <c r="B244" s="23"/>
      <c r="C244" s="23"/>
      <c r="D244" s="23"/>
      <c r="E244" s="23"/>
      <c r="F244" s="24"/>
      <c r="G244" s="30"/>
      <c r="H244" s="25"/>
      <c r="I244" s="25"/>
      <c r="J244" s="25"/>
      <c r="K244" s="25"/>
      <c r="L244" s="25"/>
      <c r="M244" s="24"/>
      <c r="N244" s="30"/>
      <c r="O244" s="25"/>
      <c r="P244" s="25"/>
      <c r="Q244" s="25"/>
      <c r="R244" s="25"/>
      <c r="S244" s="25"/>
      <c r="T244" s="24"/>
      <c r="U244" s="25"/>
      <c r="V244" s="25"/>
      <c r="W244" s="25"/>
      <c r="X244" s="25"/>
      <c r="Y244" s="25"/>
      <c r="Z244" s="25"/>
    </row>
    <row r="245" spans="1:26" ht="14.25" customHeight="1" x14ac:dyDescent="0.25">
      <c r="A245" s="25"/>
      <c r="B245" s="23"/>
      <c r="C245" s="23"/>
      <c r="D245" s="23"/>
      <c r="E245" s="23"/>
      <c r="F245" s="24"/>
      <c r="G245" s="30"/>
      <c r="H245" s="25"/>
      <c r="I245" s="25"/>
      <c r="J245" s="25"/>
      <c r="K245" s="25"/>
      <c r="L245" s="25"/>
      <c r="M245" s="24"/>
      <c r="N245" s="30"/>
      <c r="O245" s="25"/>
      <c r="P245" s="25"/>
      <c r="Q245" s="25"/>
      <c r="R245" s="25"/>
      <c r="S245" s="25"/>
      <c r="T245" s="24"/>
      <c r="U245" s="25"/>
      <c r="V245" s="25"/>
      <c r="W245" s="25"/>
      <c r="X245" s="25"/>
      <c r="Y245" s="25"/>
      <c r="Z245" s="25"/>
    </row>
    <row r="246" spans="1:26" ht="14.25" customHeight="1" x14ac:dyDescent="0.25">
      <c r="A246" s="25"/>
      <c r="B246" s="23"/>
      <c r="C246" s="23"/>
      <c r="D246" s="23"/>
      <c r="E246" s="23"/>
      <c r="F246" s="24"/>
      <c r="G246" s="30"/>
      <c r="H246" s="25"/>
      <c r="I246" s="25"/>
      <c r="J246" s="25"/>
      <c r="K246" s="25"/>
      <c r="L246" s="25"/>
      <c r="M246" s="24"/>
      <c r="N246" s="30"/>
      <c r="O246" s="25"/>
      <c r="P246" s="25"/>
      <c r="Q246" s="25"/>
      <c r="R246" s="25"/>
      <c r="S246" s="25"/>
      <c r="T246" s="24"/>
      <c r="U246" s="25"/>
      <c r="V246" s="25"/>
      <c r="W246" s="25"/>
      <c r="X246" s="25"/>
      <c r="Y246" s="25"/>
      <c r="Z246" s="25"/>
    </row>
    <row r="247" spans="1:26" ht="14.25" customHeight="1" x14ac:dyDescent="0.25">
      <c r="A247" s="25"/>
      <c r="B247" s="23"/>
      <c r="C247" s="23"/>
      <c r="D247" s="23"/>
      <c r="E247" s="23"/>
      <c r="F247" s="24"/>
      <c r="G247" s="30"/>
      <c r="H247" s="25"/>
      <c r="I247" s="25"/>
      <c r="J247" s="25"/>
      <c r="K247" s="25"/>
      <c r="L247" s="25"/>
      <c r="M247" s="24"/>
      <c r="N247" s="30"/>
      <c r="O247" s="25"/>
      <c r="P247" s="25"/>
      <c r="Q247" s="25"/>
      <c r="R247" s="25"/>
      <c r="S247" s="25"/>
      <c r="T247" s="24"/>
      <c r="U247" s="25"/>
      <c r="V247" s="25"/>
      <c r="W247" s="25"/>
      <c r="X247" s="25"/>
      <c r="Y247" s="25"/>
      <c r="Z247" s="25"/>
    </row>
    <row r="248" spans="1:26" ht="14.25" customHeight="1" x14ac:dyDescent="0.25">
      <c r="A248" s="25"/>
      <c r="B248" s="23"/>
      <c r="C248" s="23"/>
      <c r="D248" s="23"/>
      <c r="E248" s="23"/>
      <c r="F248" s="24"/>
      <c r="G248" s="30"/>
      <c r="H248" s="25"/>
      <c r="I248" s="25"/>
      <c r="J248" s="25"/>
      <c r="K248" s="25"/>
      <c r="L248" s="25"/>
      <c r="M248" s="24"/>
      <c r="N248" s="30"/>
      <c r="O248" s="25"/>
      <c r="P248" s="25"/>
      <c r="Q248" s="25"/>
      <c r="R248" s="25"/>
      <c r="S248" s="25"/>
      <c r="T248" s="24"/>
      <c r="U248" s="25"/>
      <c r="V248" s="25"/>
      <c r="W248" s="25"/>
      <c r="X248" s="25"/>
      <c r="Y248" s="25"/>
      <c r="Z248" s="25"/>
    </row>
    <row r="249" spans="1:26" ht="14.25" customHeight="1" x14ac:dyDescent="0.25">
      <c r="A249" s="25"/>
      <c r="B249" s="23"/>
      <c r="C249" s="23"/>
      <c r="D249" s="23"/>
      <c r="E249" s="23"/>
      <c r="F249" s="24"/>
      <c r="G249" s="30"/>
      <c r="H249" s="25"/>
      <c r="I249" s="25"/>
      <c r="J249" s="25"/>
      <c r="K249" s="25"/>
      <c r="L249" s="25"/>
      <c r="M249" s="24"/>
      <c r="N249" s="30"/>
      <c r="O249" s="25"/>
      <c r="P249" s="25"/>
      <c r="Q249" s="25"/>
      <c r="R249" s="25"/>
      <c r="S249" s="25"/>
      <c r="T249" s="24"/>
      <c r="U249" s="25"/>
      <c r="V249" s="25"/>
      <c r="W249" s="25"/>
      <c r="X249" s="25"/>
      <c r="Y249" s="25"/>
      <c r="Z249" s="25"/>
    </row>
    <row r="250" spans="1:26" ht="14.25" customHeight="1" x14ac:dyDescent="0.25">
      <c r="A250" s="25"/>
      <c r="B250" s="23"/>
      <c r="C250" s="23"/>
      <c r="D250" s="23"/>
      <c r="E250" s="23"/>
      <c r="F250" s="24"/>
      <c r="G250" s="30"/>
      <c r="H250" s="25"/>
      <c r="I250" s="25"/>
      <c r="J250" s="25"/>
      <c r="K250" s="25"/>
      <c r="L250" s="25"/>
      <c r="M250" s="24"/>
      <c r="N250" s="30"/>
      <c r="O250" s="25"/>
      <c r="P250" s="25"/>
      <c r="Q250" s="25"/>
      <c r="R250" s="25"/>
      <c r="S250" s="25"/>
      <c r="T250" s="24"/>
      <c r="U250" s="25"/>
      <c r="V250" s="25"/>
      <c r="W250" s="25"/>
      <c r="X250" s="25"/>
      <c r="Y250" s="25"/>
      <c r="Z250" s="25"/>
    </row>
    <row r="251" spans="1:26" ht="14.25" customHeight="1" x14ac:dyDescent="0.25">
      <c r="A251" s="25"/>
      <c r="B251" s="23"/>
      <c r="C251" s="23"/>
      <c r="D251" s="23"/>
      <c r="E251" s="23"/>
      <c r="F251" s="24"/>
      <c r="G251" s="30"/>
      <c r="H251" s="25"/>
      <c r="I251" s="25"/>
      <c r="J251" s="25"/>
      <c r="K251" s="25"/>
      <c r="L251" s="25"/>
      <c r="M251" s="24"/>
      <c r="N251" s="30"/>
      <c r="O251" s="25"/>
      <c r="P251" s="25"/>
      <c r="Q251" s="25"/>
      <c r="R251" s="25"/>
      <c r="S251" s="25"/>
      <c r="T251" s="24"/>
      <c r="U251" s="25"/>
      <c r="V251" s="25"/>
      <c r="W251" s="25"/>
      <c r="X251" s="25"/>
      <c r="Y251" s="25"/>
      <c r="Z251" s="25"/>
    </row>
    <row r="252" spans="1:26" ht="14.25" customHeight="1" x14ac:dyDescent="0.25">
      <c r="A252" s="25"/>
      <c r="B252" s="23"/>
      <c r="C252" s="23"/>
      <c r="D252" s="23"/>
      <c r="E252" s="23"/>
      <c r="F252" s="24"/>
      <c r="G252" s="30"/>
      <c r="H252" s="25"/>
      <c r="I252" s="25"/>
      <c r="J252" s="25"/>
      <c r="K252" s="25"/>
      <c r="L252" s="25"/>
      <c r="M252" s="24"/>
      <c r="N252" s="30"/>
      <c r="O252" s="25"/>
      <c r="P252" s="25"/>
      <c r="Q252" s="25"/>
      <c r="R252" s="25"/>
      <c r="S252" s="25"/>
      <c r="T252" s="24"/>
      <c r="U252" s="25"/>
      <c r="V252" s="25"/>
      <c r="W252" s="25"/>
      <c r="X252" s="25"/>
      <c r="Y252" s="25"/>
      <c r="Z252" s="25"/>
    </row>
    <row r="253" spans="1:26" ht="14.25" customHeight="1" x14ac:dyDescent="0.25">
      <c r="A253" s="25"/>
      <c r="B253" s="23"/>
      <c r="C253" s="23"/>
      <c r="D253" s="23"/>
      <c r="E253" s="23"/>
      <c r="F253" s="24"/>
      <c r="G253" s="30"/>
      <c r="H253" s="25"/>
      <c r="I253" s="25"/>
      <c r="J253" s="25"/>
      <c r="K253" s="25"/>
      <c r="L253" s="25"/>
      <c r="M253" s="24"/>
      <c r="N253" s="30"/>
      <c r="O253" s="25"/>
      <c r="P253" s="25"/>
      <c r="Q253" s="25"/>
      <c r="R253" s="25"/>
      <c r="S253" s="25"/>
      <c r="T253" s="24"/>
      <c r="U253" s="25"/>
      <c r="V253" s="25"/>
      <c r="W253" s="25"/>
      <c r="X253" s="25"/>
      <c r="Y253" s="25"/>
      <c r="Z253" s="25"/>
    </row>
    <row r="254" spans="1:26" ht="14.25" customHeight="1" x14ac:dyDescent="0.25">
      <c r="A254" s="25"/>
      <c r="B254" s="23"/>
      <c r="C254" s="23"/>
      <c r="D254" s="23"/>
      <c r="E254" s="23"/>
      <c r="F254" s="24"/>
      <c r="G254" s="30"/>
      <c r="H254" s="25"/>
      <c r="I254" s="25"/>
      <c r="J254" s="25"/>
      <c r="K254" s="25"/>
      <c r="L254" s="25"/>
      <c r="M254" s="24"/>
      <c r="N254" s="30"/>
      <c r="O254" s="25"/>
      <c r="P254" s="25"/>
      <c r="Q254" s="25"/>
      <c r="R254" s="25"/>
      <c r="S254" s="25"/>
      <c r="T254" s="24"/>
      <c r="U254" s="25"/>
      <c r="V254" s="25"/>
      <c r="W254" s="25"/>
      <c r="X254" s="25"/>
      <c r="Y254" s="25"/>
      <c r="Z254" s="25"/>
    </row>
    <row r="255" spans="1:26" ht="14.25" customHeight="1" x14ac:dyDescent="0.25">
      <c r="A255" s="25"/>
      <c r="B255" s="23"/>
      <c r="C255" s="23"/>
      <c r="D255" s="23"/>
      <c r="E255" s="23"/>
      <c r="F255" s="24"/>
      <c r="G255" s="30"/>
      <c r="H255" s="25"/>
      <c r="I255" s="25"/>
      <c r="J255" s="25"/>
      <c r="K255" s="25"/>
      <c r="L255" s="25"/>
      <c r="M255" s="24"/>
      <c r="N255" s="30"/>
      <c r="O255" s="25"/>
      <c r="P255" s="25"/>
      <c r="Q255" s="25"/>
      <c r="R255" s="25"/>
      <c r="S255" s="25"/>
      <c r="T255" s="24"/>
      <c r="U255" s="25"/>
      <c r="V255" s="25"/>
      <c r="W255" s="25"/>
      <c r="X255" s="25"/>
      <c r="Y255" s="25"/>
      <c r="Z255" s="25"/>
    </row>
    <row r="256" spans="1:26" ht="14.25" customHeight="1" x14ac:dyDescent="0.25">
      <c r="A256" s="25"/>
      <c r="B256" s="23"/>
      <c r="C256" s="23"/>
      <c r="D256" s="23"/>
      <c r="E256" s="23"/>
      <c r="F256" s="24"/>
      <c r="G256" s="30"/>
      <c r="H256" s="25"/>
      <c r="I256" s="25"/>
      <c r="J256" s="25"/>
      <c r="K256" s="25"/>
      <c r="L256" s="25"/>
      <c r="M256" s="24"/>
      <c r="N256" s="30"/>
      <c r="O256" s="25"/>
      <c r="P256" s="25"/>
      <c r="Q256" s="25"/>
      <c r="R256" s="25"/>
      <c r="S256" s="25"/>
      <c r="T256" s="24"/>
      <c r="U256" s="25"/>
      <c r="V256" s="25"/>
      <c r="W256" s="25"/>
      <c r="X256" s="25"/>
      <c r="Y256" s="25"/>
      <c r="Z256" s="25"/>
    </row>
    <row r="257" spans="1:26" ht="14.25" customHeight="1" x14ac:dyDescent="0.25">
      <c r="A257" s="25"/>
      <c r="B257" s="23"/>
      <c r="C257" s="23"/>
      <c r="D257" s="23"/>
      <c r="E257" s="23"/>
      <c r="F257" s="24"/>
      <c r="G257" s="30"/>
      <c r="H257" s="25"/>
      <c r="I257" s="25"/>
      <c r="J257" s="25"/>
      <c r="K257" s="25"/>
      <c r="L257" s="25"/>
      <c r="M257" s="24"/>
      <c r="N257" s="30"/>
      <c r="O257" s="25"/>
      <c r="P257" s="25"/>
      <c r="Q257" s="25"/>
      <c r="R257" s="25"/>
      <c r="S257" s="25"/>
      <c r="T257" s="24"/>
      <c r="U257" s="25"/>
      <c r="V257" s="25"/>
      <c r="W257" s="25"/>
      <c r="X257" s="25"/>
      <c r="Y257" s="25"/>
      <c r="Z257" s="25"/>
    </row>
    <row r="258" spans="1:26" ht="14.25" customHeight="1" x14ac:dyDescent="0.25">
      <c r="A258" s="25"/>
      <c r="B258" s="23"/>
      <c r="C258" s="23"/>
      <c r="D258" s="23"/>
      <c r="E258" s="23"/>
      <c r="F258" s="24"/>
      <c r="G258" s="30"/>
      <c r="H258" s="25"/>
      <c r="I258" s="25"/>
      <c r="J258" s="25"/>
      <c r="K258" s="25"/>
      <c r="L258" s="25"/>
      <c r="M258" s="24"/>
      <c r="N258" s="30"/>
      <c r="O258" s="25"/>
      <c r="P258" s="25"/>
      <c r="Q258" s="25"/>
      <c r="R258" s="25"/>
      <c r="S258" s="25"/>
      <c r="T258" s="24"/>
      <c r="U258" s="25"/>
      <c r="V258" s="25"/>
      <c r="W258" s="25"/>
      <c r="X258" s="25"/>
      <c r="Y258" s="25"/>
      <c r="Z258" s="25"/>
    </row>
    <row r="259" spans="1:26" ht="14.25" customHeight="1" x14ac:dyDescent="0.25">
      <c r="A259" s="25"/>
      <c r="B259" s="23"/>
      <c r="C259" s="23"/>
      <c r="D259" s="23"/>
      <c r="E259" s="23"/>
      <c r="F259" s="24"/>
      <c r="G259" s="30"/>
      <c r="H259" s="25"/>
      <c r="I259" s="25"/>
      <c r="J259" s="25"/>
      <c r="K259" s="25"/>
      <c r="L259" s="25"/>
      <c r="M259" s="24"/>
      <c r="N259" s="30"/>
      <c r="O259" s="25"/>
      <c r="P259" s="25"/>
      <c r="Q259" s="25"/>
      <c r="R259" s="25"/>
      <c r="S259" s="25"/>
      <c r="T259" s="24"/>
      <c r="U259" s="25"/>
      <c r="V259" s="25"/>
      <c r="W259" s="25"/>
      <c r="X259" s="25"/>
      <c r="Y259" s="25"/>
      <c r="Z259" s="25"/>
    </row>
    <row r="260" spans="1:26" ht="14.25" customHeight="1" x14ac:dyDescent="0.25">
      <c r="A260" s="25"/>
      <c r="B260" s="23"/>
      <c r="C260" s="23"/>
      <c r="D260" s="23"/>
      <c r="E260" s="23"/>
      <c r="F260" s="24"/>
      <c r="G260" s="30"/>
      <c r="H260" s="25"/>
      <c r="I260" s="25"/>
      <c r="J260" s="25"/>
      <c r="K260" s="25"/>
      <c r="L260" s="25"/>
      <c r="M260" s="24"/>
      <c r="N260" s="30"/>
      <c r="O260" s="25"/>
      <c r="P260" s="25"/>
      <c r="Q260" s="25"/>
      <c r="R260" s="25"/>
      <c r="S260" s="25"/>
      <c r="T260" s="24"/>
      <c r="U260" s="25"/>
      <c r="V260" s="25"/>
      <c r="W260" s="25"/>
      <c r="X260" s="25"/>
      <c r="Y260" s="25"/>
      <c r="Z260" s="25"/>
    </row>
    <row r="261" spans="1:26" ht="14.25" customHeight="1" x14ac:dyDescent="0.25">
      <c r="A261" s="25"/>
      <c r="B261" s="23"/>
      <c r="C261" s="23"/>
      <c r="D261" s="23"/>
      <c r="E261" s="23"/>
      <c r="F261" s="24"/>
      <c r="G261" s="30"/>
      <c r="H261" s="25"/>
      <c r="I261" s="25"/>
      <c r="J261" s="25"/>
      <c r="K261" s="25"/>
      <c r="L261" s="25"/>
      <c r="M261" s="24"/>
      <c r="N261" s="30"/>
      <c r="O261" s="25"/>
      <c r="P261" s="25"/>
      <c r="Q261" s="25"/>
      <c r="R261" s="25"/>
      <c r="S261" s="25"/>
      <c r="T261" s="24"/>
      <c r="U261" s="25"/>
      <c r="V261" s="25"/>
      <c r="W261" s="25"/>
      <c r="X261" s="25"/>
      <c r="Y261" s="25"/>
      <c r="Z261" s="25"/>
    </row>
    <row r="262" spans="1:26" ht="14.25" customHeight="1" x14ac:dyDescent="0.25">
      <c r="A262" s="25"/>
      <c r="B262" s="23"/>
      <c r="C262" s="23"/>
      <c r="D262" s="23"/>
      <c r="E262" s="23"/>
      <c r="F262" s="24"/>
      <c r="G262" s="30"/>
      <c r="H262" s="25"/>
      <c r="I262" s="25"/>
      <c r="J262" s="25"/>
      <c r="K262" s="25"/>
      <c r="L262" s="25"/>
      <c r="M262" s="24"/>
      <c r="N262" s="30"/>
      <c r="O262" s="25"/>
      <c r="P262" s="25"/>
      <c r="Q262" s="25"/>
      <c r="R262" s="25"/>
      <c r="S262" s="25"/>
      <c r="T262" s="24"/>
      <c r="U262" s="25"/>
      <c r="V262" s="25"/>
      <c r="W262" s="25"/>
      <c r="X262" s="25"/>
      <c r="Y262" s="25"/>
      <c r="Z262" s="25"/>
    </row>
    <row r="263" spans="1:26" ht="14.25" customHeight="1" x14ac:dyDescent="0.25">
      <c r="A263" s="25"/>
      <c r="B263" s="23"/>
      <c r="C263" s="23"/>
      <c r="D263" s="23"/>
      <c r="E263" s="23"/>
      <c r="F263" s="24"/>
      <c r="G263" s="30"/>
      <c r="H263" s="25"/>
      <c r="I263" s="25"/>
      <c r="J263" s="25"/>
      <c r="K263" s="25"/>
      <c r="L263" s="25"/>
      <c r="M263" s="24"/>
      <c r="N263" s="30"/>
      <c r="O263" s="25"/>
      <c r="P263" s="25"/>
      <c r="Q263" s="25"/>
      <c r="R263" s="25"/>
      <c r="S263" s="25"/>
      <c r="T263" s="24"/>
      <c r="U263" s="25"/>
      <c r="V263" s="25"/>
      <c r="W263" s="25"/>
      <c r="X263" s="25"/>
      <c r="Y263" s="25"/>
      <c r="Z263" s="25"/>
    </row>
    <row r="264" spans="1:26" ht="14.25" customHeight="1" x14ac:dyDescent="0.25">
      <c r="A264" s="25"/>
      <c r="B264" s="23"/>
      <c r="C264" s="23"/>
      <c r="D264" s="23"/>
      <c r="E264" s="23"/>
      <c r="F264" s="24"/>
      <c r="G264" s="30"/>
      <c r="H264" s="25"/>
      <c r="I264" s="25"/>
      <c r="J264" s="25"/>
      <c r="K264" s="25"/>
      <c r="L264" s="25"/>
      <c r="M264" s="24"/>
      <c r="N264" s="30"/>
      <c r="O264" s="25"/>
      <c r="P264" s="25"/>
      <c r="Q264" s="25"/>
      <c r="R264" s="25"/>
      <c r="S264" s="25"/>
      <c r="T264" s="24"/>
      <c r="U264" s="25"/>
      <c r="V264" s="25"/>
      <c r="W264" s="25"/>
      <c r="X264" s="25"/>
      <c r="Y264" s="25"/>
      <c r="Z264" s="25"/>
    </row>
    <row r="265" spans="1:26" ht="14.25" customHeight="1" x14ac:dyDescent="0.25">
      <c r="A265" s="25"/>
      <c r="B265" s="23"/>
      <c r="C265" s="23"/>
      <c r="D265" s="23"/>
      <c r="E265" s="23"/>
      <c r="F265" s="24"/>
      <c r="G265" s="30"/>
      <c r="H265" s="25"/>
      <c r="I265" s="25"/>
      <c r="J265" s="25"/>
      <c r="K265" s="25"/>
      <c r="L265" s="25"/>
      <c r="M265" s="24"/>
      <c r="N265" s="30"/>
      <c r="O265" s="25"/>
      <c r="P265" s="25"/>
      <c r="Q265" s="25"/>
      <c r="R265" s="25"/>
      <c r="S265" s="25"/>
      <c r="T265" s="24"/>
      <c r="U265" s="25"/>
      <c r="V265" s="25"/>
      <c r="W265" s="25"/>
      <c r="X265" s="25"/>
      <c r="Y265" s="25"/>
      <c r="Z265" s="25"/>
    </row>
    <row r="266" spans="1:26" ht="14.25" customHeight="1" x14ac:dyDescent="0.25">
      <c r="A266" s="25"/>
      <c r="B266" s="23"/>
      <c r="C266" s="23"/>
      <c r="D266" s="23"/>
      <c r="E266" s="23"/>
      <c r="F266" s="24"/>
      <c r="G266" s="30"/>
      <c r="H266" s="25"/>
      <c r="I266" s="25"/>
      <c r="J266" s="25"/>
      <c r="K266" s="25"/>
      <c r="L266" s="25"/>
      <c r="M266" s="24"/>
      <c r="N266" s="30"/>
      <c r="O266" s="25"/>
      <c r="P266" s="25"/>
      <c r="Q266" s="25"/>
      <c r="R266" s="25"/>
      <c r="S266" s="25"/>
      <c r="T266" s="24"/>
      <c r="U266" s="25"/>
      <c r="V266" s="25"/>
      <c r="W266" s="25"/>
      <c r="X266" s="25"/>
      <c r="Y266" s="25"/>
      <c r="Z266" s="25"/>
    </row>
    <row r="267" spans="1:26" ht="14.25" customHeight="1" x14ac:dyDescent="0.25">
      <c r="A267" s="25"/>
      <c r="B267" s="23"/>
      <c r="C267" s="23"/>
      <c r="D267" s="23"/>
      <c r="E267" s="23"/>
      <c r="F267" s="24"/>
      <c r="G267" s="30"/>
      <c r="H267" s="25"/>
      <c r="I267" s="25"/>
      <c r="J267" s="25"/>
      <c r="K267" s="25"/>
      <c r="L267" s="25"/>
      <c r="M267" s="24"/>
      <c r="N267" s="30"/>
      <c r="O267" s="25"/>
      <c r="P267" s="25"/>
      <c r="Q267" s="25"/>
      <c r="R267" s="25"/>
      <c r="S267" s="25"/>
      <c r="T267" s="24"/>
      <c r="U267" s="25"/>
      <c r="V267" s="25"/>
      <c r="W267" s="25"/>
      <c r="X267" s="25"/>
      <c r="Y267" s="25"/>
      <c r="Z267" s="25"/>
    </row>
    <row r="268" spans="1:26" ht="14.25" customHeight="1" x14ac:dyDescent="0.25">
      <c r="A268" s="25"/>
      <c r="B268" s="23"/>
      <c r="C268" s="23"/>
      <c r="D268" s="23"/>
      <c r="E268" s="23"/>
      <c r="F268" s="24"/>
      <c r="G268" s="30"/>
      <c r="H268" s="25"/>
      <c r="I268" s="25"/>
      <c r="J268" s="25"/>
      <c r="K268" s="25"/>
      <c r="L268" s="25"/>
      <c r="M268" s="24"/>
      <c r="N268" s="30"/>
      <c r="O268" s="25"/>
      <c r="P268" s="25"/>
      <c r="Q268" s="25"/>
      <c r="R268" s="25"/>
      <c r="S268" s="25"/>
      <c r="T268" s="24"/>
      <c r="U268" s="25"/>
      <c r="V268" s="25"/>
      <c r="W268" s="25"/>
      <c r="X268" s="25"/>
      <c r="Y268" s="25"/>
      <c r="Z268" s="25"/>
    </row>
    <row r="269" spans="1:26" ht="14.25" customHeight="1" x14ac:dyDescent="0.25">
      <c r="A269" s="25"/>
      <c r="B269" s="23"/>
      <c r="C269" s="23"/>
      <c r="D269" s="23"/>
      <c r="E269" s="23"/>
      <c r="F269" s="24"/>
      <c r="G269" s="30"/>
      <c r="H269" s="25"/>
      <c r="I269" s="25"/>
      <c r="J269" s="25"/>
      <c r="K269" s="25"/>
      <c r="L269" s="25"/>
      <c r="M269" s="24"/>
      <c r="N269" s="30"/>
      <c r="O269" s="25"/>
      <c r="P269" s="25"/>
      <c r="Q269" s="25"/>
      <c r="R269" s="25"/>
      <c r="S269" s="25"/>
      <c r="T269" s="24"/>
      <c r="U269" s="25"/>
      <c r="V269" s="25"/>
      <c r="W269" s="25"/>
      <c r="X269" s="25"/>
      <c r="Y269" s="25"/>
      <c r="Z269" s="25"/>
    </row>
    <row r="270" spans="1:26" ht="14.25" customHeight="1" x14ac:dyDescent="0.25">
      <c r="A270" s="25"/>
      <c r="B270" s="23"/>
      <c r="C270" s="23"/>
      <c r="D270" s="23"/>
      <c r="E270" s="23"/>
      <c r="F270" s="24"/>
      <c r="G270" s="30"/>
      <c r="H270" s="25"/>
      <c r="I270" s="25"/>
      <c r="J270" s="25"/>
      <c r="K270" s="25"/>
      <c r="L270" s="25"/>
      <c r="M270" s="24"/>
      <c r="N270" s="30"/>
      <c r="O270" s="25"/>
      <c r="P270" s="25"/>
      <c r="Q270" s="25"/>
      <c r="R270" s="25"/>
      <c r="S270" s="25"/>
      <c r="T270" s="24"/>
      <c r="U270" s="25"/>
      <c r="V270" s="25"/>
      <c r="W270" s="25"/>
      <c r="X270" s="25"/>
      <c r="Y270" s="25"/>
      <c r="Z270" s="25"/>
    </row>
    <row r="271" spans="1:26" ht="14.25" customHeight="1" x14ac:dyDescent="0.25">
      <c r="A271" s="25"/>
      <c r="B271" s="23"/>
      <c r="C271" s="23"/>
      <c r="D271" s="23"/>
      <c r="E271" s="23"/>
      <c r="F271" s="24"/>
      <c r="G271" s="30"/>
      <c r="H271" s="25"/>
      <c r="I271" s="25"/>
      <c r="J271" s="25"/>
      <c r="K271" s="25"/>
      <c r="L271" s="25"/>
      <c r="M271" s="24"/>
      <c r="N271" s="30"/>
      <c r="O271" s="25"/>
      <c r="P271" s="25"/>
      <c r="Q271" s="25"/>
      <c r="R271" s="25"/>
      <c r="S271" s="25"/>
      <c r="T271" s="24"/>
      <c r="U271" s="25"/>
      <c r="V271" s="25"/>
      <c r="W271" s="25"/>
      <c r="X271" s="25"/>
      <c r="Y271" s="25"/>
      <c r="Z271" s="25"/>
    </row>
    <row r="272" spans="1:26" ht="14.25" customHeight="1" x14ac:dyDescent="0.25">
      <c r="A272" s="25"/>
      <c r="B272" s="23"/>
      <c r="C272" s="23"/>
      <c r="D272" s="23"/>
      <c r="E272" s="23"/>
      <c r="F272" s="24"/>
      <c r="G272" s="30"/>
      <c r="H272" s="25"/>
      <c r="I272" s="25"/>
      <c r="J272" s="25"/>
      <c r="K272" s="25"/>
      <c r="L272" s="25"/>
      <c r="M272" s="24"/>
      <c r="N272" s="30"/>
      <c r="O272" s="25"/>
      <c r="P272" s="25"/>
      <c r="Q272" s="25"/>
      <c r="R272" s="25"/>
      <c r="S272" s="25"/>
      <c r="T272" s="24"/>
      <c r="U272" s="25"/>
      <c r="V272" s="25"/>
      <c r="W272" s="25"/>
      <c r="X272" s="25"/>
      <c r="Y272" s="25"/>
      <c r="Z272" s="25"/>
    </row>
    <row r="273" spans="1:26" ht="14.25" customHeight="1" x14ac:dyDescent="0.25">
      <c r="A273" s="25"/>
      <c r="B273" s="23"/>
      <c r="C273" s="23"/>
      <c r="D273" s="23"/>
      <c r="E273" s="23"/>
      <c r="F273" s="24"/>
      <c r="G273" s="30"/>
      <c r="H273" s="25"/>
      <c r="I273" s="25"/>
      <c r="J273" s="25"/>
      <c r="K273" s="25"/>
      <c r="L273" s="25"/>
      <c r="M273" s="24"/>
      <c r="N273" s="30"/>
      <c r="O273" s="25"/>
      <c r="P273" s="25"/>
      <c r="Q273" s="25"/>
      <c r="R273" s="25"/>
      <c r="S273" s="25"/>
      <c r="T273" s="24"/>
      <c r="U273" s="25"/>
      <c r="V273" s="25"/>
      <c r="W273" s="25"/>
      <c r="X273" s="25"/>
      <c r="Y273" s="25"/>
      <c r="Z273" s="25"/>
    </row>
    <row r="274" spans="1:26" ht="14.25" customHeight="1" x14ac:dyDescent="0.25">
      <c r="A274" s="25"/>
      <c r="B274" s="23"/>
      <c r="C274" s="23"/>
      <c r="D274" s="23"/>
      <c r="E274" s="23"/>
      <c r="F274" s="24"/>
      <c r="G274" s="30"/>
      <c r="H274" s="25"/>
      <c r="I274" s="25"/>
      <c r="J274" s="25"/>
      <c r="K274" s="25"/>
      <c r="L274" s="25"/>
      <c r="M274" s="24"/>
      <c r="N274" s="30"/>
      <c r="O274" s="25"/>
      <c r="P274" s="25"/>
      <c r="Q274" s="25"/>
      <c r="R274" s="25"/>
      <c r="S274" s="25"/>
      <c r="T274" s="24"/>
      <c r="U274" s="25"/>
      <c r="V274" s="25"/>
      <c r="W274" s="25"/>
      <c r="X274" s="25"/>
      <c r="Y274" s="25"/>
      <c r="Z274" s="25"/>
    </row>
    <row r="275" spans="1:26" ht="14.25" customHeight="1" x14ac:dyDescent="0.25">
      <c r="A275" s="25"/>
      <c r="B275" s="23"/>
      <c r="C275" s="23"/>
      <c r="D275" s="23"/>
      <c r="E275" s="23"/>
      <c r="F275" s="24"/>
      <c r="G275" s="30"/>
      <c r="H275" s="25"/>
      <c r="I275" s="25"/>
      <c r="J275" s="25"/>
      <c r="K275" s="25"/>
      <c r="L275" s="25"/>
      <c r="M275" s="24"/>
      <c r="N275" s="30"/>
      <c r="O275" s="25"/>
      <c r="P275" s="25"/>
      <c r="Q275" s="25"/>
      <c r="R275" s="25"/>
      <c r="S275" s="25"/>
      <c r="T275" s="24"/>
      <c r="U275" s="25"/>
      <c r="V275" s="25"/>
      <c r="W275" s="25"/>
      <c r="X275" s="25"/>
      <c r="Y275" s="25"/>
      <c r="Z275" s="25"/>
    </row>
    <row r="276" spans="1:26" ht="14.25" customHeight="1" x14ac:dyDescent="0.25">
      <c r="A276" s="25"/>
      <c r="B276" s="23"/>
      <c r="C276" s="23"/>
      <c r="D276" s="23"/>
      <c r="E276" s="23"/>
      <c r="F276" s="24"/>
      <c r="G276" s="30"/>
      <c r="H276" s="25"/>
      <c r="I276" s="25"/>
      <c r="J276" s="25"/>
      <c r="K276" s="25"/>
      <c r="L276" s="25"/>
      <c r="M276" s="24"/>
      <c r="N276" s="30"/>
      <c r="O276" s="25"/>
      <c r="P276" s="25"/>
      <c r="Q276" s="25"/>
      <c r="R276" s="25"/>
      <c r="S276" s="25"/>
      <c r="T276" s="24"/>
      <c r="U276" s="25"/>
      <c r="V276" s="25"/>
      <c r="W276" s="25"/>
      <c r="X276" s="25"/>
      <c r="Y276" s="25"/>
      <c r="Z276" s="25"/>
    </row>
    <row r="277" spans="1:26" ht="14.25" customHeight="1" x14ac:dyDescent="0.25">
      <c r="A277" s="25"/>
      <c r="B277" s="23"/>
      <c r="C277" s="23"/>
      <c r="D277" s="23"/>
      <c r="E277" s="23"/>
      <c r="F277" s="24"/>
      <c r="G277" s="30"/>
      <c r="H277" s="25"/>
      <c r="I277" s="25"/>
      <c r="J277" s="25"/>
      <c r="K277" s="25"/>
      <c r="L277" s="25"/>
      <c r="M277" s="24"/>
      <c r="N277" s="30"/>
      <c r="O277" s="25"/>
      <c r="P277" s="25"/>
      <c r="Q277" s="25"/>
      <c r="R277" s="25"/>
      <c r="S277" s="25"/>
      <c r="T277" s="24"/>
      <c r="U277" s="25"/>
      <c r="V277" s="25"/>
      <c r="W277" s="25"/>
      <c r="X277" s="25"/>
      <c r="Y277" s="25"/>
      <c r="Z277" s="25"/>
    </row>
    <row r="278" spans="1:26" ht="14.25" customHeight="1" x14ac:dyDescent="0.25">
      <c r="A278" s="25"/>
      <c r="B278" s="23"/>
      <c r="C278" s="23"/>
      <c r="D278" s="23"/>
      <c r="E278" s="23"/>
      <c r="F278" s="24"/>
      <c r="G278" s="30"/>
      <c r="H278" s="25"/>
      <c r="I278" s="25"/>
      <c r="J278" s="25"/>
      <c r="K278" s="25"/>
      <c r="L278" s="25"/>
      <c r="M278" s="24"/>
      <c r="N278" s="30"/>
      <c r="O278" s="25"/>
      <c r="P278" s="25"/>
      <c r="Q278" s="25"/>
      <c r="R278" s="25"/>
      <c r="S278" s="25"/>
      <c r="T278" s="24"/>
      <c r="U278" s="25"/>
      <c r="V278" s="25"/>
      <c r="W278" s="25"/>
      <c r="X278" s="25"/>
      <c r="Y278" s="25"/>
      <c r="Z278" s="25"/>
    </row>
    <row r="279" spans="1:26" ht="14.25" customHeight="1" x14ac:dyDescent="0.25">
      <c r="A279" s="25"/>
      <c r="B279" s="23"/>
      <c r="C279" s="23"/>
      <c r="D279" s="23"/>
      <c r="E279" s="23"/>
      <c r="F279" s="24"/>
      <c r="G279" s="30"/>
      <c r="H279" s="25"/>
      <c r="I279" s="25"/>
      <c r="J279" s="25"/>
      <c r="K279" s="25"/>
      <c r="L279" s="25"/>
      <c r="M279" s="24"/>
      <c r="N279" s="30"/>
      <c r="O279" s="25"/>
      <c r="P279" s="25"/>
      <c r="Q279" s="25"/>
      <c r="R279" s="25"/>
      <c r="S279" s="25"/>
      <c r="T279" s="24"/>
      <c r="U279" s="25"/>
      <c r="V279" s="25"/>
      <c r="W279" s="25"/>
      <c r="X279" s="25"/>
      <c r="Y279" s="25"/>
      <c r="Z279" s="25"/>
    </row>
    <row r="280" spans="1:26" ht="14.25" customHeight="1" x14ac:dyDescent="0.25">
      <c r="A280" s="25"/>
      <c r="B280" s="23"/>
      <c r="C280" s="23"/>
      <c r="D280" s="23"/>
      <c r="E280" s="23"/>
      <c r="F280" s="24"/>
      <c r="G280" s="30"/>
      <c r="H280" s="25"/>
      <c r="I280" s="25"/>
      <c r="J280" s="25"/>
      <c r="K280" s="25"/>
      <c r="L280" s="25"/>
      <c r="M280" s="24"/>
      <c r="N280" s="30"/>
      <c r="O280" s="25"/>
      <c r="P280" s="25"/>
      <c r="Q280" s="25"/>
      <c r="R280" s="25"/>
      <c r="S280" s="25"/>
      <c r="T280" s="24"/>
      <c r="U280" s="25"/>
      <c r="V280" s="25"/>
      <c r="W280" s="25"/>
      <c r="X280" s="25"/>
      <c r="Y280" s="25"/>
      <c r="Z280" s="25"/>
    </row>
    <row r="281" spans="1:26" ht="14.25" customHeight="1" x14ac:dyDescent="0.25">
      <c r="A281" s="25"/>
      <c r="B281" s="23"/>
      <c r="C281" s="23"/>
      <c r="D281" s="23"/>
      <c r="E281" s="23"/>
      <c r="F281" s="24"/>
      <c r="G281" s="30"/>
      <c r="H281" s="25"/>
      <c r="I281" s="25"/>
      <c r="J281" s="25"/>
      <c r="K281" s="25"/>
      <c r="L281" s="25"/>
      <c r="M281" s="24"/>
      <c r="N281" s="30"/>
      <c r="O281" s="25"/>
      <c r="P281" s="25"/>
      <c r="Q281" s="25"/>
      <c r="R281" s="25"/>
      <c r="S281" s="25"/>
      <c r="T281" s="24"/>
      <c r="U281" s="25"/>
      <c r="V281" s="25"/>
      <c r="W281" s="25"/>
      <c r="X281" s="25"/>
      <c r="Y281" s="25"/>
      <c r="Z281" s="25"/>
    </row>
    <row r="282" spans="1:26" ht="14.25" customHeight="1" x14ac:dyDescent="0.25">
      <c r="A282" s="25"/>
      <c r="B282" s="23"/>
      <c r="C282" s="23"/>
      <c r="D282" s="23"/>
      <c r="E282" s="23"/>
      <c r="F282" s="24"/>
      <c r="G282" s="30"/>
      <c r="H282" s="25"/>
      <c r="I282" s="25"/>
      <c r="J282" s="25"/>
      <c r="K282" s="25"/>
      <c r="L282" s="25"/>
      <c r="M282" s="24"/>
      <c r="N282" s="30"/>
      <c r="O282" s="25"/>
      <c r="P282" s="25"/>
      <c r="Q282" s="25"/>
      <c r="R282" s="25"/>
      <c r="S282" s="25"/>
      <c r="T282" s="24"/>
      <c r="U282" s="25"/>
      <c r="V282" s="25"/>
      <c r="W282" s="25"/>
      <c r="X282" s="25"/>
      <c r="Y282" s="25"/>
      <c r="Z282" s="25"/>
    </row>
    <row r="283" spans="1:26" ht="14.25" customHeight="1" x14ac:dyDescent="0.25">
      <c r="A283" s="25"/>
      <c r="B283" s="23"/>
      <c r="C283" s="23"/>
      <c r="D283" s="23"/>
      <c r="E283" s="23"/>
      <c r="F283" s="24"/>
      <c r="G283" s="30"/>
      <c r="H283" s="25"/>
      <c r="I283" s="25"/>
      <c r="J283" s="25"/>
      <c r="K283" s="25"/>
      <c r="L283" s="25"/>
      <c r="M283" s="24"/>
      <c r="N283" s="30"/>
      <c r="O283" s="25"/>
      <c r="P283" s="25"/>
      <c r="Q283" s="25"/>
      <c r="R283" s="25"/>
      <c r="S283" s="25"/>
      <c r="T283" s="24"/>
      <c r="U283" s="25"/>
      <c r="V283" s="25"/>
      <c r="W283" s="25"/>
      <c r="X283" s="25"/>
      <c r="Y283" s="25"/>
      <c r="Z283" s="25"/>
    </row>
    <row r="284" spans="1:26" ht="14.25" customHeight="1" x14ac:dyDescent="0.25">
      <c r="A284" s="25"/>
      <c r="B284" s="23"/>
      <c r="C284" s="23"/>
      <c r="D284" s="23"/>
      <c r="E284" s="23"/>
      <c r="F284" s="24"/>
      <c r="G284" s="30"/>
      <c r="H284" s="25"/>
      <c r="I284" s="25"/>
      <c r="J284" s="25"/>
      <c r="K284" s="25"/>
      <c r="L284" s="25"/>
      <c r="M284" s="24"/>
      <c r="N284" s="30"/>
      <c r="O284" s="25"/>
      <c r="P284" s="25"/>
      <c r="Q284" s="25"/>
      <c r="R284" s="25"/>
      <c r="S284" s="25"/>
      <c r="T284" s="24"/>
      <c r="U284" s="25"/>
      <c r="V284" s="25"/>
      <c r="W284" s="25"/>
      <c r="X284" s="25"/>
      <c r="Y284" s="25"/>
      <c r="Z284" s="25"/>
    </row>
    <row r="285" spans="1:26" ht="14.25" customHeight="1" x14ac:dyDescent="0.25">
      <c r="A285" s="25"/>
      <c r="B285" s="23"/>
      <c r="C285" s="23"/>
      <c r="D285" s="23"/>
      <c r="E285" s="23"/>
      <c r="F285" s="24"/>
      <c r="G285" s="30"/>
      <c r="H285" s="25"/>
      <c r="I285" s="25"/>
      <c r="J285" s="25"/>
      <c r="K285" s="25"/>
      <c r="L285" s="25"/>
      <c r="M285" s="24"/>
      <c r="N285" s="30"/>
      <c r="O285" s="25"/>
      <c r="P285" s="25"/>
      <c r="Q285" s="25"/>
      <c r="R285" s="25"/>
      <c r="S285" s="25"/>
      <c r="T285" s="24"/>
      <c r="U285" s="25"/>
      <c r="V285" s="25"/>
      <c r="W285" s="25"/>
      <c r="X285" s="25"/>
      <c r="Y285" s="25"/>
      <c r="Z285" s="25"/>
    </row>
    <row r="286" spans="1:26" ht="14.25" customHeight="1" x14ac:dyDescent="0.25">
      <c r="A286" s="25"/>
      <c r="B286" s="23"/>
      <c r="C286" s="23"/>
      <c r="D286" s="23"/>
      <c r="E286" s="23"/>
      <c r="F286" s="24"/>
      <c r="G286" s="30"/>
      <c r="H286" s="25"/>
      <c r="I286" s="25"/>
      <c r="J286" s="25"/>
      <c r="K286" s="25"/>
      <c r="L286" s="25"/>
      <c r="M286" s="24"/>
      <c r="N286" s="30"/>
      <c r="O286" s="25"/>
      <c r="P286" s="25"/>
      <c r="Q286" s="25"/>
      <c r="R286" s="25"/>
      <c r="S286" s="25"/>
      <c r="T286" s="24"/>
      <c r="U286" s="25"/>
      <c r="V286" s="25"/>
      <c r="W286" s="25"/>
      <c r="X286" s="25"/>
      <c r="Y286" s="25"/>
      <c r="Z286" s="25"/>
    </row>
    <row r="287" spans="1:26" ht="14.25" customHeight="1" x14ac:dyDescent="0.25">
      <c r="A287" s="25"/>
      <c r="B287" s="23"/>
      <c r="C287" s="23"/>
      <c r="D287" s="23"/>
      <c r="E287" s="23"/>
      <c r="F287" s="24"/>
      <c r="G287" s="30"/>
      <c r="H287" s="25"/>
      <c r="I287" s="25"/>
      <c r="J287" s="25"/>
      <c r="K287" s="25"/>
      <c r="L287" s="25"/>
      <c r="M287" s="24"/>
      <c r="N287" s="30"/>
      <c r="O287" s="25"/>
      <c r="P287" s="25"/>
      <c r="Q287" s="25"/>
      <c r="R287" s="25"/>
      <c r="S287" s="25"/>
      <c r="T287" s="24"/>
      <c r="U287" s="25"/>
      <c r="V287" s="25"/>
      <c r="W287" s="25"/>
      <c r="X287" s="25"/>
      <c r="Y287" s="25"/>
      <c r="Z287" s="25"/>
    </row>
    <row r="288" spans="1:26" ht="14.25" customHeight="1" x14ac:dyDescent="0.25">
      <c r="A288" s="25"/>
      <c r="B288" s="23"/>
      <c r="C288" s="23"/>
      <c r="D288" s="23"/>
      <c r="E288" s="23"/>
      <c r="F288" s="24"/>
      <c r="G288" s="30"/>
      <c r="H288" s="25"/>
      <c r="I288" s="25"/>
      <c r="J288" s="25"/>
      <c r="K288" s="25"/>
      <c r="L288" s="25"/>
      <c r="M288" s="24"/>
      <c r="N288" s="30"/>
      <c r="O288" s="25"/>
      <c r="P288" s="25"/>
      <c r="Q288" s="25"/>
      <c r="R288" s="25"/>
      <c r="S288" s="25"/>
      <c r="T288" s="24"/>
      <c r="U288" s="25"/>
      <c r="V288" s="25"/>
      <c r="W288" s="25"/>
      <c r="X288" s="25"/>
      <c r="Y288" s="25"/>
      <c r="Z288" s="25"/>
    </row>
    <row r="289" spans="1:26" ht="14.25" customHeight="1" x14ac:dyDescent="0.25">
      <c r="A289" s="25"/>
      <c r="B289" s="23"/>
      <c r="C289" s="23"/>
      <c r="D289" s="23"/>
      <c r="E289" s="23"/>
      <c r="F289" s="24"/>
      <c r="G289" s="30"/>
      <c r="H289" s="25"/>
      <c r="I289" s="25"/>
      <c r="J289" s="25"/>
      <c r="K289" s="25"/>
      <c r="L289" s="25"/>
      <c r="M289" s="24"/>
      <c r="N289" s="30"/>
      <c r="O289" s="25"/>
      <c r="P289" s="25"/>
      <c r="Q289" s="25"/>
      <c r="R289" s="25"/>
      <c r="S289" s="25"/>
      <c r="T289" s="24"/>
      <c r="U289" s="25"/>
      <c r="V289" s="25"/>
      <c r="W289" s="25"/>
      <c r="X289" s="25"/>
      <c r="Y289" s="25"/>
      <c r="Z289" s="25"/>
    </row>
    <row r="290" spans="1:26" ht="14.25" customHeight="1" x14ac:dyDescent="0.25">
      <c r="A290" s="25"/>
      <c r="B290" s="23"/>
      <c r="C290" s="23"/>
      <c r="D290" s="23"/>
      <c r="E290" s="23"/>
      <c r="F290" s="24"/>
      <c r="G290" s="30"/>
      <c r="H290" s="25"/>
      <c r="I290" s="25"/>
      <c r="J290" s="25"/>
      <c r="K290" s="25"/>
      <c r="L290" s="25"/>
      <c r="M290" s="24"/>
      <c r="N290" s="30"/>
      <c r="O290" s="25"/>
      <c r="P290" s="25"/>
      <c r="Q290" s="25"/>
      <c r="R290" s="25"/>
      <c r="S290" s="25"/>
      <c r="T290" s="24"/>
      <c r="U290" s="25"/>
      <c r="V290" s="25"/>
      <c r="W290" s="25"/>
      <c r="X290" s="25"/>
      <c r="Y290" s="25"/>
      <c r="Z290" s="25"/>
    </row>
    <row r="291" spans="1:26" ht="14.25" customHeight="1" x14ac:dyDescent="0.25">
      <c r="A291" s="25"/>
      <c r="B291" s="23"/>
      <c r="C291" s="23"/>
      <c r="D291" s="23"/>
      <c r="E291" s="23"/>
      <c r="F291" s="24"/>
      <c r="G291" s="30"/>
      <c r="H291" s="25"/>
      <c r="I291" s="25"/>
      <c r="J291" s="25"/>
      <c r="K291" s="25"/>
      <c r="L291" s="25"/>
      <c r="M291" s="24"/>
      <c r="N291" s="30"/>
      <c r="O291" s="25"/>
      <c r="P291" s="25"/>
      <c r="Q291" s="25"/>
      <c r="R291" s="25"/>
      <c r="S291" s="25"/>
      <c r="T291" s="24"/>
      <c r="U291" s="25"/>
      <c r="V291" s="25"/>
      <c r="W291" s="25"/>
      <c r="X291" s="25"/>
      <c r="Y291" s="25"/>
      <c r="Z291" s="25"/>
    </row>
    <row r="292" spans="1:26" ht="14.25" customHeight="1" x14ac:dyDescent="0.25">
      <c r="A292" s="25"/>
      <c r="B292" s="23"/>
      <c r="C292" s="23"/>
      <c r="D292" s="23"/>
      <c r="E292" s="23"/>
      <c r="F292" s="24"/>
      <c r="G292" s="30"/>
      <c r="H292" s="25"/>
      <c r="I292" s="25"/>
      <c r="J292" s="25"/>
      <c r="K292" s="25"/>
      <c r="L292" s="25"/>
      <c r="M292" s="24"/>
      <c r="N292" s="30"/>
      <c r="O292" s="25"/>
      <c r="P292" s="25"/>
      <c r="Q292" s="25"/>
      <c r="R292" s="25"/>
      <c r="S292" s="25"/>
      <c r="T292" s="24"/>
      <c r="U292" s="25"/>
      <c r="V292" s="25"/>
      <c r="W292" s="25"/>
      <c r="X292" s="25"/>
      <c r="Y292" s="25"/>
      <c r="Z292" s="25"/>
    </row>
    <row r="293" spans="1:26" ht="14.25" customHeight="1" x14ac:dyDescent="0.25">
      <c r="A293" s="25"/>
      <c r="B293" s="23"/>
      <c r="C293" s="23"/>
      <c r="D293" s="23"/>
      <c r="E293" s="23"/>
      <c r="F293" s="24"/>
      <c r="G293" s="30"/>
      <c r="H293" s="25"/>
      <c r="I293" s="25"/>
      <c r="J293" s="25"/>
      <c r="K293" s="25"/>
      <c r="L293" s="25"/>
      <c r="M293" s="24"/>
      <c r="N293" s="30"/>
      <c r="O293" s="25"/>
      <c r="P293" s="25"/>
      <c r="Q293" s="25"/>
      <c r="R293" s="25"/>
      <c r="S293" s="25"/>
      <c r="T293" s="24"/>
      <c r="U293" s="25"/>
      <c r="V293" s="25"/>
      <c r="W293" s="25"/>
      <c r="X293" s="25"/>
      <c r="Y293" s="25"/>
      <c r="Z293" s="25"/>
    </row>
    <row r="294" spans="1:26" ht="14.25" customHeight="1" x14ac:dyDescent="0.25">
      <c r="A294" s="25"/>
      <c r="B294" s="23"/>
      <c r="C294" s="23"/>
      <c r="D294" s="23"/>
      <c r="E294" s="23"/>
      <c r="F294" s="24"/>
      <c r="G294" s="30"/>
      <c r="H294" s="25"/>
      <c r="I294" s="25"/>
      <c r="J294" s="25"/>
      <c r="K294" s="25"/>
      <c r="L294" s="25"/>
      <c r="M294" s="24"/>
      <c r="N294" s="30"/>
      <c r="O294" s="25"/>
      <c r="P294" s="25"/>
      <c r="Q294" s="25"/>
      <c r="R294" s="25"/>
      <c r="S294" s="25"/>
      <c r="T294" s="24"/>
      <c r="U294" s="25"/>
      <c r="V294" s="25"/>
      <c r="W294" s="25"/>
      <c r="X294" s="25"/>
      <c r="Y294" s="25"/>
      <c r="Z294" s="25"/>
    </row>
    <row r="295" spans="1:26" ht="14.25" customHeight="1" x14ac:dyDescent="0.25">
      <c r="A295" s="25"/>
      <c r="B295" s="23"/>
      <c r="C295" s="23"/>
      <c r="D295" s="23"/>
      <c r="E295" s="23"/>
      <c r="F295" s="24"/>
      <c r="G295" s="30"/>
      <c r="H295" s="25"/>
      <c r="I295" s="25"/>
      <c r="J295" s="25"/>
      <c r="K295" s="25"/>
      <c r="L295" s="25"/>
      <c r="M295" s="24"/>
      <c r="N295" s="30"/>
      <c r="O295" s="25"/>
      <c r="P295" s="25"/>
      <c r="Q295" s="25"/>
      <c r="R295" s="25"/>
      <c r="S295" s="25"/>
      <c r="T295" s="24"/>
      <c r="U295" s="25"/>
      <c r="V295" s="25"/>
      <c r="W295" s="25"/>
      <c r="X295" s="25"/>
      <c r="Y295" s="25"/>
      <c r="Z295" s="25"/>
    </row>
    <row r="296" spans="1:26" ht="14.25" customHeight="1" x14ac:dyDescent="0.25">
      <c r="A296" s="25"/>
      <c r="B296" s="23"/>
      <c r="C296" s="23"/>
      <c r="D296" s="23"/>
      <c r="E296" s="23"/>
      <c r="F296" s="24"/>
      <c r="G296" s="30"/>
      <c r="H296" s="25"/>
      <c r="I296" s="25"/>
      <c r="J296" s="25"/>
      <c r="K296" s="25"/>
      <c r="L296" s="25"/>
      <c r="M296" s="24"/>
      <c r="N296" s="30"/>
      <c r="O296" s="25"/>
      <c r="P296" s="25"/>
      <c r="Q296" s="25"/>
      <c r="R296" s="25"/>
      <c r="S296" s="25"/>
      <c r="T296" s="24"/>
      <c r="U296" s="25"/>
      <c r="V296" s="25"/>
      <c r="W296" s="25"/>
      <c r="X296" s="25"/>
      <c r="Y296" s="25"/>
      <c r="Z296" s="25"/>
    </row>
    <row r="297" spans="1:26" ht="14.25" customHeight="1" x14ac:dyDescent="0.25">
      <c r="A297" s="25"/>
      <c r="B297" s="23"/>
      <c r="C297" s="23"/>
      <c r="D297" s="23"/>
      <c r="E297" s="23"/>
      <c r="F297" s="24"/>
      <c r="G297" s="30"/>
      <c r="H297" s="25"/>
      <c r="I297" s="25"/>
      <c r="J297" s="25"/>
      <c r="K297" s="25"/>
      <c r="L297" s="25"/>
      <c r="M297" s="24"/>
      <c r="N297" s="30"/>
      <c r="O297" s="25"/>
      <c r="P297" s="25"/>
      <c r="Q297" s="25"/>
      <c r="R297" s="25"/>
      <c r="S297" s="25"/>
      <c r="T297" s="24"/>
      <c r="U297" s="25"/>
      <c r="V297" s="25"/>
      <c r="W297" s="25"/>
      <c r="X297" s="25"/>
      <c r="Y297" s="25"/>
      <c r="Z297" s="25"/>
    </row>
    <row r="298" spans="1:26" ht="14.25" customHeight="1" x14ac:dyDescent="0.25">
      <c r="A298" s="25"/>
      <c r="B298" s="23"/>
      <c r="C298" s="23"/>
      <c r="D298" s="23"/>
      <c r="E298" s="23"/>
      <c r="F298" s="24"/>
      <c r="G298" s="30"/>
      <c r="H298" s="25"/>
      <c r="I298" s="25"/>
      <c r="J298" s="25"/>
      <c r="K298" s="25"/>
      <c r="L298" s="25"/>
      <c r="M298" s="24"/>
      <c r="N298" s="30"/>
      <c r="O298" s="25"/>
      <c r="P298" s="25"/>
      <c r="Q298" s="25"/>
      <c r="R298" s="25"/>
      <c r="S298" s="25"/>
      <c r="T298" s="24"/>
      <c r="U298" s="25"/>
      <c r="V298" s="25"/>
      <c r="W298" s="25"/>
      <c r="X298" s="25"/>
      <c r="Y298" s="25"/>
      <c r="Z298" s="25"/>
    </row>
    <row r="299" spans="1:26" ht="14.25" customHeight="1" x14ac:dyDescent="0.25">
      <c r="A299" s="25"/>
      <c r="B299" s="23"/>
      <c r="C299" s="23"/>
      <c r="D299" s="23"/>
      <c r="E299" s="23"/>
      <c r="F299" s="24"/>
      <c r="G299" s="30"/>
      <c r="H299" s="25"/>
      <c r="I299" s="25"/>
      <c r="J299" s="25"/>
      <c r="K299" s="25"/>
      <c r="L299" s="25"/>
      <c r="M299" s="24"/>
      <c r="N299" s="30"/>
      <c r="O299" s="25"/>
      <c r="P299" s="25"/>
      <c r="Q299" s="25"/>
      <c r="R299" s="25"/>
      <c r="S299" s="25"/>
      <c r="T299" s="24"/>
      <c r="U299" s="25"/>
      <c r="V299" s="25"/>
      <c r="W299" s="25"/>
      <c r="X299" s="25"/>
      <c r="Y299" s="25"/>
      <c r="Z299" s="25"/>
    </row>
    <row r="300" spans="1:26" ht="14.25" customHeight="1" x14ac:dyDescent="0.25">
      <c r="A300" s="25"/>
      <c r="B300" s="23"/>
      <c r="C300" s="23"/>
      <c r="D300" s="23"/>
      <c r="E300" s="23"/>
      <c r="F300" s="24"/>
      <c r="G300" s="30"/>
      <c r="H300" s="25"/>
      <c r="I300" s="25"/>
      <c r="J300" s="25"/>
      <c r="K300" s="25"/>
      <c r="L300" s="25"/>
      <c r="M300" s="24"/>
      <c r="N300" s="30"/>
      <c r="O300" s="25"/>
      <c r="P300" s="25"/>
      <c r="Q300" s="25"/>
      <c r="R300" s="25"/>
      <c r="S300" s="25"/>
      <c r="T300" s="24"/>
      <c r="U300" s="25"/>
      <c r="V300" s="25"/>
      <c r="W300" s="25"/>
      <c r="X300" s="25"/>
      <c r="Y300" s="25"/>
      <c r="Z300" s="25"/>
    </row>
    <row r="301" spans="1:26" ht="14.25" customHeight="1" x14ac:dyDescent="0.25">
      <c r="A301" s="25"/>
      <c r="B301" s="23"/>
      <c r="C301" s="23"/>
      <c r="D301" s="23"/>
      <c r="E301" s="23"/>
      <c r="F301" s="24"/>
      <c r="G301" s="30"/>
      <c r="H301" s="25"/>
      <c r="I301" s="25"/>
      <c r="J301" s="25"/>
      <c r="K301" s="25"/>
      <c r="L301" s="25"/>
      <c r="M301" s="24"/>
      <c r="N301" s="30"/>
      <c r="O301" s="25"/>
      <c r="P301" s="25"/>
      <c r="Q301" s="25"/>
      <c r="R301" s="25"/>
      <c r="S301" s="25"/>
      <c r="T301" s="24"/>
      <c r="U301" s="25"/>
      <c r="V301" s="25"/>
      <c r="W301" s="25"/>
      <c r="X301" s="25"/>
      <c r="Y301" s="25"/>
      <c r="Z301" s="25"/>
    </row>
    <row r="302" spans="1:26" ht="14.25" customHeight="1" x14ac:dyDescent="0.25">
      <c r="A302" s="25"/>
      <c r="B302" s="23"/>
      <c r="C302" s="23"/>
      <c r="D302" s="23"/>
      <c r="E302" s="23"/>
      <c r="F302" s="24"/>
      <c r="G302" s="30"/>
      <c r="H302" s="25"/>
      <c r="I302" s="25"/>
      <c r="J302" s="25"/>
      <c r="K302" s="25"/>
      <c r="L302" s="25"/>
      <c r="M302" s="24"/>
      <c r="N302" s="30"/>
      <c r="O302" s="25"/>
      <c r="P302" s="25"/>
      <c r="Q302" s="25"/>
      <c r="R302" s="25"/>
      <c r="S302" s="25"/>
      <c r="T302" s="24"/>
      <c r="U302" s="25"/>
      <c r="V302" s="25"/>
      <c r="W302" s="25"/>
      <c r="X302" s="25"/>
      <c r="Y302" s="25"/>
      <c r="Z302" s="25"/>
    </row>
    <row r="303" spans="1:26" ht="14.25" customHeight="1" x14ac:dyDescent="0.25">
      <c r="A303" s="25"/>
      <c r="B303" s="23"/>
      <c r="C303" s="23"/>
      <c r="D303" s="23"/>
      <c r="E303" s="23"/>
      <c r="F303" s="24"/>
      <c r="G303" s="30"/>
      <c r="H303" s="25"/>
      <c r="I303" s="25"/>
      <c r="J303" s="25"/>
      <c r="K303" s="25"/>
      <c r="L303" s="25"/>
      <c r="M303" s="24"/>
      <c r="N303" s="30"/>
      <c r="O303" s="25"/>
      <c r="P303" s="25"/>
      <c r="Q303" s="25"/>
      <c r="R303" s="25"/>
      <c r="S303" s="25"/>
      <c r="T303" s="24"/>
      <c r="U303" s="25"/>
      <c r="V303" s="25"/>
      <c r="W303" s="25"/>
      <c r="X303" s="25"/>
      <c r="Y303" s="25"/>
      <c r="Z303" s="25"/>
    </row>
    <row r="304" spans="1:26" ht="14.25" customHeight="1" x14ac:dyDescent="0.25">
      <c r="A304" s="25"/>
      <c r="B304" s="23"/>
      <c r="C304" s="23"/>
      <c r="D304" s="23"/>
      <c r="E304" s="23"/>
      <c r="F304" s="24"/>
      <c r="G304" s="30"/>
      <c r="H304" s="25"/>
      <c r="I304" s="25"/>
      <c r="J304" s="25"/>
      <c r="K304" s="25"/>
      <c r="L304" s="25"/>
      <c r="M304" s="24"/>
      <c r="N304" s="30"/>
      <c r="O304" s="25"/>
      <c r="P304" s="25"/>
      <c r="Q304" s="25"/>
      <c r="R304" s="25"/>
      <c r="S304" s="25"/>
      <c r="T304" s="24"/>
      <c r="U304" s="25"/>
      <c r="V304" s="25"/>
      <c r="W304" s="25"/>
      <c r="X304" s="25"/>
      <c r="Y304" s="25"/>
      <c r="Z304" s="25"/>
    </row>
    <row r="305" spans="1:26" ht="14.25" customHeight="1" x14ac:dyDescent="0.25">
      <c r="A305" s="25"/>
      <c r="B305" s="23"/>
      <c r="C305" s="23"/>
      <c r="D305" s="23"/>
      <c r="E305" s="23"/>
      <c r="F305" s="24"/>
      <c r="G305" s="30"/>
      <c r="H305" s="25"/>
      <c r="I305" s="25"/>
      <c r="J305" s="25"/>
      <c r="K305" s="25"/>
      <c r="L305" s="25"/>
      <c r="M305" s="24"/>
      <c r="N305" s="30"/>
      <c r="O305" s="25"/>
      <c r="P305" s="25"/>
      <c r="Q305" s="25"/>
      <c r="R305" s="25"/>
      <c r="S305" s="25"/>
      <c r="T305" s="24"/>
      <c r="U305" s="25"/>
      <c r="V305" s="25"/>
      <c r="W305" s="25"/>
      <c r="X305" s="25"/>
      <c r="Y305" s="25"/>
      <c r="Z305" s="25"/>
    </row>
    <row r="306" spans="1:26" ht="14.25" customHeight="1" x14ac:dyDescent="0.25">
      <c r="A306" s="25"/>
      <c r="B306" s="23"/>
      <c r="C306" s="23"/>
      <c r="D306" s="23"/>
      <c r="E306" s="23"/>
      <c r="F306" s="24"/>
      <c r="G306" s="30"/>
      <c r="H306" s="25"/>
      <c r="I306" s="25"/>
      <c r="J306" s="25"/>
      <c r="K306" s="25"/>
      <c r="L306" s="25"/>
      <c r="M306" s="24"/>
      <c r="N306" s="30"/>
      <c r="O306" s="25"/>
      <c r="P306" s="25"/>
      <c r="Q306" s="25"/>
      <c r="R306" s="25"/>
      <c r="S306" s="25"/>
      <c r="T306" s="24"/>
      <c r="U306" s="25"/>
      <c r="V306" s="25"/>
      <c r="W306" s="25"/>
      <c r="X306" s="25"/>
      <c r="Y306" s="25"/>
      <c r="Z306" s="25"/>
    </row>
    <row r="307" spans="1:26" ht="14.25" customHeight="1" x14ac:dyDescent="0.25">
      <c r="A307" s="25"/>
      <c r="B307" s="23"/>
      <c r="C307" s="23"/>
      <c r="D307" s="23"/>
      <c r="E307" s="23"/>
      <c r="F307" s="24"/>
      <c r="G307" s="30"/>
      <c r="H307" s="25"/>
      <c r="I307" s="25"/>
      <c r="J307" s="25"/>
      <c r="K307" s="25"/>
      <c r="L307" s="25"/>
      <c r="M307" s="24"/>
      <c r="N307" s="30"/>
      <c r="O307" s="25"/>
      <c r="P307" s="25"/>
      <c r="Q307" s="25"/>
      <c r="R307" s="25"/>
      <c r="S307" s="25"/>
      <c r="T307" s="24"/>
      <c r="U307" s="25"/>
      <c r="V307" s="25"/>
      <c r="W307" s="25"/>
      <c r="X307" s="25"/>
      <c r="Y307" s="25"/>
      <c r="Z307" s="25"/>
    </row>
    <row r="308" spans="1:26" ht="14.25" customHeight="1" x14ac:dyDescent="0.25">
      <c r="A308" s="25"/>
      <c r="B308" s="23"/>
      <c r="C308" s="23"/>
      <c r="D308" s="23"/>
      <c r="E308" s="23"/>
      <c r="F308" s="24"/>
      <c r="G308" s="30"/>
      <c r="H308" s="25"/>
      <c r="I308" s="25"/>
      <c r="J308" s="25"/>
      <c r="K308" s="25"/>
      <c r="L308" s="25"/>
      <c r="M308" s="24"/>
      <c r="N308" s="30"/>
      <c r="O308" s="25"/>
      <c r="P308" s="25"/>
      <c r="Q308" s="25"/>
      <c r="R308" s="25"/>
      <c r="S308" s="25"/>
      <c r="T308" s="24"/>
      <c r="U308" s="25"/>
      <c r="V308" s="25"/>
      <c r="W308" s="25"/>
      <c r="X308" s="25"/>
      <c r="Y308" s="25"/>
      <c r="Z308" s="25"/>
    </row>
    <row r="309" spans="1:26" ht="14.25" customHeight="1" x14ac:dyDescent="0.25">
      <c r="A309" s="25"/>
      <c r="B309" s="23"/>
      <c r="C309" s="23"/>
      <c r="D309" s="23"/>
      <c r="E309" s="23"/>
      <c r="F309" s="24"/>
      <c r="G309" s="30"/>
      <c r="H309" s="25"/>
      <c r="I309" s="25"/>
      <c r="J309" s="25"/>
      <c r="K309" s="25"/>
      <c r="L309" s="25"/>
      <c r="M309" s="24"/>
      <c r="N309" s="30"/>
      <c r="O309" s="25"/>
      <c r="P309" s="25"/>
      <c r="Q309" s="25"/>
      <c r="R309" s="25"/>
      <c r="S309" s="25"/>
      <c r="T309" s="24"/>
      <c r="U309" s="25"/>
      <c r="V309" s="25"/>
      <c r="W309" s="25"/>
      <c r="X309" s="25"/>
      <c r="Y309" s="25"/>
      <c r="Z309" s="25"/>
    </row>
    <row r="310" spans="1:26" ht="14.25" customHeight="1" x14ac:dyDescent="0.25">
      <c r="A310" s="25"/>
      <c r="B310" s="23"/>
      <c r="C310" s="23"/>
      <c r="D310" s="23"/>
      <c r="E310" s="23"/>
      <c r="F310" s="24"/>
      <c r="G310" s="30"/>
      <c r="H310" s="25"/>
      <c r="I310" s="25"/>
      <c r="J310" s="25"/>
      <c r="K310" s="25"/>
      <c r="L310" s="25"/>
      <c r="M310" s="24"/>
      <c r="N310" s="30"/>
      <c r="O310" s="25"/>
      <c r="P310" s="25"/>
      <c r="Q310" s="25"/>
      <c r="R310" s="25"/>
      <c r="S310" s="25"/>
      <c r="T310" s="24"/>
      <c r="U310" s="25"/>
      <c r="V310" s="25"/>
      <c r="W310" s="25"/>
      <c r="X310" s="25"/>
      <c r="Y310" s="25"/>
      <c r="Z310" s="25"/>
    </row>
    <row r="311" spans="1:26" ht="14.25" customHeight="1" x14ac:dyDescent="0.25">
      <c r="A311" s="25"/>
      <c r="B311" s="23"/>
      <c r="C311" s="23"/>
      <c r="D311" s="23"/>
      <c r="E311" s="23"/>
      <c r="F311" s="24"/>
      <c r="G311" s="30"/>
      <c r="H311" s="25"/>
      <c r="I311" s="25"/>
      <c r="J311" s="25"/>
      <c r="K311" s="25"/>
      <c r="L311" s="25"/>
      <c r="M311" s="24"/>
      <c r="N311" s="30"/>
      <c r="O311" s="25"/>
      <c r="P311" s="25"/>
      <c r="Q311" s="25"/>
      <c r="R311" s="25"/>
      <c r="S311" s="25"/>
      <c r="T311" s="24"/>
      <c r="U311" s="25"/>
      <c r="V311" s="25"/>
      <c r="W311" s="25"/>
      <c r="X311" s="25"/>
      <c r="Y311" s="25"/>
      <c r="Z311" s="25"/>
    </row>
    <row r="312" spans="1:26" ht="14.25" customHeight="1" x14ac:dyDescent="0.25">
      <c r="A312" s="25"/>
      <c r="B312" s="23"/>
      <c r="C312" s="23"/>
      <c r="D312" s="23"/>
      <c r="E312" s="23"/>
      <c r="F312" s="24"/>
      <c r="G312" s="30"/>
      <c r="H312" s="25"/>
      <c r="I312" s="25"/>
      <c r="J312" s="25"/>
      <c r="K312" s="25"/>
      <c r="L312" s="25"/>
      <c r="M312" s="24"/>
      <c r="N312" s="30"/>
      <c r="O312" s="25"/>
      <c r="P312" s="25"/>
      <c r="Q312" s="25"/>
      <c r="R312" s="25"/>
      <c r="S312" s="25"/>
      <c r="T312" s="24"/>
      <c r="U312" s="25"/>
      <c r="V312" s="25"/>
      <c r="W312" s="25"/>
      <c r="X312" s="25"/>
      <c r="Y312" s="25"/>
      <c r="Z312" s="25"/>
    </row>
    <row r="313" spans="1:26" ht="14.25" customHeight="1" x14ac:dyDescent="0.25">
      <c r="A313" s="25"/>
      <c r="B313" s="23"/>
      <c r="C313" s="23"/>
      <c r="D313" s="23"/>
      <c r="E313" s="23"/>
      <c r="F313" s="24"/>
      <c r="G313" s="30"/>
      <c r="H313" s="25"/>
      <c r="I313" s="25"/>
      <c r="J313" s="25"/>
      <c r="K313" s="25"/>
      <c r="L313" s="25"/>
      <c r="M313" s="24"/>
      <c r="N313" s="30"/>
      <c r="O313" s="25"/>
      <c r="P313" s="25"/>
      <c r="Q313" s="25"/>
      <c r="R313" s="25"/>
      <c r="S313" s="25"/>
      <c r="T313" s="24"/>
      <c r="U313" s="25"/>
      <c r="V313" s="25"/>
      <c r="W313" s="25"/>
      <c r="X313" s="25"/>
      <c r="Y313" s="25"/>
      <c r="Z313" s="25"/>
    </row>
    <row r="314" spans="1:26" ht="14.25" customHeight="1" x14ac:dyDescent="0.25">
      <c r="A314" s="25"/>
      <c r="B314" s="23"/>
      <c r="C314" s="23"/>
      <c r="D314" s="23"/>
      <c r="E314" s="23"/>
      <c r="F314" s="24"/>
      <c r="G314" s="30"/>
      <c r="H314" s="25"/>
      <c r="I314" s="25"/>
      <c r="J314" s="25"/>
      <c r="K314" s="25"/>
      <c r="L314" s="25"/>
      <c r="M314" s="24"/>
      <c r="N314" s="30"/>
      <c r="O314" s="25"/>
      <c r="P314" s="25"/>
      <c r="Q314" s="25"/>
      <c r="R314" s="25"/>
      <c r="S314" s="25"/>
      <c r="T314" s="24"/>
      <c r="U314" s="25"/>
      <c r="V314" s="25"/>
      <c r="W314" s="25"/>
      <c r="X314" s="25"/>
      <c r="Y314" s="25"/>
      <c r="Z314" s="25"/>
    </row>
    <row r="315" spans="1:26" ht="14.25" customHeight="1" x14ac:dyDescent="0.25">
      <c r="A315" s="25"/>
      <c r="B315" s="23"/>
      <c r="C315" s="23"/>
      <c r="D315" s="23"/>
      <c r="E315" s="23"/>
      <c r="F315" s="24"/>
      <c r="G315" s="30"/>
      <c r="H315" s="25"/>
      <c r="I315" s="25"/>
      <c r="J315" s="25"/>
      <c r="K315" s="25"/>
      <c r="L315" s="25"/>
      <c r="M315" s="24"/>
      <c r="N315" s="30"/>
      <c r="O315" s="25"/>
      <c r="P315" s="25"/>
      <c r="Q315" s="25"/>
      <c r="R315" s="25"/>
      <c r="S315" s="25"/>
      <c r="T315" s="24"/>
      <c r="U315" s="25"/>
      <c r="V315" s="25"/>
      <c r="W315" s="25"/>
      <c r="X315" s="25"/>
      <c r="Y315" s="25"/>
      <c r="Z315" s="25"/>
    </row>
    <row r="316" spans="1:26" ht="14.25" customHeight="1" x14ac:dyDescent="0.25">
      <c r="A316" s="25"/>
      <c r="B316" s="23"/>
      <c r="C316" s="23"/>
      <c r="D316" s="23"/>
      <c r="E316" s="23"/>
      <c r="F316" s="24"/>
      <c r="G316" s="30"/>
      <c r="H316" s="25"/>
      <c r="I316" s="25"/>
      <c r="J316" s="25"/>
      <c r="K316" s="25"/>
      <c r="L316" s="25"/>
      <c r="M316" s="24"/>
      <c r="N316" s="30"/>
      <c r="O316" s="25"/>
      <c r="P316" s="25"/>
      <c r="Q316" s="25"/>
      <c r="R316" s="25"/>
      <c r="S316" s="25"/>
      <c r="T316" s="24"/>
      <c r="U316" s="25"/>
      <c r="V316" s="25"/>
      <c r="W316" s="25"/>
      <c r="X316" s="25"/>
      <c r="Y316" s="25"/>
      <c r="Z316" s="25"/>
    </row>
    <row r="317" spans="1:26" ht="14.25" customHeight="1" x14ac:dyDescent="0.25">
      <c r="A317" s="25"/>
      <c r="B317" s="23"/>
      <c r="C317" s="23"/>
      <c r="D317" s="23"/>
      <c r="E317" s="23"/>
      <c r="F317" s="24"/>
      <c r="G317" s="30"/>
      <c r="H317" s="25"/>
      <c r="I317" s="25"/>
      <c r="J317" s="25"/>
      <c r="K317" s="25"/>
      <c r="L317" s="25"/>
      <c r="M317" s="24"/>
      <c r="N317" s="30"/>
      <c r="O317" s="25"/>
      <c r="P317" s="25"/>
      <c r="Q317" s="25"/>
      <c r="R317" s="25"/>
      <c r="S317" s="25"/>
      <c r="T317" s="24"/>
      <c r="U317" s="25"/>
      <c r="V317" s="25"/>
      <c r="W317" s="25"/>
      <c r="X317" s="25"/>
      <c r="Y317" s="25"/>
      <c r="Z317" s="25"/>
    </row>
    <row r="318" spans="1:26" ht="14.25" customHeight="1" x14ac:dyDescent="0.25">
      <c r="A318" s="25"/>
      <c r="B318" s="23"/>
      <c r="C318" s="23"/>
      <c r="D318" s="23"/>
      <c r="E318" s="23"/>
      <c r="F318" s="24"/>
      <c r="G318" s="30"/>
      <c r="H318" s="25"/>
      <c r="I318" s="25"/>
      <c r="J318" s="25"/>
      <c r="K318" s="25"/>
      <c r="L318" s="25"/>
      <c r="M318" s="24"/>
      <c r="N318" s="30"/>
      <c r="O318" s="25"/>
      <c r="P318" s="25"/>
      <c r="Q318" s="25"/>
      <c r="R318" s="25"/>
      <c r="S318" s="25"/>
      <c r="T318" s="24"/>
      <c r="U318" s="25"/>
      <c r="V318" s="25"/>
      <c r="W318" s="25"/>
      <c r="X318" s="25"/>
      <c r="Y318" s="25"/>
      <c r="Z318" s="25"/>
    </row>
    <row r="319" spans="1:26" ht="14.25" customHeight="1" x14ac:dyDescent="0.25">
      <c r="A319" s="25"/>
      <c r="B319" s="23"/>
      <c r="C319" s="23"/>
      <c r="D319" s="23"/>
      <c r="E319" s="23"/>
      <c r="F319" s="24"/>
      <c r="G319" s="30"/>
      <c r="H319" s="25"/>
      <c r="I319" s="25"/>
      <c r="J319" s="25"/>
      <c r="K319" s="25"/>
      <c r="L319" s="25"/>
      <c r="M319" s="24"/>
      <c r="N319" s="30"/>
      <c r="O319" s="25"/>
      <c r="P319" s="25"/>
      <c r="Q319" s="25"/>
      <c r="R319" s="25"/>
      <c r="S319" s="25"/>
      <c r="T319" s="24"/>
      <c r="U319" s="25"/>
      <c r="V319" s="25"/>
      <c r="W319" s="25"/>
      <c r="X319" s="25"/>
      <c r="Y319" s="25"/>
      <c r="Z319" s="25"/>
    </row>
    <row r="320" spans="1:26" ht="14.25" customHeight="1" x14ac:dyDescent="0.25">
      <c r="A320" s="25"/>
      <c r="B320" s="23"/>
      <c r="C320" s="23"/>
      <c r="D320" s="23"/>
      <c r="E320" s="23"/>
      <c r="F320" s="24"/>
      <c r="G320" s="30"/>
      <c r="H320" s="25"/>
      <c r="I320" s="25"/>
      <c r="J320" s="25"/>
      <c r="K320" s="25"/>
      <c r="L320" s="25"/>
      <c r="M320" s="24"/>
      <c r="N320" s="30"/>
      <c r="O320" s="25"/>
      <c r="P320" s="25"/>
      <c r="Q320" s="25"/>
      <c r="R320" s="25"/>
      <c r="S320" s="25"/>
      <c r="T320" s="24"/>
      <c r="U320" s="25"/>
      <c r="V320" s="25"/>
      <c r="W320" s="25"/>
      <c r="X320" s="25"/>
      <c r="Y320" s="25"/>
      <c r="Z320" s="25"/>
    </row>
    <row r="321" spans="1:26" ht="14.25" customHeight="1" x14ac:dyDescent="0.25">
      <c r="A321" s="25"/>
      <c r="B321" s="23"/>
      <c r="C321" s="23"/>
      <c r="D321" s="23"/>
      <c r="E321" s="23"/>
      <c r="F321" s="24"/>
      <c r="G321" s="30"/>
      <c r="H321" s="25"/>
      <c r="I321" s="25"/>
      <c r="J321" s="25"/>
      <c r="K321" s="25"/>
      <c r="L321" s="25"/>
      <c r="M321" s="24"/>
      <c r="N321" s="30"/>
      <c r="O321" s="25"/>
      <c r="P321" s="25"/>
      <c r="Q321" s="25"/>
      <c r="R321" s="25"/>
      <c r="S321" s="25"/>
      <c r="T321" s="24"/>
      <c r="U321" s="25"/>
      <c r="V321" s="25"/>
      <c r="W321" s="25"/>
      <c r="X321" s="25"/>
      <c r="Y321" s="25"/>
      <c r="Z321" s="25"/>
    </row>
    <row r="322" spans="1:26" ht="14.25" customHeight="1" x14ac:dyDescent="0.25">
      <c r="A322" s="25"/>
      <c r="B322" s="23"/>
      <c r="C322" s="23"/>
      <c r="D322" s="23"/>
      <c r="E322" s="23"/>
      <c r="F322" s="24"/>
      <c r="G322" s="30"/>
      <c r="H322" s="25"/>
      <c r="I322" s="25"/>
      <c r="J322" s="25"/>
      <c r="K322" s="25"/>
      <c r="L322" s="25"/>
      <c r="M322" s="24"/>
      <c r="N322" s="30"/>
      <c r="O322" s="25"/>
      <c r="P322" s="25"/>
      <c r="Q322" s="25"/>
      <c r="R322" s="25"/>
      <c r="S322" s="25"/>
      <c r="T322" s="24"/>
      <c r="U322" s="25"/>
      <c r="V322" s="25"/>
      <c r="W322" s="25"/>
      <c r="X322" s="25"/>
      <c r="Y322" s="25"/>
      <c r="Z322" s="25"/>
    </row>
    <row r="323" spans="1:26" ht="14.25" customHeight="1" x14ac:dyDescent="0.25">
      <c r="A323" s="25"/>
      <c r="B323" s="23"/>
      <c r="C323" s="23"/>
      <c r="D323" s="23"/>
      <c r="E323" s="23"/>
      <c r="F323" s="24"/>
      <c r="G323" s="30"/>
      <c r="H323" s="25"/>
      <c r="I323" s="25"/>
      <c r="J323" s="25"/>
      <c r="K323" s="25"/>
      <c r="L323" s="25"/>
      <c r="M323" s="24"/>
      <c r="N323" s="30"/>
      <c r="O323" s="25"/>
      <c r="P323" s="25"/>
      <c r="Q323" s="25"/>
      <c r="R323" s="25"/>
      <c r="S323" s="25"/>
      <c r="T323" s="24"/>
      <c r="U323" s="25"/>
      <c r="V323" s="25"/>
      <c r="W323" s="25"/>
      <c r="X323" s="25"/>
      <c r="Y323" s="25"/>
      <c r="Z323" s="25"/>
    </row>
    <row r="324" spans="1:26" ht="14.25" customHeight="1" x14ac:dyDescent="0.25">
      <c r="A324" s="25"/>
      <c r="B324" s="23"/>
      <c r="C324" s="23"/>
      <c r="D324" s="23"/>
      <c r="E324" s="23"/>
      <c r="F324" s="24"/>
      <c r="G324" s="30"/>
      <c r="H324" s="25"/>
      <c r="I324" s="25"/>
      <c r="J324" s="25"/>
      <c r="K324" s="25"/>
      <c r="L324" s="25"/>
      <c r="M324" s="24"/>
      <c r="N324" s="30"/>
      <c r="O324" s="25"/>
      <c r="P324" s="25"/>
      <c r="Q324" s="25"/>
      <c r="R324" s="25"/>
      <c r="S324" s="25"/>
      <c r="T324" s="24"/>
      <c r="U324" s="25"/>
      <c r="V324" s="25"/>
      <c r="W324" s="25"/>
      <c r="X324" s="25"/>
      <c r="Y324" s="25"/>
      <c r="Z324" s="25"/>
    </row>
    <row r="325" spans="1:26" ht="14.25" customHeight="1" x14ac:dyDescent="0.25">
      <c r="A325" s="25"/>
      <c r="B325" s="23"/>
      <c r="C325" s="23"/>
      <c r="D325" s="23"/>
      <c r="E325" s="23"/>
      <c r="F325" s="24"/>
      <c r="G325" s="30"/>
      <c r="H325" s="25"/>
      <c r="I325" s="25"/>
      <c r="J325" s="25"/>
      <c r="K325" s="25"/>
      <c r="L325" s="25"/>
      <c r="M325" s="24"/>
      <c r="N325" s="30"/>
      <c r="O325" s="25"/>
      <c r="P325" s="25"/>
      <c r="Q325" s="25"/>
      <c r="R325" s="25"/>
      <c r="S325" s="25"/>
      <c r="T325" s="24"/>
      <c r="U325" s="25"/>
      <c r="V325" s="25"/>
      <c r="W325" s="25"/>
      <c r="X325" s="25"/>
      <c r="Y325" s="25"/>
      <c r="Z325" s="25"/>
    </row>
    <row r="326" spans="1:26" ht="14.25" customHeight="1" x14ac:dyDescent="0.25">
      <c r="A326" s="25"/>
      <c r="B326" s="23"/>
      <c r="C326" s="23"/>
      <c r="D326" s="23"/>
      <c r="E326" s="23"/>
      <c r="F326" s="24"/>
      <c r="G326" s="30"/>
      <c r="H326" s="25"/>
      <c r="I326" s="25"/>
      <c r="J326" s="25"/>
      <c r="K326" s="25"/>
      <c r="L326" s="25"/>
      <c r="M326" s="24"/>
      <c r="N326" s="30"/>
      <c r="O326" s="25"/>
      <c r="P326" s="25"/>
      <c r="Q326" s="25"/>
      <c r="R326" s="25"/>
      <c r="S326" s="25"/>
      <c r="T326" s="24"/>
      <c r="U326" s="25"/>
      <c r="V326" s="25"/>
      <c r="W326" s="25"/>
      <c r="X326" s="25"/>
      <c r="Y326" s="25"/>
      <c r="Z326" s="25"/>
    </row>
    <row r="327" spans="1:26" ht="14.25" customHeight="1" x14ac:dyDescent="0.25">
      <c r="A327" s="25"/>
      <c r="B327" s="23"/>
      <c r="C327" s="23"/>
      <c r="D327" s="23"/>
      <c r="E327" s="23"/>
      <c r="F327" s="24"/>
      <c r="G327" s="30"/>
      <c r="H327" s="25"/>
      <c r="I327" s="25"/>
      <c r="J327" s="25"/>
      <c r="K327" s="25"/>
      <c r="L327" s="25"/>
      <c r="M327" s="24"/>
      <c r="N327" s="30"/>
      <c r="O327" s="25"/>
      <c r="P327" s="25"/>
      <c r="Q327" s="25"/>
      <c r="R327" s="25"/>
      <c r="S327" s="25"/>
      <c r="T327" s="24"/>
      <c r="U327" s="25"/>
      <c r="V327" s="25"/>
      <c r="W327" s="25"/>
      <c r="X327" s="25"/>
      <c r="Y327" s="25"/>
      <c r="Z327" s="25"/>
    </row>
    <row r="328" spans="1:26" ht="14.25" customHeight="1" x14ac:dyDescent="0.25">
      <c r="A328" s="25"/>
      <c r="B328" s="23"/>
      <c r="C328" s="23"/>
      <c r="D328" s="23"/>
      <c r="E328" s="23"/>
      <c r="F328" s="24"/>
      <c r="G328" s="30"/>
      <c r="H328" s="25"/>
      <c r="I328" s="25"/>
      <c r="J328" s="25"/>
      <c r="K328" s="25"/>
      <c r="L328" s="25"/>
      <c r="M328" s="24"/>
      <c r="N328" s="30"/>
      <c r="O328" s="25"/>
      <c r="P328" s="25"/>
      <c r="Q328" s="25"/>
      <c r="R328" s="25"/>
      <c r="S328" s="25"/>
      <c r="T328" s="24"/>
      <c r="U328" s="25"/>
      <c r="V328" s="25"/>
      <c r="W328" s="25"/>
      <c r="X328" s="25"/>
      <c r="Y328" s="25"/>
      <c r="Z328" s="25"/>
    </row>
    <row r="329" spans="1:26" ht="14.25" customHeight="1" x14ac:dyDescent="0.25">
      <c r="A329" s="25"/>
      <c r="B329" s="23"/>
      <c r="C329" s="23"/>
      <c r="D329" s="23"/>
      <c r="E329" s="23"/>
      <c r="F329" s="24"/>
      <c r="G329" s="30"/>
      <c r="H329" s="25"/>
      <c r="I329" s="25"/>
      <c r="J329" s="25"/>
      <c r="K329" s="25"/>
      <c r="L329" s="25"/>
      <c r="M329" s="24"/>
      <c r="N329" s="30"/>
      <c r="O329" s="25"/>
      <c r="P329" s="25"/>
      <c r="Q329" s="25"/>
      <c r="R329" s="25"/>
      <c r="S329" s="25"/>
      <c r="T329" s="24"/>
      <c r="U329" s="25"/>
      <c r="V329" s="25"/>
      <c r="W329" s="25"/>
      <c r="X329" s="25"/>
      <c r="Y329" s="25"/>
      <c r="Z329" s="25"/>
    </row>
    <row r="330" spans="1:26" ht="14.25" customHeight="1" x14ac:dyDescent="0.25">
      <c r="A330" s="25"/>
      <c r="B330" s="23"/>
      <c r="C330" s="23"/>
      <c r="D330" s="23"/>
      <c r="E330" s="23"/>
      <c r="F330" s="24"/>
      <c r="G330" s="30"/>
      <c r="H330" s="25"/>
      <c r="I330" s="25"/>
      <c r="J330" s="25"/>
      <c r="K330" s="25"/>
      <c r="L330" s="25"/>
      <c r="M330" s="24"/>
      <c r="N330" s="30"/>
      <c r="O330" s="25"/>
      <c r="P330" s="25"/>
      <c r="Q330" s="25"/>
      <c r="R330" s="25"/>
      <c r="S330" s="25"/>
      <c r="T330" s="24"/>
      <c r="U330" s="25"/>
      <c r="V330" s="25"/>
      <c r="W330" s="25"/>
      <c r="X330" s="25"/>
      <c r="Y330" s="25"/>
      <c r="Z330" s="25"/>
    </row>
    <row r="331" spans="1:26" ht="14.25" customHeight="1" x14ac:dyDescent="0.25">
      <c r="A331" s="25"/>
      <c r="B331" s="23"/>
      <c r="C331" s="23"/>
      <c r="D331" s="23"/>
      <c r="E331" s="23"/>
      <c r="F331" s="24"/>
      <c r="G331" s="30"/>
      <c r="H331" s="25"/>
      <c r="I331" s="25"/>
      <c r="J331" s="25"/>
      <c r="K331" s="25"/>
      <c r="L331" s="25"/>
      <c r="M331" s="24"/>
      <c r="N331" s="30"/>
      <c r="O331" s="25"/>
      <c r="P331" s="25"/>
      <c r="Q331" s="25"/>
      <c r="R331" s="25"/>
      <c r="S331" s="25"/>
      <c r="T331" s="24"/>
      <c r="U331" s="25"/>
      <c r="V331" s="25"/>
      <c r="W331" s="25"/>
      <c r="X331" s="25"/>
      <c r="Y331" s="25"/>
      <c r="Z331" s="25"/>
    </row>
    <row r="332" spans="1:26" ht="14.25" customHeight="1" x14ac:dyDescent="0.25">
      <c r="A332" s="25"/>
      <c r="B332" s="23"/>
      <c r="C332" s="23"/>
      <c r="D332" s="23"/>
      <c r="E332" s="23"/>
      <c r="F332" s="24"/>
      <c r="G332" s="30"/>
      <c r="H332" s="25"/>
      <c r="I332" s="25"/>
      <c r="J332" s="25"/>
      <c r="K332" s="25"/>
      <c r="L332" s="25"/>
      <c r="M332" s="24"/>
      <c r="N332" s="30"/>
      <c r="O332" s="25"/>
      <c r="P332" s="25"/>
      <c r="Q332" s="25"/>
      <c r="R332" s="25"/>
      <c r="S332" s="25"/>
      <c r="T332" s="24"/>
      <c r="U332" s="25"/>
      <c r="V332" s="25"/>
      <c r="W332" s="25"/>
      <c r="X332" s="25"/>
      <c r="Y332" s="25"/>
      <c r="Z332" s="25"/>
    </row>
    <row r="333" spans="1:26" ht="14.25" customHeight="1" x14ac:dyDescent="0.25">
      <c r="A333" s="25"/>
      <c r="B333" s="23"/>
      <c r="C333" s="23"/>
      <c r="D333" s="23"/>
      <c r="E333" s="23"/>
      <c r="F333" s="24"/>
      <c r="G333" s="30"/>
      <c r="H333" s="25"/>
      <c r="I333" s="25"/>
      <c r="J333" s="25"/>
      <c r="K333" s="25"/>
      <c r="L333" s="25"/>
      <c r="M333" s="24"/>
      <c r="N333" s="30"/>
      <c r="O333" s="25"/>
      <c r="P333" s="25"/>
      <c r="Q333" s="25"/>
      <c r="R333" s="25"/>
      <c r="S333" s="25"/>
      <c r="T333" s="24"/>
      <c r="U333" s="25"/>
      <c r="V333" s="25"/>
      <c r="W333" s="25"/>
      <c r="X333" s="25"/>
      <c r="Y333" s="25"/>
      <c r="Z333" s="25"/>
    </row>
    <row r="334" spans="1:26" ht="14.25" customHeight="1" x14ac:dyDescent="0.25">
      <c r="A334" s="25"/>
      <c r="B334" s="23"/>
      <c r="C334" s="23"/>
      <c r="D334" s="23"/>
      <c r="E334" s="23"/>
      <c r="F334" s="24"/>
      <c r="G334" s="30"/>
      <c r="H334" s="25"/>
      <c r="I334" s="25"/>
      <c r="J334" s="25"/>
      <c r="K334" s="25"/>
      <c r="L334" s="25"/>
      <c r="M334" s="24"/>
      <c r="N334" s="30"/>
      <c r="O334" s="25"/>
      <c r="P334" s="25"/>
      <c r="Q334" s="25"/>
      <c r="R334" s="25"/>
      <c r="S334" s="25"/>
      <c r="T334" s="24"/>
      <c r="U334" s="25"/>
      <c r="V334" s="25"/>
      <c r="W334" s="25"/>
      <c r="X334" s="25"/>
      <c r="Y334" s="25"/>
      <c r="Z334" s="25"/>
    </row>
    <row r="335" spans="1:26" ht="14.25" customHeight="1" x14ac:dyDescent="0.25">
      <c r="A335" s="25"/>
      <c r="B335" s="23"/>
      <c r="C335" s="23"/>
      <c r="D335" s="23"/>
      <c r="E335" s="23"/>
      <c r="F335" s="24"/>
      <c r="G335" s="30"/>
      <c r="H335" s="25"/>
      <c r="I335" s="25"/>
      <c r="J335" s="25"/>
      <c r="K335" s="25"/>
      <c r="L335" s="25"/>
      <c r="M335" s="24"/>
      <c r="N335" s="30"/>
      <c r="O335" s="25"/>
      <c r="P335" s="25"/>
      <c r="Q335" s="25"/>
      <c r="R335" s="25"/>
      <c r="S335" s="25"/>
      <c r="T335" s="24"/>
      <c r="U335" s="25"/>
      <c r="V335" s="25"/>
      <c r="W335" s="25"/>
      <c r="X335" s="25"/>
      <c r="Y335" s="25"/>
      <c r="Z335" s="25"/>
    </row>
    <row r="336" spans="1:26" ht="14.25" customHeight="1" x14ac:dyDescent="0.25">
      <c r="A336" s="25"/>
      <c r="B336" s="23"/>
      <c r="C336" s="23"/>
      <c r="D336" s="23"/>
      <c r="E336" s="23"/>
      <c r="F336" s="24"/>
      <c r="G336" s="30"/>
      <c r="H336" s="25"/>
      <c r="I336" s="25"/>
      <c r="J336" s="25"/>
      <c r="K336" s="25"/>
      <c r="L336" s="25"/>
      <c r="M336" s="24"/>
      <c r="N336" s="30"/>
      <c r="O336" s="25"/>
      <c r="P336" s="25"/>
      <c r="Q336" s="25"/>
      <c r="R336" s="25"/>
      <c r="S336" s="25"/>
      <c r="T336" s="24"/>
      <c r="U336" s="25"/>
      <c r="V336" s="25"/>
      <c r="W336" s="25"/>
      <c r="X336" s="25"/>
      <c r="Y336" s="25"/>
      <c r="Z336" s="25"/>
    </row>
    <row r="337" spans="1:26" ht="14.25" customHeight="1" x14ac:dyDescent="0.25">
      <c r="A337" s="25"/>
      <c r="B337" s="23"/>
      <c r="C337" s="23"/>
      <c r="D337" s="23"/>
      <c r="E337" s="23"/>
      <c r="F337" s="24"/>
      <c r="G337" s="30"/>
      <c r="H337" s="25"/>
      <c r="I337" s="25"/>
      <c r="J337" s="25"/>
      <c r="K337" s="25"/>
      <c r="L337" s="25"/>
      <c r="M337" s="24"/>
      <c r="N337" s="30"/>
      <c r="O337" s="25"/>
      <c r="P337" s="25"/>
      <c r="Q337" s="25"/>
      <c r="R337" s="25"/>
      <c r="S337" s="25"/>
      <c r="T337" s="24"/>
      <c r="U337" s="25"/>
      <c r="V337" s="25"/>
      <c r="W337" s="25"/>
      <c r="X337" s="25"/>
      <c r="Y337" s="25"/>
      <c r="Z337" s="25"/>
    </row>
    <row r="338" spans="1:26" ht="14.25" customHeight="1" x14ac:dyDescent="0.25">
      <c r="A338" s="25"/>
      <c r="B338" s="23"/>
      <c r="C338" s="23"/>
      <c r="D338" s="23"/>
      <c r="E338" s="23"/>
      <c r="F338" s="24"/>
      <c r="G338" s="30"/>
      <c r="H338" s="25"/>
      <c r="I338" s="25"/>
      <c r="J338" s="25"/>
      <c r="K338" s="25"/>
      <c r="L338" s="25"/>
      <c r="M338" s="24"/>
      <c r="N338" s="30"/>
      <c r="O338" s="25"/>
      <c r="P338" s="25"/>
      <c r="Q338" s="25"/>
      <c r="R338" s="25"/>
      <c r="S338" s="25"/>
      <c r="T338" s="24"/>
      <c r="U338" s="25"/>
      <c r="V338" s="25"/>
      <c r="W338" s="25"/>
      <c r="X338" s="25"/>
      <c r="Y338" s="25"/>
      <c r="Z338" s="25"/>
    </row>
    <row r="339" spans="1:26" ht="14.25" customHeight="1" x14ac:dyDescent="0.25">
      <c r="A339" s="25"/>
      <c r="B339" s="23"/>
      <c r="C339" s="23"/>
      <c r="D339" s="23"/>
      <c r="E339" s="23"/>
      <c r="F339" s="24"/>
      <c r="G339" s="30"/>
      <c r="H339" s="25"/>
      <c r="I339" s="25"/>
      <c r="J339" s="25"/>
      <c r="K339" s="25"/>
      <c r="L339" s="25"/>
      <c r="M339" s="24"/>
      <c r="N339" s="30"/>
      <c r="O339" s="25"/>
      <c r="P339" s="25"/>
      <c r="Q339" s="25"/>
      <c r="R339" s="25"/>
      <c r="S339" s="25"/>
      <c r="T339" s="24"/>
      <c r="U339" s="25"/>
      <c r="V339" s="25"/>
      <c r="W339" s="25"/>
      <c r="X339" s="25"/>
      <c r="Y339" s="25"/>
      <c r="Z339" s="25"/>
    </row>
    <row r="340" spans="1:26" ht="14.25" customHeight="1" x14ac:dyDescent="0.25">
      <c r="A340" s="25"/>
      <c r="B340" s="23"/>
      <c r="C340" s="23"/>
      <c r="D340" s="23"/>
      <c r="E340" s="23"/>
      <c r="F340" s="24"/>
      <c r="G340" s="30"/>
      <c r="H340" s="25"/>
      <c r="I340" s="25"/>
      <c r="J340" s="25"/>
      <c r="K340" s="25"/>
      <c r="L340" s="25"/>
      <c r="M340" s="24"/>
      <c r="N340" s="30"/>
      <c r="O340" s="25"/>
      <c r="P340" s="25"/>
      <c r="Q340" s="25"/>
      <c r="R340" s="25"/>
      <c r="S340" s="25"/>
      <c r="T340" s="24"/>
      <c r="U340" s="25"/>
      <c r="V340" s="25"/>
      <c r="W340" s="25"/>
      <c r="X340" s="25"/>
      <c r="Y340" s="25"/>
      <c r="Z340" s="25"/>
    </row>
    <row r="341" spans="1:26" ht="14.25" customHeight="1" x14ac:dyDescent="0.25">
      <c r="A341" s="25"/>
      <c r="B341" s="23"/>
      <c r="C341" s="23"/>
      <c r="D341" s="23"/>
      <c r="E341" s="23"/>
      <c r="F341" s="24"/>
      <c r="G341" s="30"/>
      <c r="H341" s="25"/>
      <c r="I341" s="25"/>
      <c r="J341" s="25"/>
      <c r="K341" s="25"/>
      <c r="L341" s="25"/>
      <c r="M341" s="24"/>
      <c r="N341" s="30"/>
      <c r="O341" s="25"/>
      <c r="P341" s="25"/>
      <c r="Q341" s="25"/>
      <c r="R341" s="25"/>
      <c r="S341" s="25"/>
      <c r="T341" s="24"/>
      <c r="U341" s="25"/>
      <c r="V341" s="25"/>
      <c r="W341" s="25"/>
      <c r="X341" s="25"/>
      <c r="Y341" s="25"/>
      <c r="Z341" s="25"/>
    </row>
    <row r="342" spans="1:26" ht="14.25" customHeight="1" x14ac:dyDescent="0.25">
      <c r="A342" s="25"/>
      <c r="B342" s="23"/>
      <c r="C342" s="23"/>
      <c r="D342" s="23"/>
      <c r="E342" s="23"/>
      <c r="F342" s="24"/>
      <c r="G342" s="30"/>
      <c r="H342" s="25"/>
      <c r="I342" s="25"/>
      <c r="J342" s="25"/>
      <c r="K342" s="25"/>
      <c r="L342" s="25"/>
      <c r="M342" s="24"/>
      <c r="N342" s="30"/>
      <c r="O342" s="25"/>
      <c r="P342" s="25"/>
      <c r="Q342" s="25"/>
      <c r="R342" s="25"/>
      <c r="S342" s="25"/>
      <c r="T342" s="24"/>
      <c r="U342" s="25"/>
      <c r="V342" s="25"/>
      <c r="W342" s="25"/>
      <c r="X342" s="25"/>
      <c r="Y342" s="25"/>
      <c r="Z342" s="25"/>
    </row>
    <row r="343" spans="1:26" ht="14.25" customHeight="1" x14ac:dyDescent="0.25">
      <c r="A343" s="25"/>
      <c r="B343" s="23"/>
      <c r="C343" s="23"/>
      <c r="D343" s="23"/>
      <c r="E343" s="23"/>
      <c r="F343" s="24"/>
      <c r="G343" s="30"/>
      <c r="H343" s="25"/>
      <c r="I343" s="25"/>
      <c r="J343" s="25"/>
      <c r="K343" s="25"/>
      <c r="L343" s="25"/>
      <c r="M343" s="24"/>
      <c r="N343" s="30"/>
      <c r="O343" s="25"/>
      <c r="P343" s="25"/>
      <c r="Q343" s="25"/>
      <c r="R343" s="25"/>
      <c r="S343" s="25"/>
      <c r="T343" s="24"/>
      <c r="U343" s="25"/>
      <c r="V343" s="25"/>
      <c r="W343" s="25"/>
      <c r="X343" s="25"/>
      <c r="Y343" s="25"/>
      <c r="Z343" s="25"/>
    </row>
    <row r="344" spans="1:26" ht="14.25" customHeight="1" x14ac:dyDescent="0.25">
      <c r="A344" s="25"/>
      <c r="B344" s="23"/>
      <c r="C344" s="23"/>
      <c r="D344" s="23"/>
      <c r="E344" s="23"/>
      <c r="F344" s="24"/>
      <c r="G344" s="30"/>
      <c r="H344" s="25"/>
      <c r="I344" s="25"/>
      <c r="J344" s="25"/>
      <c r="K344" s="25"/>
      <c r="L344" s="25"/>
      <c r="M344" s="24"/>
      <c r="N344" s="30"/>
      <c r="O344" s="25"/>
      <c r="P344" s="25"/>
      <c r="Q344" s="25"/>
      <c r="R344" s="25"/>
      <c r="S344" s="25"/>
      <c r="T344" s="24"/>
      <c r="U344" s="25"/>
      <c r="V344" s="25"/>
      <c r="W344" s="25"/>
      <c r="X344" s="25"/>
      <c r="Y344" s="25"/>
      <c r="Z344" s="25"/>
    </row>
    <row r="345" spans="1:26" ht="14.25" customHeight="1" x14ac:dyDescent="0.25">
      <c r="A345" s="25"/>
      <c r="B345" s="23"/>
      <c r="C345" s="23"/>
      <c r="D345" s="23"/>
      <c r="E345" s="23"/>
      <c r="F345" s="24"/>
      <c r="G345" s="30"/>
      <c r="H345" s="25"/>
      <c r="I345" s="25"/>
      <c r="J345" s="25"/>
      <c r="K345" s="25"/>
      <c r="L345" s="25"/>
      <c r="M345" s="24"/>
      <c r="N345" s="30"/>
      <c r="O345" s="25"/>
      <c r="P345" s="25"/>
      <c r="Q345" s="25"/>
      <c r="R345" s="25"/>
      <c r="S345" s="25"/>
      <c r="T345" s="24"/>
      <c r="U345" s="25"/>
      <c r="V345" s="25"/>
      <c r="W345" s="25"/>
      <c r="X345" s="25"/>
      <c r="Y345" s="25"/>
      <c r="Z345" s="25"/>
    </row>
    <row r="346" spans="1:26" ht="14.25" customHeight="1" x14ac:dyDescent="0.25">
      <c r="A346" s="25"/>
      <c r="B346" s="23"/>
      <c r="C346" s="23"/>
      <c r="D346" s="23"/>
      <c r="E346" s="23"/>
      <c r="F346" s="24"/>
      <c r="G346" s="30"/>
      <c r="H346" s="25"/>
      <c r="I346" s="25"/>
      <c r="J346" s="25"/>
      <c r="K346" s="25"/>
      <c r="L346" s="25"/>
      <c r="M346" s="24"/>
      <c r="N346" s="30"/>
      <c r="O346" s="25"/>
      <c r="P346" s="25"/>
      <c r="Q346" s="25"/>
      <c r="R346" s="25"/>
      <c r="S346" s="25"/>
      <c r="T346" s="24"/>
      <c r="U346" s="25"/>
      <c r="V346" s="25"/>
      <c r="W346" s="25"/>
      <c r="X346" s="25"/>
      <c r="Y346" s="25"/>
      <c r="Z346" s="25"/>
    </row>
    <row r="347" spans="1:26" ht="14.25" customHeight="1" x14ac:dyDescent="0.25">
      <c r="A347" s="25"/>
      <c r="B347" s="23"/>
      <c r="C347" s="23"/>
      <c r="D347" s="23"/>
      <c r="E347" s="23"/>
      <c r="F347" s="24"/>
      <c r="G347" s="30"/>
      <c r="H347" s="25"/>
      <c r="I347" s="25"/>
      <c r="J347" s="25"/>
      <c r="K347" s="25"/>
      <c r="L347" s="25"/>
      <c r="M347" s="24"/>
      <c r="N347" s="30"/>
      <c r="O347" s="25"/>
      <c r="P347" s="25"/>
      <c r="Q347" s="25"/>
      <c r="R347" s="25"/>
      <c r="S347" s="25"/>
      <c r="T347" s="24"/>
      <c r="U347" s="25"/>
      <c r="V347" s="25"/>
      <c r="W347" s="25"/>
      <c r="X347" s="25"/>
      <c r="Y347" s="25"/>
      <c r="Z347" s="25"/>
    </row>
    <row r="348" spans="1:26" ht="14.25" customHeight="1" x14ac:dyDescent="0.25">
      <c r="A348" s="25"/>
      <c r="B348" s="23"/>
      <c r="C348" s="23"/>
      <c r="D348" s="23"/>
      <c r="E348" s="23"/>
      <c r="F348" s="24"/>
      <c r="G348" s="30"/>
      <c r="H348" s="25"/>
      <c r="I348" s="25"/>
      <c r="J348" s="25"/>
      <c r="K348" s="25"/>
      <c r="L348" s="25"/>
      <c r="M348" s="24"/>
      <c r="N348" s="30"/>
      <c r="O348" s="25"/>
      <c r="P348" s="25"/>
      <c r="Q348" s="25"/>
      <c r="R348" s="25"/>
      <c r="S348" s="25"/>
      <c r="T348" s="24"/>
      <c r="U348" s="25"/>
      <c r="V348" s="25"/>
      <c r="W348" s="25"/>
      <c r="X348" s="25"/>
      <c r="Y348" s="25"/>
      <c r="Z348" s="25"/>
    </row>
    <row r="349" spans="1:26" ht="14.25" customHeight="1" x14ac:dyDescent="0.25">
      <c r="A349" s="25"/>
      <c r="B349" s="23"/>
      <c r="C349" s="23"/>
      <c r="D349" s="23"/>
      <c r="E349" s="23"/>
      <c r="F349" s="24"/>
      <c r="G349" s="30"/>
      <c r="H349" s="25"/>
      <c r="I349" s="25"/>
      <c r="J349" s="25"/>
      <c r="K349" s="25"/>
      <c r="L349" s="25"/>
      <c r="M349" s="24"/>
      <c r="N349" s="30"/>
      <c r="O349" s="25"/>
      <c r="P349" s="25"/>
      <c r="Q349" s="25"/>
      <c r="R349" s="25"/>
      <c r="S349" s="25"/>
      <c r="T349" s="24"/>
      <c r="U349" s="25"/>
      <c r="V349" s="25"/>
      <c r="W349" s="25"/>
      <c r="X349" s="25"/>
      <c r="Y349" s="25"/>
      <c r="Z349" s="25"/>
    </row>
    <row r="350" spans="1:26" ht="14.25" customHeight="1" x14ac:dyDescent="0.25">
      <c r="A350" s="25"/>
      <c r="B350" s="23"/>
      <c r="C350" s="23"/>
      <c r="D350" s="23"/>
      <c r="E350" s="23"/>
      <c r="F350" s="24"/>
      <c r="G350" s="30"/>
      <c r="H350" s="25"/>
      <c r="I350" s="25"/>
      <c r="J350" s="25"/>
      <c r="K350" s="25"/>
      <c r="L350" s="25"/>
      <c r="M350" s="24"/>
      <c r="N350" s="30"/>
      <c r="O350" s="25"/>
      <c r="P350" s="25"/>
      <c r="Q350" s="25"/>
      <c r="R350" s="25"/>
      <c r="S350" s="25"/>
      <c r="T350" s="24"/>
      <c r="U350" s="25"/>
      <c r="V350" s="25"/>
      <c r="W350" s="25"/>
      <c r="X350" s="25"/>
      <c r="Y350" s="25"/>
      <c r="Z350" s="25"/>
    </row>
    <row r="351" spans="1:26" ht="14.25" customHeight="1" x14ac:dyDescent="0.25">
      <c r="A351" s="25"/>
      <c r="B351" s="23"/>
      <c r="C351" s="23"/>
      <c r="D351" s="23"/>
      <c r="E351" s="23"/>
      <c r="F351" s="24"/>
      <c r="G351" s="30"/>
      <c r="H351" s="25"/>
      <c r="I351" s="25"/>
      <c r="J351" s="25"/>
      <c r="K351" s="25"/>
      <c r="L351" s="25"/>
      <c r="M351" s="24"/>
      <c r="N351" s="30"/>
      <c r="O351" s="25"/>
      <c r="P351" s="25"/>
      <c r="Q351" s="25"/>
      <c r="R351" s="25"/>
      <c r="S351" s="25"/>
      <c r="T351" s="24"/>
      <c r="U351" s="25"/>
      <c r="V351" s="25"/>
      <c r="W351" s="25"/>
      <c r="X351" s="25"/>
      <c r="Y351" s="25"/>
      <c r="Z351" s="25"/>
    </row>
    <row r="352" spans="1:26" ht="14.25" customHeight="1" x14ac:dyDescent="0.25">
      <c r="A352" s="25"/>
      <c r="B352" s="23"/>
      <c r="C352" s="23"/>
      <c r="D352" s="23"/>
      <c r="E352" s="23"/>
      <c r="F352" s="24"/>
      <c r="G352" s="30"/>
      <c r="H352" s="25"/>
      <c r="I352" s="25"/>
      <c r="J352" s="25"/>
      <c r="K352" s="25"/>
      <c r="L352" s="25"/>
      <c r="M352" s="24"/>
      <c r="N352" s="30"/>
      <c r="O352" s="25"/>
      <c r="P352" s="25"/>
      <c r="Q352" s="25"/>
      <c r="R352" s="25"/>
      <c r="S352" s="25"/>
      <c r="T352" s="24"/>
      <c r="U352" s="25"/>
      <c r="V352" s="25"/>
      <c r="W352" s="25"/>
      <c r="X352" s="25"/>
      <c r="Y352" s="25"/>
      <c r="Z352" s="25"/>
    </row>
    <row r="353" spans="1:26" ht="14.25" customHeight="1" x14ac:dyDescent="0.25">
      <c r="A353" s="25"/>
      <c r="B353" s="23"/>
      <c r="C353" s="23"/>
      <c r="D353" s="23"/>
      <c r="E353" s="23"/>
      <c r="F353" s="24"/>
      <c r="G353" s="30"/>
      <c r="H353" s="25"/>
      <c r="I353" s="25"/>
      <c r="J353" s="25"/>
      <c r="K353" s="25"/>
      <c r="L353" s="25"/>
      <c r="M353" s="24"/>
      <c r="N353" s="30"/>
      <c r="O353" s="25"/>
      <c r="P353" s="25"/>
      <c r="Q353" s="25"/>
      <c r="R353" s="25"/>
      <c r="S353" s="25"/>
      <c r="T353" s="24"/>
      <c r="U353" s="25"/>
      <c r="V353" s="25"/>
      <c r="W353" s="25"/>
      <c r="X353" s="25"/>
      <c r="Y353" s="25"/>
      <c r="Z353" s="25"/>
    </row>
    <row r="354" spans="1:26" ht="14.25" customHeight="1" x14ac:dyDescent="0.25">
      <c r="A354" s="25"/>
      <c r="B354" s="23"/>
      <c r="C354" s="23"/>
      <c r="D354" s="23"/>
      <c r="E354" s="23"/>
      <c r="F354" s="24"/>
      <c r="G354" s="30"/>
      <c r="H354" s="25"/>
      <c r="I354" s="25"/>
      <c r="J354" s="25"/>
      <c r="K354" s="25"/>
      <c r="L354" s="25"/>
      <c r="M354" s="24"/>
      <c r="N354" s="30"/>
      <c r="O354" s="25"/>
      <c r="P354" s="25"/>
      <c r="Q354" s="25"/>
      <c r="R354" s="25"/>
      <c r="S354" s="25"/>
      <c r="T354" s="24"/>
      <c r="U354" s="25"/>
      <c r="V354" s="25"/>
      <c r="W354" s="25"/>
      <c r="X354" s="25"/>
      <c r="Y354" s="25"/>
      <c r="Z354" s="25"/>
    </row>
    <row r="355" spans="1:26" ht="14.25" customHeight="1" x14ac:dyDescent="0.25">
      <c r="A355" s="25"/>
      <c r="B355" s="23"/>
      <c r="C355" s="23"/>
      <c r="D355" s="23"/>
      <c r="E355" s="23"/>
      <c r="F355" s="24"/>
      <c r="G355" s="30"/>
      <c r="H355" s="25"/>
      <c r="I355" s="25"/>
      <c r="J355" s="25"/>
      <c r="K355" s="25"/>
      <c r="L355" s="25"/>
      <c r="M355" s="24"/>
      <c r="N355" s="30"/>
      <c r="O355" s="25"/>
      <c r="P355" s="25"/>
      <c r="Q355" s="25"/>
      <c r="R355" s="25"/>
      <c r="S355" s="25"/>
      <c r="T355" s="24"/>
      <c r="U355" s="25"/>
      <c r="V355" s="25"/>
      <c r="W355" s="25"/>
      <c r="X355" s="25"/>
      <c r="Y355" s="25"/>
      <c r="Z355" s="25"/>
    </row>
    <row r="356" spans="1:26" ht="14.25" customHeight="1" x14ac:dyDescent="0.25">
      <c r="A356" s="25"/>
      <c r="B356" s="23"/>
      <c r="C356" s="23"/>
      <c r="D356" s="23"/>
      <c r="E356" s="23"/>
      <c r="F356" s="24"/>
      <c r="G356" s="30"/>
      <c r="H356" s="25"/>
      <c r="I356" s="25"/>
      <c r="J356" s="25"/>
      <c r="K356" s="25"/>
      <c r="L356" s="25"/>
      <c r="M356" s="24"/>
      <c r="N356" s="30"/>
      <c r="O356" s="25"/>
      <c r="P356" s="25"/>
      <c r="Q356" s="25"/>
      <c r="R356" s="25"/>
      <c r="S356" s="25"/>
      <c r="T356" s="24"/>
      <c r="U356" s="25"/>
      <c r="V356" s="25"/>
      <c r="W356" s="25"/>
      <c r="X356" s="25"/>
      <c r="Y356" s="25"/>
      <c r="Z356" s="25"/>
    </row>
    <row r="357" spans="1:26" ht="14.25" customHeight="1" x14ac:dyDescent="0.25">
      <c r="A357" s="25"/>
      <c r="B357" s="23"/>
      <c r="C357" s="23"/>
      <c r="D357" s="23"/>
      <c r="E357" s="23"/>
      <c r="F357" s="24"/>
      <c r="G357" s="30"/>
      <c r="H357" s="25"/>
      <c r="I357" s="25"/>
      <c r="J357" s="25"/>
      <c r="K357" s="25"/>
      <c r="L357" s="25"/>
      <c r="M357" s="24"/>
      <c r="N357" s="30"/>
      <c r="O357" s="25"/>
      <c r="P357" s="25"/>
      <c r="Q357" s="25"/>
      <c r="R357" s="25"/>
      <c r="S357" s="25"/>
      <c r="T357" s="24"/>
      <c r="U357" s="25"/>
      <c r="V357" s="25"/>
      <c r="W357" s="25"/>
      <c r="X357" s="25"/>
      <c r="Y357" s="25"/>
      <c r="Z357" s="25"/>
    </row>
    <row r="358" spans="1:26" ht="14.25" customHeight="1" x14ac:dyDescent="0.25">
      <c r="A358" s="25"/>
      <c r="B358" s="23"/>
      <c r="C358" s="23"/>
      <c r="D358" s="23"/>
      <c r="E358" s="23"/>
      <c r="F358" s="24"/>
      <c r="G358" s="30"/>
      <c r="H358" s="25"/>
      <c r="I358" s="25"/>
      <c r="J358" s="25"/>
      <c r="K358" s="25"/>
      <c r="L358" s="25"/>
      <c r="M358" s="24"/>
      <c r="N358" s="30"/>
      <c r="O358" s="25"/>
      <c r="P358" s="25"/>
      <c r="Q358" s="25"/>
      <c r="R358" s="25"/>
      <c r="S358" s="25"/>
      <c r="T358" s="24"/>
      <c r="U358" s="25"/>
      <c r="V358" s="25"/>
      <c r="W358" s="25"/>
      <c r="X358" s="25"/>
      <c r="Y358" s="25"/>
      <c r="Z358" s="25"/>
    </row>
    <row r="359" spans="1:26" ht="14.25" customHeight="1" x14ac:dyDescent="0.25">
      <c r="A359" s="25"/>
      <c r="B359" s="23"/>
      <c r="C359" s="23"/>
      <c r="D359" s="23"/>
      <c r="E359" s="23"/>
      <c r="F359" s="24"/>
      <c r="G359" s="30"/>
      <c r="H359" s="25"/>
      <c r="I359" s="25"/>
      <c r="J359" s="25"/>
      <c r="K359" s="25"/>
      <c r="L359" s="25"/>
      <c r="M359" s="24"/>
      <c r="N359" s="30"/>
      <c r="O359" s="25"/>
      <c r="P359" s="25"/>
      <c r="Q359" s="25"/>
      <c r="R359" s="25"/>
      <c r="S359" s="25"/>
      <c r="T359" s="24"/>
      <c r="U359" s="25"/>
      <c r="V359" s="25"/>
      <c r="W359" s="25"/>
      <c r="X359" s="25"/>
      <c r="Y359" s="25"/>
      <c r="Z359" s="25"/>
    </row>
    <row r="360" spans="1:26" ht="14.25" customHeight="1" x14ac:dyDescent="0.25">
      <c r="A360" s="25"/>
      <c r="B360" s="23"/>
      <c r="C360" s="23"/>
      <c r="D360" s="23"/>
      <c r="E360" s="23"/>
      <c r="F360" s="24"/>
      <c r="G360" s="30"/>
      <c r="H360" s="25"/>
      <c r="I360" s="25"/>
      <c r="J360" s="25"/>
      <c r="K360" s="25"/>
      <c r="L360" s="25"/>
      <c r="M360" s="24"/>
      <c r="N360" s="30"/>
      <c r="O360" s="25"/>
      <c r="P360" s="25"/>
      <c r="Q360" s="25"/>
      <c r="R360" s="25"/>
      <c r="S360" s="25"/>
      <c r="T360" s="24"/>
      <c r="U360" s="25"/>
      <c r="V360" s="25"/>
      <c r="W360" s="25"/>
      <c r="X360" s="25"/>
      <c r="Y360" s="25"/>
      <c r="Z360" s="25"/>
    </row>
    <row r="361" spans="1:26" ht="14.25" customHeight="1" x14ac:dyDescent="0.25">
      <c r="A361" s="25"/>
      <c r="B361" s="23"/>
      <c r="C361" s="23"/>
      <c r="D361" s="23"/>
      <c r="E361" s="23"/>
      <c r="F361" s="24"/>
      <c r="G361" s="30"/>
      <c r="H361" s="25"/>
      <c r="I361" s="25"/>
      <c r="J361" s="25"/>
      <c r="K361" s="25"/>
      <c r="L361" s="25"/>
      <c r="M361" s="24"/>
      <c r="N361" s="30"/>
      <c r="O361" s="25"/>
      <c r="P361" s="25"/>
      <c r="Q361" s="25"/>
      <c r="R361" s="25"/>
      <c r="S361" s="25"/>
      <c r="T361" s="24"/>
      <c r="U361" s="25"/>
      <c r="V361" s="25"/>
      <c r="W361" s="25"/>
      <c r="X361" s="25"/>
      <c r="Y361" s="25"/>
      <c r="Z361" s="25"/>
    </row>
    <row r="362" spans="1:26" ht="14.25" customHeight="1" x14ac:dyDescent="0.25">
      <c r="A362" s="25"/>
      <c r="B362" s="23"/>
      <c r="C362" s="23"/>
      <c r="D362" s="23"/>
      <c r="E362" s="23"/>
      <c r="F362" s="24"/>
      <c r="G362" s="30"/>
      <c r="H362" s="25"/>
      <c r="I362" s="25"/>
      <c r="J362" s="25"/>
      <c r="K362" s="25"/>
      <c r="L362" s="25"/>
      <c r="M362" s="24"/>
      <c r="N362" s="30"/>
      <c r="O362" s="25"/>
      <c r="P362" s="25"/>
      <c r="Q362" s="25"/>
      <c r="R362" s="25"/>
      <c r="S362" s="25"/>
      <c r="T362" s="24"/>
      <c r="U362" s="25"/>
      <c r="V362" s="25"/>
      <c r="W362" s="25"/>
      <c r="X362" s="25"/>
      <c r="Y362" s="25"/>
      <c r="Z362" s="25"/>
    </row>
    <row r="363" spans="1:26" ht="14.25" customHeight="1" x14ac:dyDescent="0.25">
      <c r="A363" s="25"/>
      <c r="B363" s="23"/>
      <c r="C363" s="23"/>
      <c r="D363" s="23"/>
      <c r="E363" s="23"/>
      <c r="F363" s="24"/>
      <c r="G363" s="30"/>
      <c r="H363" s="25"/>
      <c r="I363" s="25"/>
      <c r="J363" s="25"/>
      <c r="K363" s="25"/>
      <c r="L363" s="25"/>
      <c r="M363" s="24"/>
      <c r="N363" s="30"/>
      <c r="O363" s="25"/>
      <c r="P363" s="25"/>
      <c r="Q363" s="25"/>
      <c r="R363" s="25"/>
      <c r="S363" s="25"/>
      <c r="T363" s="24"/>
      <c r="U363" s="25"/>
      <c r="V363" s="25"/>
      <c r="W363" s="25"/>
      <c r="X363" s="25"/>
      <c r="Y363" s="25"/>
      <c r="Z363" s="25"/>
    </row>
    <row r="364" spans="1:26" ht="14.25" customHeight="1" x14ac:dyDescent="0.25">
      <c r="A364" s="25"/>
      <c r="B364" s="23"/>
      <c r="C364" s="23"/>
      <c r="D364" s="23"/>
      <c r="E364" s="23"/>
      <c r="F364" s="24"/>
      <c r="G364" s="30"/>
      <c r="H364" s="25"/>
      <c r="I364" s="25"/>
      <c r="J364" s="25"/>
      <c r="K364" s="25"/>
      <c r="L364" s="25"/>
      <c r="M364" s="24"/>
      <c r="N364" s="30"/>
      <c r="O364" s="25"/>
      <c r="P364" s="25"/>
      <c r="Q364" s="25"/>
      <c r="R364" s="25"/>
      <c r="S364" s="25"/>
      <c r="T364" s="24"/>
      <c r="U364" s="25"/>
      <c r="V364" s="25"/>
      <c r="W364" s="25"/>
      <c r="X364" s="25"/>
      <c r="Y364" s="25"/>
      <c r="Z364" s="25"/>
    </row>
    <row r="365" spans="1:26" ht="14.25" customHeight="1" x14ac:dyDescent="0.25">
      <c r="A365" s="25"/>
      <c r="B365" s="23"/>
      <c r="C365" s="23"/>
      <c r="D365" s="23"/>
      <c r="E365" s="23"/>
      <c r="F365" s="24"/>
      <c r="G365" s="30"/>
      <c r="H365" s="25"/>
      <c r="I365" s="25"/>
      <c r="J365" s="25"/>
      <c r="K365" s="25"/>
      <c r="L365" s="25"/>
      <c r="M365" s="24"/>
      <c r="N365" s="30"/>
      <c r="O365" s="25"/>
      <c r="P365" s="25"/>
      <c r="Q365" s="25"/>
      <c r="R365" s="25"/>
      <c r="S365" s="25"/>
      <c r="T365" s="24"/>
      <c r="U365" s="25"/>
      <c r="V365" s="25"/>
      <c r="W365" s="25"/>
      <c r="X365" s="25"/>
      <c r="Y365" s="25"/>
      <c r="Z365" s="25"/>
    </row>
    <row r="366" spans="1:26" ht="14.25" customHeight="1" x14ac:dyDescent="0.25">
      <c r="A366" s="25"/>
      <c r="B366" s="23"/>
      <c r="C366" s="23"/>
      <c r="D366" s="23"/>
      <c r="E366" s="23"/>
      <c r="F366" s="24"/>
      <c r="G366" s="30"/>
      <c r="H366" s="25"/>
      <c r="I366" s="25"/>
      <c r="J366" s="25"/>
      <c r="K366" s="25"/>
      <c r="L366" s="25"/>
      <c r="M366" s="24"/>
      <c r="N366" s="30"/>
      <c r="O366" s="25"/>
      <c r="P366" s="25"/>
      <c r="Q366" s="25"/>
      <c r="R366" s="25"/>
      <c r="S366" s="25"/>
      <c r="T366" s="24"/>
      <c r="U366" s="25"/>
      <c r="V366" s="25"/>
      <c r="W366" s="25"/>
      <c r="X366" s="25"/>
      <c r="Y366" s="25"/>
      <c r="Z366" s="25"/>
    </row>
    <row r="367" spans="1:26" ht="14.25" customHeight="1" x14ac:dyDescent="0.25">
      <c r="A367" s="25"/>
      <c r="B367" s="23"/>
      <c r="C367" s="23"/>
      <c r="D367" s="23"/>
      <c r="E367" s="23"/>
      <c r="F367" s="24"/>
      <c r="G367" s="30"/>
      <c r="H367" s="25"/>
      <c r="I367" s="25"/>
      <c r="J367" s="25"/>
      <c r="K367" s="25"/>
      <c r="L367" s="25"/>
      <c r="M367" s="24"/>
      <c r="N367" s="30"/>
      <c r="O367" s="25"/>
      <c r="P367" s="25"/>
      <c r="Q367" s="25"/>
      <c r="R367" s="25"/>
      <c r="S367" s="25"/>
      <c r="T367" s="24"/>
      <c r="U367" s="25"/>
      <c r="V367" s="25"/>
      <c r="W367" s="25"/>
      <c r="X367" s="25"/>
      <c r="Y367" s="25"/>
      <c r="Z367" s="25"/>
    </row>
    <row r="368" spans="1:26" ht="14.25" customHeight="1" x14ac:dyDescent="0.25">
      <c r="A368" s="25"/>
      <c r="B368" s="23"/>
      <c r="C368" s="23"/>
      <c r="D368" s="23"/>
      <c r="E368" s="23"/>
      <c r="F368" s="24"/>
      <c r="G368" s="30"/>
      <c r="H368" s="25"/>
      <c r="I368" s="25"/>
      <c r="J368" s="25"/>
      <c r="K368" s="25"/>
      <c r="L368" s="25"/>
      <c r="M368" s="24"/>
      <c r="N368" s="30"/>
      <c r="O368" s="25"/>
      <c r="P368" s="25"/>
      <c r="Q368" s="25"/>
      <c r="R368" s="25"/>
      <c r="S368" s="25"/>
      <c r="T368" s="24"/>
      <c r="U368" s="25"/>
      <c r="V368" s="25"/>
      <c r="W368" s="25"/>
      <c r="X368" s="25"/>
      <c r="Y368" s="25"/>
      <c r="Z368" s="25"/>
    </row>
    <row r="369" spans="1:26" ht="14.25" customHeight="1" x14ac:dyDescent="0.25">
      <c r="A369" s="25"/>
      <c r="B369" s="23"/>
      <c r="C369" s="23"/>
      <c r="D369" s="23"/>
      <c r="E369" s="23"/>
      <c r="F369" s="24"/>
      <c r="G369" s="30"/>
      <c r="H369" s="25"/>
      <c r="I369" s="25"/>
      <c r="J369" s="25"/>
      <c r="K369" s="25"/>
      <c r="L369" s="25"/>
      <c r="M369" s="24"/>
      <c r="N369" s="30"/>
      <c r="O369" s="25"/>
      <c r="P369" s="25"/>
      <c r="Q369" s="25"/>
      <c r="R369" s="25"/>
      <c r="S369" s="25"/>
      <c r="T369" s="24"/>
      <c r="U369" s="25"/>
      <c r="V369" s="25"/>
      <c r="W369" s="25"/>
      <c r="X369" s="25"/>
      <c r="Y369" s="25"/>
      <c r="Z369" s="25"/>
    </row>
    <row r="370" spans="1:26" ht="14.25" customHeight="1" x14ac:dyDescent="0.25">
      <c r="A370" s="25"/>
      <c r="B370" s="23"/>
      <c r="C370" s="23"/>
      <c r="D370" s="23"/>
      <c r="E370" s="23"/>
      <c r="F370" s="24"/>
      <c r="G370" s="30"/>
      <c r="H370" s="25"/>
      <c r="I370" s="25"/>
      <c r="J370" s="25"/>
      <c r="K370" s="25"/>
      <c r="L370" s="25"/>
      <c r="M370" s="24"/>
      <c r="N370" s="30"/>
      <c r="O370" s="25"/>
      <c r="P370" s="25"/>
      <c r="Q370" s="25"/>
      <c r="R370" s="25"/>
      <c r="S370" s="25"/>
      <c r="T370" s="24"/>
      <c r="U370" s="25"/>
      <c r="V370" s="25"/>
      <c r="W370" s="25"/>
      <c r="X370" s="25"/>
      <c r="Y370" s="25"/>
      <c r="Z370" s="25"/>
    </row>
    <row r="371" spans="1:26" ht="14.25" customHeight="1" x14ac:dyDescent="0.25">
      <c r="A371" s="25"/>
      <c r="B371" s="23"/>
      <c r="C371" s="23"/>
      <c r="D371" s="23"/>
      <c r="E371" s="23"/>
      <c r="F371" s="24"/>
      <c r="G371" s="30"/>
      <c r="H371" s="25"/>
      <c r="I371" s="25"/>
      <c r="J371" s="25"/>
      <c r="K371" s="25"/>
      <c r="L371" s="25"/>
      <c r="M371" s="24"/>
      <c r="N371" s="30"/>
      <c r="O371" s="25"/>
      <c r="P371" s="25"/>
      <c r="Q371" s="25"/>
      <c r="R371" s="25"/>
      <c r="S371" s="25"/>
      <c r="T371" s="24"/>
      <c r="U371" s="25"/>
      <c r="V371" s="25"/>
      <c r="W371" s="25"/>
      <c r="X371" s="25"/>
      <c r="Y371" s="25"/>
      <c r="Z371" s="25"/>
    </row>
    <row r="372" spans="1:26" ht="14.25" customHeight="1" x14ac:dyDescent="0.25">
      <c r="A372" s="25"/>
      <c r="B372" s="23"/>
      <c r="C372" s="23"/>
      <c r="D372" s="23"/>
      <c r="E372" s="23"/>
      <c r="F372" s="24"/>
      <c r="G372" s="30"/>
      <c r="H372" s="25"/>
      <c r="I372" s="25"/>
      <c r="J372" s="25"/>
      <c r="K372" s="25"/>
      <c r="L372" s="25"/>
      <c r="M372" s="24"/>
      <c r="N372" s="30"/>
      <c r="O372" s="25"/>
      <c r="P372" s="25"/>
      <c r="Q372" s="25"/>
      <c r="R372" s="25"/>
      <c r="S372" s="25"/>
      <c r="T372" s="24"/>
      <c r="U372" s="25"/>
      <c r="V372" s="25"/>
      <c r="W372" s="25"/>
      <c r="X372" s="25"/>
      <c r="Y372" s="25"/>
      <c r="Z372" s="25"/>
    </row>
    <row r="373" spans="1:26" ht="14.25" customHeight="1" x14ac:dyDescent="0.25">
      <c r="A373" s="25"/>
      <c r="B373" s="23"/>
      <c r="C373" s="23"/>
      <c r="D373" s="23"/>
      <c r="E373" s="23"/>
      <c r="F373" s="24"/>
      <c r="G373" s="30"/>
      <c r="H373" s="25"/>
      <c r="I373" s="25"/>
      <c r="J373" s="25"/>
      <c r="K373" s="25"/>
      <c r="L373" s="25"/>
      <c r="M373" s="24"/>
      <c r="N373" s="30"/>
      <c r="O373" s="25"/>
      <c r="P373" s="25"/>
      <c r="Q373" s="25"/>
      <c r="R373" s="25"/>
      <c r="S373" s="25"/>
      <c r="T373" s="24"/>
      <c r="U373" s="25"/>
      <c r="V373" s="25"/>
      <c r="W373" s="25"/>
      <c r="X373" s="25"/>
      <c r="Y373" s="25"/>
      <c r="Z373" s="25"/>
    </row>
    <row r="374" spans="1:26" ht="14.25" customHeight="1" x14ac:dyDescent="0.25">
      <c r="A374" s="25"/>
      <c r="B374" s="23"/>
      <c r="C374" s="23"/>
      <c r="D374" s="23"/>
      <c r="E374" s="23"/>
      <c r="F374" s="24"/>
      <c r="G374" s="30"/>
      <c r="H374" s="25"/>
      <c r="I374" s="25"/>
      <c r="J374" s="25"/>
      <c r="K374" s="25"/>
      <c r="L374" s="25"/>
      <c r="M374" s="24"/>
      <c r="N374" s="30"/>
      <c r="O374" s="25"/>
      <c r="P374" s="25"/>
      <c r="Q374" s="25"/>
      <c r="R374" s="25"/>
      <c r="S374" s="25"/>
      <c r="T374" s="24"/>
      <c r="U374" s="25"/>
      <c r="V374" s="25"/>
      <c r="W374" s="25"/>
      <c r="X374" s="25"/>
      <c r="Y374" s="25"/>
      <c r="Z374" s="25"/>
    </row>
    <row r="375" spans="1:26" ht="14.25" customHeight="1" x14ac:dyDescent="0.25">
      <c r="A375" s="25"/>
      <c r="B375" s="23"/>
      <c r="C375" s="23"/>
      <c r="D375" s="23"/>
      <c r="E375" s="23"/>
      <c r="F375" s="24"/>
      <c r="G375" s="30"/>
      <c r="H375" s="25"/>
      <c r="I375" s="25"/>
      <c r="J375" s="25"/>
      <c r="K375" s="25"/>
      <c r="L375" s="25"/>
      <c r="M375" s="24"/>
      <c r="N375" s="30"/>
      <c r="O375" s="25"/>
      <c r="P375" s="25"/>
      <c r="Q375" s="25"/>
      <c r="R375" s="25"/>
      <c r="S375" s="25"/>
      <c r="T375" s="24"/>
      <c r="U375" s="25"/>
      <c r="V375" s="25"/>
      <c r="W375" s="25"/>
      <c r="X375" s="25"/>
      <c r="Y375" s="25"/>
      <c r="Z375" s="25"/>
    </row>
    <row r="376" spans="1:26" ht="14.25" customHeight="1" x14ac:dyDescent="0.25">
      <c r="A376" s="25"/>
      <c r="B376" s="23"/>
      <c r="C376" s="23"/>
      <c r="D376" s="23"/>
      <c r="E376" s="23"/>
      <c r="F376" s="24"/>
      <c r="G376" s="30"/>
      <c r="H376" s="25"/>
      <c r="I376" s="25"/>
      <c r="J376" s="25"/>
      <c r="K376" s="25"/>
      <c r="L376" s="25"/>
      <c r="M376" s="24"/>
      <c r="N376" s="30"/>
      <c r="O376" s="25"/>
      <c r="P376" s="25"/>
      <c r="Q376" s="25"/>
      <c r="R376" s="25"/>
      <c r="S376" s="25"/>
      <c r="T376" s="24"/>
      <c r="U376" s="25"/>
      <c r="V376" s="25"/>
      <c r="W376" s="25"/>
      <c r="X376" s="25"/>
      <c r="Y376" s="25"/>
      <c r="Z376" s="25"/>
    </row>
    <row r="377" spans="1:26" ht="14.25" customHeight="1" x14ac:dyDescent="0.25">
      <c r="A377" s="25"/>
      <c r="B377" s="23"/>
      <c r="C377" s="23"/>
      <c r="D377" s="23"/>
      <c r="E377" s="23"/>
      <c r="F377" s="24"/>
      <c r="G377" s="30"/>
      <c r="H377" s="25"/>
      <c r="I377" s="25"/>
      <c r="J377" s="25"/>
      <c r="K377" s="25"/>
      <c r="L377" s="25"/>
      <c r="M377" s="24"/>
      <c r="N377" s="30"/>
      <c r="O377" s="25"/>
      <c r="P377" s="25"/>
      <c r="Q377" s="25"/>
      <c r="R377" s="25"/>
      <c r="S377" s="25"/>
      <c r="T377" s="24"/>
      <c r="U377" s="25"/>
      <c r="V377" s="25"/>
      <c r="W377" s="25"/>
      <c r="X377" s="25"/>
      <c r="Y377" s="25"/>
      <c r="Z377" s="25"/>
    </row>
    <row r="378" spans="1:26" ht="14.25" customHeight="1" x14ac:dyDescent="0.25">
      <c r="A378" s="25"/>
      <c r="B378" s="23"/>
      <c r="C378" s="23"/>
      <c r="D378" s="23"/>
      <c r="E378" s="23"/>
      <c r="F378" s="24"/>
      <c r="G378" s="30"/>
      <c r="H378" s="25"/>
      <c r="I378" s="25"/>
      <c r="J378" s="25"/>
      <c r="K378" s="25"/>
      <c r="L378" s="25"/>
      <c r="M378" s="24"/>
      <c r="N378" s="30"/>
      <c r="O378" s="25"/>
      <c r="P378" s="25"/>
      <c r="Q378" s="25"/>
      <c r="R378" s="25"/>
      <c r="S378" s="25"/>
      <c r="T378" s="24"/>
      <c r="U378" s="25"/>
      <c r="V378" s="25"/>
      <c r="W378" s="25"/>
      <c r="X378" s="25"/>
      <c r="Y378" s="25"/>
      <c r="Z378" s="25"/>
    </row>
    <row r="379" spans="1:26" ht="14.25" customHeight="1" x14ac:dyDescent="0.25">
      <c r="A379" s="25"/>
      <c r="B379" s="23"/>
      <c r="C379" s="23"/>
      <c r="D379" s="23"/>
      <c r="E379" s="23"/>
      <c r="F379" s="24"/>
      <c r="G379" s="30"/>
      <c r="H379" s="25"/>
      <c r="I379" s="25"/>
      <c r="J379" s="25"/>
      <c r="K379" s="25"/>
      <c r="L379" s="25"/>
      <c r="M379" s="24"/>
      <c r="N379" s="30"/>
      <c r="O379" s="25"/>
      <c r="P379" s="25"/>
      <c r="Q379" s="25"/>
      <c r="R379" s="25"/>
      <c r="S379" s="25"/>
      <c r="T379" s="24"/>
      <c r="U379" s="25"/>
      <c r="V379" s="25"/>
      <c r="W379" s="25"/>
      <c r="X379" s="25"/>
      <c r="Y379" s="25"/>
      <c r="Z379" s="25"/>
    </row>
    <row r="380" spans="1:26" ht="14.25" customHeight="1" x14ac:dyDescent="0.25">
      <c r="A380" s="25"/>
      <c r="B380" s="23"/>
      <c r="C380" s="23"/>
      <c r="D380" s="23"/>
      <c r="E380" s="23"/>
      <c r="F380" s="24"/>
      <c r="G380" s="30"/>
      <c r="H380" s="25"/>
      <c r="I380" s="25"/>
      <c r="J380" s="25"/>
      <c r="K380" s="25"/>
      <c r="L380" s="25"/>
      <c r="M380" s="24"/>
      <c r="N380" s="30"/>
      <c r="O380" s="25"/>
      <c r="P380" s="25"/>
      <c r="Q380" s="25"/>
      <c r="R380" s="25"/>
      <c r="S380" s="25"/>
      <c r="T380" s="24"/>
      <c r="U380" s="25"/>
      <c r="V380" s="25"/>
      <c r="W380" s="25"/>
      <c r="X380" s="25"/>
      <c r="Y380" s="25"/>
      <c r="Z380" s="25"/>
    </row>
    <row r="381" spans="1:26" ht="14.25" customHeight="1" x14ac:dyDescent="0.25">
      <c r="A381" s="25"/>
      <c r="B381" s="23"/>
      <c r="C381" s="23"/>
      <c r="D381" s="23"/>
      <c r="E381" s="23"/>
      <c r="F381" s="24"/>
      <c r="G381" s="30"/>
      <c r="H381" s="25"/>
      <c r="I381" s="25"/>
      <c r="J381" s="25"/>
      <c r="K381" s="25"/>
      <c r="L381" s="25"/>
      <c r="M381" s="24"/>
      <c r="N381" s="30"/>
      <c r="O381" s="25"/>
      <c r="P381" s="25"/>
      <c r="Q381" s="25"/>
      <c r="R381" s="25"/>
      <c r="S381" s="25"/>
      <c r="T381" s="24"/>
      <c r="U381" s="25"/>
      <c r="V381" s="25"/>
      <c r="W381" s="25"/>
      <c r="X381" s="25"/>
      <c r="Y381" s="25"/>
      <c r="Z381" s="25"/>
    </row>
    <row r="382" spans="1:26" ht="14.25" customHeight="1" x14ac:dyDescent="0.25">
      <c r="A382" s="25"/>
      <c r="B382" s="23"/>
      <c r="C382" s="23"/>
      <c r="D382" s="23"/>
      <c r="E382" s="23"/>
      <c r="F382" s="24"/>
      <c r="G382" s="30"/>
      <c r="H382" s="25"/>
      <c r="I382" s="25"/>
      <c r="J382" s="25"/>
      <c r="K382" s="25"/>
      <c r="L382" s="25"/>
      <c r="M382" s="24"/>
      <c r="N382" s="30"/>
      <c r="O382" s="25"/>
      <c r="P382" s="25"/>
      <c r="Q382" s="25"/>
      <c r="R382" s="25"/>
      <c r="S382" s="25"/>
      <c r="T382" s="24"/>
      <c r="U382" s="25"/>
      <c r="V382" s="25"/>
      <c r="W382" s="25"/>
      <c r="X382" s="25"/>
      <c r="Y382" s="25"/>
      <c r="Z382" s="25"/>
    </row>
    <row r="383" spans="1:26" ht="14.25" customHeight="1" x14ac:dyDescent="0.25">
      <c r="A383" s="25"/>
      <c r="B383" s="23"/>
      <c r="C383" s="23"/>
      <c r="D383" s="23"/>
      <c r="E383" s="23"/>
      <c r="F383" s="24"/>
      <c r="G383" s="30"/>
      <c r="H383" s="25"/>
      <c r="I383" s="25"/>
      <c r="J383" s="25"/>
      <c r="K383" s="25"/>
      <c r="L383" s="25"/>
      <c r="M383" s="24"/>
      <c r="N383" s="30"/>
      <c r="O383" s="25"/>
      <c r="P383" s="25"/>
      <c r="Q383" s="25"/>
      <c r="R383" s="25"/>
      <c r="S383" s="25"/>
      <c r="T383" s="24"/>
      <c r="U383" s="25"/>
      <c r="V383" s="25"/>
      <c r="W383" s="25"/>
      <c r="X383" s="25"/>
      <c r="Y383" s="25"/>
      <c r="Z383" s="25"/>
    </row>
    <row r="384" spans="1:26" ht="14.25" customHeight="1" x14ac:dyDescent="0.25">
      <c r="A384" s="25"/>
      <c r="B384" s="23"/>
      <c r="C384" s="23"/>
      <c r="D384" s="23"/>
      <c r="E384" s="23"/>
      <c r="F384" s="24"/>
      <c r="G384" s="30"/>
      <c r="H384" s="25"/>
      <c r="I384" s="25"/>
      <c r="J384" s="25"/>
      <c r="K384" s="25"/>
      <c r="L384" s="25"/>
      <c r="M384" s="24"/>
      <c r="N384" s="30"/>
      <c r="O384" s="25"/>
      <c r="P384" s="25"/>
      <c r="Q384" s="25"/>
      <c r="R384" s="25"/>
      <c r="S384" s="25"/>
      <c r="T384" s="24"/>
      <c r="U384" s="25"/>
      <c r="V384" s="25"/>
      <c r="W384" s="25"/>
      <c r="X384" s="25"/>
      <c r="Y384" s="25"/>
      <c r="Z384" s="25"/>
    </row>
    <row r="385" spans="1:26" ht="14.25" customHeight="1" x14ac:dyDescent="0.25">
      <c r="A385" s="25"/>
      <c r="B385" s="23"/>
      <c r="C385" s="23"/>
      <c r="D385" s="23"/>
      <c r="E385" s="23"/>
      <c r="F385" s="24"/>
      <c r="G385" s="30"/>
      <c r="H385" s="25"/>
      <c r="I385" s="25"/>
      <c r="J385" s="25"/>
      <c r="K385" s="25"/>
      <c r="L385" s="25"/>
      <c r="M385" s="24"/>
      <c r="N385" s="30"/>
      <c r="O385" s="25"/>
      <c r="P385" s="25"/>
      <c r="Q385" s="25"/>
      <c r="R385" s="25"/>
      <c r="S385" s="25"/>
      <c r="T385" s="24"/>
      <c r="U385" s="25"/>
      <c r="V385" s="25"/>
      <c r="W385" s="25"/>
      <c r="X385" s="25"/>
      <c r="Y385" s="25"/>
      <c r="Z385" s="25"/>
    </row>
    <row r="386" spans="1:26" ht="14.25" customHeight="1" x14ac:dyDescent="0.25">
      <c r="A386" s="25"/>
      <c r="B386" s="23"/>
      <c r="C386" s="23"/>
      <c r="D386" s="23"/>
      <c r="E386" s="23"/>
      <c r="F386" s="24"/>
      <c r="G386" s="30"/>
      <c r="H386" s="25"/>
      <c r="I386" s="25"/>
      <c r="J386" s="25"/>
      <c r="K386" s="25"/>
      <c r="L386" s="25"/>
      <c r="M386" s="24"/>
      <c r="N386" s="30"/>
      <c r="O386" s="25"/>
      <c r="P386" s="25"/>
      <c r="Q386" s="25"/>
      <c r="R386" s="25"/>
      <c r="S386" s="25"/>
      <c r="T386" s="24"/>
      <c r="U386" s="25"/>
      <c r="V386" s="25"/>
      <c r="W386" s="25"/>
      <c r="X386" s="25"/>
      <c r="Y386" s="25"/>
      <c r="Z386" s="25"/>
    </row>
    <row r="387" spans="1:26" ht="14.25" customHeight="1" x14ac:dyDescent="0.25">
      <c r="A387" s="25"/>
      <c r="B387" s="23"/>
      <c r="C387" s="23"/>
      <c r="D387" s="23"/>
      <c r="E387" s="23"/>
      <c r="F387" s="24"/>
      <c r="G387" s="30"/>
      <c r="H387" s="25"/>
      <c r="I387" s="25"/>
      <c r="J387" s="25"/>
      <c r="K387" s="25"/>
      <c r="L387" s="25"/>
      <c r="M387" s="24"/>
      <c r="N387" s="30"/>
      <c r="O387" s="25"/>
      <c r="P387" s="25"/>
      <c r="Q387" s="25"/>
      <c r="R387" s="25"/>
      <c r="S387" s="25"/>
      <c r="T387" s="24"/>
      <c r="U387" s="25"/>
      <c r="V387" s="25"/>
      <c r="W387" s="25"/>
      <c r="X387" s="25"/>
      <c r="Y387" s="25"/>
      <c r="Z387" s="25"/>
    </row>
    <row r="388" spans="1:26" ht="14.25" customHeight="1" x14ac:dyDescent="0.25">
      <c r="A388" s="25"/>
      <c r="B388" s="23"/>
      <c r="C388" s="23"/>
      <c r="D388" s="23"/>
      <c r="E388" s="23"/>
      <c r="F388" s="24"/>
      <c r="G388" s="30"/>
      <c r="H388" s="25"/>
      <c r="I388" s="25"/>
      <c r="J388" s="25"/>
      <c r="K388" s="25"/>
      <c r="L388" s="25"/>
      <c r="M388" s="24"/>
      <c r="N388" s="30"/>
      <c r="O388" s="25"/>
      <c r="P388" s="25"/>
      <c r="Q388" s="25"/>
      <c r="R388" s="25"/>
      <c r="S388" s="25"/>
      <c r="T388" s="24"/>
      <c r="U388" s="25"/>
      <c r="V388" s="25"/>
      <c r="W388" s="25"/>
      <c r="X388" s="25"/>
      <c r="Y388" s="25"/>
      <c r="Z388" s="25"/>
    </row>
    <row r="389" spans="1:26" ht="14.25" customHeight="1" x14ac:dyDescent="0.25">
      <c r="A389" s="25"/>
      <c r="B389" s="23"/>
      <c r="C389" s="23"/>
      <c r="D389" s="23"/>
      <c r="E389" s="23"/>
      <c r="F389" s="24"/>
      <c r="G389" s="30"/>
      <c r="H389" s="25"/>
      <c r="I389" s="25"/>
      <c r="J389" s="25"/>
      <c r="K389" s="25"/>
      <c r="L389" s="25"/>
      <c r="M389" s="24"/>
      <c r="N389" s="30"/>
      <c r="O389" s="25"/>
      <c r="P389" s="25"/>
      <c r="Q389" s="25"/>
      <c r="R389" s="25"/>
      <c r="S389" s="25"/>
      <c r="T389" s="24"/>
      <c r="U389" s="25"/>
      <c r="V389" s="25"/>
      <c r="W389" s="25"/>
      <c r="X389" s="25"/>
      <c r="Y389" s="25"/>
      <c r="Z389" s="25"/>
    </row>
    <row r="390" spans="1:26" ht="14.25" customHeight="1" x14ac:dyDescent="0.25">
      <c r="A390" s="25"/>
      <c r="B390" s="23"/>
      <c r="C390" s="23"/>
      <c r="D390" s="23"/>
      <c r="E390" s="23"/>
      <c r="F390" s="24"/>
      <c r="G390" s="30"/>
      <c r="H390" s="25"/>
      <c r="I390" s="25"/>
      <c r="J390" s="25"/>
      <c r="K390" s="25"/>
      <c r="L390" s="25"/>
      <c r="M390" s="24"/>
      <c r="N390" s="30"/>
      <c r="O390" s="25"/>
      <c r="P390" s="25"/>
      <c r="Q390" s="25"/>
      <c r="R390" s="25"/>
      <c r="S390" s="25"/>
      <c r="T390" s="24"/>
      <c r="U390" s="25"/>
      <c r="V390" s="25"/>
      <c r="W390" s="25"/>
      <c r="X390" s="25"/>
      <c r="Y390" s="25"/>
      <c r="Z390" s="25"/>
    </row>
    <row r="391" spans="1:26" ht="14.25" customHeight="1" x14ac:dyDescent="0.25">
      <c r="A391" s="25"/>
      <c r="B391" s="23"/>
      <c r="C391" s="23"/>
      <c r="D391" s="23"/>
      <c r="E391" s="23"/>
      <c r="F391" s="24"/>
      <c r="G391" s="30"/>
      <c r="H391" s="25"/>
      <c r="I391" s="25"/>
      <c r="J391" s="25"/>
      <c r="K391" s="25"/>
      <c r="L391" s="25"/>
      <c r="M391" s="24"/>
      <c r="N391" s="30"/>
      <c r="O391" s="25"/>
      <c r="P391" s="25"/>
      <c r="Q391" s="25"/>
      <c r="R391" s="25"/>
      <c r="S391" s="25"/>
      <c r="T391" s="24"/>
      <c r="U391" s="25"/>
      <c r="V391" s="25"/>
      <c r="W391" s="25"/>
      <c r="X391" s="25"/>
      <c r="Y391" s="25"/>
      <c r="Z391" s="25"/>
    </row>
    <row r="392" spans="1:26" ht="14.25" customHeight="1" x14ac:dyDescent="0.25">
      <c r="A392" s="25"/>
      <c r="B392" s="23"/>
      <c r="C392" s="23"/>
      <c r="D392" s="23"/>
      <c r="E392" s="23"/>
      <c r="F392" s="24"/>
      <c r="G392" s="30"/>
      <c r="H392" s="25"/>
      <c r="I392" s="25"/>
      <c r="J392" s="25"/>
      <c r="K392" s="25"/>
      <c r="L392" s="25"/>
      <c r="M392" s="24"/>
      <c r="N392" s="30"/>
      <c r="O392" s="25"/>
      <c r="P392" s="25"/>
      <c r="Q392" s="25"/>
      <c r="R392" s="25"/>
      <c r="S392" s="25"/>
      <c r="T392" s="24"/>
      <c r="U392" s="25"/>
      <c r="V392" s="25"/>
      <c r="W392" s="25"/>
      <c r="X392" s="25"/>
      <c r="Y392" s="25"/>
      <c r="Z392" s="25"/>
    </row>
    <row r="393" spans="1:26" ht="14.25" customHeight="1" x14ac:dyDescent="0.25">
      <c r="A393" s="25"/>
      <c r="B393" s="23"/>
      <c r="C393" s="23"/>
      <c r="D393" s="23"/>
      <c r="E393" s="23"/>
      <c r="F393" s="24"/>
      <c r="G393" s="30"/>
      <c r="H393" s="25"/>
      <c r="I393" s="25"/>
      <c r="J393" s="25"/>
      <c r="K393" s="25"/>
      <c r="L393" s="25"/>
      <c r="M393" s="24"/>
      <c r="N393" s="30"/>
      <c r="O393" s="25"/>
      <c r="P393" s="25"/>
      <c r="Q393" s="25"/>
      <c r="R393" s="25"/>
      <c r="S393" s="25"/>
      <c r="T393" s="24"/>
      <c r="U393" s="25"/>
      <c r="V393" s="25"/>
      <c r="W393" s="25"/>
      <c r="X393" s="25"/>
      <c r="Y393" s="25"/>
      <c r="Z393" s="25"/>
    </row>
    <row r="394" spans="1:26" ht="14.25" customHeight="1" x14ac:dyDescent="0.25">
      <c r="A394" s="25"/>
      <c r="B394" s="23"/>
      <c r="C394" s="23"/>
      <c r="D394" s="23"/>
      <c r="E394" s="23"/>
      <c r="F394" s="24"/>
      <c r="G394" s="30"/>
      <c r="H394" s="25"/>
      <c r="I394" s="25"/>
      <c r="J394" s="25"/>
      <c r="K394" s="25"/>
      <c r="L394" s="25"/>
      <c r="M394" s="24"/>
      <c r="N394" s="30"/>
      <c r="O394" s="25"/>
      <c r="P394" s="25"/>
      <c r="Q394" s="25"/>
      <c r="R394" s="25"/>
      <c r="S394" s="25"/>
      <c r="T394" s="24"/>
      <c r="U394" s="25"/>
      <c r="V394" s="25"/>
      <c r="W394" s="25"/>
      <c r="X394" s="25"/>
      <c r="Y394" s="25"/>
      <c r="Z394" s="25"/>
    </row>
    <row r="395" spans="1:26" ht="14.25" customHeight="1" x14ac:dyDescent="0.25">
      <c r="A395" s="25"/>
      <c r="B395" s="23"/>
      <c r="C395" s="23"/>
      <c r="D395" s="23"/>
      <c r="E395" s="23"/>
      <c r="F395" s="24"/>
      <c r="G395" s="30"/>
      <c r="H395" s="25"/>
      <c r="I395" s="25"/>
      <c r="J395" s="25"/>
      <c r="K395" s="25"/>
      <c r="L395" s="25"/>
      <c r="M395" s="24"/>
      <c r="N395" s="30"/>
      <c r="O395" s="25"/>
      <c r="P395" s="25"/>
      <c r="Q395" s="25"/>
      <c r="R395" s="25"/>
      <c r="S395" s="25"/>
      <c r="T395" s="24"/>
      <c r="U395" s="25"/>
      <c r="V395" s="25"/>
      <c r="W395" s="25"/>
      <c r="X395" s="25"/>
      <c r="Y395" s="25"/>
      <c r="Z395" s="25"/>
    </row>
    <row r="396" spans="1:26" ht="14.25" customHeight="1" x14ac:dyDescent="0.25">
      <c r="A396" s="25"/>
      <c r="B396" s="23"/>
      <c r="C396" s="23"/>
      <c r="D396" s="23"/>
      <c r="E396" s="23"/>
      <c r="F396" s="24"/>
      <c r="G396" s="30"/>
      <c r="H396" s="25"/>
      <c r="I396" s="25"/>
      <c r="J396" s="25"/>
      <c r="K396" s="25"/>
      <c r="L396" s="25"/>
      <c r="M396" s="24"/>
      <c r="N396" s="30"/>
      <c r="O396" s="25"/>
      <c r="P396" s="25"/>
      <c r="Q396" s="25"/>
      <c r="R396" s="25"/>
      <c r="S396" s="25"/>
      <c r="T396" s="24"/>
      <c r="U396" s="25"/>
      <c r="V396" s="25"/>
      <c r="W396" s="25"/>
      <c r="X396" s="25"/>
      <c r="Y396" s="25"/>
      <c r="Z396" s="25"/>
    </row>
    <row r="397" spans="1:26" ht="14.25" customHeight="1" x14ac:dyDescent="0.25">
      <c r="A397" s="25"/>
      <c r="B397" s="23"/>
      <c r="C397" s="23"/>
      <c r="D397" s="23"/>
      <c r="E397" s="23"/>
      <c r="F397" s="24"/>
      <c r="G397" s="30"/>
      <c r="H397" s="25"/>
      <c r="I397" s="25"/>
      <c r="J397" s="25"/>
      <c r="K397" s="25"/>
      <c r="L397" s="25"/>
      <c r="M397" s="24"/>
      <c r="N397" s="30"/>
      <c r="O397" s="25"/>
      <c r="P397" s="25"/>
      <c r="Q397" s="25"/>
      <c r="R397" s="25"/>
      <c r="S397" s="25"/>
      <c r="T397" s="24"/>
      <c r="U397" s="25"/>
      <c r="V397" s="25"/>
      <c r="W397" s="25"/>
      <c r="X397" s="25"/>
      <c r="Y397" s="25"/>
      <c r="Z397" s="25"/>
    </row>
    <row r="398" spans="1:26" ht="14.25" customHeight="1" x14ac:dyDescent="0.25">
      <c r="A398" s="25"/>
      <c r="B398" s="23"/>
      <c r="C398" s="23"/>
      <c r="D398" s="23"/>
      <c r="E398" s="23"/>
      <c r="F398" s="24"/>
      <c r="G398" s="30"/>
      <c r="H398" s="25"/>
      <c r="I398" s="25"/>
      <c r="J398" s="25"/>
      <c r="K398" s="25"/>
      <c r="L398" s="25"/>
      <c r="M398" s="24"/>
      <c r="N398" s="30"/>
      <c r="O398" s="25"/>
      <c r="P398" s="25"/>
      <c r="Q398" s="25"/>
      <c r="R398" s="25"/>
      <c r="S398" s="25"/>
      <c r="T398" s="24"/>
      <c r="U398" s="25"/>
      <c r="V398" s="25"/>
      <c r="W398" s="25"/>
      <c r="X398" s="25"/>
      <c r="Y398" s="25"/>
      <c r="Z398" s="25"/>
    </row>
    <row r="399" spans="1:26" ht="14.25" customHeight="1" x14ac:dyDescent="0.25">
      <c r="A399" s="25"/>
      <c r="B399" s="23"/>
      <c r="C399" s="23"/>
      <c r="D399" s="23"/>
      <c r="E399" s="23"/>
      <c r="F399" s="24"/>
      <c r="G399" s="30"/>
      <c r="H399" s="25"/>
      <c r="I399" s="25"/>
      <c r="J399" s="25"/>
      <c r="K399" s="25"/>
      <c r="L399" s="25"/>
      <c r="M399" s="24"/>
      <c r="N399" s="30"/>
      <c r="O399" s="25"/>
      <c r="P399" s="25"/>
      <c r="Q399" s="25"/>
      <c r="R399" s="25"/>
      <c r="S399" s="25"/>
      <c r="T399" s="24"/>
      <c r="U399" s="25"/>
      <c r="V399" s="25"/>
      <c r="W399" s="25"/>
      <c r="X399" s="25"/>
      <c r="Y399" s="25"/>
      <c r="Z399" s="25"/>
    </row>
    <row r="400" spans="1:26" ht="14.25" customHeight="1" x14ac:dyDescent="0.25">
      <c r="A400" s="25"/>
      <c r="B400" s="23"/>
      <c r="C400" s="23"/>
      <c r="D400" s="23"/>
      <c r="E400" s="23"/>
      <c r="F400" s="24"/>
      <c r="G400" s="30"/>
      <c r="H400" s="25"/>
      <c r="I400" s="25"/>
      <c r="J400" s="25"/>
      <c r="K400" s="25"/>
      <c r="L400" s="25"/>
      <c r="M400" s="24"/>
      <c r="N400" s="30"/>
      <c r="O400" s="25"/>
      <c r="P400" s="25"/>
      <c r="Q400" s="25"/>
      <c r="R400" s="25"/>
      <c r="S400" s="25"/>
      <c r="T400" s="24"/>
      <c r="U400" s="25"/>
      <c r="V400" s="25"/>
      <c r="W400" s="25"/>
      <c r="X400" s="25"/>
      <c r="Y400" s="25"/>
      <c r="Z400" s="25"/>
    </row>
    <row r="401" spans="1:26" ht="14.25" customHeight="1" x14ac:dyDescent="0.25">
      <c r="A401" s="25"/>
      <c r="B401" s="23"/>
      <c r="C401" s="23"/>
      <c r="D401" s="23"/>
      <c r="E401" s="23"/>
      <c r="F401" s="24"/>
      <c r="G401" s="30"/>
      <c r="H401" s="25"/>
      <c r="I401" s="25"/>
      <c r="J401" s="25"/>
      <c r="K401" s="25"/>
      <c r="L401" s="25"/>
      <c r="M401" s="24"/>
      <c r="N401" s="30"/>
      <c r="O401" s="25"/>
      <c r="P401" s="25"/>
      <c r="Q401" s="25"/>
      <c r="R401" s="25"/>
      <c r="S401" s="25"/>
      <c r="T401" s="24"/>
      <c r="U401" s="25"/>
      <c r="V401" s="25"/>
      <c r="W401" s="25"/>
      <c r="X401" s="25"/>
      <c r="Y401" s="25"/>
      <c r="Z401" s="25"/>
    </row>
    <row r="402" spans="1:26" ht="14.25" customHeight="1" x14ac:dyDescent="0.25">
      <c r="A402" s="25"/>
      <c r="B402" s="23"/>
      <c r="C402" s="23"/>
      <c r="D402" s="23"/>
      <c r="E402" s="23"/>
      <c r="F402" s="24"/>
      <c r="G402" s="30"/>
      <c r="H402" s="25"/>
      <c r="I402" s="25"/>
      <c r="J402" s="25"/>
      <c r="K402" s="25"/>
      <c r="L402" s="25"/>
      <c r="M402" s="24"/>
      <c r="N402" s="30"/>
      <c r="O402" s="25"/>
      <c r="P402" s="25"/>
      <c r="Q402" s="25"/>
      <c r="R402" s="25"/>
      <c r="S402" s="25"/>
      <c r="T402" s="24"/>
      <c r="U402" s="25"/>
      <c r="V402" s="25"/>
      <c r="W402" s="25"/>
      <c r="X402" s="25"/>
      <c r="Y402" s="25"/>
      <c r="Z402" s="25"/>
    </row>
    <row r="403" spans="1:26" ht="14.25" customHeight="1" x14ac:dyDescent="0.25">
      <c r="A403" s="25"/>
      <c r="B403" s="23"/>
      <c r="C403" s="23"/>
      <c r="D403" s="23"/>
      <c r="E403" s="23"/>
      <c r="F403" s="24"/>
      <c r="G403" s="30"/>
      <c r="H403" s="25"/>
      <c r="I403" s="25"/>
      <c r="J403" s="25"/>
      <c r="K403" s="25"/>
      <c r="L403" s="25"/>
      <c r="M403" s="24"/>
      <c r="N403" s="30"/>
      <c r="O403" s="25"/>
      <c r="P403" s="25"/>
      <c r="Q403" s="25"/>
      <c r="R403" s="25"/>
      <c r="S403" s="25"/>
      <c r="T403" s="24"/>
      <c r="U403" s="25"/>
      <c r="V403" s="25"/>
      <c r="W403" s="25"/>
      <c r="X403" s="25"/>
      <c r="Y403" s="25"/>
      <c r="Z403" s="25"/>
    </row>
    <row r="404" spans="1:26" ht="14.25" customHeight="1" x14ac:dyDescent="0.25">
      <c r="A404" s="25"/>
      <c r="B404" s="23"/>
      <c r="C404" s="23"/>
      <c r="D404" s="23"/>
      <c r="E404" s="23"/>
      <c r="F404" s="24"/>
      <c r="G404" s="30"/>
      <c r="H404" s="25"/>
      <c r="I404" s="25"/>
      <c r="J404" s="25"/>
      <c r="K404" s="25"/>
      <c r="L404" s="25"/>
      <c r="M404" s="24"/>
      <c r="N404" s="30"/>
      <c r="O404" s="25"/>
      <c r="P404" s="25"/>
      <c r="Q404" s="25"/>
      <c r="R404" s="25"/>
      <c r="S404" s="25"/>
      <c r="T404" s="24"/>
      <c r="U404" s="25"/>
      <c r="V404" s="25"/>
      <c r="W404" s="25"/>
      <c r="X404" s="25"/>
      <c r="Y404" s="25"/>
      <c r="Z404" s="25"/>
    </row>
    <row r="405" spans="1:26" ht="14.25" customHeight="1" x14ac:dyDescent="0.25">
      <c r="A405" s="25"/>
      <c r="B405" s="23"/>
      <c r="C405" s="23"/>
      <c r="D405" s="23"/>
      <c r="E405" s="23"/>
      <c r="F405" s="24"/>
      <c r="G405" s="30"/>
      <c r="H405" s="25"/>
      <c r="I405" s="25"/>
      <c r="J405" s="25"/>
      <c r="K405" s="25"/>
      <c r="L405" s="25"/>
      <c r="M405" s="24"/>
      <c r="N405" s="30"/>
      <c r="O405" s="25"/>
      <c r="P405" s="25"/>
      <c r="Q405" s="25"/>
      <c r="R405" s="25"/>
      <c r="S405" s="25"/>
      <c r="T405" s="24"/>
      <c r="U405" s="25"/>
      <c r="V405" s="25"/>
      <c r="W405" s="25"/>
      <c r="X405" s="25"/>
      <c r="Y405" s="25"/>
      <c r="Z405" s="25"/>
    </row>
    <row r="406" spans="1:26" ht="14.25" customHeight="1" x14ac:dyDescent="0.25">
      <c r="A406" s="25"/>
      <c r="B406" s="23"/>
      <c r="C406" s="23"/>
      <c r="D406" s="23"/>
      <c r="E406" s="23"/>
      <c r="F406" s="24"/>
      <c r="G406" s="30"/>
      <c r="H406" s="25"/>
      <c r="I406" s="25"/>
      <c r="J406" s="25"/>
      <c r="K406" s="25"/>
      <c r="L406" s="25"/>
      <c r="M406" s="24"/>
      <c r="N406" s="30"/>
      <c r="O406" s="25"/>
      <c r="P406" s="25"/>
      <c r="Q406" s="25"/>
      <c r="R406" s="25"/>
      <c r="S406" s="25"/>
      <c r="T406" s="24"/>
      <c r="U406" s="25"/>
      <c r="V406" s="25"/>
      <c r="W406" s="25"/>
      <c r="X406" s="25"/>
      <c r="Y406" s="25"/>
      <c r="Z406" s="25"/>
    </row>
    <row r="407" spans="1:26" ht="14.25" customHeight="1" x14ac:dyDescent="0.25">
      <c r="A407" s="25"/>
      <c r="B407" s="23"/>
      <c r="C407" s="23"/>
      <c r="D407" s="23"/>
      <c r="E407" s="23"/>
      <c r="F407" s="24"/>
      <c r="G407" s="30"/>
      <c r="H407" s="25"/>
      <c r="I407" s="25"/>
      <c r="J407" s="25"/>
      <c r="K407" s="25"/>
      <c r="L407" s="25"/>
      <c r="M407" s="24"/>
      <c r="N407" s="30"/>
      <c r="O407" s="25"/>
      <c r="P407" s="25"/>
      <c r="Q407" s="25"/>
      <c r="R407" s="25"/>
      <c r="S407" s="25"/>
      <c r="T407" s="24"/>
      <c r="U407" s="25"/>
      <c r="V407" s="25"/>
      <c r="W407" s="25"/>
      <c r="X407" s="25"/>
      <c r="Y407" s="25"/>
      <c r="Z407" s="25"/>
    </row>
    <row r="408" spans="1:26" ht="14.25" customHeight="1" x14ac:dyDescent="0.25">
      <c r="A408" s="25"/>
      <c r="B408" s="23"/>
      <c r="C408" s="23"/>
      <c r="D408" s="23"/>
      <c r="E408" s="23"/>
      <c r="F408" s="24"/>
      <c r="G408" s="30"/>
      <c r="H408" s="25"/>
      <c r="I408" s="25"/>
      <c r="J408" s="25"/>
      <c r="K408" s="25"/>
      <c r="L408" s="25"/>
      <c r="M408" s="24"/>
      <c r="N408" s="30"/>
      <c r="O408" s="25"/>
      <c r="P408" s="25"/>
      <c r="Q408" s="25"/>
      <c r="R408" s="25"/>
      <c r="S408" s="25"/>
      <c r="T408" s="24"/>
      <c r="U408" s="25"/>
      <c r="V408" s="25"/>
      <c r="W408" s="25"/>
      <c r="X408" s="25"/>
      <c r="Y408" s="25"/>
      <c r="Z408" s="25"/>
    </row>
    <row r="409" spans="1:26" ht="14.25" customHeight="1" x14ac:dyDescent="0.25">
      <c r="A409" s="25"/>
      <c r="B409" s="23"/>
      <c r="C409" s="23"/>
      <c r="D409" s="23"/>
      <c r="E409" s="23"/>
      <c r="F409" s="24"/>
      <c r="G409" s="30"/>
      <c r="H409" s="25"/>
      <c r="I409" s="25"/>
      <c r="J409" s="25"/>
      <c r="K409" s="25"/>
      <c r="L409" s="25"/>
      <c r="M409" s="24"/>
      <c r="N409" s="30"/>
      <c r="O409" s="25"/>
      <c r="P409" s="25"/>
      <c r="Q409" s="25"/>
      <c r="R409" s="25"/>
      <c r="S409" s="25"/>
      <c r="T409" s="24"/>
      <c r="U409" s="25"/>
      <c r="V409" s="25"/>
      <c r="W409" s="25"/>
      <c r="X409" s="25"/>
      <c r="Y409" s="25"/>
      <c r="Z409" s="25"/>
    </row>
    <row r="410" spans="1:26" ht="14.25" customHeight="1" x14ac:dyDescent="0.25">
      <c r="A410" s="25"/>
      <c r="B410" s="23"/>
      <c r="C410" s="23"/>
      <c r="D410" s="23"/>
      <c r="E410" s="23"/>
      <c r="F410" s="24"/>
      <c r="G410" s="30"/>
      <c r="H410" s="25"/>
      <c r="I410" s="25"/>
      <c r="J410" s="25"/>
      <c r="K410" s="25"/>
      <c r="L410" s="25"/>
      <c r="M410" s="24"/>
      <c r="N410" s="30"/>
      <c r="O410" s="25"/>
      <c r="P410" s="25"/>
      <c r="Q410" s="25"/>
      <c r="R410" s="25"/>
      <c r="S410" s="25"/>
      <c r="T410" s="24"/>
      <c r="U410" s="25"/>
      <c r="V410" s="25"/>
      <c r="W410" s="25"/>
      <c r="X410" s="25"/>
      <c r="Y410" s="25"/>
      <c r="Z410" s="25"/>
    </row>
    <row r="411" spans="1:26" ht="14.25" customHeight="1" x14ac:dyDescent="0.25">
      <c r="A411" s="25"/>
      <c r="B411" s="23"/>
      <c r="C411" s="23"/>
      <c r="D411" s="23"/>
      <c r="E411" s="23"/>
      <c r="F411" s="24"/>
      <c r="G411" s="30"/>
      <c r="H411" s="25"/>
      <c r="I411" s="25"/>
      <c r="J411" s="25"/>
      <c r="K411" s="25"/>
      <c r="L411" s="25"/>
      <c r="M411" s="24"/>
      <c r="N411" s="30"/>
      <c r="O411" s="25"/>
      <c r="P411" s="25"/>
      <c r="Q411" s="25"/>
      <c r="R411" s="25"/>
      <c r="S411" s="25"/>
      <c r="T411" s="24"/>
      <c r="U411" s="25"/>
      <c r="V411" s="25"/>
      <c r="W411" s="25"/>
      <c r="X411" s="25"/>
      <c r="Y411" s="25"/>
      <c r="Z411" s="25"/>
    </row>
    <row r="412" spans="1:26" ht="14.25" customHeight="1" x14ac:dyDescent="0.25">
      <c r="A412" s="25"/>
      <c r="B412" s="23"/>
      <c r="C412" s="23"/>
      <c r="D412" s="23"/>
      <c r="E412" s="23"/>
      <c r="F412" s="24"/>
      <c r="G412" s="30"/>
      <c r="H412" s="25"/>
      <c r="I412" s="25"/>
      <c r="J412" s="25"/>
      <c r="K412" s="25"/>
      <c r="L412" s="25"/>
      <c r="M412" s="24"/>
      <c r="N412" s="30"/>
      <c r="O412" s="25"/>
      <c r="P412" s="25"/>
      <c r="Q412" s="25"/>
      <c r="R412" s="25"/>
      <c r="S412" s="25"/>
      <c r="T412" s="24"/>
      <c r="U412" s="25"/>
      <c r="V412" s="25"/>
      <c r="W412" s="25"/>
      <c r="X412" s="25"/>
      <c r="Y412" s="25"/>
      <c r="Z412" s="25"/>
    </row>
    <row r="413" spans="1:26" ht="14.25" customHeight="1" x14ac:dyDescent="0.25">
      <c r="A413" s="25"/>
      <c r="B413" s="23"/>
      <c r="C413" s="23"/>
      <c r="D413" s="23"/>
      <c r="E413" s="23"/>
      <c r="F413" s="24"/>
      <c r="G413" s="30"/>
      <c r="H413" s="25"/>
      <c r="I413" s="25"/>
      <c r="J413" s="25"/>
      <c r="K413" s="25"/>
      <c r="L413" s="25"/>
      <c r="M413" s="24"/>
      <c r="N413" s="30"/>
      <c r="O413" s="25"/>
      <c r="P413" s="25"/>
      <c r="Q413" s="25"/>
      <c r="R413" s="25"/>
      <c r="S413" s="25"/>
      <c r="T413" s="24"/>
      <c r="U413" s="25"/>
      <c r="V413" s="25"/>
      <c r="W413" s="25"/>
      <c r="X413" s="25"/>
      <c r="Y413" s="25"/>
      <c r="Z413" s="25"/>
    </row>
    <row r="414" spans="1:26" ht="14.25" customHeight="1" x14ac:dyDescent="0.25">
      <c r="A414" s="25"/>
      <c r="B414" s="23"/>
      <c r="C414" s="23"/>
      <c r="D414" s="23"/>
      <c r="E414" s="23"/>
      <c r="F414" s="24"/>
      <c r="G414" s="30"/>
      <c r="H414" s="25"/>
      <c r="I414" s="25"/>
      <c r="J414" s="25"/>
      <c r="K414" s="25"/>
      <c r="L414" s="25"/>
      <c r="M414" s="24"/>
      <c r="N414" s="30"/>
      <c r="O414" s="25"/>
      <c r="P414" s="25"/>
      <c r="Q414" s="25"/>
      <c r="R414" s="25"/>
      <c r="S414" s="25"/>
      <c r="T414" s="24"/>
      <c r="U414" s="25"/>
      <c r="V414" s="25"/>
      <c r="W414" s="25"/>
      <c r="X414" s="25"/>
      <c r="Y414" s="25"/>
      <c r="Z414" s="25"/>
    </row>
    <row r="415" spans="1:26" ht="14.25" customHeight="1" x14ac:dyDescent="0.25">
      <c r="A415" s="25"/>
      <c r="B415" s="23"/>
      <c r="C415" s="23"/>
      <c r="D415" s="23"/>
      <c r="E415" s="23"/>
      <c r="F415" s="24"/>
      <c r="G415" s="30"/>
      <c r="H415" s="25"/>
      <c r="I415" s="25"/>
      <c r="J415" s="25"/>
      <c r="K415" s="25"/>
      <c r="L415" s="25"/>
      <c r="M415" s="24"/>
      <c r="N415" s="30"/>
      <c r="O415" s="25"/>
      <c r="P415" s="25"/>
      <c r="Q415" s="25"/>
      <c r="R415" s="25"/>
      <c r="S415" s="25"/>
      <c r="T415" s="24"/>
      <c r="U415" s="25"/>
      <c r="V415" s="25"/>
      <c r="W415" s="25"/>
      <c r="X415" s="25"/>
      <c r="Y415" s="25"/>
      <c r="Z415" s="25"/>
    </row>
    <row r="416" spans="1:26" ht="14.25" customHeight="1" x14ac:dyDescent="0.25">
      <c r="A416" s="25"/>
      <c r="B416" s="23"/>
      <c r="C416" s="23"/>
      <c r="D416" s="23"/>
      <c r="E416" s="23"/>
      <c r="F416" s="24"/>
      <c r="G416" s="30"/>
      <c r="H416" s="25"/>
      <c r="I416" s="25"/>
      <c r="J416" s="25"/>
      <c r="K416" s="25"/>
      <c r="L416" s="25"/>
      <c r="M416" s="24"/>
      <c r="N416" s="30"/>
      <c r="O416" s="25"/>
      <c r="P416" s="25"/>
      <c r="Q416" s="25"/>
      <c r="R416" s="25"/>
      <c r="S416" s="25"/>
      <c r="T416" s="24"/>
      <c r="U416" s="25"/>
      <c r="V416" s="25"/>
      <c r="W416" s="25"/>
      <c r="X416" s="25"/>
      <c r="Y416" s="25"/>
      <c r="Z416" s="25"/>
    </row>
    <row r="417" spans="1:26" ht="14.25" customHeight="1" x14ac:dyDescent="0.25">
      <c r="A417" s="25"/>
      <c r="B417" s="23"/>
      <c r="C417" s="23"/>
      <c r="D417" s="23"/>
      <c r="E417" s="23"/>
      <c r="F417" s="24"/>
      <c r="G417" s="30"/>
      <c r="H417" s="25"/>
      <c r="I417" s="25"/>
      <c r="J417" s="25"/>
      <c r="K417" s="25"/>
      <c r="L417" s="25"/>
      <c r="M417" s="24"/>
      <c r="N417" s="30"/>
      <c r="O417" s="25"/>
      <c r="P417" s="25"/>
      <c r="Q417" s="25"/>
      <c r="R417" s="25"/>
      <c r="S417" s="25"/>
      <c r="T417" s="24"/>
      <c r="U417" s="25"/>
      <c r="V417" s="25"/>
      <c r="W417" s="25"/>
      <c r="X417" s="25"/>
      <c r="Y417" s="25"/>
      <c r="Z417" s="25"/>
    </row>
    <row r="418" spans="1:26" ht="14.25" customHeight="1" x14ac:dyDescent="0.25">
      <c r="A418" s="25"/>
      <c r="B418" s="23"/>
      <c r="C418" s="23"/>
      <c r="D418" s="23"/>
      <c r="E418" s="23"/>
      <c r="F418" s="24"/>
      <c r="G418" s="30"/>
      <c r="H418" s="25"/>
      <c r="I418" s="25"/>
      <c r="J418" s="25"/>
      <c r="K418" s="25"/>
      <c r="L418" s="25"/>
      <c r="M418" s="24"/>
      <c r="N418" s="30"/>
      <c r="O418" s="25"/>
      <c r="P418" s="25"/>
      <c r="Q418" s="25"/>
      <c r="R418" s="25"/>
      <c r="S418" s="25"/>
      <c r="T418" s="24"/>
      <c r="U418" s="25"/>
      <c r="V418" s="25"/>
      <c r="W418" s="25"/>
      <c r="X418" s="25"/>
      <c r="Y418" s="25"/>
      <c r="Z418" s="25"/>
    </row>
    <row r="419" spans="1:26" ht="14.25" customHeight="1" x14ac:dyDescent="0.25">
      <c r="A419" s="25"/>
      <c r="B419" s="23"/>
      <c r="C419" s="23"/>
      <c r="D419" s="23"/>
      <c r="E419" s="23"/>
      <c r="F419" s="24"/>
      <c r="G419" s="30"/>
      <c r="H419" s="25"/>
      <c r="I419" s="25"/>
      <c r="J419" s="25"/>
      <c r="K419" s="25"/>
      <c r="L419" s="25"/>
      <c r="M419" s="24"/>
      <c r="N419" s="30"/>
      <c r="O419" s="25"/>
      <c r="P419" s="25"/>
      <c r="Q419" s="25"/>
      <c r="R419" s="25"/>
      <c r="S419" s="25"/>
      <c r="T419" s="24"/>
      <c r="U419" s="25"/>
      <c r="V419" s="25"/>
      <c r="W419" s="25"/>
      <c r="X419" s="25"/>
      <c r="Y419" s="25"/>
      <c r="Z419" s="25"/>
    </row>
    <row r="420" spans="1:26" ht="14.25" customHeight="1" x14ac:dyDescent="0.25">
      <c r="A420" s="25"/>
      <c r="B420" s="23"/>
      <c r="C420" s="23"/>
      <c r="D420" s="23"/>
      <c r="E420" s="23"/>
      <c r="F420" s="24"/>
      <c r="G420" s="30"/>
      <c r="H420" s="25"/>
      <c r="I420" s="25"/>
      <c r="J420" s="25"/>
      <c r="K420" s="25"/>
      <c r="L420" s="25"/>
      <c r="M420" s="24"/>
      <c r="N420" s="30"/>
      <c r="O420" s="25"/>
      <c r="P420" s="25"/>
      <c r="Q420" s="25"/>
      <c r="R420" s="25"/>
      <c r="S420" s="25"/>
      <c r="T420" s="24"/>
      <c r="U420" s="25"/>
      <c r="V420" s="25"/>
      <c r="W420" s="25"/>
      <c r="X420" s="25"/>
      <c r="Y420" s="25"/>
      <c r="Z420" s="25"/>
    </row>
    <row r="421" spans="1:26" ht="14.25" customHeight="1" x14ac:dyDescent="0.25">
      <c r="A421" s="25"/>
      <c r="B421" s="23"/>
      <c r="C421" s="23"/>
      <c r="D421" s="23"/>
      <c r="E421" s="23"/>
      <c r="F421" s="24"/>
      <c r="G421" s="30"/>
      <c r="H421" s="25"/>
      <c r="I421" s="25"/>
      <c r="J421" s="25"/>
      <c r="K421" s="25"/>
      <c r="L421" s="25"/>
      <c r="M421" s="24"/>
      <c r="N421" s="30"/>
      <c r="O421" s="25"/>
      <c r="P421" s="25"/>
      <c r="Q421" s="25"/>
      <c r="R421" s="25"/>
      <c r="S421" s="25"/>
      <c r="T421" s="24"/>
      <c r="U421" s="25"/>
      <c r="V421" s="25"/>
      <c r="W421" s="25"/>
      <c r="X421" s="25"/>
      <c r="Y421" s="25"/>
      <c r="Z421" s="25"/>
    </row>
    <row r="422" spans="1:26" ht="14.25" customHeight="1" x14ac:dyDescent="0.25">
      <c r="A422" s="25"/>
      <c r="B422" s="23"/>
      <c r="C422" s="23"/>
      <c r="D422" s="23"/>
      <c r="E422" s="23"/>
      <c r="F422" s="24"/>
      <c r="G422" s="30"/>
      <c r="H422" s="25"/>
      <c r="I422" s="25"/>
      <c r="J422" s="25"/>
      <c r="K422" s="25"/>
      <c r="L422" s="25"/>
      <c r="M422" s="24"/>
      <c r="N422" s="30"/>
      <c r="O422" s="25"/>
      <c r="P422" s="25"/>
      <c r="Q422" s="25"/>
      <c r="R422" s="25"/>
      <c r="S422" s="25"/>
      <c r="T422" s="24"/>
      <c r="U422" s="25"/>
      <c r="V422" s="25"/>
      <c r="W422" s="25"/>
      <c r="X422" s="25"/>
      <c r="Y422" s="25"/>
      <c r="Z422" s="25"/>
    </row>
    <row r="423" spans="1:26" ht="14.25" customHeight="1" x14ac:dyDescent="0.25">
      <c r="A423" s="25"/>
      <c r="B423" s="23"/>
      <c r="C423" s="23"/>
      <c r="D423" s="23"/>
      <c r="E423" s="23"/>
      <c r="F423" s="24"/>
      <c r="G423" s="30"/>
      <c r="H423" s="25"/>
      <c r="I423" s="25"/>
      <c r="J423" s="25"/>
      <c r="K423" s="25"/>
      <c r="L423" s="25"/>
      <c r="M423" s="24"/>
      <c r="N423" s="30"/>
      <c r="O423" s="25"/>
      <c r="P423" s="25"/>
      <c r="Q423" s="25"/>
      <c r="R423" s="25"/>
      <c r="S423" s="25"/>
      <c r="T423" s="24"/>
      <c r="U423" s="25"/>
      <c r="V423" s="25"/>
      <c r="W423" s="25"/>
      <c r="X423" s="25"/>
      <c r="Y423" s="25"/>
      <c r="Z423" s="25"/>
    </row>
    <row r="424" spans="1:26" ht="14.25" customHeight="1" x14ac:dyDescent="0.25">
      <c r="A424" s="25"/>
      <c r="B424" s="23"/>
      <c r="C424" s="23"/>
      <c r="D424" s="23"/>
      <c r="E424" s="23"/>
      <c r="F424" s="24"/>
      <c r="G424" s="30"/>
      <c r="H424" s="25"/>
      <c r="I424" s="25"/>
      <c r="J424" s="25"/>
      <c r="K424" s="25"/>
      <c r="L424" s="25"/>
      <c r="M424" s="24"/>
      <c r="N424" s="30"/>
      <c r="O424" s="25"/>
      <c r="P424" s="25"/>
      <c r="Q424" s="25"/>
      <c r="R424" s="25"/>
      <c r="S424" s="25"/>
      <c r="T424" s="24"/>
      <c r="U424" s="25"/>
      <c r="V424" s="25"/>
      <c r="W424" s="25"/>
      <c r="X424" s="25"/>
      <c r="Y424" s="25"/>
      <c r="Z424" s="25"/>
    </row>
    <row r="425" spans="1:26" ht="14.25" customHeight="1" x14ac:dyDescent="0.25">
      <c r="A425" s="25"/>
      <c r="B425" s="23"/>
      <c r="C425" s="23"/>
      <c r="D425" s="23"/>
      <c r="E425" s="23"/>
      <c r="F425" s="24"/>
      <c r="G425" s="30"/>
      <c r="H425" s="25"/>
      <c r="I425" s="25"/>
      <c r="J425" s="25"/>
      <c r="K425" s="25"/>
      <c r="L425" s="25"/>
      <c r="M425" s="24"/>
      <c r="N425" s="30"/>
      <c r="O425" s="25"/>
      <c r="P425" s="25"/>
      <c r="Q425" s="25"/>
      <c r="R425" s="25"/>
      <c r="S425" s="25"/>
      <c r="T425" s="24"/>
      <c r="U425" s="25"/>
      <c r="V425" s="25"/>
      <c r="W425" s="25"/>
      <c r="X425" s="25"/>
      <c r="Y425" s="25"/>
      <c r="Z425" s="25"/>
    </row>
    <row r="426" spans="1:26" ht="14.25" customHeight="1" x14ac:dyDescent="0.25">
      <c r="A426" s="25"/>
      <c r="B426" s="23"/>
      <c r="C426" s="23"/>
      <c r="D426" s="23"/>
      <c r="E426" s="23"/>
      <c r="F426" s="24"/>
      <c r="G426" s="30"/>
      <c r="H426" s="25"/>
      <c r="I426" s="25"/>
      <c r="J426" s="25"/>
      <c r="K426" s="25"/>
      <c r="L426" s="25"/>
      <c r="M426" s="24"/>
      <c r="N426" s="30"/>
      <c r="O426" s="25"/>
      <c r="P426" s="25"/>
      <c r="Q426" s="25"/>
      <c r="R426" s="25"/>
      <c r="S426" s="25"/>
      <c r="T426" s="24"/>
      <c r="U426" s="25"/>
      <c r="V426" s="25"/>
      <c r="W426" s="25"/>
      <c r="X426" s="25"/>
      <c r="Y426" s="25"/>
      <c r="Z426" s="25"/>
    </row>
    <row r="427" spans="1:26" ht="14.25" customHeight="1" x14ac:dyDescent="0.25">
      <c r="A427" s="25"/>
      <c r="B427" s="23"/>
      <c r="C427" s="23"/>
      <c r="D427" s="23"/>
      <c r="E427" s="23"/>
      <c r="F427" s="24"/>
      <c r="G427" s="30"/>
      <c r="H427" s="25"/>
      <c r="I427" s="25"/>
      <c r="J427" s="25"/>
      <c r="K427" s="25"/>
      <c r="L427" s="25"/>
      <c r="M427" s="24"/>
      <c r="N427" s="30"/>
      <c r="O427" s="25"/>
      <c r="P427" s="25"/>
      <c r="Q427" s="25"/>
      <c r="R427" s="25"/>
      <c r="S427" s="25"/>
      <c r="T427" s="24"/>
      <c r="U427" s="25"/>
      <c r="V427" s="25"/>
      <c r="W427" s="25"/>
      <c r="X427" s="25"/>
      <c r="Y427" s="25"/>
      <c r="Z427" s="25"/>
    </row>
    <row r="428" spans="1:26" ht="14.25" customHeight="1" x14ac:dyDescent="0.25">
      <c r="A428" s="25"/>
      <c r="B428" s="23"/>
      <c r="C428" s="23"/>
      <c r="D428" s="23"/>
      <c r="E428" s="23"/>
      <c r="F428" s="24"/>
      <c r="G428" s="30"/>
      <c r="H428" s="25"/>
      <c r="I428" s="25"/>
      <c r="J428" s="25"/>
      <c r="K428" s="25"/>
      <c r="L428" s="25"/>
      <c r="M428" s="24"/>
      <c r="N428" s="30"/>
      <c r="O428" s="25"/>
      <c r="P428" s="25"/>
      <c r="Q428" s="25"/>
      <c r="R428" s="25"/>
      <c r="S428" s="25"/>
      <c r="T428" s="24"/>
      <c r="U428" s="25"/>
      <c r="V428" s="25"/>
      <c r="W428" s="25"/>
      <c r="X428" s="25"/>
      <c r="Y428" s="25"/>
      <c r="Z428" s="25"/>
    </row>
    <row r="429" spans="1:26" ht="14.25" customHeight="1" x14ac:dyDescent="0.25">
      <c r="A429" s="25"/>
      <c r="B429" s="23"/>
      <c r="C429" s="23"/>
      <c r="D429" s="23"/>
      <c r="E429" s="23"/>
      <c r="F429" s="24"/>
      <c r="G429" s="30"/>
      <c r="H429" s="25"/>
      <c r="I429" s="25"/>
      <c r="J429" s="25"/>
      <c r="K429" s="25"/>
      <c r="L429" s="25"/>
      <c r="M429" s="24"/>
      <c r="N429" s="30"/>
      <c r="O429" s="25"/>
      <c r="P429" s="25"/>
      <c r="Q429" s="25"/>
      <c r="R429" s="25"/>
      <c r="S429" s="25"/>
      <c r="T429" s="24"/>
      <c r="U429" s="25"/>
      <c r="V429" s="25"/>
      <c r="W429" s="25"/>
      <c r="X429" s="25"/>
      <c r="Y429" s="25"/>
      <c r="Z429" s="25"/>
    </row>
    <row r="430" spans="1:26" ht="14.25" customHeight="1" x14ac:dyDescent="0.25">
      <c r="A430" s="25"/>
      <c r="B430" s="23"/>
      <c r="C430" s="23"/>
      <c r="D430" s="23"/>
      <c r="E430" s="23"/>
      <c r="F430" s="24"/>
      <c r="G430" s="30"/>
      <c r="H430" s="25"/>
      <c r="I430" s="25"/>
      <c r="J430" s="25"/>
      <c r="K430" s="25"/>
      <c r="L430" s="25"/>
      <c r="M430" s="24"/>
      <c r="N430" s="30"/>
      <c r="O430" s="25"/>
      <c r="P430" s="25"/>
      <c r="Q430" s="25"/>
      <c r="R430" s="25"/>
      <c r="S430" s="25"/>
      <c r="T430" s="24"/>
      <c r="U430" s="25"/>
      <c r="V430" s="25"/>
      <c r="W430" s="25"/>
      <c r="X430" s="25"/>
      <c r="Y430" s="25"/>
      <c r="Z430" s="25"/>
    </row>
    <row r="431" spans="1:26" ht="14.25" customHeight="1" x14ac:dyDescent="0.25">
      <c r="A431" s="25"/>
      <c r="B431" s="23"/>
      <c r="C431" s="23"/>
      <c r="D431" s="23"/>
      <c r="E431" s="23"/>
      <c r="F431" s="24"/>
      <c r="G431" s="30"/>
      <c r="H431" s="25"/>
      <c r="I431" s="25"/>
      <c r="J431" s="25"/>
      <c r="K431" s="25"/>
      <c r="L431" s="25"/>
      <c r="M431" s="24"/>
      <c r="N431" s="30"/>
      <c r="O431" s="25"/>
      <c r="P431" s="25"/>
      <c r="Q431" s="25"/>
      <c r="R431" s="25"/>
      <c r="S431" s="25"/>
      <c r="T431" s="24"/>
      <c r="U431" s="25"/>
      <c r="V431" s="25"/>
      <c r="W431" s="25"/>
      <c r="X431" s="25"/>
      <c r="Y431" s="25"/>
      <c r="Z431" s="25"/>
    </row>
    <row r="432" spans="1:26" ht="14.25" customHeight="1" x14ac:dyDescent="0.25">
      <c r="A432" s="25"/>
      <c r="B432" s="23"/>
      <c r="C432" s="23"/>
      <c r="D432" s="23"/>
      <c r="E432" s="23"/>
      <c r="F432" s="24"/>
      <c r="G432" s="30"/>
      <c r="H432" s="25"/>
      <c r="I432" s="25"/>
      <c r="J432" s="25"/>
      <c r="K432" s="25"/>
      <c r="L432" s="25"/>
      <c r="M432" s="24"/>
      <c r="N432" s="30"/>
      <c r="O432" s="25"/>
      <c r="P432" s="25"/>
      <c r="Q432" s="25"/>
      <c r="R432" s="25"/>
      <c r="S432" s="25"/>
      <c r="T432" s="24"/>
      <c r="U432" s="25"/>
      <c r="V432" s="25"/>
      <c r="W432" s="25"/>
      <c r="X432" s="25"/>
      <c r="Y432" s="25"/>
      <c r="Z432" s="25"/>
    </row>
    <row r="433" spans="1:26" ht="14.25" customHeight="1" x14ac:dyDescent="0.25">
      <c r="A433" s="25"/>
      <c r="B433" s="23"/>
      <c r="C433" s="23"/>
      <c r="D433" s="23"/>
      <c r="E433" s="23"/>
      <c r="F433" s="24"/>
      <c r="G433" s="30"/>
      <c r="H433" s="25"/>
      <c r="I433" s="25"/>
      <c r="J433" s="25"/>
      <c r="K433" s="25"/>
      <c r="L433" s="25"/>
      <c r="M433" s="24"/>
      <c r="N433" s="30"/>
      <c r="O433" s="25"/>
      <c r="P433" s="25"/>
      <c r="Q433" s="25"/>
      <c r="R433" s="25"/>
      <c r="S433" s="25"/>
      <c r="T433" s="24"/>
      <c r="U433" s="25"/>
      <c r="V433" s="25"/>
      <c r="W433" s="25"/>
      <c r="X433" s="25"/>
      <c r="Y433" s="25"/>
      <c r="Z433" s="25"/>
    </row>
    <row r="434" spans="1:26" ht="14.25" customHeight="1" x14ac:dyDescent="0.25">
      <c r="A434" s="25"/>
      <c r="B434" s="23"/>
      <c r="C434" s="23"/>
      <c r="D434" s="23"/>
      <c r="E434" s="23"/>
      <c r="F434" s="24"/>
      <c r="G434" s="30"/>
      <c r="H434" s="25"/>
      <c r="I434" s="25"/>
      <c r="J434" s="25"/>
      <c r="K434" s="25"/>
      <c r="L434" s="25"/>
      <c r="M434" s="24"/>
      <c r="N434" s="30"/>
      <c r="O434" s="25"/>
      <c r="P434" s="25"/>
      <c r="Q434" s="25"/>
      <c r="R434" s="25"/>
      <c r="S434" s="25"/>
      <c r="T434" s="24"/>
      <c r="U434" s="25"/>
      <c r="V434" s="25"/>
      <c r="W434" s="25"/>
      <c r="X434" s="25"/>
      <c r="Y434" s="25"/>
      <c r="Z434" s="25"/>
    </row>
    <row r="435" spans="1:26" ht="14.25" customHeight="1" x14ac:dyDescent="0.25">
      <c r="A435" s="25"/>
      <c r="B435" s="23"/>
      <c r="C435" s="23"/>
      <c r="D435" s="23"/>
      <c r="E435" s="23"/>
      <c r="F435" s="24"/>
      <c r="G435" s="30"/>
      <c r="H435" s="25"/>
      <c r="I435" s="25"/>
      <c r="J435" s="25"/>
      <c r="K435" s="25"/>
      <c r="L435" s="25"/>
      <c r="M435" s="24"/>
      <c r="N435" s="30"/>
      <c r="O435" s="25"/>
      <c r="P435" s="25"/>
      <c r="Q435" s="25"/>
      <c r="R435" s="25"/>
      <c r="S435" s="25"/>
      <c r="T435" s="24"/>
      <c r="U435" s="25"/>
      <c r="V435" s="25"/>
      <c r="W435" s="25"/>
      <c r="X435" s="25"/>
      <c r="Y435" s="25"/>
      <c r="Z435" s="25"/>
    </row>
    <row r="436" spans="1:26" ht="14.25" customHeight="1" x14ac:dyDescent="0.25">
      <c r="A436" s="25"/>
      <c r="B436" s="23"/>
      <c r="C436" s="23"/>
      <c r="D436" s="23"/>
      <c r="E436" s="23"/>
      <c r="F436" s="24"/>
      <c r="G436" s="30"/>
      <c r="H436" s="25"/>
      <c r="I436" s="25"/>
      <c r="J436" s="25"/>
      <c r="K436" s="25"/>
      <c r="L436" s="25"/>
      <c r="M436" s="24"/>
      <c r="N436" s="30"/>
      <c r="O436" s="25"/>
      <c r="P436" s="25"/>
      <c r="Q436" s="25"/>
      <c r="R436" s="25"/>
      <c r="S436" s="25"/>
      <c r="T436" s="24"/>
      <c r="U436" s="25"/>
      <c r="V436" s="25"/>
      <c r="W436" s="25"/>
      <c r="X436" s="25"/>
      <c r="Y436" s="25"/>
      <c r="Z436" s="25"/>
    </row>
    <row r="437" spans="1:26" ht="14.25" customHeight="1" x14ac:dyDescent="0.25">
      <c r="A437" s="25"/>
      <c r="B437" s="23"/>
      <c r="C437" s="23"/>
      <c r="D437" s="23"/>
      <c r="E437" s="23"/>
      <c r="F437" s="24"/>
      <c r="G437" s="30"/>
      <c r="H437" s="25"/>
      <c r="I437" s="25"/>
      <c r="J437" s="25"/>
      <c r="K437" s="25"/>
      <c r="L437" s="25"/>
      <c r="M437" s="24"/>
      <c r="N437" s="30"/>
      <c r="O437" s="25"/>
      <c r="P437" s="25"/>
      <c r="Q437" s="25"/>
      <c r="R437" s="25"/>
      <c r="S437" s="25"/>
      <c r="T437" s="24"/>
      <c r="U437" s="25"/>
      <c r="V437" s="25"/>
      <c r="W437" s="25"/>
      <c r="X437" s="25"/>
      <c r="Y437" s="25"/>
      <c r="Z437" s="25"/>
    </row>
    <row r="438" spans="1:26" ht="14.25" customHeight="1" x14ac:dyDescent="0.25">
      <c r="A438" s="25"/>
      <c r="B438" s="23"/>
      <c r="C438" s="23"/>
      <c r="D438" s="23"/>
      <c r="E438" s="23"/>
      <c r="F438" s="24"/>
      <c r="G438" s="30"/>
      <c r="H438" s="25"/>
      <c r="I438" s="25"/>
      <c r="J438" s="25"/>
      <c r="K438" s="25"/>
      <c r="L438" s="25"/>
      <c r="M438" s="24"/>
      <c r="N438" s="30"/>
      <c r="O438" s="25"/>
      <c r="P438" s="25"/>
      <c r="Q438" s="25"/>
      <c r="R438" s="25"/>
      <c r="S438" s="25"/>
      <c r="T438" s="24"/>
      <c r="U438" s="25"/>
      <c r="V438" s="25"/>
      <c r="W438" s="25"/>
      <c r="X438" s="25"/>
      <c r="Y438" s="25"/>
      <c r="Z438" s="25"/>
    </row>
    <row r="439" spans="1:26" ht="14.25" customHeight="1" x14ac:dyDescent="0.25">
      <c r="A439" s="25"/>
      <c r="B439" s="23"/>
      <c r="C439" s="23"/>
      <c r="D439" s="23"/>
      <c r="E439" s="23"/>
      <c r="F439" s="24"/>
      <c r="G439" s="30"/>
      <c r="H439" s="25"/>
      <c r="I439" s="25"/>
      <c r="J439" s="25"/>
      <c r="K439" s="25"/>
      <c r="L439" s="25"/>
      <c r="M439" s="24"/>
      <c r="N439" s="30"/>
      <c r="O439" s="25"/>
      <c r="P439" s="25"/>
      <c r="Q439" s="25"/>
      <c r="R439" s="25"/>
      <c r="S439" s="25"/>
      <c r="T439" s="24"/>
      <c r="U439" s="25"/>
      <c r="V439" s="25"/>
      <c r="W439" s="25"/>
      <c r="X439" s="25"/>
      <c r="Y439" s="25"/>
      <c r="Z439" s="25"/>
    </row>
    <row r="440" spans="1:26" ht="14.25" customHeight="1" x14ac:dyDescent="0.25">
      <c r="A440" s="25"/>
      <c r="B440" s="23"/>
      <c r="C440" s="23"/>
      <c r="D440" s="23"/>
      <c r="E440" s="23"/>
      <c r="F440" s="24"/>
      <c r="G440" s="30"/>
      <c r="H440" s="25"/>
      <c r="I440" s="25"/>
      <c r="J440" s="25"/>
      <c r="K440" s="25"/>
      <c r="L440" s="25"/>
      <c r="M440" s="24"/>
      <c r="N440" s="30"/>
      <c r="O440" s="25"/>
      <c r="P440" s="25"/>
      <c r="Q440" s="25"/>
      <c r="R440" s="25"/>
      <c r="S440" s="25"/>
      <c r="T440" s="24"/>
      <c r="U440" s="25"/>
      <c r="V440" s="25"/>
      <c r="W440" s="25"/>
      <c r="X440" s="25"/>
      <c r="Y440" s="25"/>
      <c r="Z440" s="25"/>
    </row>
    <row r="441" spans="1:26" ht="14.25" customHeight="1" x14ac:dyDescent="0.25">
      <c r="A441" s="25"/>
      <c r="B441" s="23"/>
      <c r="C441" s="23"/>
      <c r="D441" s="23"/>
      <c r="E441" s="23"/>
      <c r="F441" s="24"/>
      <c r="G441" s="30"/>
      <c r="H441" s="25"/>
      <c r="I441" s="25"/>
      <c r="J441" s="25"/>
      <c r="K441" s="25"/>
      <c r="L441" s="25"/>
      <c r="M441" s="24"/>
      <c r="N441" s="30"/>
      <c r="O441" s="25"/>
      <c r="P441" s="25"/>
      <c r="Q441" s="25"/>
      <c r="R441" s="25"/>
      <c r="S441" s="25"/>
      <c r="T441" s="24"/>
      <c r="U441" s="25"/>
      <c r="V441" s="25"/>
      <c r="W441" s="25"/>
      <c r="X441" s="25"/>
      <c r="Y441" s="25"/>
      <c r="Z441" s="25"/>
    </row>
    <row r="442" spans="1:26" ht="14.25" customHeight="1" x14ac:dyDescent="0.25">
      <c r="A442" s="25"/>
      <c r="B442" s="23"/>
      <c r="C442" s="23"/>
      <c r="D442" s="23"/>
      <c r="E442" s="23"/>
      <c r="F442" s="24"/>
      <c r="G442" s="30"/>
      <c r="H442" s="25"/>
      <c r="I442" s="25"/>
      <c r="J442" s="25"/>
      <c r="K442" s="25"/>
      <c r="L442" s="25"/>
      <c r="M442" s="24"/>
      <c r="N442" s="30"/>
      <c r="O442" s="25"/>
      <c r="P442" s="25"/>
      <c r="Q442" s="25"/>
      <c r="R442" s="25"/>
      <c r="S442" s="25"/>
      <c r="T442" s="24"/>
      <c r="U442" s="25"/>
      <c r="V442" s="25"/>
      <c r="W442" s="25"/>
      <c r="X442" s="25"/>
      <c r="Y442" s="25"/>
      <c r="Z442" s="25"/>
    </row>
    <row r="443" spans="1:26" ht="14.25" customHeight="1" x14ac:dyDescent="0.25">
      <c r="A443" s="25"/>
      <c r="B443" s="23"/>
      <c r="C443" s="23"/>
      <c r="D443" s="23"/>
      <c r="E443" s="23"/>
      <c r="F443" s="24"/>
      <c r="G443" s="30"/>
      <c r="H443" s="25"/>
      <c r="I443" s="25"/>
      <c r="J443" s="25"/>
      <c r="K443" s="25"/>
      <c r="L443" s="25"/>
      <c r="M443" s="24"/>
      <c r="N443" s="30"/>
      <c r="O443" s="25"/>
      <c r="P443" s="25"/>
      <c r="Q443" s="25"/>
      <c r="R443" s="25"/>
      <c r="S443" s="25"/>
      <c r="T443" s="24"/>
      <c r="U443" s="25"/>
      <c r="V443" s="25"/>
      <c r="W443" s="25"/>
      <c r="X443" s="25"/>
      <c r="Y443" s="25"/>
      <c r="Z443" s="25"/>
    </row>
    <row r="444" spans="1:26" ht="14.25" customHeight="1" x14ac:dyDescent="0.25">
      <c r="A444" s="25"/>
      <c r="B444" s="23"/>
      <c r="C444" s="23"/>
      <c r="D444" s="23"/>
      <c r="E444" s="23"/>
      <c r="F444" s="24"/>
      <c r="G444" s="30"/>
      <c r="H444" s="25"/>
      <c r="I444" s="25"/>
      <c r="J444" s="25"/>
      <c r="K444" s="25"/>
      <c r="L444" s="25"/>
      <c r="M444" s="24"/>
      <c r="N444" s="30"/>
      <c r="O444" s="25"/>
      <c r="P444" s="25"/>
      <c r="Q444" s="25"/>
      <c r="R444" s="25"/>
      <c r="S444" s="25"/>
      <c r="T444" s="24"/>
      <c r="U444" s="25"/>
      <c r="V444" s="25"/>
      <c r="W444" s="25"/>
      <c r="X444" s="25"/>
      <c r="Y444" s="25"/>
      <c r="Z444" s="25"/>
    </row>
    <row r="445" spans="1:26" ht="14.25" customHeight="1" x14ac:dyDescent="0.25">
      <c r="A445" s="25"/>
      <c r="B445" s="23"/>
      <c r="C445" s="23"/>
      <c r="D445" s="23"/>
      <c r="E445" s="23"/>
      <c r="F445" s="24"/>
      <c r="G445" s="30"/>
      <c r="H445" s="25"/>
      <c r="I445" s="25"/>
      <c r="J445" s="25"/>
      <c r="K445" s="25"/>
      <c r="L445" s="25"/>
      <c r="M445" s="24"/>
      <c r="N445" s="30"/>
      <c r="O445" s="25"/>
      <c r="P445" s="25"/>
      <c r="Q445" s="25"/>
      <c r="R445" s="25"/>
      <c r="S445" s="25"/>
      <c r="T445" s="24"/>
      <c r="U445" s="25"/>
      <c r="V445" s="25"/>
      <c r="W445" s="25"/>
      <c r="X445" s="25"/>
      <c r="Y445" s="25"/>
      <c r="Z445" s="25"/>
    </row>
    <row r="446" spans="1:26" ht="14.25" customHeight="1" x14ac:dyDescent="0.25">
      <c r="A446" s="25"/>
      <c r="B446" s="23"/>
      <c r="C446" s="23"/>
      <c r="D446" s="23"/>
      <c r="E446" s="23"/>
      <c r="F446" s="24"/>
      <c r="G446" s="30"/>
      <c r="H446" s="25"/>
      <c r="I446" s="25"/>
      <c r="J446" s="25"/>
      <c r="K446" s="25"/>
      <c r="L446" s="25"/>
      <c r="M446" s="24"/>
      <c r="N446" s="30"/>
      <c r="O446" s="25"/>
      <c r="P446" s="25"/>
      <c r="Q446" s="25"/>
      <c r="R446" s="25"/>
      <c r="S446" s="25"/>
      <c r="T446" s="24"/>
      <c r="U446" s="25"/>
      <c r="V446" s="25"/>
      <c r="W446" s="25"/>
      <c r="X446" s="25"/>
      <c r="Y446" s="25"/>
      <c r="Z446" s="25"/>
    </row>
    <row r="447" spans="1:26" ht="14.25" customHeight="1" x14ac:dyDescent="0.25">
      <c r="A447" s="25"/>
      <c r="B447" s="23"/>
      <c r="C447" s="23"/>
      <c r="D447" s="23"/>
      <c r="E447" s="23"/>
      <c r="F447" s="24"/>
      <c r="G447" s="30"/>
      <c r="H447" s="25"/>
      <c r="I447" s="25"/>
      <c r="J447" s="25"/>
      <c r="K447" s="25"/>
      <c r="L447" s="25"/>
      <c r="M447" s="24"/>
      <c r="N447" s="30"/>
      <c r="O447" s="25"/>
      <c r="P447" s="25"/>
      <c r="Q447" s="25"/>
      <c r="R447" s="25"/>
      <c r="S447" s="25"/>
      <c r="T447" s="24"/>
      <c r="U447" s="25"/>
      <c r="V447" s="25"/>
      <c r="W447" s="25"/>
      <c r="X447" s="25"/>
      <c r="Y447" s="25"/>
      <c r="Z447" s="25"/>
    </row>
    <row r="448" spans="1:26" ht="14.25" customHeight="1" x14ac:dyDescent="0.25">
      <c r="A448" s="25"/>
      <c r="B448" s="23"/>
      <c r="C448" s="23"/>
      <c r="D448" s="23"/>
      <c r="E448" s="23"/>
      <c r="F448" s="24"/>
      <c r="G448" s="30"/>
      <c r="H448" s="25"/>
      <c r="I448" s="25"/>
      <c r="J448" s="25"/>
      <c r="K448" s="25"/>
      <c r="L448" s="25"/>
      <c r="M448" s="24"/>
      <c r="N448" s="30"/>
      <c r="O448" s="25"/>
      <c r="P448" s="25"/>
      <c r="Q448" s="25"/>
      <c r="R448" s="25"/>
      <c r="S448" s="25"/>
      <c r="T448" s="24"/>
      <c r="U448" s="25"/>
      <c r="V448" s="25"/>
      <c r="W448" s="25"/>
      <c r="X448" s="25"/>
      <c r="Y448" s="25"/>
      <c r="Z448" s="25"/>
    </row>
    <row r="449" spans="1:26" ht="14.25" customHeight="1" x14ac:dyDescent="0.25">
      <c r="A449" s="25"/>
      <c r="B449" s="23"/>
      <c r="C449" s="23"/>
      <c r="D449" s="23"/>
      <c r="E449" s="23"/>
      <c r="F449" s="24"/>
      <c r="G449" s="30"/>
      <c r="H449" s="25"/>
      <c r="I449" s="25"/>
      <c r="J449" s="25"/>
      <c r="K449" s="25"/>
      <c r="L449" s="25"/>
      <c r="M449" s="24"/>
      <c r="N449" s="30"/>
      <c r="O449" s="25"/>
      <c r="P449" s="25"/>
      <c r="Q449" s="25"/>
      <c r="R449" s="25"/>
      <c r="S449" s="25"/>
      <c r="T449" s="24"/>
      <c r="U449" s="25"/>
      <c r="V449" s="25"/>
      <c r="W449" s="25"/>
      <c r="X449" s="25"/>
      <c r="Y449" s="25"/>
      <c r="Z449" s="25"/>
    </row>
    <row r="450" spans="1:26" ht="14.25" customHeight="1" x14ac:dyDescent="0.25">
      <c r="A450" s="25"/>
      <c r="B450" s="23"/>
      <c r="C450" s="23"/>
      <c r="D450" s="23"/>
      <c r="E450" s="23"/>
      <c r="F450" s="24"/>
      <c r="G450" s="30"/>
      <c r="H450" s="25"/>
      <c r="I450" s="25"/>
      <c r="J450" s="25"/>
      <c r="K450" s="25"/>
      <c r="L450" s="25"/>
      <c r="M450" s="24"/>
      <c r="N450" s="30"/>
      <c r="O450" s="25"/>
      <c r="P450" s="25"/>
      <c r="Q450" s="25"/>
      <c r="R450" s="25"/>
      <c r="S450" s="25"/>
      <c r="T450" s="24"/>
      <c r="U450" s="25"/>
      <c r="V450" s="25"/>
      <c r="W450" s="25"/>
      <c r="X450" s="25"/>
      <c r="Y450" s="25"/>
      <c r="Z450" s="25"/>
    </row>
    <row r="451" spans="1:26" ht="14.25" customHeight="1" x14ac:dyDescent="0.25">
      <c r="A451" s="25"/>
      <c r="B451" s="23"/>
      <c r="C451" s="23"/>
      <c r="D451" s="23"/>
      <c r="E451" s="23"/>
      <c r="F451" s="24"/>
      <c r="G451" s="30"/>
      <c r="H451" s="25"/>
      <c r="I451" s="25"/>
      <c r="J451" s="25"/>
      <c r="K451" s="25"/>
      <c r="L451" s="25"/>
      <c r="M451" s="24"/>
      <c r="N451" s="30"/>
      <c r="O451" s="25"/>
      <c r="P451" s="25"/>
      <c r="Q451" s="25"/>
      <c r="R451" s="25"/>
      <c r="S451" s="25"/>
      <c r="T451" s="24"/>
      <c r="U451" s="25"/>
      <c r="V451" s="25"/>
      <c r="W451" s="25"/>
      <c r="X451" s="25"/>
      <c r="Y451" s="25"/>
      <c r="Z451" s="25"/>
    </row>
    <row r="452" spans="1:26" ht="14.25" customHeight="1" x14ac:dyDescent="0.25">
      <c r="A452" s="25"/>
      <c r="B452" s="23"/>
      <c r="C452" s="23"/>
      <c r="D452" s="23"/>
      <c r="E452" s="23"/>
      <c r="F452" s="24"/>
      <c r="G452" s="30"/>
      <c r="H452" s="25"/>
      <c r="I452" s="25"/>
      <c r="J452" s="25"/>
      <c r="K452" s="25"/>
      <c r="L452" s="25"/>
      <c r="M452" s="24"/>
      <c r="N452" s="30"/>
      <c r="O452" s="25"/>
      <c r="P452" s="25"/>
      <c r="Q452" s="25"/>
      <c r="R452" s="25"/>
      <c r="S452" s="25"/>
      <c r="T452" s="24"/>
      <c r="U452" s="25"/>
      <c r="V452" s="25"/>
      <c r="W452" s="25"/>
      <c r="X452" s="25"/>
      <c r="Y452" s="25"/>
      <c r="Z452" s="25"/>
    </row>
    <row r="453" spans="1:26" ht="14.25" customHeight="1" x14ac:dyDescent="0.25">
      <c r="A453" s="25"/>
      <c r="B453" s="23"/>
      <c r="C453" s="23"/>
      <c r="D453" s="23"/>
      <c r="E453" s="23"/>
      <c r="F453" s="24"/>
      <c r="G453" s="30"/>
      <c r="H453" s="25"/>
      <c r="I453" s="25"/>
      <c r="J453" s="25"/>
      <c r="K453" s="25"/>
      <c r="L453" s="25"/>
      <c r="M453" s="24"/>
      <c r="N453" s="30"/>
      <c r="O453" s="25"/>
      <c r="P453" s="25"/>
      <c r="Q453" s="25"/>
      <c r="R453" s="25"/>
      <c r="S453" s="25"/>
      <c r="T453" s="24"/>
      <c r="U453" s="25"/>
      <c r="V453" s="25"/>
      <c r="W453" s="25"/>
      <c r="X453" s="25"/>
      <c r="Y453" s="25"/>
      <c r="Z453" s="25"/>
    </row>
    <row r="454" spans="1:26" ht="14.25" customHeight="1" x14ac:dyDescent="0.25">
      <c r="A454" s="25"/>
      <c r="B454" s="23"/>
      <c r="C454" s="23"/>
      <c r="D454" s="23"/>
      <c r="E454" s="23"/>
      <c r="F454" s="24"/>
      <c r="G454" s="30"/>
      <c r="H454" s="25"/>
      <c r="I454" s="25"/>
      <c r="J454" s="25"/>
      <c r="K454" s="25"/>
      <c r="L454" s="25"/>
      <c r="M454" s="24"/>
      <c r="N454" s="30"/>
      <c r="O454" s="25"/>
      <c r="P454" s="25"/>
      <c r="Q454" s="25"/>
      <c r="R454" s="25"/>
      <c r="S454" s="25"/>
      <c r="T454" s="24"/>
      <c r="U454" s="25"/>
      <c r="V454" s="25"/>
      <c r="W454" s="25"/>
      <c r="X454" s="25"/>
      <c r="Y454" s="25"/>
      <c r="Z454" s="25"/>
    </row>
    <row r="455" spans="1:26" ht="14.25" customHeight="1" x14ac:dyDescent="0.25">
      <c r="A455" s="25"/>
      <c r="B455" s="23"/>
      <c r="C455" s="23"/>
      <c r="D455" s="23"/>
      <c r="E455" s="23"/>
      <c r="F455" s="24"/>
      <c r="G455" s="30"/>
      <c r="H455" s="25"/>
      <c r="I455" s="25"/>
      <c r="J455" s="25"/>
      <c r="K455" s="25"/>
      <c r="L455" s="25"/>
      <c r="M455" s="24"/>
      <c r="N455" s="30"/>
      <c r="O455" s="25"/>
      <c r="P455" s="25"/>
      <c r="Q455" s="25"/>
      <c r="R455" s="25"/>
      <c r="S455" s="25"/>
      <c r="T455" s="24"/>
      <c r="U455" s="25"/>
      <c r="V455" s="25"/>
      <c r="W455" s="25"/>
      <c r="X455" s="25"/>
      <c r="Y455" s="25"/>
      <c r="Z455" s="25"/>
    </row>
    <row r="456" spans="1:26" ht="14.25" customHeight="1" x14ac:dyDescent="0.25">
      <c r="A456" s="25"/>
      <c r="B456" s="23"/>
      <c r="C456" s="23"/>
      <c r="D456" s="23"/>
      <c r="E456" s="23"/>
      <c r="F456" s="24"/>
      <c r="G456" s="30"/>
      <c r="H456" s="25"/>
      <c r="I456" s="25"/>
      <c r="J456" s="25"/>
      <c r="K456" s="25"/>
      <c r="L456" s="25"/>
      <c r="M456" s="24"/>
      <c r="N456" s="30"/>
      <c r="O456" s="25"/>
      <c r="P456" s="25"/>
      <c r="Q456" s="25"/>
      <c r="R456" s="25"/>
      <c r="S456" s="25"/>
      <c r="T456" s="24"/>
      <c r="U456" s="25"/>
      <c r="V456" s="25"/>
      <c r="W456" s="25"/>
      <c r="X456" s="25"/>
      <c r="Y456" s="25"/>
      <c r="Z456" s="25"/>
    </row>
    <row r="457" spans="1:26" ht="14.25" customHeight="1" x14ac:dyDescent="0.25">
      <c r="A457" s="25"/>
      <c r="B457" s="23"/>
      <c r="C457" s="23"/>
      <c r="D457" s="23"/>
      <c r="E457" s="23"/>
      <c r="F457" s="24"/>
      <c r="G457" s="30"/>
      <c r="H457" s="25"/>
      <c r="I457" s="25"/>
      <c r="J457" s="25"/>
      <c r="K457" s="25"/>
      <c r="L457" s="25"/>
      <c r="M457" s="24"/>
      <c r="N457" s="30"/>
      <c r="O457" s="25"/>
      <c r="P457" s="25"/>
      <c r="Q457" s="25"/>
      <c r="R457" s="25"/>
      <c r="S457" s="25"/>
      <c r="T457" s="24"/>
      <c r="U457" s="25"/>
      <c r="V457" s="25"/>
      <c r="W457" s="25"/>
      <c r="X457" s="25"/>
      <c r="Y457" s="25"/>
      <c r="Z457" s="25"/>
    </row>
    <row r="458" spans="1:26" ht="14.25" customHeight="1" x14ac:dyDescent="0.25">
      <c r="A458" s="25"/>
      <c r="B458" s="23"/>
      <c r="C458" s="23"/>
      <c r="D458" s="23"/>
      <c r="E458" s="23"/>
      <c r="F458" s="24"/>
      <c r="G458" s="30"/>
      <c r="H458" s="25"/>
      <c r="I458" s="25"/>
      <c r="J458" s="25"/>
      <c r="K458" s="25"/>
      <c r="L458" s="25"/>
      <c r="M458" s="24"/>
      <c r="N458" s="30"/>
      <c r="O458" s="25"/>
      <c r="P458" s="25"/>
      <c r="Q458" s="25"/>
      <c r="R458" s="25"/>
      <c r="S458" s="25"/>
      <c r="T458" s="24"/>
      <c r="U458" s="25"/>
      <c r="V458" s="25"/>
      <c r="W458" s="25"/>
      <c r="X458" s="25"/>
      <c r="Y458" s="25"/>
      <c r="Z458" s="25"/>
    </row>
    <row r="459" spans="1:26" ht="14.25" customHeight="1" x14ac:dyDescent="0.25">
      <c r="A459" s="25"/>
      <c r="B459" s="23"/>
      <c r="C459" s="23"/>
      <c r="D459" s="23"/>
      <c r="E459" s="23"/>
      <c r="F459" s="24"/>
      <c r="G459" s="30"/>
      <c r="H459" s="25"/>
      <c r="I459" s="25"/>
      <c r="J459" s="25"/>
      <c r="K459" s="25"/>
      <c r="L459" s="25"/>
      <c r="M459" s="24"/>
      <c r="N459" s="30"/>
      <c r="O459" s="25"/>
      <c r="P459" s="25"/>
      <c r="Q459" s="25"/>
      <c r="R459" s="25"/>
      <c r="S459" s="25"/>
      <c r="T459" s="24"/>
      <c r="U459" s="25"/>
      <c r="V459" s="25"/>
      <c r="W459" s="25"/>
      <c r="X459" s="25"/>
      <c r="Y459" s="25"/>
      <c r="Z459" s="25"/>
    </row>
    <row r="460" spans="1:26" ht="14.25" customHeight="1" x14ac:dyDescent="0.25">
      <c r="A460" s="25"/>
      <c r="B460" s="23"/>
      <c r="C460" s="23"/>
      <c r="D460" s="23"/>
      <c r="E460" s="23"/>
      <c r="F460" s="24"/>
      <c r="G460" s="30"/>
      <c r="H460" s="25"/>
      <c r="I460" s="25"/>
      <c r="J460" s="25"/>
      <c r="K460" s="25"/>
      <c r="L460" s="25"/>
      <c r="M460" s="24"/>
      <c r="N460" s="30"/>
      <c r="O460" s="25"/>
      <c r="P460" s="25"/>
      <c r="Q460" s="25"/>
      <c r="R460" s="25"/>
      <c r="S460" s="25"/>
      <c r="T460" s="24"/>
      <c r="U460" s="25"/>
      <c r="V460" s="25"/>
      <c r="W460" s="25"/>
      <c r="X460" s="25"/>
      <c r="Y460" s="25"/>
      <c r="Z460" s="25"/>
    </row>
    <row r="461" spans="1:26" ht="14.25" customHeight="1" x14ac:dyDescent="0.25">
      <c r="A461" s="25"/>
      <c r="B461" s="23"/>
      <c r="C461" s="23"/>
      <c r="D461" s="23"/>
      <c r="E461" s="23"/>
      <c r="F461" s="24"/>
      <c r="G461" s="30"/>
      <c r="H461" s="25"/>
      <c r="I461" s="25"/>
      <c r="J461" s="25"/>
      <c r="K461" s="25"/>
      <c r="L461" s="25"/>
      <c r="M461" s="24"/>
      <c r="N461" s="30"/>
      <c r="O461" s="25"/>
      <c r="P461" s="25"/>
      <c r="Q461" s="25"/>
      <c r="R461" s="25"/>
      <c r="S461" s="25"/>
      <c r="T461" s="24"/>
      <c r="U461" s="25"/>
      <c r="V461" s="25"/>
      <c r="W461" s="25"/>
      <c r="X461" s="25"/>
      <c r="Y461" s="25"/>
      <c r="Z461" s="25"/>
    </row>
    <row r="462" spans="1:26" ht="14.25" customHeight="1" x14ac:dyDescent="0.25">
      <c r="A462" s="25"/>
      <c r="B462" s="23"/>
      <c r="C462" s="23"/>
      <c r="D462" s="23"/>
      <c r="E462" s="23"/>
      <c r="F462" s="24"/>
      <c r="G462" s="30"/>
      <c r="H462" s="25"/>
      <c r="I462" s="25"/>
      <c r="J462" s="25"/>
      <c r="K462" s="25"/>
      <c r="L462" s="25"/>
      <c r="M462" s="24"/>
      <c r="N462" s="30"/>
      <c r="O462" s="25"/>
      <c r="P462" s="25"/>
      <c r="Q462" s="25"/>
      <c r="R462" s="25"/>
      <c r="S462" s="25"/>
      <c r="T462" s="24"/>
      <c r="U462" s="25"/>
      <c r="V462" s="25"/>
      <c r="W462" s="25"/>
      <c r="X462" s="25"/>
      <c r="Y462" s="25"/>
      <c r="Z462" s="25"/>
    </row>
    <row r="463" spans="1:26" ht="14.25" customHeight="1" x14ac:dyDescent="0.25">
      <c r="A463" s="25"/>
      <c r="B463" s="23"/>
      <c r="C463" s="23"/>
      <c r="D463" s="23"/>
      <c r="E463" s="23"/>
      <c r="F463" s="24"/>
      <c r="G463" s="30"/>
      <c r="H463" s="25"/>
      <c r="I463" s="25"/>
      <c r="J463" s="25"/>
      <c r="K463" s="25"/>
      <c r="L463" s="25"/>
      <c r="M463" s="24"/>
      <c r="N463" s="30"/>
      <c r="O463" s="25"/>
      <c r="P463" s="25"/>
      <c r="Q463" s="25"/>
      <c r="R463" s="25"/>
      <c r="S463" s="25"/>
      <c r="T463" s="24"/>
      <c r="U463" s="25"/>
      <c r="V463" s="25"/>
      <c r="W463" s="25"/>
      <c r="X463" s="25"/>
      <c r="Y463" s="25"/>
      <c r="Z463" s="25"/>
    </row>
    <row r="464" spans="1:26" ht="14.25" customHeight="1" x14ac:dyDescent="0.25">
      <c r="A464" s="25"/>
      <c r="B464" s="23"/>
      <c r="C464" s="23"/>
      <c r="D464" s="23"/>
      <c r="E464" s="23"/>
      <c r="F464" s="24"/>
      <c r="G464" s="30"/>
      <c r="H464" s="25"/>
      <c r="I464" s="25"/>
      <c r="J464" s="25"/>
      <c r="K464" s="25"/>
      <c r="L464" s="25"/>
      <c r="M464" s="24"/>
      <c r="N464" s="30"/>
      <c r="O464" s="25"/>
      <c r="P464" s="25"/>
      <c r="Q464" s="25"/>
      <c r="R464" s="25"/>
      <c r="S464" s="25"/>
      <c r="T464" s="24"/>
      <c r="U464" s="25"/>
      <c r="V464" s="25"/>
      <c r="W464" s="25"/>
      <c r="X464" s="25"/>
      <c r="Y464" s="25"/>
      <c r="Z464" s="25"/>
    </row>
    <row r="465" spans="1:26" ht="14.25" customHeight="1" x14ac:dyDescent="0.25">
      <c r="A465" s="25"/>
      <c r="B465" s="23"/>
      <c r="C465" s="23"/>
      <c r="D465" s="23"/>
      <c r="E465" s="23"/>
      <c r="F465" s="24"/>
      <c r="G465" s="30"/>
      <c r="H465" s="25"/>
      <c r="I465" s="25"/>
      <c r="J465" s="25"/>
      <c r="K465" s="25"/>
      <c r="L465" s="25"/>
      <c r="M465" s="24"/>
      <c r="N465" s="30"/>
      <c r="O465" s="25"/>
      <c r="P465" s="25"/>
      <c r="Q465" s="25"/>
      <c r="R465" s="25"/>
      <c r="S465" s="25"/>
      <c r="T465" s="24"/>
      <c r="U465" s="25"/>
      <c r="V465" s="25"/>
      <c r="W465" s="25"/>
      <c r="X465" s="25"/>
      <c r="Y465" s="25"/>
      <c r="Z465" s="25"/>
    </row>
    <row r="466" spans="1:26" ht="14.25" customHeight="1" x14ac:dyDescent="0.25">
      <c r="A466" s="25"/>
      <c r="B466" s="23"/>
      <c r="C466" s="23"/>
      <c r="D466" s="23"/>
      <c r="E466" s="23"/>
      <c r="F466" s="24"/>
      <c r="G466" s="30"/>
      <c r="H466" s="25"/>
      <c r="I466" s="25"/>
      <c r="J466" s="25"/>
      <c r="K466" s="25"/>
      <c r="L466" s="25"/>
      <c r="M466" s="24"/>
      <c r="N466" s="30"/>
      <c r="O466" s="25"/>
      <c r="P466" s="25"/>
      <c r="Q466" s="25"/>
      <c r="R466" s="25"/>
      <c r="S466" s="25"/>
      <c r="T466" s="24"/>
      <c r="U466" s="25"/>
      <c r="V466" s="25"/>
      <c r="W466" s="25"/>
      <c r="X466" s="25"/>
      <c r="Y466" s="25"/>
      <c r="Z466" s="25"/>
    </row>
    <row r="467" spans="1:26" ht="14.25" customHeight="1" x14ac:dyDescent="0.25">
      <c r="A467" s="25"/>
      <c r="B467" s="23"/>
      <c r="C467" s="23"/>
      <c r="D467" s="23"/>
      <c r="E467" s="23"/>
      <c r="F467" s="24"/>
      <c r="G467" s="30"/>
      <c r="H467" s="25"/>
      <c r="I467" s="25"/>
      <c r="J467" s="25"/>
      <c r="K467" s="25"/>
      <c r="L467" s="25"/>
      <c r="M467" s="24"/>
      <c r="N467" s="30"/>
      <c r="O467" s="25"/>
      <c r="P467" s="25"/>
      <c r="Q467" s="25"/>
      <c r="R467" s="25"/>
      <c r="S467" s="25"/>
      <c r="T467" s="24"/>
      <c r="U467" s="25"/>
      <c r="V467" s="25"/>
      <c r="W467" s="25"/>
      <c r="X467" s="25"/>
      <c r="Y467" s="25"/>
      <c r="Z467" s="25"/>
    </row>
    <row r="468" spans="1:26" ht="14.25" customHeight="1" x14ac:dyDescent="0.25">
      <c r="A468" s="25"/>
      <c r="B468" s="23"/>
      <c r="C468" s="23"/>
      <c r="D468" s="23"/>
      <c r="E468" s="23"/>
      <c r="F468" s="24"/>
      <c r="G468" s="30"/>
      <c r="H468" s="25"/>
      <c r="I468" s="25"/>
      <c r="J468" s="25"/>
      <c r="K468" s="25"/>
      <c r="L468" s="25"/>
      <c r="M468" s="24"/>
      <c r="N468" s="30"/>
      <c r="O468" s="25"/>
      <c r="P468" s="25"/>
      <c r="Q468" s="25"/>
      <c r="R468" s="25"/>
      <c r="S468" s="25"/>
      <c r="T468" s="24"/>
      <c r="U468" s="25"/>
      <c r="V468" s="25"/>
      <c r="W468" s="25"/>
      <c r="X468" s="25"/>
      <c r="Y468" s="25"/>
      <c r="Z468" s="25"/>
    </row>
    <row r="469" spans="1:26" ht="14.25" customHeight="1" x14ac:dyDescent="0.25">
      <c r="A469" s="25"/>
      <c r="B469" s="23"/>
      <c r="C469" s="23"/>
      <c r="D469" s="23"/>
      <c r="E469" s="23"/>
      <c r="F469" s="24"/>
      <c r="G469" s="30"/>
      <c r="H469" s="25"/>
      <c r="I469" s="25"/>
      <c r="J469" s="25"/>
      <c r="K469" s="25"/>
      <c r="L469" s="25"/>
      <c r="M469" s="24"/>
      <c r="N469" s="30"/>
      <c r="O469" s="25"/>
      <c r="P469" s="25"/>
      <c r="Q469" s="25"/>
      <c r="R469" s="25"/>
      <c r="S469" s="25"/>
      <c r="T469" s="24"/>
      <c r="U469" s="25"/>
      <c r="V469" s="25"/>
      <c r="W469" s="25"/>
      <c r="X469" s="25"/>
      <c r="Y469" s="25"/>
      <c r="Z469" s="25"/>
    </row>
    <row r="470" spans="1:26" ht="14.25" customHeight="1" x14ac:dyDescent="0.25">
      <c r="A470" s="25"/>
      <c r="B470" s="23"/>
      <c r="C470" s="23"/>
      <c r="D470" s="23"/>
      <c r="E470" s="23"/>
      <c r="F470" s="24"/>
      <c r="G470" s="30"/>
      <c r="H470" s="25"/>
      <c r="I470" s="25"/>
      <c r="J470" s="25"/>
      <c r="K470" s="25"/>
      <c r="L470" s="25"/>
      <c r="M470" s="24"/>
      <c r="N470" s="30"/>
      <c r="O470" s="25"/>
      <c r="P470" s="25"/>
      <c r="Q470" s="25"/>
      <c r="R470" s="25"/>
      <c r="S470" s="25"/>
      <c r="T470" s="24"/>
      <c r="U470" s="25"/>
      <c r="V470" s="25"/>
      <c r="W470" s="25"/>
      <c r="X470" s="25"/>
      <c r="Y470" s="25"/>
      <c r="Z470" s="25"/>
    </row>
    <row r="471" spans="1:26" ht="14.25" customHeight="1" x14ac:dyDescent="0.25">
      <c r="A471" s="25"/>
      <c r="B471" s="23"/>
      <c r="C471" s="23"/>
      <c r="D471" s="23"/>
      <c r="E471" s="23"/>
      <c r="F471" s="24"/>
      <c r="G471" s="30"/>
      <c r="H471" s="25"/>
      <c r="I471" s="25"/>
      <c r="J471" s="25"/>
      <c r="K471" s="25"/>
      <c r="L471" s="25"/>
      <c r="M471" s="24"/>
      <c r="N471" s="30"/>
      <c r="O471" s="25"/>
      <c r="P471" s="25"/>
      <c r="Q471" s="25"/>
      <c r="R471" s="25"/>
      <c r="S471" s="25"/>
      <c r="T471" s="24"/>
      <c r="U471" s="25"/>
      <c r="V471" s="25"/>
      <c r="W471" s="25"/>
      <c r="X471" s="25"/>
      <c r="Y471" s="25"/>
      <c r="Z471" s="25"/>
    </row>
    <row r="472" spans="1:26" ht="14.25" customHeight="1" x14ac:dyDescent="0.25">
      <c r="A472" s="25"/>
      <c r="B472" s="23"/>
      <c r="C472" s="23"/>
      <c r="D472" s="23"/>
      <c r="E472" s="23"/>
      <c r="F472" s="24"/>
      <c r="G472" s="30"/>
      <c r="H472" s="25"/>
      <c r="I472" s="25"/>
      <c r="J472" s="25"/>
      <c r="K472" s="25"/>
      <c r="L472" s="25"/>
      <c r="M472" s="24"/>
      <c r="N472" s="30"/>
      <c r="O472" s="25"/>
      <c r="P472" s="25"/>
      <c r="Q472" s="25"/>
      <c r="R472" s="25"/>
      <c r="S472" s="25"/>
      <c r="T472" s="24"/>
      <c r="U472" s="25"/>
      <c r="V472" s="25"/>
      <c r="W472" s="25"/>
      <c r="X472" s="25"/>
      <c r="Y472" s="25"/>
      <c r="Z472" s="25"/>
    </row>
    <row r="473" spans="1:26" ht="14.25" customHeight="1" x14ac:dyDescent="0.25">
      <c r="A473" s="25"/>
      <c r="B473" s="23"/>
      <c r="C473" s="23"/>
      <c r="D473" s="23"/>
      <c r="E473" s="23"/>
      <c r="F473" s="24"/>
      <c r="G473" s="30"/>
      <c r="H473" s="25"/>
      <c r="I473" s="25"/>
      <c r="J473" s="25"/>
      <c r="K473" s="25"/>
      <c r="L473" s="25"/>
      <c r="M473" s="24"/>
      <c r="N473" s="30"/>
      <c r="O473" s="25"/>
      <c r="P473" s="25"/>
      <c r="Q473" s="25"/>
      <c r="R473" s="25"/>
      <c r="S473" s="25"/>
      <c r="T473" s="24"/>
      <c r="U473" s="25"/>
      <c r="V473" s="25"/>
      <c r="W473" s="25"/>
      <c r="X473" s="25"/>
      <c r="Y473" s="25"/>
      <c r="Z473" s="25"/>
    </row>
    <row r="474" spans="1:26" ht="14.25" customHeight="1" x14ac:dyDescent="0.25">
      <c r="A474" s="25"/>
      <c r="B474" s="23"/>
      <c r="C474" s="23"/>
      <c r="D474" s="23"/>
      <c r="E474" s="23"/>
      <c r="F474" s="24"/>
      <c r="G474" s="30"/>
      <c r="H474" s="25"/>
      <c r="I474" s="25"/>
      <c r="J474" s="25"/>
      <c r="K474" s="25"/>
      <c r="L474" s="25"/>
      <c r="M474" s="24"/>
      <c r="N474" s="30"/>
      <c r="O474" s="25"/>
      <c r="P474" s="25"/>
      <c r="Q474" s="25"/>
      <c r="R474" s="25"/>
      <c r="S474" s="25"/>
      <c r="T474" s="24"/>
      <c r="U474" s="25"/>
      <c r="V474" s="25"/>
      <c r="W474" s="25"/>
      <c r="X474" s="25"/>
      <c r="Y474" s="25"/>
      <c r="Z474" s="25"/>
    </row>
    <row r="475" spans="1:26" ht="14.25" customHeight="1" x14ac:dyDescent="0.25">
      <c r="A475" s="25"/>
      <c r="B475" s="23"/>
      <c r="C475" s="23"/>
      <c r="D475" s="23"/>
      <c r="E475" s="23"/>
      <c r="F475" s="24"/>
      <c r="G475" s="30"/>
      <c r="H475" s="25"/>
      <c r="I475" s="25"/>
      <c r="J475" s="25"/>
      <c r="K475" s="25"/>
      <c r="L475" s="25"/>
      <c r="M475" s="24"/>
      <c r="N475" s="30"/>
      <c r="O475" s="25"/>
      <c r="P475" s="25"/>
      <c r="Q475" s="25"/>
      <c r="R475" s="25"/>
      <c r="S475" s="25"/>
      <c r="T475" s="24"/>
      <c r="U475" s="25"/>
      <c r="V475" s="25"/>
      <c r="W475" s="25"/>
      <c r="X475" s="25"/>
      <c r="Y475" s="25"/>
      <c r="Z475" s="25"/>
    </row>
    <row r="476" spans="1:26" ht="14.25" customHeight="1" x14ac:dyDescent="0.25">
      <c r="A476" s="25"/>
      <c r="B476" s="23"/>
      <c r="C476" s="23"/>
      <c r="D476" s="23"/>
      <c r="E476" s="23"/>
      <c r="F476" s="24"/>
      <c r="G476" s="30"/>
      <c r="H476" s="25"/>
      <c r="I476" s="25"/>
      <c r="J476" s="25"/>
      <c r="K476" s="25"/>
      <c r="L476" s="25"/>
      <c r="M476" s="24"/>
      <c r="N476" s="30"/>
      <c r="O476" s="25"/>
      <c r="P476" s="25"/>
      <c r="Q476" s="25"/>
      <c r="R476" s="25"/>
      <c r="S476" s="25"/>
      <c r="T476" s="24"/>
      <c r="U476" s="25"/>
      <c r="V476" s="25"/>
      <c r="W476" s="25"/>
      <c r="X476" s="25"/>
      <c r="Y476" s="25"/>
      <c r="Z476" s="25"/>
    </row>
    <row r="477" spans="1:26" ht="14.25" customHeight="1" x14ac:dyDescent="0.25">
      <c r="A477" s="25"/>
      <c r="B477" s="23"/>
      <c r="C477" s="23"/>
      <c r="D477" s="23"/>
      <c r="E477" s="23"/>
      <c r="F477" s="24"/>
      <c r="G477" s="30"/>
      <c r="H477" s="25"/>
      <c r="I477" s="25"/>
      <c r="J477" s="25"/>
      <c r="K477" s="25"/>
      <c r="L477" s="25"/>
      <c r="M477" s="24"/>
      <c r="N477" s="30"/>
      <c r="O477" s="25"/>
      <c r="P477" s="25"/>
      <c r="Q477" s="25"/>
      <c r="R477" s="25"/>
      <c r="S477" s="25"/>
      <c r="T477" s="24"/>
      <c r="U477" s="25"/>
      <c r="V477" s="25"/>
      <c r="W477" s="25"/>
      <c r="X477" s="25"/>
      <c r="Y477" s="25"/>
      <c r="Z477" s="25"/>
    </row>
    <row r="478" spans="1:26" ht="14.25" customHeight="1" x14ac:dyDescent="0.25">
      <c r="A478" s="25"/>
      <c r="B478" s="23"/>
      <c r="C478" s="23"/>
      <c r="D478" s="23"/>
      <c r="E478" s="23"/>
      <c r="F478" s="24"/>
      <c r="G478" s="30"/>
      <c r="H478" s="25"/>
      <c r="I478" s="25"/>
      <c r="J478" s="25"/>
      <c r="K478" s="25"/>
      <c r="L478" s="25"/>
      <c r="M478" s="24"/>
      <c r="N478" s="30"/>
      <c r="O478" s="25"/>
      <c r="P478" s="25"/>
      <c r="Q478" s="25"/>
      <c r="R478" s="25"/>
      <c r="S478" s="25"/>
      <c r="T478" s="24"/>
      <c r="U478" s="25"/>
      <c r="V478" s="25"/>
      <c r="W478" s="25"/>
      <c r="X478" s="25"/>
      <c r="Y478" s="25"/>
      <c r="Z478" s="25"/>
    </row>
    <row r="479" spans="1:26" ht="14.25" customHeight="1" x14ac:dyDescent="0.25">
      <c r="A479" s="25"/>
      <c r="B479" s="23"/>
      <c r="C479" s="23"/>
      <c r="D479" s="23"/>
      <c r="E479" s="23"/>
      <c r="F479" s="24"/>
      <c r="G479" s="30"/>
      <c r="H479" s="25"/>
      <c r="I479" s="25"/>
      <c r="J479" s="25"/>
      <c r="K479" s="25"/>
      <c r="L479" s="25"/>
      <c r="M479" s="24"/>
      <c r="N479" s="30"/>
      <c r="O479" s="25"/>
      <c r="P479" s="25"/>
      <c r="Q479" s="25"/>
      <c r="R479" s="25"/>
      <c r="S479" s="25"/>
      <c r="T479" s="24"/>
      <c r="U479" s="25"/>
      <c r="V479" s="25"/>
      <c r="W479" s="25"/>
      <c r="X479" s="25"/>
      <c r="Y479" s="25"/>
      <c r="Z479" s="25"/>
    </row>
    <row r="480" spans="1:26" ht="14.25" customHeight="1" x14ac:dyDescent="0.25">
      <c r="A480" s="25"/>
      <c r="B480" s="23"/>
      <c r="C480" s="23"/>
      <c r="D480" s="23"/>
      <c r="E480" s="23"/>
      <c r="F480" s="24"/>
      <c r="G480" s="30"/>
      <c r="H480" s="25"/>
      <c r="I480" s="25"/>
      <c r="J480" s="25"/>
      <c r="K480" s="25"/>
      <c r="L480" s="25"/>
      <c r="M480" s="24"/>
      <c r="N480" s="30"/>
      <c r="O480" s="25"/>
      <c r="P480" s="25"/>
      <c r="Q480" s="25"/>
      <c r="R480" s="25"/>
      <c r="S480" s="25"/>
      <c r="T480" s="24"/>
      <c r="U480" s="25"/>
      <c r="V480" s="25"/>
      <c r="W480" s="25"/>
      <c r="X480" s="25"/>
      <c r="Y480" s="25"/>
      <c r="Z480" s="25"/>
    </row>
    <row r="481" spans="1:26" ht="14.25" customHeight="1" x14ac:dyDescent="0.25">
      <c r="A481" s="25"/>
      <c r="B481" s="23"/>
      <c r="C481" s="23"/>
      <c r="D481" s="23"/>
      <c r="E481" s="23"/>
      <c r="F481" s="24"/>
      <c r="G481" s="30"/>
      <c r="H481" s="25"/>
      <c r="I481" s="25"/>
      <c r="J481" s="25"/>
      <c r="K481" s="25"/>
      <c r="L481" s="25"/>
      <c r="M481" s="24"/>
      <c r="N481" s="30"/>
      <c r="O481" s="25"/>
      <c r="P481" s="25"/>
      <c r="Q481" s="25"/>
      <c r="R481" s="25"/>
      <c r="S481" s="25"/>
      <c r="T481" s="24"/>
      <c r="U481" s="25"/>
      <c r="V481" s="25"/>
      <c r="W481" s="25"/>
      <c r="X481" s="25"/>
      <c r="Y481" s="25"/>
      <c r="Z481" s="25"/>
    </row>
    <row r="482" spans="1:26" ht="14.25" customHeight="1" x14ac:dyDescent="0.25">
      <c r="A482" s="25"/>
      <c r="B482" s="23"/>
      <c r="C482" s="23"/>
      <c r="D482" s="23"/>
      <c r="E482" s="23"/>
      <c r="F482" s="24"/>
      <c r="G482" s="30"/>
      <c r="H482" s="25"/>
      <c r="I482" s="25"/>
      <c r="J482" s="25"/>
      <c r="K482" s="25"/>
      <c r="L482" s="25"/>
      <c r="M482" s="24"/>
      <c r="N482" s="30"/>
      <c r="O482" s="25"/>
      <c r="P482" s="25"/>
      <c r="Q482" s="25"/>
      <c r="R482" s="25"/>
      <c r="S482" s="25"/>
      <c r="T482" s="24"/>
      <c r="U482" s="25"/>
      <c r="V482" s="25"/>
      <c r="W482" s="25"/>
      <c r="X482" s="25"/>
      <c r="Y482" s="25"/>
      <c r="Z482" s="25"/>
    </row>
    <row r="483" spans="1:26" ht="14.25" customHeight="1" x14ac:dyDescent="0.25">
      <c r="A483" s="25"/>
      <c r="B483" s="23"/>
      <c r="C483" s="23"/>
      <c r="D483" s="23"/>
      <c r="E483" s="23"/>
      <c r="F483" s="24"/>
      <c r="G483" s="30"/>
      <c r="H483" s="25"/>
      <c r="I483" s="25"/>
      <c r="J483" s="25"/>
      <c r="K483" s="25"/>
      <c r="L483" s="25"/>
      <c r="M483" s="24"/>
      <c r="N483" s="30"/>
      <c r="O483" s="25"/>
      <c r="P483" s="25"/>
      <c r="Q483" s="25"/>
      <c r="R483" s="25"/>
      <c r="S483" s="25"/>
      <c r="T483" s="24"/>
      <c r="U483" s="25"/>
      <c r="V483" s="25"/>
      <c r="W483" s="25"/>
      <c r="X483" s="25"/>
      <c r="Y483" s="25"/>
      <c r="Z483" s="25"/>
    </row>
    <row r="484" spans="1:26" ht="14.25" customHeight="1" x14ac:dyDescent="0.25">
      <c r="A484" s="25"/>
      <c r="B484" s="23"/>
      <c r="C484" s="23"/>
      <c r="D484" s="23"/>
      <c r="E484" s="23"/>
      <c r="F484" s="24"/>
      <c r="G484" s="30"/>
      <c r="H484" s="25"/>
      <c r="I484" s="25"/>
      <c r="J484" s="25"/>
      <c r="K484" s="25"/>
      <c r="L484" s="25"/>
      <c r="M484" s="24"/>
      <c r="N484" s="30"/>
      <c r="O484" s="25"/>
      <c r="P484" s="25"/>
      <c r="Q484" s="25"/>
      <c r="R484" s="25"/>
      <c r="S484" s="25"/>
      <c r="T484" s="24"/>
      <c r="U484" s="25"/>
      <c r="V484" s="25"/>
      <c r="W484" s="25"/>
      <c r="X484" s="25"/>
      <c r="Y484" s="25"/>
      <c r="Z484" s="25"/>
    </row>
    <row r="485" spans="1:26" ht="14.25" customHeight="1" x14ac:dyDescent="0.25">
      <c r="A485" s="25"/>
      <c r="B485" s="23"/>
      <c r="C485" s="23"/>
      <c r="D485" s="23"/>
      <c r="E485" s="23"/>
      <c r="F485" s="24"/>
      <c r="G485" s="30"/>
      <c r="H485" s="25"/>
      <c r="I485" s="25"/>
      <c r="J485" s="25"/>
      <c r="K485" s="25"/>
      <c r="L485" s="25"/>
      <c r="M485" s="24"/>
      <c r="N485" s="30"/>
      <c r="O485" s="25"/>
      <c r="P485" s="25"/>
      <c r="Q485" s="25"/>
      <c r="R485" s="25"/>
      <c r="S485" s="25"/>
      <c r="T485" s="24"/>
      <c r="U485" s="25"/>
      <c r="V485" s="25"/>
      <c r="W485" s="25"/>
      <c r="X485" s="25"/>
      <c r="Y485" s="25"/>
      <c r="Z485" s="25"/>
    </row>
    <row r="486" spans="1:26" ht="14.25" customHeight="1" x14ac:dyDescent="0.25">
      <c r="A486" s="25"/>
      <c r="B486" s="23"/>
      <c r="C486" s="23"/>
      <c r="D486" s="23"/>
      <c r="E486" s="23"/>
      <c r="F486" s="24"/>
      <c r="G486" s="30"/>
      <c r="H486" s="25"/>
      <c r="I486" s="25"/>
      <c r="J486" s="25"/>
      <c r="K486" s="25"/>
      <c r="L486" s="25"/>
      <c r="M486" s="24"/>
      <c r="N486" s="30"/>
      <c r="O486" s="25"/>
      <c r="P486" s="25"/>
      <c r="Q486" s="25"/>
      <c r="R486" s="25"/>
      <c r="S486" s="25"/>
      <c r="T486" s="24"/>
      <c r="U486" s="25"/>
      <c r="V486" s="25"/>
      <c r="W486" s="25"/>
      <c r="X486" s="25"/>
      <c r="Y486" s="25"/>
      <c r="Z486" s="25"/>
    </row>
    <row r="487" spans="1:26" ht="14.25" customHeight="1" x14ac:dyDescent="0.25">
      <c r="A487" s="25"/>
      <c r="B487" s="23"/>
      <c r="C487" s="23"/>
      <c r="D487" s="23"/>
      <c r="E487" s="23"/>
      <c r="F487" s="24"/>
      <c r="G487" s="30"/>
      <c r="H487" s="25"/>
      <c r="I487" s="25"/>
      <c r="J487" s="25"/>
      <c r="K487" s="25"/>
      <c r="L487" s="25"/>
      <c r="M487" s="24"/>
      <c r="N487" s="30"/>
      <c r="O487" s="25"/>
      <c r="P487" s="25"/>
      <c r="Q487" s="25"/>
      <c r="R487" s="25"/>
      <c r="S487" s="25"/>
      <c r="T487" s="24"/>
      <c r="U487" s="25"/>
      <c r="V487" s="25"/>
      <c r="W487" s="25"/>
      <c r="X487" s="25"/>
      <c r="Y487" s="25"/>
      <c r="Z487" s="25"/>
    </row>
    <row r="488" spans="1:26" ht="14.25" customHeight="1" x14ac:dyDescent="0.25">
      <c r="A488" s="25"/>
      <c r="B488" s="23"/>
      <c r="C488" s="23"/>
      <c r="D488" s="23"/>
      <c r="E488" s="23"/>
      <c r="F488" s="24"/>
      <c r="G488" s="30"/>
      <c r="H488" s="25"/>
      <c r="I488" s="25"/>
      <c r="J488" s="25"/>
      <c r="K488" s="25"/>
      <c r="L488" s="25"/>
      <c r="M488" s="24"/>
      <c r="N488" s="30"/>
      <c r="O488" s="25"/>
      <c r="P488" s="25"/>
      <c r="Q488" s="25"/>
      <c r="R488" s="25"/>
      <c r="S488" s="25"/>
      <c r="T488" s="24"/>
      <c r="U488" s="25"/>
      <c r="V488" s="25"/>
      <c r="W488" s="25"/>
      <c r="X488" s="25"/>
      <c r="Y488" s="25"/>
      <c r="Z488" s="25"/>
    </row>
    <row r="489" spans="1:26" ht="14.25" customHeight="1" x14ac:dyDescent="0.25">
      <c r="A489" s="25"/>
      <c r="B489" s="23"/>
      <c r="C489" s="23"/>
      <c r="D489" s="23"/>
      <c r="E489" s="23"/>
      <c r="F489" s="24"/>
      <c r="G489" s="30"/>
      <c r="H489" s="25"/>
      <c r="I489" s="25"/>
      <c r="J489" s="25"/>
      <c r="K489" s="25"/>
      <c r="L489" s="25"/>
      <c r="M489" s="24"/>
      <c r="N489" s="30"/>
      <c r="O489" s="25"/>
      <c r="P489" s="25"/>
      <c r="Q489" s="25"/>
      <c r="R489" s="25"/>
      <c r="S489" s="25"/>
      <c r="T489" s="24"/>
      <c r="U489" s="25"/>
      <c r="V489" s="25"/>
      <c r="W489" s="25"/>
      <c r="X489" s="25"/>
      <c r="Y489" s="25"/>
      <c r="Z489" s="25"/>
    </row>
    <row r="490" spans="1:26" ht="14.25" customHeight="1" x14ac:dyDescent="0.25">
      <c r="A490" s="25"/>
      <c r="B490" s="23"/>
      <c r="C490" s="23"/>
      <c r="D490" s="23"/>
      <c r="E490" s="23"/>
      <c r="F490" s="24"/>
      <c r="G490" s="30"/>
      <c r="H490" s="25"/>
      <c r="I490" s="25"/>
      <c r="J490" s="25"/>
      <c r="K490" s="25"/>
      <c r="L490" s="25"/>
      <c r="M490" s="24"/>
      <c r="N490" s="30"/>
      <c r="O490" s="25"/>
      <c r="P490" s="25"/>
      <c r="Q490" s="25"/>
      <c r="R490" s="25"/>
      <c r="S490" s="25"/>
      <c r="T490" s="24"/>
      <c r="U490" s="25"/>
      <c r="V490" s="25"/>
      <c r="W490" s="25"/>
      <c r="X490" s="25"/>
      <c r="Y490" s="25"/>
      <c r="Z490" s="25"/>
    </row>
    <row r="491" spans="1:26" ht="14.25" customHeight="1" x14ac:dyDescent="0.25">
      <c r="A491" s="25"/>
      <c r="B491" s="23"/>
      <c r="C491" s="23"/>
      <c r="D491" s="23"/>
      <c r="E491" s="23"/>
      <c r="F491" s="24"/>
      <c r="G491" s="30"/>
      <c r="H491" s="25"/>
      <c r="I491" s="25"/>
      <c r="J491" s="25"/>
      <c r="K491" s="25"/>
      <c r="L491" s="25"/>
      <c r="M491" s="24"/>
      <c r="N491" s="30"/>
      <c r="O491" s="25"/>
      <c r="P491" s="25"/>
      <c r="Q491" s="25"/>
      <c r="R491" s="25"/>
      <c r="S491" s="25"/>
      <c r="T491" s="24"/>
      <c r="U491" s="25"/>
      <c r="V491" s="25"/>
      <c r="W491" s="25"/>
      <c r="X491" s="25"/>
      <c r="Y491" s="25"/>
      <c r="Z491" s="25"/>
    </row>
    <row r="492" spans="1:26" ht="14.25" customHeight="1" x14ac:dyDescent="0.25">
      <c r="A492" s="25"/>
      <c r="B492" s="23"/>
      <c r="C492" s="23"/>
      <c r="D492" s="23"/>
      <c r="E492" s="23"/>
      <c r="F492" s="24"/>
      <c r="G492" s="30"/>
      <c r="H492" s="25"/>
      <c r="I492" s="25"/>
      <c r="J492" s="25"/>
      <c r="K492" s="25"/>
      <c r="L492" s="25"/>
      <c r="M492" s="24"/>
      <c r="N492" s="30"/>
      <c r="O492" s="25"/>
      <c r="P492" s="25"/>
      <c r="Q492" s="25"/>
      <c r="R492" s="25"/>
      <c r="S492" s="25"/>
      <c r="T492" s="24"/>
      <c r="U492" s="25"/>
      <c r="V492" s="25"/>
      <c r="W492" s="25"/>
      <c r="X492" s="25"/>
      <c r="Y492" s="25"/>
      <c r="Z492" s="25"/>
    </row>
    <row r="493" spans="1:26" ht="14.25" customHeight="1" x14ac:dyDescent="0.25">
      <c r="A493" s="25"/>
      <c r="B493" s="23"/>
      <c r="C493" s="23"/>
      <c r="D493" s="23"/>
      <c r="E493" s="23"/>
      <c r="F493" s="24"/>
      <c r="G493" s="30"/>
      <c r="H493" s="25"/>
      <c r="I493" s="25"/>
      <c r="J493" s="25"/>
      <c r="K493" s="25"/>
      <c r="L493" s="25"/>
      <c r="M493" s="24"/>
      <c r="N493" s="30"/>
      <c r="O493" s="25"/>
      <c r="P493" s="25"/>
      <c r="Q493" s="25"/>
      <c r="R493" s="25"/>
      <c r="S493" s="25"/>
      <c r="T493" s="24"/>
      <c r="U493" s="25"/>
      <c r="V493" s="25"/>
      <c r="W493" s="25"/>
      <c r="X493" s="25"/>
      <c r="Y493" s="25"/>
      <c r="Z493" s="25"/>
    </row>
    <row r="494" spans="1:26" ht="14.25" customHeight="1" x14ac:dyDescent="0.25">
      <c r="A494" s="25"/>
      <c r="B494" s="23"/>
      <c r="C494" s="23"/>
      <c r="D494" s="23"/>
      <c r="E494" s="23"/>
      <c r="F494" s="24"/>
      <c r="G494" s="30"/>
      <c r="H494" s="25"/>
      <c r="I494" s="25"/>
      <c r="J494" s="25"/>
      <c r="K494" s="25"/>
      <c r="L494" s="25"/>
      <c r="M494" s="24"/>
      <c r="N494" s="30"/>
      <c r="O494" s="25"/>
      <c r="P494" s="25"/>
      <c r="Q494" s="25"/>
      <c r="R494" s="25"/>
      <c r="S494" s="25"/>
      <c r="T494" s="24"/>
      <c r="U494" s="25"/>
      <c r="V494" s="25"/>
      <c r="W494" s="25"/>
      <c r="X494" s="25"/>
      <c r="Y494" s="25"/>
      <c r="Z494" s="25"/>
    </row>
    <row r="495" spans="1:26" ht="14.25" customHeight="1" x14ac:dyDescent="0.25">
      <c r="A495" s="25"/>
      <c r="B495" s="23"/>
      <c r="C495" s="23"/>
      <c r="D495" s="23"/>
      <c r="E495" s="23"/>
      <c r="F495" s="24"/>
      <c r="G495" s="30"/>
      <c r="H495" s="25"/>
      <c r="I495" s="25"/>
      <c r="J495" s="25"/>
      <c r="K495" s="25"/>
      <c r="L495" s="25"/>
      <c r="M495" s="24"/>
      <c r="N495" s="30"/>
      <c r="O495" s="25"/>
      <c r="P495" s="25"/>
      <c r="Q495" s="25"/>
      <c r="R495" s="25"/>
      <c r="S495" s="25"/>
      <c r="T495" s="24"/>
      <c r="U495" s="25"/>
      <c r="V495" s="25"/>
      <c r="W495" s="25"/>
      <c r="X495" s="25"/>
      <c r="Y495" s="25"/>
      <c r="Z495" s="25"/>
    </row>
    <row r="496" spans="1:26" ht="14.25" customHeight="1" x14ac:dyDescent="0.25">
      <c r="A496" s="25"/>
      <c r="B496" s="23"/>
      <c r="C496" s="23"/>
      <c r="D496" s="23"/>
      <c r="E496" s="23"/>
      <c r="F496" s="24"/>
      <c r="G496" s="30"/>
      <c r="H496" s="25"/>
      <c r="I496" s="25"/>
      <c r="J496" s="25"/>
      <c r="K496" s="25"/>
      <c r="L496" s="25"/>
      <c r="M496" s="24"/>
      <c r="N496" s="30"/>
      <c r="O496" s="25"/>
      <c r="P496" s="25"/>
      <c r="Q496" s="25"/>
      <c r="R496" s="25"/>
      <c r="S496" s="25"/>
      <c r="T496" s="24"/>
      <c r="U496" s="25"/>
      <c r="V496" s="25"/>
      <c r="W496" s="25"/>
      <c r="X496" s="25"/>
      <c r="Y496" s="25"/>
      <c r="Z496" s="25"/>
    </row>
    <row r="497" spans="1:26" ht="14.25" customHeight="1" x14ac:dyDescent="0.25">
      <c r="A497" s="25"/>
      <c r="B497" s="23"/>
      <c r="C497" s="23"/>
      <c r="D497" s="23"/>
      <c r="E497" s="23"/>
      <c r="F497" s="24"/>
      <c r="G497" s="30"/>
      <c r="H497" s="25"/>
      <c r="I497" s="25"/>
      <c r="J497" s="25"/>
      <c r="K497" s="25"/>
      <c r="L497" s="25"/>
      <c r="M497" s="24"/>
      <c r="N497" s="30"/>
      <c r="O497" s="25"/>
      <c r="P497" s="25"/>
      <c r="Q497" s="25"/>
      <c r="R497" s="25"/>
      <c r="S497" s="25"/>
      <c r="T497" s="24"/>
      <c r="U497" s="25"/>
      <c r="V497" s="25"/>
      <c r="W497" s="25"/>
      <c r="X497" s="25"/>
      <c r="Y497" s="25"/>
      <c r="Z497" s="25"/>
    </row>
    <row r="498" spans="1:26" ht="14.25" customHeight="1" x14ac:dyDescent="0.25">
      <c r="A498" s="25"/>
      <c r="B498" s="23"/>
      <c r="C498" s="23"/>
      <c r="D498" s="23"/>
      <c r="E498" s="23"/>
      <c r="F498" s="24"/>
      <c r="G498" s="30"/>
      <c r="H498" s="25"/>
      <c r="I498" s="25"/>
      <c r="J498" s="25"/>
      <c r="K498" s="25"/>
      <c r="L498" s="25"/>
      <c r="M498" s="24"/>
      <c r="N498" s="30"/>
      <c r="O498" s="25"/>
      <c r="P498" s="25"/>
      <c r="Q498" s="25"/>
      <c r="R498" s="25"/>
      <c r="S498" s="25"/>
      <c r="T498" s="24"/>
      <c r="U498" s="25"/>
      <c r="V498" s="25"/>
      <c r="W498" s="25"/>
      <c r="X498" s="25"/>
      <c r="Y498" s="25"/>
      <c r="Z498" s="25"/>
    </row>
    <row r="499" spans="1:26" ht="14.25" customHeight="1" x14ac:dyDescent="0.25">
      <c r="A499" s="25"/>
      <c r="B499" s="23"/>
      <c r="C499" s="23"/>
      <c r="D499" s="23"/>
      <c r="E499" s="23"/>
      <c r="F499" s="24"/>
      <c r="G499" s="30"/>
      <c r="H499" s="25"/>
      <c r="I499" s="25"/>
      <c r="J499" s="25"/>
      <c r="K499" s="25"/>
      <c r="L499" s="25"/>
      <c r="M499" s="24"/>
      <c r="N499" s="30"/>
      <c r="O499" s="25"/>
      <c r="P499" s="25"/>
      <c r="Q499" s="25"/>
      <c r="R499" s="25"/>
      <c r="S499" s="25"/>
      <c r="T499" s="24"/>
      <c r="U499" s="25"/>
      <c r="V499" s="25"/>
      <c r="W499" s="25"/>
      <c r="X499" s="25"/>
      <c r="Y499" s="25"/>
      <c r="Z499" s="25"/>
    </row>
    <row r="500" spans="1:26" ht="14.25" customHeight="1" x14ac:dyDescent="0.25">
      <c r="A500" s="25"/>
      <c r="B500" s="23"/>
      <c r="C500" s="23"/>
      <c r="D500" s="23"/>
      <c r="E500" s="23"/>
      <c r="F500" s="24"/>
      <c r="G500" s="30"/>
      <c r="H500" s="25"/>
      <c r="I500" s="25"/>
      <c r="J500" s="25"/>
      <c r="K500" s="25"/>
      <c r="L500" s="25"/>
      <c r="M500" s="24"/>
      <c r="N500" s="30"/>
      <c r="O500" s="25"/>
      <c r="P500" s="25"/>
      <c r="Q500" s="25"/>
      <c r="R500" s="25"/>
      <c r="S500" s="25"/>
      <c r="T500" s="24"/>
      <c r="U500" s="25"/>
      <c r="V500" s="25"/>
      <c r="W500" s="25"/>
      <c r="X500" s="25"/>
      <c r="Y500" s="25"/>
      <c r="Z500" s="25"/>
    </row>
    <row r="501" spans="1:26" ht="14.25" customHeight="1" x14ac:dyDescent="0.25">
      <c r="A501" s="25"/>
      <c r="B501" s="23"/>
      <c r="C501" s="23"/>
      <c r="D501" s="23"/>
      <c r="E501" s="23"/>
      <c r="F501" s="24"/>
      <c r="G501" s="30"/>
      <c r="H501" s="25"/>
      <c r="I501" s="25"/>
      <c r="J501" s="25"/>
      <c r="K501" s="25"/>
      <c r="L501" s="25"/>
      <c r="M501" s="24"/>
      <c r="N501" s="30"/>
      <c r="O501" s="25"/>
      <c r="P501" s="25"/>
      <c r="Q501" s="25"/>
      <c r="R501" s="25"/>
      <c r="S501" s="25"/>
      <c r="T501" s="24"/>
      <c r="U501" s="25"/>
      <c r="V501" s="25"/>
      <c r="W501" s="25"/>
      <c r="X501" s="25"/>
      <c r="Y501" s="25"/>
      <c r="Z501" s="25"/>
    </row>
    <row r="502" spans="1:26" ht="14.25" customHeight="1" x14ac:dyDescent="0.25">
      <c r="A502" s="25"/>
      <c r="B502" s="23"/>
      <c r="C502" s="23"/>
      <c r="D502" s="23"/>
      <c r="E502" s="23"/>
      <c r="F502" s="24"/>
      <c r="G502" s="30"/>
      <c r="H502" s="25"/>
      <c r="I502" s="25"/>
      <c r="J502" s="25"/>
      <c r="K502" s="25"/>
      <c r="L502" s="25"/>
      <c r="M502" s="24"/>
      <c r="N502" s="30"/>
      <c r="O502" s="25"/>
      <c r="P502" s="25"/>
      <c r="Q502" s="25"/>
      <c r="R502" s="25"/>
      <c r="S502" s="25"/>
      <c r="T502" s="24"/>
      <c r="U502" s="25"/>
      <c r="V502" s="25"/>
      <c r="W502" s="25"/>
      <c r="X502" s="25"/>
      <c r="Y502" s="25"/>
      <c r="Z502" s="25"/>
    </row>
    <row r="503" spans="1:26" ht="14.25" customHeight="1" x14ac:dyDescent="0.25">
      <c r="A503" s="25"/>
      <c r="B503" s="23"/>
      <c r="C503" s="23"/>
      <c r="D503" s="23"/>
      <c r="E503" s="23"/>
      <c r="F503" s="24"/>
      <c r="G503" s="30"/>
      <c r="H503" s="25"/>
      <c r="I503" s="25"/>
      <c r="J503" s="25"/>
      <c r="K503" s="25"/>
      <c r="L503" s="25"/>
      <c r="M503" s="24"/>
      <c r="N503" s="30"/>
      <c r="O503" s="25"/>
      <c r="P503" s="25"/>
      <c r="Q503" s="25"/>
      <c r="R503" s="25"/>
      <c r="S503" s="25"/>
      <c r="T503" s="24"/>
      <c r="U503" s="25"/>
      <c r="V503" s="25"/>
      <c r="W503" s="25"/>
      <c r="X503" s="25"/>
      <c r="Y503" s="25"/>
      <c r="Z503" s="25"/>
    </row>
    <row r="504" spans="1:26" ht="14.25" customHeight="1" x14ac:dyDescent="0.25">
      <c r="A504" s="25"/>
      <c r="B504" s="23"/>
      <c r="C504" s="23"/>
      <c r="D504" s="23"/>
      <c r="E504" s="23"/>
      <c r="F504" s="24"/>
      <c r="G504" s="30"/>
      <c r="H504" s="25"/>
      <c r="I504" s="25"/>
      <c r="J504" s="25"/>
      <c r="K504" s="25"/>
      <c r="L504" s="25"/>
      <c r="M504" s="24"/>
      <c r="N504" s="30"/>
      <c r="O504" s="25"/>
      <c r="P504" s="25"/>
      <c r="Q504" s="25"/>
      <c r="R504" s="25"/>
      <c r="S504" s="25"/>
      <c r="T504" s="24"/>
      <c r="U504" s="25"/>
      <c r="V504" s="25"/>
      <c r="W504" s="25"/>
      <c r="X504" s="25"/>
      <c r="Y504" s="25"/>
      <c r="Z504" s="25"/>
    </row>
    <row r="505" spans="1:26" ht="14.25" customHeight="1" x14ac:dyDescent="0.25">
      <c r="A505" s="25"/>
      <c r="B505" s="23"/>
      <c r="C505" s="23"/>
      <c r="D505" s="23"/>
      <c r="E505" s="23"/>
      <c r="F505" s="24"/>
      <c r="G505" s="30"/>
      <c r="H505" s="25"/>
      <c r="I505" s="25"/>
      <c r="J505" s="25"/>
      <c r="K505" s="25"/>
      <c r="L505" s="25"/>
      <c r="M505" s="24"/>
      <c r="N505" s="30"/>
      <c r="O505" s="25"/>
      <c r="P505" s="25"/>
      <c r="Q505" s="25"/>
      <c r="R505" s="25"/>
      <c r="S505" s="25"/>
      <c r="T505" s="24"/>
      <c r="U505" s="25"/>
      <c r="V505" s="25"/>
      <c r="W505" s="25"/>
      <c r="X505" s="25"/>
      <c r="Y505" s="25"/>
      <c r="Z505" s="25"/>
    </row>
    <row r="506" spans="1:26" ht="14.25" customHeight="1" x14ac:dyDescent="0.25">
      <c r="A506" s="25"/>
      <c r="B506" s="23"/>
      <c r="C506" s="23"/>
      <c r="D506" s="23"/>
      <c r="E506" s="23"/>
      <c r="F506" s="24"/>
      <c r="G506" s="30"/>
      <c r="H506" s="25"/>
      <c r="I506" s="25"/>
      <c r="J506" s="25"/>
      <c r="K506" s="25"/>
      <c r="L506" s="25"/>
      <c r="M506" s="24"/>
      <c r="N506" s="30"/>
      <c r="O506" s="25"/>
      <c r="P506" s="25"/>
      <c r="Q506" s="25"/>
      <c r="R506" s="25"/>
      <c r="S506" s="25"/>
      <c r="T506" s="24"/>
      <c r="U506" s="25"/>
      <c r="V506" s="25"/>
      <c r="W506" s="25"/>
      <c r="X506" s="25"/>
      <c r="Y506" s="25"/>
      <c r="Z506" s="25"/>
    </row>
    <row r="507" spans="1:26" ht="14.25" customHeight="1" x14ac:dyDescent="0.25">
      <c r="A507" s="25"/>
      <c r="B507" s="23"/>
      <c r="C507" s="23"/>
      <c r="D507" s="23"/>
      <c r="E507" s="23"/>
      <c r="F507" s="24"/>
      <c r="G507" s="30"/>
      <c r="H507" s="25"/>
      <c r="I507" s="25"/>
      <c r="J507" s="25"/>
      <c r="K507" s="25"/>
      <c r="L507" s="25"/>
      <c r="M507" s="24"/>
      <c r="N507" s="30"/>
      <c r="O507" s="25"/>
      <c r="P507" s="25"/>
      <c r="Q507" s="25"/>
      <c r="R507" s="25"/>
      <c r="S507" s="25"/>
      <c r="T507" s="24"/>
      <c r="U507" s="25"/>
      <c r="V507" s="25"/>
      <c r="W507" s="25"/>
      <c r="X507" s="25"/>
      <c r="Y507" s="25"/>
      <c r="Z507" s="25"/>
    </row>
    <row r="508" spans="1:26" ht="14.25" customHeight="1" x14ac:dyDescent="0.25">
      <c r="A508" s="25"/>
      <c r="B508" s="23"/>
      <c r="C508" s="23"/>
      <c r="D508" s="23"/>
      <c r="E508" s="23"/>
      <c r="F508" s="24"/>
      <c r="G508" s="30"/>
      <c r="H508" s="25"/>
      <c r="I508" s="25"/>
      <c r="J508" s="25"/>
      <c r="K508" s="25"/>
      <c r="L508" s="25"/>
      <c r="M508" s="24"/>
      <c r="N508" s="30"/>
      <c r="O508" s="25"/>
      <c r="P508" s="25"/>
      <c r="Q508" s="25"/>
      <c r="R508" s="25"/>
      <c r="S508" s="25"/>
      <c r="T508" s="24"/>
      <c r="U508" s="25"/>
      <c r="V508" s="25"/>
      <c r="W508" s="25"/>
      <c r="X508" s="25"/>
      <c r="Y508" s="25"/>
      <c r="Z508" s="25"/>
    </row>
    <row r="509" spans="1:26" ht="14.25" customHeight="1" x14ac:dyDescent="0.25">
      <c r="A509" s="25"/>
      <c r="B509" s="23"/>
      <c r="C509" s="23"/>
      <c r="D509" s="23"/>
      <c r="E509" s="23"/>
      <c r="F509" s="24"/>
      <c r="G509" s="30"/>
      <c r="H509" s="25"/>
      <c r="I509" s="25"/>
      <c r="J509" s="25"/>
      <c r="K509" s="25"/>
      <c r="L509" s="25"/>
      <c r="M509" s="24"/>
      <c r="N509" s="30"/>
      <c r="O509" s="25"/>
      <c r="P509" s="25"/>
      <c r="Q509" s="25"/>
      <c r="R509" s="25"/>
      <c r="S509" s="25"/>
      <c r="T509" s="24"/>
      <c r="U509" s="25"/>
      <c r="V509" s="25"/>
      <c r="W509" s="25"/>
      <c r="X509" s="25"/>
      <c r="Y509" s="25"/>
      <c r="Z509" s="25"/>
    </row>
    <row r="510" spans="1:26" ht="14.25" customHeight="1" x14ac:dyDescent="0.25">
      <c r="A510" s="25"/>
      <c r="B510" s="23"/>
      <c r="C510" s="23"/>
      <c r="D510" s="23"/>
      <c r="E510" s="23"/>
      <c r="F510" s="24"/>
      <c r="G510" s="30"/>
      <c r="H510" s="25"/>
      <c r="I510" s="25"/>
      <c r="J510" s="25"/>
      <c r="K510" s="25"/>
      <c r="L510" s="25"/>
      <c r="M510" s="24"/>
      <c r="N510" s="30"/>
      <c r="O510" s="25"/>
      <c r="P510" s="25"/>
      <c r="Q510" s="25"/>
      <c r="R510" s="25"/>
      <c r="S510" s="25"/>
      <c r="T510" s="24"/>
      <c r="U510" s="25"/>
      <c r="V510" s="25"/>
      <c r="W510" s="25"/>
      <c r="X510" s="25"/>
      <c r="Y510" s="25"/>
      <c r="Z510" s="25"/>
    </row>
    <row r="511" spans="1:26" ht="14.25" customHeight="1" x14ac:dyDescent="0.25">
      <c r="A511" s="25"/>
      <c r="B511" s="23"/>
      <c r="C511" s="23"/>
      <c r="D511" s="23"/>
      <c r="E511" s="23"/>
      <c r="F511" s="24"/>
      <c r="G511" s="30"/>
      <c r="H511" s="25"/>
      <c r="I511" s="25"/>
      <c r="J511" s="25"/>
      <c r="K511" s="25"/>
      <c r="L511" s="25"/>
      <c r="M511" s="24"/>
      <c r="N511" s="30"/>
      <c r="O511" s="25"/>
      <c r="P511" s="25"/>
      <c r="Q511" s="25"/>
      <c r="R511" s="25"/>
      <c r="S511" s="25"/>
      <c r="T511" s="24"/>
      <c r="U511" s="25"/>
      <c r="V511" s="25"/>
      <c r="W511" s="25"/>
      <c r="X511" s="25"/>
      <c r="Y511" s="25"/>
      <c r="Z511" s="25"/>
    </row>
    <row r="512" spans="1:26" ht="14.25" customHeight="1" x14ac:dyDescent="0.25">
      <c r="A512" s="25"/>
      <c r="B512" s="23"/>
      <c r="C512" s="23"/>
      <c r="D512" s="23"/>
      <c r="E512" s="23"/>
      <c r="F512" s="24"/>
      <c r="G512" s="30"/>
      <c r="H512" s="25"/>
      <c r="I512" s="25"/>
      <c r="J512" s="25"/>
      <c r="K512" s="25"/>
      <c r="L512" s="25"/>
      <c r="M512" s="24"/>
      <c r="N512" s="30"/>
      <c r="O512" s="25"/>
      <c r="P512" s="25"/>
      <c r="Q512" s="25"/>
      <c r="R512" s="25"/>
      <c r="S512" s="25"/>
      <c r="T512" s="24"/>
      <c r="U512" s="25"/>
      <c r="V512" s="25"/>
      <c r="W512" s="25"/>
      <c r="X512" s="25"/>
      <c r="Y512" s="25"/>
      <c r="Z512" s="25"/>
    </row>
    <row r="513" spans="1:26" ht="14.25" customHeight="1" x14ac:dyDescent="0.25">
      <c r="A513" s="25"/>
      <c r="B513" s="23"/>
      <c r="C513" s="23"/>
      <c r="D513" s="23"/>
      <c r="E513" s="23"/>
      <c r="F513" s="24"/>
      <c r="G513" s="30"/>
      <c r="H513" s="25"/>
      <c r="I513" s="25"/>
      <c r="J513" s="25"/>
      <c r="K513" s="25"/>
      <c r="L513" s="25"/>
      <c r="M513" s="24"/>
      <c r="N513" s="30"/>
      <c r="O513" s="25"/>
      <c r="P513" s="25"/>
      <c r="Q513" s="25"/>
      <c r="R513" s="25"/>
      <c r="S513" s="25"/>
      <c r="T513" s="24"/>
      <c r="U513" s="25"/>
      <c r="V513" s="25"/>
      <c r="W513" s="25"/>
      <c r="X513" s="25"/>
      <c r="Y513" s="25"/>
      <c r="Z513" s="25"/>
    </row>
    <row r="514" spans="1:26" ht="14.25" customHeight="1" x14ac:dyDescent="0.25">
      <c r="A514" s="25"/>
      <c r="B514" s="23"/>
      <c r="C514" s="23"/>
      <c r="D514" s="23"/>
      <c r="E514" s="23"/>
      <c r="F514" s="24"/>
      <c r="G514" s="30"/>
      <c r="H514" s="25"/>
      <c r="I514" s="25"/>
      <c r="J514" s="25"/>
      <c r="K514" s="25"/>
      <c r="L514" s="25"/>
      <c r="M514" s="24"/>
      <c r="N514" s="30"/>
      <c r="O514" s="25"/>
      <c r="P514" s="25"/>
      <c r="Q514" s="25"/>
      <c r="R514" s="25"/>
      <c r="S514" s="25"/>
      <c r="T514" s="24"/>
      <c r="U514" s="25"/>
      <c r="V514" s="25"/>
      <c r="W514" s="25"/>
      <c r="X514" s="25"/>
      <c r="Y514" s="25"/>
      <c r="Z514" s="25"/>
    </row>
    <row r="515" spans="1:26" ht="14.25" customHeight="1" x14ac:dyDescent="0.25">
      <c r="A515" s="25"/>
      <c r="B515" s="23"/>
      <c r="C515" s="23"/>
      <c r="D515" s="23"/>
      <c r="E515" s="23"/>
      <c r="F515" s="24"/>
      <c r="G515" s="30"/>
      <c r="H515" s="25"/>
      <c r="I515" s="25"/>
      <c r="J515" s="25"/>
      <c r="K515" s="25"/>
      <c r="L515" s="25"/>
      <c r="M515" s="24"/>
      <c r="N515" s="30"/>
      <c r="O515" s="25"/>
      <c r="P515" s="25"/>
      <c r="Q515" s="25"/>
      <c r="R515" s="25"/>
      <c r="S515" s="25"/>
      <c r="T515" s="24"/>
      <c r="U515" s="25"/>
      <c r="V515" s="25"/>
      <c r="W515" s="25"/>
      <c r="X515" s="25"/>
      <c r="Y515" s="25"/>
      <c r="Z515" s="25"/>
    </row>
    <row r="516" spans="1:26" ht="14.25" customHeight="1" x14ac:dyDescent="0.25">
      <c r="A516" s="25"/>
      <c r="B516" s="23"/>
      <c r="C516" s="23"/>
      <c r="D516" s="23"/>
      <c r="E516" s="23"/>
      <c r="F516" s="24"/>
      <c r="G516" s="30"/>
      <c r="H516" s="25"/>
      <c r="I516" s="25"/>
      <c r="J516" s="25"/>
      <c r="K516" s="25"/>
      <c r="L516" s="25"/>
      <c r="M516" s="24"/>
      <c r="N516" s="30"/>
      <c r="O516" s="25"/>
      <c r="P516" s="25"/>
      <c r="Q516" s="25"/>
      <c r="R516" s="25"/>
      <c r="S516" s="25"/>
      <c r="T516" s="24"/>
      <c r="U516" s="25"/>
      <c r="V516" s="25"/>
      <c r="W516" s="25"/>
      <c r="X516" s="25"/>
      <c r="Y516" s="25"/>
      <c r="Z516" s="25"/>
    </row>
    <row r="517" spans="1:26" ht="14.25" customHeight="1" x14ac:dyDescent="0.25">
      <c r="A517" s="25"/>
      <c r="B517" s="23"/>
      <c r="C517" s="23"/>
      <c r="D517" s="23"/>
      <c r="E517" s="23"/>
      <c r="F517" s="24"/>
      <c r="G517" s="30"/>
      <c r="H517" s="25"/>
      <c r="I517" s="25"/>
      <c r="J517" s="25"/>
      <c r="K517" s="25"/>
      <c r="L517" s="25"/>
      <c r="M517" s="24"/>
      <c r="N517" s="30"/>
      <c r="O517" s="25"/>
      <c r="P517" s="25"/>
      <c r="Q517" s="25"/>
      <c r="R517" s="25"/>
      <c r="S517" s="25"/>
      <c r="T517" s="24"/>
      <c r="U517" s="25"/>
      <c r="V517" s="25"/>
      <c r="W517" s="25"/>
      <c r="X517" s="25"/>
      <c r="Y517" s="25"/>
      <c r="Z517" s="25"/>
    </row>
    <row r="518" spans="1:26" ht="14.25" customHeight="1" x14ac:dyDescent="0.25">
      <c r="A518" s="25"/>
      <c r="B518" s="23"/>
      <c r="C518" s="23"/>
      <c r="D518" s="23"/>
      <c r="E518" s="23"/>
      <c r="F518" s="24"/>
      <c r="G518" s="30"/>
      <c r="H518" s="25"/>
      <c r="I518" s="25"/>
      <c r="J518" s="25"/>
      <c r="K518" s="25"/>
      <c r="L518" s="25"/>
      <c r="M518" s="24"/>
      <c r="N518" s="30"/>
      <c r="O518" s="25"/>
      <c r="P518" s="25"/>
      <c r="Q518" s="25"/>
      <c r="R518" s="25"/>
      <c r="S518" s="25"/>
      <c r="T518" s="24"/>
      <c r="U518" s="25"/>
      <c r="V518" s="25"/>
      <c r="W518" s="25"/>
      <c r="X518" s="25"/>
      <c r="Y518" s="25"/>
      <c r="Z518" s="25"/>
    </row>
    <row r="519" spans="1:26" ht="14.25" customHeight="1" x14ac:dyDescent="0.25">
      <c r="A519" s="25"/>
      <c r="B519" s="23"/>
      <c r="C519" s="23"/>
      <c r="D519" s="23"/>
      <c r="E519" s="23"/>
      <c r="F519" s="24"/>
      <c r="G519" s="30"/>
      <c r="H519" s="25"/>
      <c r="I519" s="25"/>
      <c r="J519" s="25"/>
      <c r="K519" s="25"/>
      <c r="L519" s="25"/>
      <c r="M519" s="24"/>
      <c r="N519" s="30"/>
      <c r="O519" s="25"/>
      <c r="P519" s="25"/>
      <c r="Q519" s="25"/>
      <c r="R519" s="25"/>
      <c r="S519" s="25"/>
      <c r="T519" s="24"/>
      <c r="U519" s="25"/>
      <c r="V519" s="25"/>
      <c r="W519" s="25"/>
      <c r="X519" s="25"/>
      <c r="Y519" s="25"/>
      <c r="Z519" s="25"/>
    </row>
    <row r="520" spans="1:26" ht="14.25" customHeight="1" x14ac:dyDescent="0.25">
      <c r="A520" s="25"/>
      <c r="B520" s="23"/>
      <c r="C520" s="23"/>
      <c r="D520" s="23"/>
      <c r="E520" s="23"/>
      <c r="F520" s="24"/>
      <c r="G520" s="30"/>
      <c r="H520" s="25"/>
      <c r="I520" s="25"/>
      <c r="J520" s="25"/>
      <c r="K520" s="25"/>
      <c r="L520" s="25"/>
      <c r="M520" s="24"/>
      <c r="N520" s="30"/>
      <c r="O520" s="25"/>
      <c r="P520" s="25"/>
      <c r="Q520" s="25"/>
      <c r="R520" s="25"/>
      <c r="S520" s="25"/>
      <c r="T520" s="24"/>
      <c r="U520" s="25"/>
      <c r="V520" s="25"/>
      <c r="W520" s="25"/>
      <c r="X520" s="25"/>
      <c r="Y520" s="25"/>
      <c r="Z520" s="25"/>
    </row>
    <row r="521" spans="1:26" ht="14.25" customHeight="1" x14ac:dyDescent="0.25">
      <c r="A521" s="25"/>
      <c r="B521" s="23"/>
      <c r="C521" s="23"/>
      <c r="D521" s="23"/>
      <c r="E521" s="23"/>
      <c r="F521" s="24"/>
      <c r="G521" s="30"/>
      <c r="H521" s="25"/>
      <c r="I521" s="25"/>
      <c r="J521" s="25"/>
      <c r="K521" s="25"/>
      <c r="L521" s="25"/>
      <c r="M521" s="24"/>
      <c r="N521" s="30"/>
      <c r="O521" s="25"/>
      <c r="P521" s="25"/>
      <c r="Q521" s="25"/>
      <c r="R521" s="25"/>
      <c r="S521" s="25"/>
      <c r="T521" s="24"/>
      <c r="U521" s="25"/>
      <c r="V521" s="25"/>
      <c r="W521" s="25"/>
      <c r="X521" s="25"/>
      <c r="Y521" s="25"/>
      <c r="Z521" s="25"/>
    </row>
    <row r="522" spans="1:26" ht="14.25" customHeight="1" x14ac:dyDescent="0.25">
      <c r="A522" s="25"/>
      <c r="B522" s="23"/>
      <c r="C522" s="23"/>
      <c r="D522" s="23"/>
      <c r="E522" s="23"/>
      <c r="F522" s="24"/>
      <c r="G522" s="30"/>
      <c r="H522" s="25"/>
      <c r="I522" s="25"/>
      <c r="J522" s="25"/>
      <c r="K522" s="25"/>
      <c r="L522" s="25"/>
      <c r="M522" s="24"/>
      <c r="N522" s="30"/>
      <c r="O522" s="25"/>
      <c r="P522" s="25"/>
      <c r="Q522" s="25"/>
      <c r="R522" s="25"/>
      <c r="S522" s="25"/>
      <c r="T522" s="24"/>
      <c r="U522" s="25"/>
      <c r="V522" s="25"/>
      <c r="W522" s="25"/>
      <c r="X522" s="25"/>
      <c r="Y522" s="25"/>
      <c r="Z522" s="25"/>
    </row>
    <row r="523" spans="1:26" ht="14.25" customHeight="1" x14ac:dyDescent="0.25">
      <c r="A523" s="25"/>
      <c r="B523" s="23"/>
      <c r="C523" s="23"/>
      <c r="D523" s="23"/>
      <c r="E523" s="23"/>
      <c r="F523" s="24"/>
      <c r="G523" s="30"/>
      <c r="H523" s="25"/>
      <c r="I523" s="25"/>
      <c r="J523" s="25"/>
      <c r="K523" s="25"/>
      <c r="L523" s="25"/>
      <c r="M523" s="24"/>
      <c r="N523" s="30"/>
      <c r="O523" s="25"/>
      <c r="P523" s="25"/>
      <c r="Q523" s="25"/>
      <c r="R523" s="25"/>
      <c r="S523" s="25"/>
      <c r="T523" s="24"/>
      <c r="U523" s="25"/>
      <c r="V523" s="25"/>
      <c r="W523" s="25"/>
      <c r="X523" s="25"/>
      <c r="Y523" s="25"/>
      <c r="Z523" s="25"/>
    </row>
    <row r="524" spans="1:26" ht="14.25" customHeight="1" x14ac:dyDescent="0.25">
      <c r="A524" s="25"/>
      <c r="B524" s="23"/>
      <c r="C524" s="23"/>
      <c r="D524" s="23"/>
      <c r="E524" s="23"/>
      <c r="F524" s="24"/>
      <c r="G524" s="30"/>
      <c r="H524" s="25"/>
      <c r="I524" s="25"/>
      <c r="J524" s="25"/>
      <c r="K524" s="25"/>
      <c r="L524" s="25"/>
      <c r="M524" s="24"/>
      <c r="N524" s="30"/>
      <c r="O524" s="25"/>
      <c r="P524" s="25"/>
      <c r="Q524" s="25"/>
      <c r="R524" s="25"/>
      <c r="S524" s="25"/>
      <c r="T524" s="24"/>
      <c r="U524" s="25"/>
      <c r="V524" s="25"/>
      <c r="W524" s="25"/>
      <c r="X524" s="25"/>
      <c r="Y524" s="25"/>
      <c r="Z524" s="25"/>
    </row>
    <row r="525" spans="1:26" ht="14.25" customHeight="1" x14ac:dyDescent="0.25">
      <c r="A525" s="25"/>
      <c r="B525" s="23"/>
      <c r="C525" s="23"/>
      <c r="D525" s="23"/>
      <c r="E525" s="23"/>
      <c r="F525" s="24"/>
      <c r="G525" s="30"/>
      <c r="H525" s="25"/>
      <c r="I525" s="25"/>
      <c r="J525" s="25"/>
      <c r="K525" s="25"/>
      <c r="L525" s="25"/>
      <c r="M525" s="24"/>
      <c r="N525" s="30"/>
      <c r="O525" s="25"/>
      <c r="P525" s="25"/>
      <c r="Q525" s="25"/>
      <c r="R525" s="25"/>
      <c r="S525" s="25"/>
      <c r="T525" s="24"/>
      <c r="U525" s="25"/>
      <c r="V525" s="25"/>
      <c r="W525" s="25"/>
      <c r="X525" s="25"/>
      <c r="Y525" s="25"/>
      <c r="Z525" s="25"/>
    </row>
    <row r="526" spans="1:26" ht="14.25" customHeight="1" x14ac:dyDescent="0.25">
      <c r="A526" s="25"/>
      <c r="B526" s="23"/>
      <c r="C526" s="23"/>
      <c r="D526" s="23"/>
      <c r="E526" s="23"/>
      <c r="F526" s="24"/>
      <c r="G526" s="30"/>
      <c r="H526" s="25"/>
      <c r="I526" s="25"/>
      <c r="J526" s="25"/>
      <c r="K526" s="25"/>
      <c r="L526" s="25"/>
      <c r="M526" s="24"/>
      <c r="N526" s="30"/>
      <c r="O526" s="25"/>
      <c r="P526" s="25"/>
      <c r="Q526" s="25"/>
      <c r="R526" s="25"/>
      <c r="S526" s="25"/>
      <c r="T526" s="24"/>
      <c r="U526" s="25"/>
      <c r="V526" s="25"/>
      <c r="W526" s="25"/>
      <c r="X526" s="25"/>
      <c r="Y526" s="25"/>
      <c r="Z526" s="25"/>
    </row>
    <row r="527" spans="1:26" ht="14.25" customHeight="1" x14ac:dyDescent="0.25">
      <c r="A527" s="25"/>
      <c r="B527" s="23"/>
      <c r="C527" s="23"/>
      <c r="D527" s="23"/>
      <c r="E527" s="23"/>
      <c r="F527" s="24"/>
      <c r="G527" s="30"/>
      <c r="H527" s="25"/>
      <c r="I527" s="25"/>
      <c r="J527" s="25"/>
      <c r="K527" s="25"/>
      <c r="L527" s="25"/>
      <c r="M527" s="24"/>
      <c r="N527" s="30"/>
      <c r="O527" s="25"/>
      <c r="P527" s="25"/>
      <c r="Q527" s="25"/>
      <c r="R527" s="25"/>
      <c r="S527" s="25"/>
      <c r="T527" s="24"/>
      <c r="U527" s="25"/>
      <c r="V527" s="25"/>
      <c r="W527" s="25"/>
      <c r="X527" s="25"/>
      <c r="Y527" s="25"/>
      <c r="Z527" s="25"/>
    </row>
    <row r="528" spans="1:26" ht="14.25" customHeight="1" x14ac:dyDescent="0.25">
      <c r="A528" s="25"/>
      <c r="B528" s="23"/>
      <c r="C528" s="23"/>
      <c r="D528" s="23"/>
      <c r="E528" s="23"/>
      <c r="F528" s="24"/>
      <c r="G528" s="30"/>
      <c r="H528" s="25"/>
      <c r="I528" s="25"/>
      <c r="J528" s="25"/>
      <c r="K528" s="25"/>
      <c r="L528" s="25"/>
      <c r="M528" s="24"/>
      <c r="N528" s="30"/>
      <c r="O528" s="25"/>
      <c r="P528" s="25"/>
      <c r="Q528" s="25"/>
      <c r="R528" s="25"/>
      <c r="S528" s="25"/>
      <c r="T528" s="24"/>
      <c r="U528" s="25"/>
      <c r="V528" s="25"/>
      <c r="W528" s="25"/>
      <c r="X528" s="25"/>
      <c r="Y528" s="25"/>
      <c r="Z528" s="25"/>
    </row>
    <row r="529" spans="1:26" ht="14.25" customHeight="1" x14ac:dyDescent="0.25">
      <c r="A529" s="25"/>
      <c r="B529" s="23"/>
      <c r="C529" s="23"/>
      <c r="D529" s="23"/>
      <c r="E529" s="23"/>
      <c r="F529" s="24"/>
      <c r="G529" s="30"/>
      <c r="H529" s="25"/>
      <c r="I529" s="25"/>
      <c r="J529" s="25"/>
      <c r="K529" s="25"/>
      <c r="L529" s="25"/>
      <c r="M529" s="24"/>
      <c r="N529" s="30"/>
      <c r="O529" s="25"/>
      <c r="P529" s="25"/>
      <c r="Q529" s="25"/>
      <c r="R529" s="25"/>
      <c r="S529" s="25"/>
      <c r="T529" s="24"/>
      <c r="U529" s="25"/>
      <c r="V529" s="25"/>
      <c r="W529" s="25"/>
      <c r="X529" s="25"/>
      <c r="Y529" s="25"/>
      <c r="Z529" s="25"/>
    </row>
    <row r="530" spans="1:26" ht="14.25" customHeight="1" x14ac:dyDescent="0.25">
      <c r="A530" s="25"/>
      <c r="B530" s="23"/>
      <c r="C530" s="23"/>
      <c r="D530" s="23"/>
      <c r="E530" s="23"/>
      <c r="F530" s="24"/>
      <c r="G530" s="30"/>
      <c r="H530" s="25"/>
      <c r="I530" s="25"/>
      <c r="J530" s="25"/>
      <c r="K530" s="25"/>
      <c r="L530" s="25"/>
      <c r="M530" s="24"/>
      <c r="N530" s="30"/>
      <c r="O530" s="25"/>
      <c r="P530" s="25"/>
      <c r="Q530" s="25"/>
      <c r="R530" s="25"/>
      <c r="S530" s="25"/>
      <c r="T530" s="24"/>
      <c r="U530" s="25"/>
      <c r="V530" s="25"/>
      <c r="W530" s="25"/>
      <c r="X530" s="25"/>
      <c r="Y530" s="25"/>
      <c r="Z530" s="25"/>
    </row>
    <row r="531" spans="1:26" ht="14.25" customHeight="1" x14ac:dyDescent="0.25">
      <c r="A531" s="25"/>
      <c r="B531" s="23"/>
      <c r="C531" s="23"/>
      <c r="D531" s="23"/>
      <c r="E531" s="23"/>
      <c r="F531" s="24"/>
      <c r="G531" s="30"/>
      <c r="H531" s="25"/>
      <c r="I531" s="25"/>
      <c r="J531" s="25"/>
      <c r="K531" s="25"/>
      <c r="L531" s="25"/>
      <c r="M531" s="24"/>
      <c r="N531" s="30"/>
      <c r="O531" s="25"/>
      <c r="P531" s="25"/>
      <c r="Q531" s="25"/>
      <c r="R531" s="25"/>
      <c r="S531" s="25"/>
      <c r="T531" s="24"/>
      <c r="U531" s="25"/>
      <c r="V531" s="25"/>
      <c r="W531" s="25"/>
      <c r="X531" s="25"/>
      <c r="Y531" s="25"/>
      <c r="Z531" s="25"/>
    </row>
    <row r="532" spans="1:26" ht="14.25" customHeight="1" x14ac:dyDescent="0.25">
      <c r="A532" s="25"/>
      <c r="B532" s="23"/>
      <c r="C532" s="23"/>
      <c r="D532" s="23"/>
      <c r="E532" s="23"/>
      <c r="F532" s="24"/>
      <c r="G532" s="30"/>
      <c r="H532" s="25"/>
      <c r="I532" s="25"/>
      <c r="J532" s="25"/>
      <c r="K532" s="25"/>
      <c r="L532" s="25"/>
      <c r="M532" s="24"/>
      <c r="N532" s="30"/>
      <c r="O532" s="25"/>
      <c r="P532" s="25"/>
      <c r="Q532" s="25"/>
      <c r="R532" s="25"/>
      <c r="S532" s="25"/>
      <c r="T532" s="24"/>
      <c r="U532" s="25"/>
      <c r="V532" s="25"/>
      <c r="W532" s="25"/>
      <c r="X532" s="25"/>
      <c r="Y532" s="25"/>
      <c r="Z532" s="25"/>
    </row>
    <row r="533" spans="1:26" ht="14.25" customHeight="1" x14ac:dyDescent="0.25">
      <c r="A533" s="25"/>
      <c r="B533" s="23"/>
      <c r="C533" s="23"/>
      <c r="D533" s="23"/>
      <c r="E533" s="23"/>
      <c r="F533" s="24"/>
      <c r="G533" s="30"/>
      <c r="H533" s="25"/>
      <c r="I533" s="25"/>
      <c r="J533" s="25"/>
      <c r="K533" s="25"/>
      <c r="L533" s="25"/>
      <c r="M533" s="24"/>
      <c r="N533" s="30"/>
      <c r="O533" s="25"/>
      <c r="P533" s="25"/>
      <c r="Q533" s="25"/>
      <c r="R533" s="25"/>
      <c r="S533" s="25"/>
      <c r="T533" s="24"/>
      <c r="U533" s="25"/>
      <c r="V533" s="25"/>
      <c r="W533" s="25"/>
      <c r="X533" s="25"/>
      <c r="Y533" s="25"/>
      <c r="Z533" s="25"/>
    </row>
    <row r="534" spans="1:26" ht="14.25" customHeight="1" x14ac:dyDescent="0.25">
      <c r="A534" s="25"/>
      <c r="B534" s="23"/>
      <c r="C534" s="23"/>
      <c r="D534" s="23"/>
      <c r="E534" s="23"/>
      <c r="F534" s="24"/>
      <c r="G534" s="30"/>
      <c r="H534" s="25"/>
      <c r="I534" s="25"/>
      <c r="J534" s="25"/>
      <c r="K534" s="25"/>
      <c r="L534" s="25"/>
      <c r="M534" s="24"/>
      <c r="N534" s="30"/>
      <c r="O534" s="25"/>
      <c r="P534" s="25"/>
      <c r="Q534" s="25"/>
      <c r="R534" s="25"/>
      <c r="S534" s="25"/>
      <c r="T534" s="24"/>
      <c r="U534" s="25"/>
      <c r="V534" s="25"/>
      <c r="W534" s="25"/>
      <c r="X534" s="25"/>
      <c r="Y534" s="25"/>
      <c r="Z534" s="25"/>
    </row>
    <row r="535" spans="1:26" ht="14.25" customHeight="1" x14ac:dyDescent="0.25">
      <c r="A535" s="25"/>
      <c r="B535" s="23"/>
      <c r="C535" s="23"/>
      <c r="D535" s="23"/>
      <c r="E535" s="23"/>
      <c r="F535" s="24"/>
      <c r="G535" s="30"/>
      <c r="H535" s="25"/>
      <c r="I535" s="25"/>
      <c r="J535" s="25"/>
      <c r="K535" s="25"/>
      <c r="L535" s="25"/>
      <c r="M535" s="24"/>
      <c r="N535" s="30"/>
      <c r="O535" s="25"/>
      <c r="P535" s="25"/>
      <c r="Q535" s="25"/>
      <c r="R535" s="25"/>
      <c r="S535" s="25"/>
      <c r="T535" s="24"/>
      <c r="U535" s="25"/>
      <c r="V535" s="25"/>
      <c r="W535" s="25"/>
      <c r="X535" s="25"/>
      <c r="Y535" s="25"/>
      <c r="Z535" s="25"/>
    </row>
    <row r="536" spans="1:26" ht="14.25" customHeight="1" x14ac:dyDescent="0.25">
      <c r="A536" s="25"/>
      <c r="B536" s="23"/>
      <c r="C536" s="23"/>
      <c r="D536" s="23"/>
      <c r="E536" s="23"/>
      <c r="F536" s="24"/>
      <c r="G536" s="30"/>
      <c r="H536" s="25"/>
      <c r="I536" s="25"/>
      <c r="J536" s="25"/>
      <c r="K536" s="25"/>
      <c r="L536" s="25"/>
      <c r="M536" s="24"/>
      <c r="N536" s="30"/>
      <c r="O536" s="25"/>
      <c r="P536" s="25"/>
      <c r="Q536" s="25"/>
      <c r="R536" s="25"/>
      <c r="S536" s="25"/>
      <c r="T536" s="24"/>
      <c r="U536" s="25"/>
      <c r="V536" s="25"/>
      <c r="W536" s="25"/>
      <c r="X536" s="25"/>
      <c r="Y536" s="25"/>
      <c r="Z536" s="25"/>
    </row>
    <row r="537" spans="1:26" ht="14.25" customHeight="1" x14ac:dyDescent="0.25">
      <c r="A537" s="25"/>
      <c r="B537" s="23"/>
      <c r="C537" s="23"/>
      <c r="D537" s="23"/>
      <c r="E537" s="23"/>
      <c r="F537" s="24"/>
      <c r="G537" s="30"/>
      <c r="H537" s="25"/>
      <c r="I537" s="25"/>
      <c r="J537" s="25"/>
      <c r="K537" s="25"/>
      <c r="L537" s="25"/>
      <c r="M537" s="24"/>
      <c r="N537" s="30"/>
      <c r="O537" s="25"/>
      <c r="P537" s="25"/>
      <c r="Q537" s="25"/>
      <c r="R537" s="25"/>
      <c r="S537" s="25"/>
      <c r="T537" s="24"/>
      <c r="U537" s="25"/>
      <c r="V537" s="25"/>
      <c r="W537" s="25"/>
      <c r="X537" s="25"/>
      <c r="Y537" s="25"/>
      <c r="Z537" s="25"/>
    </row>
    <row r="538" spans="1:26" ht="14.25" customHeight="1" x14ac:dyDescent="0.25">
      <c r="A538" s="25"/>
      <c r="B538" s="23"/>
      <c r="C538" s="23"/>
      <c r="D538" s="23"/>
      <c r="E538" s="23"/>
      <c r="F538" s="24"/>
      <c r="G538" s="30"/>
      <c r="H538" s="25"/>
      <c r="I538" s="25"/>
      <c r="J538" s="25"/>
      <c r="K538" s="25"/>
      <c r="L538" s="25"/>
      <c r="M538" s="24"/>
      <c r="N538" s="30"/>
      <c r="O538" s="25"/>
      <c r="P538" s="25"/>
      <c r="Q538" s="25"/>
      <c r="R538" s="25"/>
      <c r="S538" s="25"/>
      <c r="T538" s="24"/>
      <c r="U538" s="25"/>
      <c r="V538" s="25"/>
      <c r="W538" s="25"/>
      <c r="X538" s="25"/>
      <c r="Y538" s="25"/>
      <c r="Z538" s="25"/>
    </row>
    <row r="539" spans="1:26" ht="14.25" customHeight="1" x14ac:dyDescent="0.25">
      <c r="A539" s="25"/>
      <c r="B539" s="23"/>
      <c r="C539" s="23"/>
      <c r="D539" s="23"/>
      <c r="E539" s="23"/>
      <c r="F539" s="24"/>
      <c r="G539" s="30"/>
      <c r="H539" s="25"/>
      <c r="I539" s="25"/>
      <c r="J539" s="25"/>
      <c r="K539" s="25"/>
      <c r="L539" s="25"/>
      <c r="M539" s="24"/>
      <c r="N539" s="30"/>
      <c r="O539" s="25"/>
      <c r="P539" s="25"/>
      <c r="Q539" s="25"/>
      <c r="R539" s="25"/>
      <c r="S539" s="25"/>
      <c r="T539" s="24"/>
      <c r="U539" s="25"/>
      <c r="V539" s="25"/>
      <c r="W539" s="25"/>
      <c r="X539" s="25"/>
      <c r="Y539" s="25"/>
      <c r="Z539" s="25"/>
    </row>
    <row r="540" spans="1:26" ht="14.25" customHeight="1" x14ac:dyDescent="0.25">
      <c r="A540" s="25"/>
      <c r="B540" s="23"/>
      <c r="C540" s="23"/>
      <c r="D540" s="23"/>
      <c r="E540" s="23"/>
      <c r="F540" s="24"/>
      <c r="G540" s="30"/>
      <c r="H540" s="25"/>
      <c r="I540" s="25"/>
      <c r="J540" s="25"/>
      <c r="K540" s="25"/>
      <c r="L540" s="25"/>
      <c r="M540" s="24"/>
      <c r="N540" s="30"/>
      <c r="O540" s="25"/>
      <c r="P540" s="25"/>
      <c r="Q540" s="25"/>
      <c r="R540" s="25"/>
      <c r="S540" s="25"/>
      <c r="T540" s="24"/>
      <c r="U540" s="25"/>
      <c r="V540" s="25"/>
      <c r="W540" s="25"/>
      <c r="X540" s="25"/>
      <c r="Y540" s="25"/>
      <c r="Z540" s="25"/>
    </row>
    <row r="541" spans="1:26" ht="14.25" customHeight="1" x14ac:dyDescent="0.25">
      <c r="A541" s="25"/>
      <c r="B541" s="23"/>
      <c r="C541" s="23"/>
      <c r="D541" s="23"/>
      <c r="E541" s="23"/>
      <c r="F541" s="24"/>
      <c r="G541" s="30"/>
      <c r="H541" s="25"/>
      <c r="I541" s="25"/>
      <c r="J541" s="25"/>
      <c r="K541" s="25"/>
      <c r="L541" s="25"/>
      <c r="M541" s="24"/>
      <c r="N541" s="30"/>
      <c r="O541" s="25"/>
      <c r="P541" s="25"/>
      <c r="Q541" s="25"/>
      <c r="R541" s="25"/>
      <c r="S541" s="25"/>
      <c r="T541" s="24"/>
      <c r="U541" s="25"/>
      <c r="V541" s="25"/>
      <c r="W541" s="25"/>
      <c r="X541" s="25"/>
      <c r="Y541" s="25"/>
      <c r="Z541" s="25"/>
    </row>
    <row r="542" spans="1:26" ht="14.25" customHeight="1" x14ac:dyDescent="0.25">
      <c r="A542" s="25"/>
      <c r="B542" s="23"/>
      <c r="C542" s="23"/>
      <c r="D542" s="23"/>
      <c r="E542" s="23"/>
      <c r="F542" s="24"/>
      <c r="G542" s="30"/>
      <c r="H542" s="25"/>
      <c r="I542" s="25"/>
      <c r="J542" s="25"/>
      <c r="K542" s="25"/>
      <c r="L542" s="25"/>
      <c r="M542" s="24"/>
      <c r="N542" s="30"/>
      <c r="O542" s="25"/>
      <c r="P542" s="25"/>
      <c r="Q542" s="25"/>
      <c r="R542" s="25"/>
      <c r="S542" s="25"/>
      <c r="T542" s="24"/>
      <c r="U542" s="25"/>
      <c r="V542" s="25"/>
      <c r="W542" s="25"/>
      <c r="X542" s="25"/>
      <c r="Y542" s="25"/>
      <c r="Z542" s="25"/>
    </row>
    <row r="543" spans="1:26" ht="14.25" customHeight="1" x14ac:dyDescent="0.25">
      <c r="A543" s="25"/>
      <c r="B543" s="23"/>
      <c r="C543" s="23"/>
      <c r="D543" s="23"/>
      <c r="E543" s="23"/>
      <c r="F543" s="24"/>
      <c r="G543" s="30"/>
      <c r="H543" s="25"/>
      <c r="I543" s="25"/>
      <c r="J543" s="25"/>
      <c r="K543" s="25"/>
      <c r="L543" s="25"/>
      <c r="M543" s="24"/>
      <c r="N543" s="30"/>
      <c r="O543" s="25"/>
      <c r="P543" s="25"/>
      <c r="Q543" s="25"/>
      <c r="R543" s="25"/>
      <c r="S543" s="25"/>
      <c r="T543" s="24"/>
      <c r="U543" s="25"/>
      <c r="V543" s="25"/>
      <c r="W543" s="25"/>
      <c r="X543" s="25"/>
      <c r="Y543" s="25"/>
      <c r="Z543" s="25"/>
    </row>
    <row r="544" spans="1:26" ht="14.25" customHeight="1" x14ac:dyDescent="0.25">
      <c r="A544" s="25"/>
      <c r="B544" s="23"/>
      <c r="C544" s="23"/>
      <c r="D544" s="23"/>
      <c r="E544" s="23"/>
      <c r="F544" s="24"/>
      <c r="G544" s="30"/>
      <c r="H544" s="25"/>
      <c r="I544" s="25"/>
      <c r="J544" s="25"/>
      <c r="K544" s="25"/>
      <c r="L544" s="25"/>
      <c r="M544" s="24"/>
      <c r="N544" s="30"/>
      <c r="O544" s="25"/>
      <c r="P544" s="25"/>
      <c r="Q544" s="25"/>
      <c r="R544" s="25"/>
      <c r="S544" s="25"/>
      <c r="T544" s="24"/>
      <c r="U544" s="25"/>
      <c r="V544" s="25"/>
      <c r="W544" s="25"/>
      <c r="X544" s="25"/>
      <c r="Y544" s="25"/>
      <c r="Z544" s="25"/>
    </row>
    <row r="545" spans="1:26" ht="14.25" customHeight="1" x14ac:dyDescent="0.25">
      <c r="A545" s="25"/>
      <c r="B545" s="23"/>
      <c r="C545" s="23"/>
      <c r="D545" s="23"/>
      <c r="E545" s="23"/>
      <c r="F545" s="24"/>
      <c r="G545" s="30"/>
      <c r="H545" s="25"/>
      <c r="I545" s="25"/>
      <c r="J545" s="25"/>
      <c r="K545" s="25"/>
      <c r="L545" s="25"/>
      <c r="M545" s="24"/>
      <c r="N545" s="30"/>
      <c r="O545" s="25"/>
      <c r="P545" s="25"/>
      <c r="Q545" s="25"/>
      <c r="R545" s="25"/>
      <c r="S545" s="25"/>
      <c r="T545" s="24"/>
      <c r="U545" s="25"/>
      <c r="V545" s="25"/>
      <c r="W545" s="25"/>
      <c r="X545" s="25"/>
      <c r="Y545" s="25"/>
      <c r="Z545" s="25"/>
    </row>
    <row r="546" spans="1:26" ht="14.25" customHeight="1" x14ac:dyDescent="0.25">
      <c r="A546" s="25"/>
      <c r="B546" s="23"/>
      <c r="C546" s="23"/>
      <c r="D546" s="23"/>
      <c r="E546" s="23"/>
      <c r="F546" s="24"/>
      <c r="G546" s="30"/>
      <c r="H546" s="25"/>
      <c r="I546" s="25"/>
      <c r="J546" s="25"/>
      <c r="K546" s="25"/>
      <c r="L546" s="25"/>
      <c r="M546" s="24"/>
      <c r="N546" s="30"/>
      <c r="O546" s="25"/>
      <c r="P546" s="25"/>
      <c r="Q546" s="25"/>
      <c r="R546" s="25"/>
      <c r="S546" s="25"/>
      <c r="T546" s="24"/>
      <c r="U546" s="25"/>
      <c r="V546" s="25"/>
      <c r="W546" s="25"/>
      <c r="X546" s="25"/>
      <c r="Y546" s="25"/>
      <c r="Z546" s="25"/>
    </row>
    <row r="547" spans="1:26" ht="14.25" customHeight="1" x14ac:dyDescent="0.25">
      <c r="A547" s="25"/>
      <c r="B547" s="23"/>
      <c r="C547" s="23"/>
      <c r="D547" s="23"/>
      <c r="E547" s="23"/>
      <c r="F547" s="24"/>
      <c r="G547" s="30"/>
      <c r="H547" s="25"/>
      <c r="I547" s="25"/>
      <c r="J547" s="25"/>
      <c r="K547" s="25"/>
      <c r="L547" s="25"/>
      <c r="M547" s="24"/>
      <c r="N547" s="30"/>
      <c r="O547" s="25"/>
      <c r="P547" s="25"/>
      <c r="Q547" s="25"/>
      <c r="R547" s="25"/>
      <c r="S547" s="25"/>
      <c r="T547" s="24"/>
      <c r="U547" s="25"/>
      <c r="V547" s="25"/>
      <c r="W547" s="25"/>
      <c r="X547" s="25"/>
      <c r="Y547" s="25"/>
      <c r="Z547" s="25"/>
    </row>
    <row r="548" spans="1:26" ht="14.25" customHeight="1" x14ac:dyDescent="0.25">
      <c r="A548" s="25"/>
      <c r="B548" s="23"/>
      <c r="C548" s="23"/>
      <c r="D548" s="23"/>
      <c r="E548" s="23"/>
      <c r="F548" s="24"/>
      <c r="G548" s="30"/>
      <c r="H548" s="25"/>
      <c r="I548" s="25"/>
      <c r="J548" s="25"/>
      <c r="K548" s="25"/>
      <c r="L548" s="25"/>
      <c r="M548" s="24"/>
      <c r="N548" s="30"/>
      <c r="O548" s="25"/>
      <c r="P548" s="25"/>
      <c r="Q548" s="25"/>
      <c r="R548" s="25"/>
      <c r="S548" s="25"/>
      <c r="T548" s="24"/>
      <c r="U548" s="25"/>
      <c r="V548" s="25"/>
      <c r="W548" s="25"/>
      <c r="X548" s="25"/>
      <c r="Y548" s="25"/>
      <c r="Z548" s="25"/>
    </row>
    <row r="549" spans="1:26" ht="14.25" customHeight="1" x14ac:dyDescent="0.25">
      <c r="A549" s="25"/>
      <c r="B549" s="23"/>
      <c r="C549" s="23"/>
      <c r="D549" s="23"/>
      <c r="E549" s="23"/>
      <c r="F549" s="24"/>
      <c r="G549" s="30"/>
      <c r="H549" s="25"/>
      <c r="I549" s="25"/>
      <c r="J549" s="25"/>
      <c r="K549" s="25"/>
      <c r="L549" s="25"/>
      <c r="M549" s="24"/>
      <c r="N549" s="30"/>
      <c r="O549" s="25"/>
      <c r="P549" s="25"/>
      <c r="Q549" s="25"/>
      <c r="R549" s="25"/>
      <c r="S549" s="25"/>
      <c r="T549" s="24"/>
      <c r="U549" s="25"/>
      <c r="V549" s="25"/>
      <c r="W549" s="25"/>
      <c r="X549" s="25"/>
      <c r="Y549" s="25"/>
      <c r="Z549" s="25"/>
    </row>
    <row r="550" spans="1:26" ht="14.25" customHeight="1" x14ac:dyDescent="0.25">
      <c r="A550" s="25"/>
      <c r="B550" s="23"/>
      <c r="C550" s="23"/>
      <c r="D550" s="23"/>
      <c r="E550" s="23"/>
      <c r="F550" s="24"/>
      <c r="G550" s="30"/>
      <c r="H550" s="25"/>
      <c r="I550" s="25"/>
      <c r="J550" s="25"/>
      <c r="K550" s="25"/>
      <c r="L550" s="25"/>
      <c r="M550" s="24"/>
      <c r="N550" s="30"/>
      <c r="O550" s="25"/>
      <c r="P550" s="25"/>
      <c r="Q550" s="25"/>
      <c r="R550" s="25"/>
      <c r="S550" s="25"/>
      <c r="T550" s="24"/>
      <c r="U550" s="25"/>
      <c r="V550" s="25"/>
      <c r="W550" s="25"/>
      <c r="X550" s="25"/>
      <c r="Y550" s="25"/>
      <c r="Z550" s="25"/>
    </row>
    <row r="551" spans="1:26" ht="14.25" customHeight="1" x14ac:dyDescent="0.25">
      <c r="A551" s="25"/>
      <c r="B551" s="23"/>
      <c r="C551" s="23"/>
      <c r="D551" s="23"/>
      <c r="E551" s="23"/>
      <c r="F551" s="24"/>
      <c r="G551" s="30"/>
      <c r="H551" s="25"/>
      <c r="I551" s="25"/>
      <c r="J551" s="25"/>
      <c r="K551" s="25"/>
      <c r="L551" s="25"/>
      <c r="M551" s="24"/>
      <c r="N551" s="30"/>
      <c r="O551" s="25"/>
      <c r="P551" s="25"/>
      <c r="Q551" s="25"/>
      <c r="R551" s="25"/>
      <c r="S551" s="25"/>
      <c r="T551" s="24"/>
      <c r="U551" s="25"/>
      <c r="V551" s="25"/>
      <c r="W551" s="25"/>
      <c r="X551" s="25"/>
      <c r="Y551" s="25"/>
      <c r="Z551" s="25"/>
    </row>
    <row r="552" spans="1:26" ht="14.25" customHeight="1" x14ac:dyDescent="0.25">
      <c r="A552" s="25"/>
      <c r="B552" s="23"/>
      <c r="C552" s="23"/>
      <c r="D552" s="23"/>
      <c r="E552" s="23"/>
      <c r="F552" s="24"/>
      <c r="G552" s="30"/>
      <c r="H552" s="25"/>
      <c r="I552" s="25"/>
      <c r="J552" s="25"/>
      <c r="K552" s="25"/>
      <c r="L552" s="25"/>
      <c r="M552" s="24"/>
      <c r="N552" s="30"/>
      <c r="O552" s="25"/>
      <c r="P552" s="25"/>
      <c r="Q552" s="25"/>
      <c r="R552" s="25"/>
      <c r="S552" s="25"/>
      <c r="T552" s="24"/>
      <c r="U552" s="25"/>
      <c r="V552" s="25"/>
      <c r="W552" s="25"/>
      <c r="X552" s="25"/>
      <c r="Y552" s="25"/>
      <c r="Z552" s="25"/>
    </row>
    <row r="553" spans="1:26" ht="14.25" customHeight="1" x14ac:dyDescent="0.25">
      <c r="A553" s="25"/>
      <c r="B553" s="23"/>
      <c r="C553" s="23"/>
      <c r="D553" s="23"/>
      <c r="E553" s="23"/>
      <c r="F553" s="24"/>
      <c r="G553" s="30"/>
      <c r="H553" s="25"/>
      <c r="I553" s="25"/>
      <c r="J553" s="25"/>
      <c r="K553" s="25"/>
      <c r="L553" s="25"/>
      <c r="M553" s="24"/>
      <c r="N553" s="30"/>
      <c r="O553" s="25"/>
      <c r="P553" s="25"/>
      <c r="Q553" s="25"/>
      <c r="R553" s="25"/>
      <c r="S553" s="25"/>
      <c r="T553" s="24"/>
      <c r="U553" s="25"/>
      <c r="V553" s="25"/>
      <c r="W553" s="25"/>
      <c r="X553" s="25"/>
      <c r="Y553" s="25"/>
      <c r="Z553" s="25"/>
    </row>
    <row r="554" spans="1:26" ht="14.25" customHeight="1" x14ac:dyDescent="0.25">
      <c r="A554" s="25"/>
      <c r="B554" s="23"/>
      <c r="C554" s="23"/>
      <c r="D554" s="23"/>
      <c r="E554" s="23"/>
      <c r="F554" s="24"/>
      <c r="G554" s="30"/>
      <c r="H554" s="25"/>
      <c r="I554" s="25"/>
      <c r="J554" s="25"/>
      <c r="K554" s="25"/>
      <c r="L554" s="25"/>
      <c r="M554" s="24"/>
      <c r="N554" s="30"/>
      <c r="O554" s="25"/>
      <c r="P554" s="25"/>
      <c r="Q554" s="25"/>
      <c r="R554" s="25"/>
      <c r="S554" s="25"/>
      <c r="T554" s="24"/>
      <c r="U554" s="25"/>
      <c r="V554" s="25"/>
      <c r="W554" s="25"/>
      <c r="X554" s="25"/>
      <c r="Y554" s="25"/>
      <c r="Z554" s="25"/>
    </row>
    <row r="555" spans="1:26" ht="14.25" customHeight="1" x14ac:dyDescent="0.25">
      <c r="A555" s="25"/>
      <c r="B555" s="23"/>
      <c r="C555" s="23"/>
      <c r="D555" s="23"/>
      <c r="E555" s="23"/>
      <c r="F555" s="24"/>
      <c r="G555" s="30"/>
      <c r="H555" s="25"/>
      <c r="I555" s="25"/>
      <c r="J555" s="25"/>
      <c r="K555" s="25"/>
      <c r="L555" s="25"/>
      <c r="M555" s="24"/>
      <c r="N555" s="30"/>
      <c r="O555" s="25"/>
      <c r="P555" s="25"/>
      <c r="Q555" s="25"/>
      <c r="R555" s="25"/>
      <c r="S555" s="25"/>
      <c r="T555" s="24"/>
      <c r="U555" s="25"/>
      <c r="V555" s="25"/>
      <c r="W555" s="25"/>
      <c r="X555" s="25"/>
      <c r="Y555" s="25"/>
      <c r="Z555" s="25"/>
    </row>
    <row r="556" spans="1:26" ht="14.25" customHeight="1" x14ac:dyDescent="0.25">
      <c r="A556" s="25"/>
      <c r="B556" s="23"/>
      <c r="C556" s="23"/>
      <c r="D556" s="23"/>
      <c r="E556" s="23"/>
      <c r="F556" s="24"/>
      <c r="G556" s="30"/>
      <c r="H556" s="25"/>
      <c r="I556" s="25"/>
      <c r="J556" s="25"/>
      <c r="K556" s="25"/>
      <c r="L556" s="25"/>
      <c r="M556" s="24"/>
      <c r="N556" s="30"/>
      <c r="O556" s="25"/>
      <c r="P556" s="25"/>
      <c r="Q556" s="25"/>
      <c r="R556" s="25"/>
      <c r="S556" s="25"/>
      <c r="T556" s="24"/>
      <c r="U556" s="25"/>
      <c r="V556" s="25"/>
      <c r="W556" s="25"/>
      <c r="X556" s="25"/>
      <c r="Y556" s="25"/>
      <c r="Z556" s="25"/>
    </row>
    <row r="557" spans="1:26" ht="14.25" customHeight="1" x14ac:dyDescent="0.25">
      <c r="A557" s="25"/>
      <c r="B557" s="23"/>
      <c r="C557" s="23"/>
      <c r="D557" s="23"/>
      <c r="E557" s="23"/>
      <c r="F557" s="24"/>
      <c r="G557" s="30"/>
      <c r="H557" s="25"/>
      <c r="I557" s="25"/>
      <c r="J557" s="25"/>
      <c r="K557" s="25"/>
      <c r="L557" s="25"/>
      <c r="M557" s="24"/>
      <c r="N557" s="30"/>
      <c r="O557" s="25"/>
      <c r="P557" s="25"/>
      <c r="Q557" s="25"/>
      <c r="R557" s="25"/>
      <c r="S557" s="25"/>
      <c r="T557" s="24"/>
      <c r="U557" s="25"/>
      <c r="V557" s="25"/>
      <c r="W557" s="25"/>
      <c r="X557" s="25"/>
      <c r="Y557" s="25"/>
      <c r="Z557" s="25"/>
    </row>
    <row r="558" spans="1:26" ht="14.25" customHeight="1" x14ac:dyDescent="0.25">
      <c r="A558" s="25"/>
      <c r="B558" s="23"/>
      <c r="C558" s="23"/>
      <c r="D558" s="23"/>
      <c r="E558" s="23"/>
      <c r="F558" s="24"/>
      <c r="G558" s="30"/>
      <c r="H558" s="25"/>
      <c r="I558" s="25"/>
      <c r="J558" s="25"/>
      <c r="K558" s="25"/>
      <c r="L558" s="25"/>
      <c r="M558" s="24"/>
      <c r="N558" s="30"/>
      <c r="O558" s="25"/>
      <c r="P558" s="25"/>
      <c r="Q558" s="25"/>
      <c r="R558" s="25"/>
      <c r="S558" s="25"/>
      <c r="T558" s="24"/>
      <c r="U558" s="25"/>
      <c r="V558" s="25"/>
      <c r="W558" s="25"/>
      <c r="X558" s="25"/>
      <c r="Y558" s="25"/>
      <c r="Z558" s="25"/>
    </row>
    <row r="559" spans="1:26" ht="14.25" customHeight="1" x14ac:dyDescent="0.25">
      <c r="A559" s="25"/>
      <c r="B559" s="23"/>
      <c r="C559" s="23"/>
      <c r="D559" s="23"/>
      <c r="E559" s="23"/>
      <c r="F559" s="24"/>
      <c r="G559" s="30"/>
      <c r="H559" s="25"/>
      <c r="I559" s="25"/>
      <c r="J559" s="25"/>
      <c r="K559" s="25"/>
      <c r="L559" s="25"/>
      <c r="M559" s="24"/>
      <c r="N559" s="30"/>
      <c r="O559" s="25"/>
      <c r="P559" s="25"/>
      <c r="Q559" s="25"/>
      <c r="R559" s="25"/>
      <c r="S559" s="25"/>
      <c r="T559" s="24"/>
      <c r="U559" s="25"/>
      <c r="V559" s="25"/>
      <c r="W559" s="25"/>
      <c r="X559" s="25"/>
      <c r="Y559" s="25"/>
      <c r="Z559" s="25"/>
    </row>
    <row r="560" spans="1:26" ht="14.25" customHeight="1" x14ac:dyDescent="0.25">
      <c r="A560" s="25"/>
      <c r="B560" s="23"/>
      <c r="C560" s="23"/>
      <c r="D560" s="23"/>
      <c r="E560" s="23"/>
      <c r="F560" s="24"/>
      <c r="G560" s="30"/>
      <c r="H560" s="25"/>
      <c r="I560" s="25"/>
      <c r="J560" s="25"/>
      <c r="K560" s="25"/>
      <c r="L560" s="25"/>
      <c r="M560" s="24"/>
      <c r="N560" s="30"/>
      <c r="O560" s="25"/>
      <c r="P560" s="25"/>
      <c r="Q560" s="25"/>
      <c r="R560" s="25"/>
      <c r="S560" s="25"/>
      <c r="T560" s="24"/>
      <c r="U560" s="25"/>
      <c r="V560" s="25"/>
      <c r="W560" s="25"/>
      <c r="X560" s="25"/>
      <c r="Y560" s="25"/>
      <c r="Z560" s="25"/>
    </row>
    <row r="561" spans="1:26" ht="14.25" customHeight="1" x14ac:dyDescent="0.25">
      <c r="A561" s="25"/>
      <c r="B561" s="23"/>
      <c r="C561" s="23"/>
      <c r="D561" s="23"/>
      <c r="E561" s="23"/>
      <c r="F561" s="24"/>
      <c r="G561" s="30"/>
      <c r="H561" s="25"/>
      <c r="I561" s="25"/>
      <c r="J561" s="25"/>
      <c r="K561" s="25"/>
      <c r="L561" s="25"/>
      <c r="M561" s="24"/>
      <c r="N561" s="30"/>
      <c r="O561" s="25"/>
      <c r="P561" s="25"/>
      <c r="Q561" s="25"/>
      <c r="R561" s="25"/>
      <c r="S561" s="25"/>
      <c r="T561" s="24"/>
      <c r="U561" s="25"/>
      <c r="V561" s="25"/>
      <c r="W561" s="25"/>
      <c r="X561" s="25"/>
      <c r="Y561" s="25"/>
      <c r="Z561" s="25"/>
    </row>
    <row r="562" spans="1:26" ht="14.25" customHeight="1" x14ac:dyDescent="0.25">
      <c r="A562" s="25"/>
      <c r="B562" s="23"/>
      <c r="C562" s="23"/>
      <c r="D562" s="23"/>
      <c r="E562" s="23"/>
      <c r="F562" s="24"/>
      <c r="G562" s="30"/>
      <c r="H562" s="25"/>
      <c r="I562" s="25"/>
      <c r="J562" s="25"/>
      <c r="K562" s="25"/>
      <c r="L562" s="25"/>
      <c r="M562" s="24"/>
      <c r="N562" s="30"/>
      <c r="O562" s="25"/>
      <c r="P562" s="25"/>
      <c r="Q562" s="25"/>
      <c r="R562" s="25"/>
      <c r="S562" s="25"/>
      <c r="T562" s="24"/>
      <c r="U562" s="25"/>
      <c r="V562" s="25"/>
      <c r="W562" s="25"/>
      <c r="X562" s="25"/>
      <c r="Y562" s="25"/>
      <c r="Z562" s="25"/>
    </row>
    <row r="563" spans="1:26" ht="14.25" customHeight="1" x14ac:dyDescent="0.25">
      <c r="A563" s="25"/>
      <c r="B563" s="23"/>
      <c r="C563" s="23"/>
      <c r="D563" s="23"/>
      <c r="E563" s="23"/>
      <c r="F563" s="24"/>
      <c r="G563" s="30"/>
      <c r="H563" s="25"/>
      <c r="I563" s="25"/>
      <c r="J563" s="25"/>
      <c r="K563" s="25"/>
      <c r="L563" s="25"/>
      <c r="M563" s="24"/>
      <c r="N563" s="30"/>
      <c r="O563" s="25"/>
      <c r="P563" s="25"/>
      <c r="Q563" s="25"/>
      <c r="R563" s="25"/>
      <c r="S563" s="25"/>
      <c r="T563" s="24"/>
      <c r="U563" s="25"/>
      <c r="V563" s="25"/>
      <c r="W563" s="25"/>
      <c r="X563" s="25"/>
      <c r="Y563" s="25"/>
      <c r="Z563" s="25"/>
    </row>
    <row r="564" spans="1:26" ht="14.25" customHeight="1" x14ac:dyDescent="0.25">
      <c r="A564" s="25"/>
      <c r="B564" s="23"/>
      <c r="C564" s="23"/>
      <c r="D564" s="23"/>
      <c r="E564" s="23"/>
      <c r="F564" s="24"/>
      <c r="G564" s="30"/>
      <c r="H564" s="25"/>
      <c r="I564" s="25"/>
      <c r="J564" s="25"/>
      <c r="K564" s="25"/>
      <c r="L564" s="25"/>
      <c r="M564" s="24"/>
      <c r="N564" s="30"/>
      <c r="O564" s="25"/>
      <c r="P564" s="25"/>
      <c r="Q564" s="25"/>
      <c r="R564" s="25"/>
      <c r="S564" s="25"/>
      <c r="T564" s="24"/>
      <c r="U564" s="25"/>
      <c r="V564" s="25"/>
      <c r="W564" s="25"/>
      <c r="X564" s="25"/>
      <c r="Y564" s="25"/>
      <c r="Z564" s="25"/>
    </row>
    <row r="565" spans="1:26" ht="14.25" customHeight="1" x14ac:dyDescent="0.25">
      <c r="A565" s="25"/>
      <c r="B565" s="23"/>
      <c r="C565" s="23"/>
      <c r="D565" s="23"/>
      <c r="E565" s="23"/>
      <c r="F565" s="24"/>
      <c r="G565" s="30"/>
      <c r="H565" s="25"/>
      <c r="I565" s="25"/>
      <c r="J565" s="25"/>
      <c r="K565" s="25"/>
      <c r="L565" s="25"/>
      <c r="M565" s="24"/>
      <c r="N565" s="30"/>
      <c r="O565" s="25"/>
      <c r="P565" s="25"/>
      <c r="Q565" s="25"/>
      <c r="R565" s="25"/>
      <c r="S565" s="25"/>
      <c r="T565" s="24"/>
      <c r="U565" s="25"/>
      <c r="V565" s="25"/>
      <c r="W565" s="25"/>
      <c r="X565" s="25"/>
      <c r="Y565" s="25"/>
      <c r="Z565" s="25"/>
    </row>
    <row r="566" spans="1:26" ht="14.25" customHeight="1" x14ac:dyDescent="0.25">
      <c r="A566" s="25"/>
      <c r="B566" s="23"/>
      <c r="C566" s="23"/>
      <c r="D566" s="23"/>
      <c r="E566" s="23"/>
      <c r="F566" s="24"/>
      <c r="G566" s="30"/>
      <c r="H566" s="25"/>
      <c r="I566" s="25"/>
      <c r="J566" s="25"/>
      <c r="K566" s="25"/>
      <c r="L566" s="25"/>
      <c r="M566" s="24"/>
      <c r="N566" s="30"/>
      <c r="O566" s="25"/>
      <c r="P566" s="25"/>
      <c r="Q566" s="25"/>
      <c r="R566" s="25"/>
      <c r="S566" s="25"/>
      <c r="T566" s="24"/>
      <c r="U566" s="25"/>
      <c r="V566" s="25"/>
      <c r="W566" s="25"/>
      <c r="X566" s="25"/>
      <c r="Y566" s="25"/>
      <c r="Z566" s="25"/>
    </row>
    <row r="567" spans="1:26" ht="14.25" customHeight="1" x14ac:dyDescent="0.25">
      <c r="A567" s="25"/>
      <c r="B567" s="23"/>
      <c r="C567" s="23"/>
      <c r="D567" s="23"/>
      <c r="E567" s="23"/>
      <c r="F567" s="24"/>
      <c r="G567" s="30"/>
      <c r="H567" s="25"/>
      <c r="I567" s="25"/>
      <c r="J567" s="25"/>
      <c r="K567" s="25"/>
      <c r="L567" s="25"/>
      <c r="M567" s="24"/>
      <c r="N567" s="30"/>
      <c r="O567" s="25"/>
      <c r="P567" s="25"/>
      <c r="Q567" s="25"/>
      <c r="R567" s="25"/>
      <c r="S567" s="25"/>
      <c r="T567" s="24"/>
      <c r="U567" s="25"/>
      <c r="V567" s="25"/>
      <c r="W567" s="25"/>
      <c r="X567" s="25"/>
      <c r="Y567" s="25"/>
      <c r="Z567" s="25"/>
    </row>
    <row r="568" spans="1:26" ht="14.25" customHeight="1" x14ac:dyDescent="0.25">
      <c r="A568" s="25"/>
      <c r="B568" s="23"/>
      <c r="C568" s="23"/>
      <c r="D568" s="23"/>
      <c r="E568" s="23"/>
      <c r="F568" s="24"/>
      <c r="G568" s="30"/>
      <c r="H568" s="25"/>
      <c r="I568" s="25"/>
      <c r="J568" s="25"/>
      <c r="K568" s="25"/>
      <c r="L568" s="25"/>
      <c r="M568" s="24"/>
      <c r="N568" s="30"/>
      <c r="O568" s="25"/>
      <c r="P568" s="25"/>
      <c r="Q568" s="25"/>
      <c r="R568" s="25"/>
      <c r="S568" s="25"/>
      <c r="T568" s="24"/>
      <c r="U568" s="25"/>
      <c r="V568" s="25"/>
      <c r="W568" s="25"/>
      <c r="X568" s="25"/>
      <c r="Y568" s="25"/>
      <c r="Z568" s="25"/>
    </row>
    <row r="569" spans="1:26" ht="14.25" customHeight="1" x14ac:dyDescent="0.25">
      <c r="A569" s="25"/>
      <c r="B569" s="23"/>
      <c r="C569" s="23"/>
      <c r="D569" s="23"/>
      <c r="E569" s="23"/>
      <c r="F569" s="24"/>
      <c r="G569" s="30"/>
      <c r="H569" s="25"/>
      <c r="I569" s="25"/>
      <c r="J569" s="25"/>
      <c r="K569" s="25"/>
      <c r="L569" s="25"/>
      <c r="M569" s="24"/>
      <c r="N569" s="30"/>
      <c r="O569" s="25"/>
      <c r="P569" s="25"/>
      <c r="Q569" s="25"/>
      <c r="R569" s="25"/>
      <c r="S569" s="25"/>
      <c r="T569" s="24"/>
      <c r="U569" s="25"/>
      <c r="V569" s="25"/>
      <c r="W569" s="25"/>
      <c r="X569" s="25"/>
      <c r="Y569" s="25"/>
      <c r="Z569" s="25"/>
    </row>
    <row r="570" spans="1:26" ht="14.25" customHeight="1" x14ac:dyDescent="0.25">
      <c r="A570" s="25"/>
      <c r="B570" s="23"/>
      <c r="C570" s="23"/>
      <c r="D570" s="23"/>
      <c r="E570" s="23"/>
      <c r="F570" s="24"/>
      <c r="G570" s="30"/>
      <c r="H570" s="25"/>
      <c r="I570" s="25"/>
      <c r="J570" s="25"/>
      <c r="K570" s="25"/>
      <c r="L570" s="25"/>
      <c r="M570" s="24"/>
      <c r="N570" s="30"/>
      <c r="O570" s="25"/>
      <c r="P570" s="25"/>
      <c r="Q570" s="25"/>
      <c r="R570" s="25"/>
      <c r="S570" s="25"/>
      <c r="T570" s="24"/>
      <c r="U570" s="25"/>
      <c r="V570" s="25"/>
      <c r="W570" s="25"/>
      <c r="X570" s="25"/>
      <c r="Y570" s="25"/>
      <c r="Z570" s="25"/>
    </row>
    <row r="571" spans="1:26" ht="14.25" customHeight="1" x14ac:dyDescent="0.25">
      <c r="A571" s="25"/>
      <c r="B571" s="23"/>
      <c r="C571" s="23"/>
      <c r="D571" s="23"/>
      <c r="E571" s="23"/>
      <c r="F571" s="24"/>
      <c r="G571" s="30"/>
      <c r="H571" s="25"/>
      <c r="I571" s="25"/>
      <c r="J571" s="25"/>
      <c r="K571" s="25"/>
      <c r="L571" s="25"/>
      <c r="M571" s="24"/>
      <c r="N571" s="30"/>
      <c r="O571" s="25"/>
      <c r="P571" s="25"/>
      <c r="Q571" s="25"/>
      <c r="R571" s="25"/>
      <c r="S571" s="25"/>
      <c r="T571" s="24"/>
      <c r="U571" s="25"/>
      <c r="V571" s="25"/>
      <c r="W571" s="25"/>
      <c r="X571" s="25"/>
      <c r="Y571" s="25"/>
      <c r="Z571" s="25"/>
    </row>
    <row r="572" spans="1:26" ht="14.25" customHeight="1" x14ac:dyDescent="0.25">
      <c r="A572" s="25"/>
      <c r="B572" s="23"/>
      <c r="C572" s="23"/>
      <c r="D572" s="23"/>
      <c r="E572" s="23"/>
      <c r="F572" s="24"/>
      <c r="G572" s="30"/>
      <c r="H572" s="25"/>
      <c r="I572" s="25"/>
      <c r="J572" s="25"/>
      <c r="K572" s="25"/>
      <c r="L572" s="25"/>
      <c r="M572" s="24"/>
      <c r="N572" s="30"/>
      <c r="O572" s="25"/>
      <c r="P572" s="25"/>
      <c r="Q572" s="25"/>
      <c r="R572" s="25"/>
      <c r="S572" s="25"/>
      <c r="T572" s="24"/>
      <c r="U572" s="25"/>
      <c r="V572" s="25"/>
      <c r="W572" s="25"/>
      <c r="X572" s="25"/>
      <c r="Y572" s="25"/>
      <c r="Z572" s="25"/>
    </row>
    <row r="573" spans="1:26" ht="14.25" customHeight="1" x14ac:dyDescent="0.25">
      <c r="A573" s="25"/>
      <c r="B573" s="23"/>
      <c r="C573" s="23"/>
      <c r="D573" s="23"/>
      <c r="E573" s="23"/>
      <c r="F573" s="24"/>
      <c r="G573" s="30"/>
      <c r="H573" s="25"/>
      <c r="I573" s="25"/>
      <c r="J573" s="25"/>
      <c r="K573" s="25"/>
      <c r="L573" s="25"/>
      <c r="M573" s="24"/>
      <c r="N573" s="30"/>
      <c r="O573" s="25"/>
      <c r="P573" s="25"/>
      <c r="Q573" s="25"/>
      <c r="R573" s="25"/>
      <c r="S573" s="25"/>
      <c r="T573" s="24"/>
      <c r="U573" s="25"/>
      <c r="V573" s="25"/>
      <c r="W573" s="25"/>
      <c r="X573" s="25"/>
      <c r="Y573" s="25"/>
      <c r="Z573" s="25"/>
    </row>
    <row r="574" spans="1:26" ht="14.25" customHeight="1" x14ac:dyDescent="0.25">
      <c r="A574" s="25"/>
      <c r="B574" s="23"/>
      <c r="C574" s="23"/>
      <c r="D574" s="23"/>
      <c r="E574" s="23"/>
      <c r="F574" s="24"/>
      <c r="G574" s="30"/>
      <c r="H574" s="25"/>
      <c r="I574" s="25"/>
      <c r="J574" s="25"/>
      <c r="K574" s="25"/>
      <c r="L574" s="25"/>
      <c r="M574" s="24"/>
      <c r="N574" s="30"/>
      <c r="O574" s="25"/>
      <c r="P574" s="25"/>
      <c r="Q574" s="25"/>
      <c r="R574" s="25"/>
      <c r="S574" s="25"/>
      <c r="T574" s="24"/>
      <c r="U574" s="25"/>
      <c r="V574" s="25"/>
      <c r="W574" s="25"/>
      <c r="X574" s="25"/>
      <c r="Y574" s="25"/>
      <c r="Z574" s="25"/>
    </row>
    <row r="575" spans="1:26" ht="14.25" customHeight="1" x14ac:dyDescent="0.25">
      <c r="A575" s="25"/>
      <c r="B575" s="23"/>
      <c r="C575" s="23"/>
      <c r="D575" s="23"/>
      <c r="E575" s="23"/>
      <c r="F575" s="24"/>
      <c r="G575" s="30"/>
      <c r="H575" s="25"/>
      <c r="I575" s="25"/>
      <c r="J575" s="25"/>
      <c r="K575" s="25"/>
      <c r="L575" s="25"/>
      <c r="M575" s="24"/>
      <c r="N575" s="30"/>
      <c r="O575" s="25"/>
      <c r="P575" s="25"/>
      <c r="Q575" s="25"/>
      <c r="R575" s="25"/>
      <c r="S575" s="25"/>
      <c r="T575" s="24"/>
      <c r="U575" s="25"/>
      <c r="V575" s="25"/>
      <c r="W575" s="25"/>
      <c r="X575" s="25"/>
      <c r="Y575" s="25"/>
      <c r="Z575" s="25"/>
    </row>
    <row r="576" spans="1:26" ht="14.25" customHeight="1" x14ac:dyDescent="0.25">
      <c r="A576" s="25"/>
      <c r="B576" s="23"/>
      <c r="C576" s="23"/>
      <c r="D576" s="23"/>
      <c r="E576" s="23"/>
      <c r="F576" s="24"/>
      <c r="G576" s="30"/>
      <c r="H576" s="25"/>
      <c r="I576" s="25"/>
      <c r="J576" s="25"/>
      <c r="K576" s="25"/>
      <c r="L576" s="25"/>
      <c r="M576" s="24"/>
      <c r="N576" s="30"/>
      <c r="O576" s="25"/>
      <c r="P576" s="25"/>
      <c r="Q576" s="25"/>
      <c r="R576" s="25"/>
      <c r="S576" s="25"/>
      <c r="T576" s="24"/>
      <c r="U576" s="25"/>
      <c r="V576" s="25"/>
      <c r="W576" s="25"/>
      <c r="X576" s="25"/>
      <c r="Y576" s="25"/>
      <c r="Z576" s="25"/>
    </row>
    <row r="577" spans="1:26" ht="14.25" customHeight="1" x14ac:dyDescent="0.25">
      <c r="A577" s="25"/>
      <c r="B577" s="23"/>
      <c r="C577" s="23"/>
      <c r="D577" s="23"/>
      <c r="E577" s="23"/>
      <c r="F577" s="24"/>
      <c r="G577" s="30"/>
      <c r="H577" s="25"/>
      <c r="I577" s="25"/>
      <c r="J577" s="25"/>
      <c r="K577" s="25"/>
      <c r="L577" s="25"/>
      <c r="M577" s="24"/>
      <c r="N577" s="30"/>
      <c r="O577" s="25"/>
      <c r="P577" s="25"/>
      <c r="Q577" s="25"/>
      <c r="R577" s="25"/>
      <c r="S577" s="25"/>
      <c r="T577" s="24"/>
      <c r="U577" s="25"/>
      <c r="V577" s="25"/>
      <c r="W577" s="25"/>
      <c r="X577" s="25"/>
      <c r="Y577" s="25"/>
      <c r="Z577" s="25"/>
    </row>
    <row r="578" spans="1:26" ht="14.25" customHeight="1" x14ac:dyDescent="0.25">
      <c r="A578" s="25"/>
      <c r="B578" s="23"/>
      <c r="C578" s="23"/>
      <c r="D578" s="23"/>
      <c r="E578" s="23"/>
      <c r="F578" s="24"/>
      <c r="G578" s="30"/>
      <c r="H578" s="25"/>
      <c r="I578" s="25"/>
      <c r="J578" s="25"/>
      <c r="K578" s="25"/>
      <c r="L578" s="25"/>
      <c r="M578" s="24"/>
      <c r="N578" s="30"/>
      <c r="O578" s="25"/>
      <c r="P578" s="25"/>
      <c r="Q578" s="25"/>
      <c r="R578" s="25"/>
      <c r="S578" s="25"/>
      <c r="T578" s="24"/>
      <c r="U578" s="25"/>
      <c r="V578" s="25"/>
      <c r="W578" s="25"/>
      <c r="X578" s="25"/>
      <c r="Y578" s="25"/>
      <c r="Z578" s="25"/>
    </row>
    <row r="579" spans="1:26" ht="14.25" customHeight="1" x14ac:dyDescent="0.25">
      <c r="A579" s="25"/>
      <c r="B579" s="23"/>
      <c r="C579" s="23"/>
      <c r="D579" s="23"/>
      <c r="E579" s="23"/>
      <c r="F579" s="24"/>
      <c r="G579" s="30"/>
      <c r="H579" s="25"/>
      <c r="I579" s="25"/>
      <c r="J579" s="25"/>
      <c r="K579" s="25"/>
      <c r="L579" s="25"/>
      <c r="M579" s="24"/>
      <c r="N579" s="30"/>
      <c r="O579" s="25"/>
      <c r="P579" s="25"/>
      <c r="Q579" s="25"/>
      <c r="R579" s="25"/>
      <c r="S579" s="25"/>
      <c r="T579" s="24"/>
      <c r="U579" s="25"/>
      <c r="V579" s="25"/>
      <c r="W579" s="25"/>
      <c r="X579" s="25"/>
      <c r="Y579" s="25"/>
      <c r="Z579" s="25"/>
    </row>
    <row r="580" spans="1:26" ht="14.25" customHeight="1" x14ac:dyDescent="0.25">
      <c r="A580" s="25"/>
      <c r="B580" s="23"/>
      <c r="C580" s="23"/>
      <c r="D580" s="23"/>
      <c r="E580" s="23"/>
      <c r="F580" s="24"/>
      <c r="G580" s="30"/>
      <c r="H580" s="25"/>
      <c r="I580" s="25"/>
      <c r="J580" s="25"/>
      <c r="K580" s="25"/>
      <c r="L580" s="25"/>
      <c r="M580" s="24"/>
      <c r="N580" s="30"/>
      <c r="O580" s="25"/>
      <c r="P580" s="25"/>
      <c r="Q580" s="25"/>
      <c r="R580" s="25"/>
      <c r="S580" s="25"/>
      <c r="T580" s="24"/>
      <c r="U580" s="25"/>
      <c r="V580" s="25"/>
      <c r="W580" s="25"/>
      <c r="X580" s="25"/>
      <c r="Y580" s="25"/>
      <c r="Z580" s="25"/>
    </row>
    <row r="581" spans="1:26" ht="14.25" customHeight="1" x14ac:dyDescent="0.25">
      <c r="A581" s="25"/>
      <c r="B581" s="23"/>
      <c r="C581" s="23"/>
      <c r="D581" s="23"/>
      <c r="E581" s="23"/>
      <c r="F581" s="24"/>
      <c r="G581" s="30"/>
      <c r="H581" s="25"/>
      <c r="I581" s="25"/>
      <c r="J581" s="25"/>
      <c r="K581" s="25"/>
      <c r="L581" s="25"/>
      <c r="M581" s="24"/>
      <c r="N581" s="30"/>
      <c r="O581" s="25"/>
      <c r="P581" s="25"/>
      <c r="Q581" s="25"/>
      <c r="R581" s="25"/>
      <c r="S581" s="25"/>
      <c r="T581" s="24"/>
      <c r="U581" s="25"/>
      <c r="V581" s="25"/>
      <c r="W581" s="25"/>
      <c r="X581" s="25"/>
      <c r="Y581" s="25"/>
      <c r="Z581" s="25"/>
    </row>
    <row r="582" spans="1:26" ht="14.25" customHeight="1" x14ac:dyDescent="0.25">
      <c r="A582" s="25"/>
      <c r="B582" s="23"/>
      <c r="C582" s="23"/>
      <c r="D582" s="23"/>
      <c r="E582" s="23"/>
      <c r="F582" s="24"/>
      <c r="G582" s="30"/>
      <c r="H582" s="25"/>
      <c r="I582" s="25"/>
      <c r="J582" s="25"/>
      <c r="K582" s="25"/>
      <c r="L582" s="25"/>
      <c r="M582" s="24"/>
      <c r="N582" s="30"/>
      <c r="O582" s="25"/>
      <c r="P582" s="25"/>
      <c r="Q582" s="25"/>
      <c r="R582" s="25"/>
      <c r="S582" s="25"/>
      <c r="T582" s="24"/>
      <c r="U582" s="25"/>
      <c r="V582" s="25"/>
      <c r="W582" s="25"/>
      <c r="X582" s="25"/>
      <c r="Y582" s="25"/>
      <c r="Z582" s="25"/>
    </row>
    <row r="583" spans="1:26" ht="14.25" customHeight="1" x14ac:dyDescent="0.25">
      <c r="A583" s="25"/>
      <c r="B583" s="23"/>
      <c r="C583" s="23"/>
      <c r="D583" s="23"/>
      <c r="E583" s="23"/>
      <c r="F583" s="24"/>
      <c r="G583" s="30"/>
      <c r="H583" s="25"/>
      <c r="I583" s="25"/>
      <c r="J583" s="25"/>
      <c r="K583" s="25"/>
      <c r="L583" s="25"/>
      <c r="M583" s="24"/>
      <c r="N583" s="30"/>
      <c r="O583" s="25"/>
      <c r="P583" s="25"/>
      <c r="Q583" s="25"/>
      <c r="R583" s="25"/>
      <c r="S583" s="25"/>
      <c r="T583" s="24"/>
      <c r="U583" s="25"/>
      <c r="V583" s="25"/>
      <c r="W583" s="25"/>
      <c r="X583" s="25"/>
      <c r="Y583" s="25"/>
      <c r="Z583" s="25"/>
    </row>
    <row r="584" spans="1:26" ht="14.25" customHeight="1" x14ac:dyDescent="0.25">
      <c r="A584" s="25"/>
      <c r="B584" s="23"/>
      <c r="C584" s="23"/>
      <c r="D584" s="23"/>
      <c r="E584" s="23"/>
      <c r="F584" s="24"/>
      <c r="G584" s="30"/>
      <c r="H584" s="25"/>
      <c r="I584" s="25"/>
      <c r="J584" s="25"/>
      <c r="K584" s="25"/>
      <c r="L584" s="25"/>
      <c r="M584" s="24"/>
      <c r="N584" s="30"/>
      <c r="O584" s="25"/>
      <c r="P584" s="25"/>
      <c r="Q584" s="25"/>
      <c r="R584" s="25"/>
      <c r="S584" s="25"/>
      <c r="T584" s="24"/>
      <c r="U584" s="25"/>
      <c r="V584" s="25"/>
      <c r="W584" s="25"/>
      <c r="X584" s="25"/>
      <c r="Y584" s="25"/>
      <c r="Z584" s="25"/>
    </row>
    <row r="585" spans="1:26" ht="14.25" customHeight="1" x14ac:dyDescent="0.25">
      <c r="A585" s="25"/>
      <c r="B585" s="23"/>
      <c r="C585" s="23"/>
      <c r="D585" s="23"/>
      <c r="E585" s="23"/>
      <c r="F585" s="24"/>
      <c r="G585" s="30"/>
      <c r="H585" s="25"/>
      <c r="I585" s="25"/>
      <c r="J585" s="25"/>
      <c r="K585" s="25"/>
      <c r="L585" s="25"/>
      <c r="M585" s="24"/>
      <c r="N585" s="30"/>
      <c r="O585" s="25"/>
      <c r="P585" s="25"/>
      <c r="Q585" s="25"/>
      <c r="R585" s="25"/>
      <c r="S585" s="25"/>
      <c r="T585" s="24"/>
      <c r="U585" s="25"/>
      <c r="V585" s="25"/>
      <c r="W585" s="25"/>
      <c r="X585" s="25"/>
      <c r="Y585" s="25"/>
      <c r="Z585" s="25"/>
    </row>
    <row r="586" spans="1:26" ht="14.25" customHeight="1" x14ac:dyDescent="0.25">
      <c r="A586" s="25"/>
      <c r="B586" s="23"/>
      <c r="C586" s="23"/>
      <c r="D586" s="23"/>
      <c r="E586" s="23"/>
      <c r="F586" s="24"/>
      <c r="G586" s="30"/>
      <c r="H586" s="25"/>
      <c r="I586" s="25"/>
      <c r="J586" s="25"/>
      <c r="K586" s="25"/>
      <c r="L586" s="25"/>
      <c r="M586" s="24"/>
      <c r="N586" s="30"/>
      <c r="O586" s="25"/>
      <c r="P586" s="25"/>
      <c r="Q586" s="25"/>
      <c r="R586" s="25"/>
      <c r="S586" s="25"/>
      <c r="T586" s="24"/>
      <c r="U586" s="25"/>
      <c r="V586" s="25"/>
      <c r="W586" s="25"/>
      <c r="X586" s="25"/>
      <c r="Y586" s="25"/>
      <c r="Z586" s="25"/>
    </row>
    <row r="587" spans="1:26" ht="14.25" customHeight="1" x14ac:dyDescent="0.25">
      <c r="A587" s="25"/>
      <c r="B587" s="23"/>
      <c r="C587" s="23"/>
      <c r="D587" s="23"/>
      <c r="E587" s="23"/>
      <c r="F587" s="24"/>
      <c r="G587" s="30"/>
      <c r="H587" s="25"/>
      <c r="I587" s="25"/>
      <c r="J587" s="25"/>
      <c r="K587" s="25"/>
      <c r="L587" s="25"/>
      <c r="M587" s="24"/>
      <c r="N587" s="30"/>
      <c r="O587" s="25"/>
      <c r="P587" s="25"/>
      <c r="Q587" s="25"/>
      <c r="R587" s="25"/>
      <c r="S587" s="25"/>
      <c r="T587" s="24"/>
      <c r="U587" s="25"/>
      <c r="V587" s="25"/>
      <c r="W587" s="25"/>
      <c r="X587" s="25"/>
      <c r="Y587" s="25"/>
      <c r="Z587" s="25"/>
    </row>
    <row r="588" spans="1:26" ht="14.25" customHeight="1" x14ac:dyDescent="0.25">
      <c r="A588" s="25"/>
      <c r="B588" s="23"/>
      <c r="C588" s="23"/>
      <c r="D588" s="23"/>
      <c r="E588" s="23"/>
      <c r="F588" s="24"/>
      <c r="G588" s="30"/>
      <c r="H588" s="25"/>
      <c r="I588" s="25"/>
      <c r="J588" s="25"/>
      <c r="K588" s="25"/>
      <c r="L588" s="25"/>
      <c r="M588" s="24"/>
      <c r="N588" s="30"/>
      <c r="O588" s="25"/>
      <c r="P588" s="25"/>
      <c r="Q588" s="25"/>
      <c r="R588" s="25"/>
      <c r="S588" s="25"/>
      <c r="T588" s="24"/>
      <c r="U588" s="25"/>
      <c r="V588" s="25"/>
      <c r="W588" s="25"/>
      <c r="X588" s="25"/>
      <c r="Y588" s="25"/>
      <c r="Z588" s="25"/>
    </row>
    <row r="589" spans="1:26" ht="14.25" customHeight="1" x14ac:dyDescent="0.25">
      <c r="A589" s="25"/>
      <c r="B589" s="23"/>
      <c r="C589" s="23"/>
      <c r="D589" s="23"/>
      <c r="E589" s="23"/>
      <c r="F589" s="24"/>
      <c r="G589" s="30"/>
      <c r="H589" s="25"/>
      <c r="I589" s="25"/>
      <c r="J589" s="25"/>
      <c r="K589" s="25"/>
      <c r="L589" s="25"/>
      <c r="M589" s="24"/>
      <c r="N589" s="30"/>
      <c r="O589" s="25"/>
      <c r="P589" s="25"/>
      <c r="Q589" s="25"/>
      <c r="R589" s="25"/>
      <c r="S589" s="25"/>
      <c r="T589" s="24"/>
      <c r="U589" s="25"/>
      <c r="V589" s="25"/>
      <c r="W589" s="25"/>
      <c r="X589" s="25"/>
      <c r="Y589" s="25"/>
      <c r="Z589" s="25"/>
    </row>
    <row r="590" spans="1:26" ht="14.25" customHeight="1" x14ac:dyDescent="0.25">
      <c r="A590" s="25"/>
      <c r="B590" s="23"/>
      <c r="C590" s="23"/>
      <c r="D590" s="23"/>
      <c r="E590" s="23"/>
      <c r="F590" s="24"/>
      <c r="G590" s="30"/>
      <c r="H590" s="25"/>
      <c r="I590" s="25"/>
      <c r="J590" s="25"/>
      <c r="K590" s="25"/>
      <c r="L590" s="25"/>
      <c r="M590" s="24"/>
      <c r="N590" s="30"/>
      <c r="O590" s="25"/>
      <c r="P590" s="25"/>
      <c r="Q590" s="25"/>
      <c r="R590" s="25"/>
      <c r="S590" s="25"/>
      <c r="T590" s="24"/>
      <c r="U590" s="25"/>
      <c r="V590" s="25"/>
      <c r="W590" s="25"/>
      <c r="X590" s="25"/>
      <c r="Y590" s="25"/>
      <c r="Z590" s="25"/>
    </row>
    <row r="591" spans="1:26" ht="14.25" customHeight="1" x14ac:dyDescent="0.25">
      <c r="A591" s="25"/>
      <c r="B591" s="23"/>
      <c r="C591" s="23"/>
      <c r="D591" s="23"/>
      <c r="E591" s="23"/>
      <c r="F591" s="24"/>
      <c r="G591" s="30"/>
      <c r="H591" s="25"/>
      <c r="I591" s="25"/>
      <c r="J591" s="25"/>
      <c r="K591" s="25"/>
      <c r="L591" s="25"/>
      <c r="M591" s="24"/>
      <c r="N591" s="30"/>
      <c r="O591" s="25"/>
      <c r="P591" s="25"/>
      <c r="Q591" s="25"/>
      <c r="R591" s="25"/>
      <c r="S591" s="25"/>
      <c r="T591" s="24"/>
      <c r="U591" s="25"/>
      <c r="V591" s="25"/>
      <c r="W591" s="25"/>
      <c r="X591" s="25"/>
      <c r="Y591" s="25"/>
      <c r="Z591" s="25"/>
    </row>
    <row r="592" spans="1:26" ht="14.25" customHeight="1" x14ac:dyDescent="0.25">
      <c r="A592" s="25"/>
      <c r="B592" s="23"/>
      <c r="C592" s="23"/>
      <c r="D592" s="23"/>
      <c r="E592" s="23"/>
      <c r="F592" s="24"/>
      <c r="G592" s="30"/>
      <c r="H592" s="25"/>
      <c r="I592" s="25"/>
      <c r="J592" s="25"/>
      <c r="K592" s="25"/>
      <c r="L592" s="25"/>
      <c r="M592" s="24"/>
      <c r="N592" s="30"/>
      <c r="O592" s="25"/>
      <c r="P592" s="25"/>
      <c r="Q592" s="25"/>
      <c r="R592" s="25"/>
      <c r="S592" s="25"/>
      <c r="T592" s="24"/>
      <c r="U592" s="25"/>
      <c r="V592" s="25"/>
      <c r="W592" s="25"/>
      <c r="X592" s="25"/>
      <c r="Y592" s="25"/>
      <c r="Z592" s="25"/>
    </row>
    <row r="593" spans="1:26" ht="14.25" customHeight="1" x14ac:dyDescent="0.25">
      <c r="A593" s="25"/>
      <c r="B593" s="23"/>
      <c r="C593" s="23"/>
      <c r="D593" s="23"/>
      <c r="E593" s="23"/>
      <c r="F593" s="24"/>
      <c r="G593" s="30"/>
      <c r="H593" s="25"/>
      <c r="I593" s="25"/>
      <c r="J593" s="25"/>
      <c r="K593" s="25"/>
      <c r="L593" s="25"/>
      <c r="M593" s="24"/>
      <c r="N593" s="30"/>
      <c r="O593" s="25"/>
      <c r="P593" s="25"/>
      <c r="Q593" s="25"/>
      <c r="R593" s="25"/>
      <c r="S593" s="25"/>
      <c r="T593" s="24"/>
      <c r="U593" s="25"/>
      <c r="V593" s="25"/>
      <c r="W593" s="25"/>
      <c r="X593" s="25"/>
      <c r="Y593" s="25"/>
      <c r="Z593" s="25"/>
    </row>
    <row r="594" spans="1:26" ht="14.25" customHeight="1" x14ac:dyDescent="0.25">
      <c r="A594" s="25"/>
      <c r="B594" s="23"/>
      <c r="C594" s="23"/>
      <c r="D594" s="23"/>
      <c r="E594" s="23"/>
      <c r="F594" s="24"/>
      <c r="G594" s="30"/>
      <c r="H594" s="25"/>
      <c r="I594" s="25"/>
      <c r="J594" s="25"/>
      <c r="K594" s="25"/>
      <c r="L594" s="25"/>
      <c r="M594" s="24"/>
      <c r="N594" s="30"/>
      <c r="O594" s="25"/>
      <c r="P594" s="25"/>
      <c r="Q594" s="25"/>
      <c r="R594" s="25"/>
      <c r="S594" s="25"/>
      <c r="T594" s="24"/>
      <c r="U594" s="25"/>
      <c r="V594" s="25"/>
      <c r="W594" s="25"/>
      <c r="X594" s="25"/>
      <c r="Y594" s="25"/>
      <c r="Z594" s="25"/>
    </row>
    <row r="595" spans="1:26" ht="14.25" customHeight="1" x14ac:dyDescent="0.25">
      <c r="A595" s="25"/>
      <c r="B595" s="23"/>
      <c r="C595" s="23"/>
      <c r="D595" s="23"/>
      <c r="E595" s="23"/>
      <c r="F595" s="24"/>
      <c r="G595" s="30"/>
      <c r="H595" s="25"/>
      <c r="I595" s="25"/>
      <c r="J595" s="25"/>
      <c r="K595" s="25"/>
      <c r="L595" s="25"/>
      <c r="M595" s="24"/>
      <c r="N595" s="30"/>
      <c r="O595" s="25"/>
      <c r="P595" s="25"/>
      <c r="Q595" s="25"/>
      <c r="R595" s="25"/>
      <c r="S595" s="25"/>
      <c r="T595" s="24"/>
      <c r="U595" s="25"/>
      <c r="V595" s="25"/>
      <c r="W595" s="25"/>
      <c r="X595" s="25"/>
      <c r="Y595" s="25"/>
      <c r="Z595" s="25"/>
    </row>
    <row r="596" spans="1:26" ht="14.25" customHeight="1" x14ac:dyDescent="0.25">
      <c r="A596" s="25"/>
      <c r="B596" s="23"/>
      <c r="C596" s="23"/>
      <c r="D596" s="23"/>
      <c r="E596" s="23"/>
      <c r="F596" s="24"/>
      <c r="G596" s="30"/>
      <c r="H596" s="25"/>
      <c r="I596" s="25"/>
      <c r="J596" s="25"/>
      <c r="K596" s="25"/>
      <c r="L596" s="25"/>
      <c r="M596" s="24"/>
      <c r="N596" s="30"/>
      <c r="O596" s="25"/>
      <c r="P596" s="25"/>
      <c r="Q596" s="25"/>
      <c r="R596" s="25"/>
      <c r="S596" s="25"/>
      <c r="T596" s="24"/>
      <c r="U596" s="25"/>
      <c r="V596" s="25"/>
      <c r="W596" s="25"/>
      <c r="X596" s="25"/>
      <c r="Y596" s="25"/>
      <c r="Z596" s="25"/>
    </row>
    <row r="597" spans="1:26" ht="14.25" customHeight="1" x14ac:dyDescent="0.25">
      <c r="A597" s="25"/>
      <c r="B597" s="23"/>
      <c r="C597" s="23"/>
      <c r="D597" s="23"/>
      <c r="E597" s="23"/>
      <c r="F597" s="24"/>
      <c r="G597" s="30"/>
      <c r="H597" s="25"/>
      <c r="I597" s="25"/>
      <c r="J597" s="25"/>
      <c r="K597" s="25"/>
      <c r="L597" s="25"/>
      <c r="M597" s="24"/>
      <c r="N597" s="30"/>
      <c r="O597" s="25"/>
      <c r="P597" s="25"/>
      <c r="Q597" s="25"/>
      <c r="R597" s="25"/>
      <c r="S597" s="25"/>
      <c r="T597" s="24"/>
      <c r="U597" s="25"/>
      <c r="V597" s="25"/>
      <c r="W597" s="25"/>
      <c r="X597" s="25"/>
      <c r="Y597" s="25"/>
      <c r="Z597" s="25"/>
    </row>
    <row r="598" spans="1:26" ht="14.25" customHeight="1" x14ac:dyDescent="0.25">
      <c r="A598" s="25"/>
      <c r="B598" s="23"/>
      <c r="C598" s="23"/>
      <c r="D598" s="23"/>
      <c r="E598" s="23"/>
      <c r="F598" s="24"/>
      <c r="G598" s="30"/>
      <c r="H598" s="25"/>
      <c r="I598" s="25"/>
      <c r="J598" s="25"/>
      <c r="K598" s="25"/>
      <c r="L598" s="25"/>
      <c r="M598" s="24"/>
      <c r="N598" s="30"/>
      <c r="O598" s="25"/>
      <c r="P598" s="25"/>
      <c r="Q598" s="25"/>
      <c r="R598" s="25"/>
      <c r="S598" s="25"/>
      <c r="T598" s="24"/>
      <c r="U598" s="25"/>
      <c r="V598" s="25"/>
      <c r="W598" s="25"/>
      <c r="X598" s="25"/>
      <c r="Y598" s="25"/>
      <c r="Z598" s="25"/>
    </row>
    <row r="599" spans="1:26" ht="14.25" customHeight="1" x14ac:dyDescent="0.25">
      <c r="A599" s="25"/>
      <c r="B599" s="23"/>
      <c r="C599" s="23"/>
      <c r="D599" s="23"/>
      <c r="E599" s="23"/>
      <c r="F599" s="24"/>
      <c r="G599" s="30"/>
      <c r="H599" s="25"/>
      <c r="I599" s="25"/>
      <c r="J599" s="25"/>
      <c r="K599" s="25"/>
      <c r="L599" s="25"/>
      <c r="M599" s="24"/>
      <c r="N599" s="30"/>
      <c r="O599" s="25"/>
      <c r="P599" s="25"/>
      <c r="Q599" s="25"/>
      <c r="R599" s="25"/>
      <c r="S599" s="25"/>
      <c r="T599" s="24"/>
      <c r="U599" s="25"/>
      <c r="V599" s="25"/>
      <c r="W599" s="25"/>
      <c r="X599" s="25"/>
      <c r="Y599" s="25"/>
      <c r="Z599" s="25"/>
    </row>
    <row r="600" spans="1:26" ht="14.25" customHeight="1" x14ac:dyDescent="0.25">
      <c r="A600" s="25"/>
      <c r="B600" s="23"/>
      <c r="C600" s="23"/>
      <c r="D600" s="23"/>
      <c r="E600" s="23"/>
      <c r="F600" s="24"/>
      <c r="G600" s="30"/>
      <c r="H600" s="25"/>
      <c r="I600" s="25"/>
      <c r="J600" s="25"/>
      <c r="K600" s="25"/>
      <c r="L600" s="25"/>
      <c r="M600" s="24"/>
      <c r="N600" s="30"/>
      <c r="O600" s="25"/>
      <c r="P600" s="25"/>
      <c r="Q600" s="25"/>
      <c r="R600" s="25"/>
      <c r="S600" s="25"/>
      <c r="T600" s="24"/>
      <c r="U600" s="25"/>
      <c r="V600" s="25"/>
      <c r="W600" s="25"/>
      <c r="X600" s="25"/>
      <c r="Y600" s="25"/>
      <c r="Z600" s="25"/>
    </row>
    <row r="601" spans="1:26" ht="14.25" customHeight="1" x14ac:dyDescent="0.25">
      <c r="A601" s="25"/>
      <c r="B601" s="23"/>
      <c r="C601" s="23"/>
      <c r="D601" s="23"/>
      <c r="E601" s="23"/>
      <c r="F601" s="24"/>
      <c r="G601" s="30"/>
      <c r="H601" s="25"/>
      <c r="I601" s="25"/>
      <c r="J601" s="25"/>
      <c r="K601" s="25"/>
      <c r="L601" s="25"/>
      <c r="M601" s="24"/>
      <c r="N601" s="30"/>
      <c r="O601" s="25"/>
      <c r="P601" s="25"/>
      <c r="Q601" s="25"/>
      <c r="R601" s="25"/>
      <c r="S601" s="25"/>
      <c r="T601" s="24"/>
      <c r="U601" s="25"/>
      <c r="V601" s="25"/>
      <c r="W601" s="25"/>
      <c r="X601" s="25"/>
      <c r="Y601" s="25"/>
      <c r="Z601" s="25"/>
    </row>
    <row r="602" spans="1:26" ht="14.25" customHeight="1" x14ac:dyDescent="0.25">
      <c r="A602" s="25"/>
      <c r="B602" s="23"/>
      <c r="C602" s="23"/>
      <c r="D602" s="23"/>
      <c r="E602" s="23"/>
      <c r="F602" s="24"/>
      <c r="G602" s="30"/>
      <c r="H602" s="25"/>
      <c r="I602" s="25"/>
      <c r="J602" s="25"/>
      <c r="K602" s="25"/>
      <c r="L602" s="25"/>
      <c r="M602" s="24"/>
      <c r="N602" s="30"/>
      <c r="O602" s="25"/>
      <c r="P602" s="25"/>
      <c r="Q602" s="25"/>
      <c r="R602" s="25"/>
      <c r="S602" s="25"/>
      <c r="T602" s="24"/>
      <c r="U602" s="25"/>
      <c r="V602" s="25"/>
      <c r="W602" s="25"/>
      <c r="X602" s="25"/>
      <c r="Y602" s="25"/>
      <c r="Z602" s="25"/>
    </row>
    <row r="603" spans="1:26" ht="14.25" customHeight="1" x14ac:dyDescent="0.25">
      <c r="A603" s="25"/>
      <c r="B603" s="23"/>
      <c r="C603" s="23"/>
      <c r="D603" s="23"/>
      <c r="E603" s="23"/>
      <c r="F603" s="24"/>
      <c r="G603" s="30"/>
      <c r="H603" s="25"/>
      <c r="I603" s="25"/>
      <c r="J603" s="25"/>
      <c r="K603" s="25"/>
      <c r="L603" s="25"/>
      <c r="M603" s="24"/>
      <c r="N603" s="30"/>
      <c r="O603" s="25"/>
      <c r="P603" s="25"/>
      <c r="Q603" s="25"/>
      <c r="R603" s="25"/>
      <c r="S603" s="25"/>
      <c r="T603" s="24"/>
      <c r="U603" s="25"/>
      <c r="V603" s="25"/>
      <c r="W603" s="25"/>
      <c r="X603" s="25"/>
      <c r="Y603" s="25"/>
      <c r="Z603" s="25"/>
    </row>
    <row r="604" spans="1:26" ht="14.25" customHeight="1" x14ac:dyDescent="0.25">
      <c r="A604" s="25"/>
      <c r="B604" s="23"/>
      <c r="C604" s="23"/>
      <c r="D604" s="23"/>
      <c r="E604" s="23"/>
      <c r="F604" s="24"/>
      <c r="G604" s="30"/>
      <c r="H604" s="25"/>
      <c r="I604" s="25"/>
      <c r="J604" s="25"/>
      <c r="K604" s="25"/>
      <c r="L604" s="25"/>
      <c r="M604" s="24"/>
      <c r="N604" s="30"/>
      <c r="O604" s="25"/>
      <c r="P604" s="25"/>
      <c r="Q604" s="25"/>
      <c r="R604" s="25"/>
      <c r="S604" s="25"/>
      <c r="T604" s="24"/>
      <c r="U604" s="25"/>
      <c r="V604" s="25"/>
      <c r="W604" s="25"/>
      <c r="X604" s="25"/>
      <c r="Y604" s="25"/>
      <c r="Z604" s="25"/>
    </row>
    <row r="605" spans="1:26" ht="14.25" customHeight="1" x14ac:dyDescent="0.25">
      <c r="A605" s="25"/>
      <c r="B605" s="23"/>
      <c r="C605" s="23"/>
      <c r="D605" s="23"/>
      <c r="E605" s="23"/>
      <c r="F605" s="24"/>
      <c r="G605" s="30"/>
      <c r="H605" s="25"/>
      <c r="I605" s="25"/>
      <c r="J605" s="25"/>
      <c r="K605" s="25"/>
      <c r="L605" s="25"/>
      <c r="M605" s="24"/>
      <c r="N605" s="30"/>
      <c r="O605" s="25"/>
      <c r="P605" s="25"/>
      <c r="Q605" s="25"/>
      <c r="R605" s="25"/>
      <c r="S605" s="25"/>
      <c r="T605" s="24"/>
      <c r="U605" s="25"/>
      <c r="V605" s="25"/>
      <c r="W605" s="25"/>
      <c r="X605" s="25"/>
      <c r="Y605" s="25"/>
      <c r="Z605" s="25"/>
    </row>
    <row r="606" spans="1:26" ht="14.25" customHeight="1" x14ac:dyDescent="0.25">
      <c r="A606" s="25"/>
      <c r="B606" s="23"/>
      <c r="C606" s="23"/>
      <c r="D606" s="23"/>
      <c r="E606" s="23"/>
      <c r="F606" s="24"/>
      <c r="G606" s="30"/>
      <c r="H606" s="25"/>
      <c r="I606" s="25"/>
      <c r="J606" s="25"/>
      <c r="K606" s="25"/>
      <c r="L606" s="25"/>
      <c r="M606" s="24"/>
      <c r="N606" s="30"/>
      <c r="O606" s="25"/>
      <c r="P606" s="25"/>
      <c r="Q606" s="25"/>
      <c r="R606" s="25"/>
      <c r="S606" s="25"/>
      <c r="T606" s="24"/>
      <c r="U606" s="25"/>
      <c r="V606" s="25"/>
      <c r="W606" s="25"/>
      <c r="X606" s="25"/>
      <c r="Y606" s="25"/>
      <c r="Z606" s="25"/>
    </row>
    <row r="607" spans="1:26" ht="14.25" customHeight="1" x14ac:dyDescent="0.25">
      <c r="A607" s="25"/>
      <c r="B607" s="23"/>
      <c r="C607" s="23"/>
      <c r="D607" s="23"/>
      <c r="E607" s="23"/>
      <c r="F607" s="24"/>
      <c r="G607" s="30"/>
      <c r="H607" s="25"/>
      <c r="I607" s="25"/>
      <c r="J607" s="25"/>
      <c r="K607" s="25"/>
      <c r="L607" s="25"/>
      <c r="M607" s="24"/>
      <c r="N607" s="30"/>
      <c r="O607" s="25"/>
      <c r="P607" s="25"/>
      <c r="Q607" s="25"/>
      <c r="R607" s="25"/>
      <c r="S607" s="25"/>
      <c r="T607" s="24"/>
      <c r="U607" s="25"/>
      <c r="V607" s="25"/>
      <c r="W607" s="25"/>
      <c r="X607" s="25"/>
      <c r="Y607" s="25"/>
      <c r="Z607" s="25"/>
    </row>
    <row r="608" spans="1:26" ht="14.25" customHeight="1" x14ac:dyDescent="0.25">
      <c r="A608" s="25"/>
      <c r="B608" s="23"/>
      <c r="C608" s="23"/>
      <c r="D608" s="23"/>
      <c r="E608" s="23"/>
      <c r="F608" s="24"/>
      <c r="G608" s="30"/>
      <c r="H608" s="25"/>
      <c r="I608" s="25"/>
      <c r="J608" s="25"/>
      <c r="K608" s="25"/>
      <c r="L608" s="25"/>
      <c r="M608" s="24"/>
      <c r="N608" s="30"/>
      <c r="O608" s="25"/>
      <c r="P608" s="25"/>
      <c r="Q608" s="25"/>
      <c r="R608" s="25"/>
      <c r="S608" s="25"/>
      <c r="T608" s="24"/>
      <c r="U608" s="25"/>
      <c r="V608" s="25"/>
      <c r="W608" s="25"/>
      <c r="X608" s="25"/>
      <c r="Y608" s="25"/>
      <c r="Z608" s="25"/>
    </row>
    <row r="609" spans="1:26" ht="14.25" customHeight="1" x14ac:dyDescent="0.25">
      <c r="A609" s="25"/>
      <c r="B609" s="23"/>
      <c r="C609" s="23"/>
      <c r="D609" s="23"/>
      <c r="E609" s="23"/>
      <c r="F609" s="24"/>
      <c r="G609" s="30"/>
      <c r="H609" s="25"/>
      <c r="I609" s="25"/>
      <c r="J609" s="25"/>
      <c r="K609" s="25"/>
      <c r="L609" s="25"/>
      <c r="M609" s="24"/>
      <c r="N609" s="30"/>
      <c r="O609" s="25"/>
      <c r="P609" s="25"/>
      <c r="Q609" s="25"/>
      <c r="R609" s="25"/>
      <c r="S609" s="25"/>
      <c r="T609" s="24"/>
      <c r="U609" s="25"/>
      <c r="V609" s="25"/>
      <c r="W609" s="25"/>
      <c r="X609" s="25"/>
      <c r="Y609" s="25"/>
      <c r="Z609" s="25"/>
    </row>
    <row r="610" spans="1:26" ht="14.25" customHeight="1" x14ac:dyDescent="0.25">
      <c r="A610" s="25"/>
      <c r="B610" s="23"/>
      <c r="C610" s="23"/>
      <c r="D610" s="23"/>
      <c r="E610" s="23"/>
      <c r="F610" s="24"/>
      <c r="G610" s="30"/>
      <c r="H610" s="25"/>
      <c r="I610" s="25"/>
      <c r="J610" s="25"/>
      <c r="K610" s="25"/>
      <c r="L610" s="25"/>
      <c r="M610" s="24"/>
      <c r="N610" s="30"/>
      <c r="O610" s="25"/>
      <c r="P610" s="25"/>
      <c r="Q610" s="25"/>
      <c r="R610" s="25"/>
      <c r="S610" s="25"/>
      <c r="T610" s="24"/>
      <c r="U610" s="25"/>
      <c r="V610" s="25"/>
      <c r="W610" s="25"/>
      <c r="X610" s="25"/>
      <c r="Y610" s="25"/>
      <c r="Z610" s="25"/>
    </row>
    <row r="611" spans="1:26" ht="14.25" customHeight="1" x14ac:dyDescent="0.25">
      <c r="A611" s="25"/>
      <c r="B611" s="23"/>
      <c r="C611" s="23"/>
      <c r="D611" s="23"/>
      <c r="E611" s="23"/>
      <c r="F611" s="24"/>
      <c r="G611" s="30"/>
      <c r="H611" s="25"/>
      <c r="I611" s="25"/>
      <c r="J611" s="25"/>
      <c r="K611" s="25"/>
      <c r="L611" s="25"/>
      <c r="M611" s="24"/>
      <c r="N611" s="30"/>
      <c r="O611" s="25"/>
      <c r="P611" s="25"/>
      <c r="Q611" s="25"/>
      <c r="R611" s="25"/>
      <c r="S611" s="25"/>
      <c r="T611" s="24"/>
      <c r="U611" s="25"/>
      <c r="V611" s="25"/>
      <c r="W611" s="25"/>
      <c r="X611" s="25"/>
      <c r="Y611" s="25"/>
      <c r="Z611" s="25"/>
    </row>
    <row r="612" spans="1:26" ht="14.25" customHeight="1" x14ac:dyDescent="0.25">
      <c r="A612" s="25"/>
      <c r="B612" s="23"/>
      <c r="C612" s="23"/>
      <c r="D612" s="23"/>
      <c r="E612" s="23"/>
      <c r="F612" s="24"/>
      <c r="G612" s="30"/>
      <c r="H612" s="25"/>
      <c r="I612" s="25"/>
      <c r="J612" s="25"/>
      <c r="K612" s="25"/>
      <c r="L612" s="25"/>
      <c r="M612" s="24"/>
      <c r="N612" s="30"/>
      <c r="O612" s="25"/>
      <c r="P612" s="25"/>
      <c r="Q612" s="25"/>
      <c r="R612" s="25"/>
      <c r="S612" s="25"/>
      <c r="T612" s="24"/>
      <c r="U612" s="25"/>
      <c r="V612" s="25"/>
      <c r="W612" s="25"/>
      <c r="X612" s="25"/>
      <c r="Y612" s="25"/>
      <c r="Z612" s="25"/>
    </row>
    <row r="613" spans="1:26" ht="14.25" customHeight="1" x14ac:dyDescent="0.25">
      <c r="A613" s="25"/>
      <c r="B613" s="23"/>
      <c r="C613" s="23"/>
      <c r="D613" s="23"/>
      <c r="E613" s="23"/>
      <c r="F613" s="24"/>
      <c r="G613" s="30"/>
      <c r="H613" s="25"/>
      <c r="I613" s="25"/>
      <c r="J613" s="25"/>
      <c r="K613" s="25"/>
      <c r="L613" s="25"/>
      <c r="M613" s="24"/>
      <c r="N613" s="30"/>
      <c r="O613" s="25"/>
      <c r="P613" s="25"/>
      <c r="Q613" s="25"/>
      <c r="R613" s="25"/>
      <c r="S613" s="25"/>
      <c r="T613" s="24"/>
      <c r="U613" s="25"/>
      <c r="V613" s="25"/>
      <c r="W613" s="25"/>
      <c r="X613" s="25"/>
      <c r="Y613" s="25"/>
      <c r="Z613" s="25"/>
    </row>
    <row r="614" spans="1:26" ht="14.25" customHeight="1" x14ac:dyDescent="0.25">
      <c r="A614" s="25"/>
      <c r="B614" s="23"/>
      <c r="C614" s="23"/>
      <c r="D614" s="23"/>
      <c r="E614" s="23"/>
      <c r="F614" s="24"/>
      <c r="G614" s="30"/>
      <c r="H614" s="25"/>
      <c r="I614" s="25"/>
      <c r="J614" s="25"/>
      <c r="K614" s="25"/>
      <c r="L614" s="25"/>
      <c r="M614" s="24"/>
      <c r="N614" s="30"/>
      <c r="O614" s="25"/>
      <c r="P614" s="25"/>
      <c r="Q614" s="25"/>
      <c r="R614" s="25"/>
      <c r="S614" s="25"/>
      <c r="T614" s="24"/>
      <c r="U614" s="25"/>
      <c r="V614" s="25"/>
      <c r="W614" s="25"/>
      <c r="X614" s="25"/>
      <c r="Y614" s="25"/>
      <c r="Z614" s="25"/>
    </row>
    <row r="615" spans="1:26" ht="14.25" customHeight="1" x14ac:dyDescent="0.25">
      <c r="A615" s="25"/>
      <c r="B615" s="23"/>
      <c r="C615" s="23"/>
      <c r="D615" s="23"/>
      <c r="E615" s="23"/>
      <c r="F615" s="24"/>
      <c r="G615" s="30"/>
      <c r="H615" s="25"/>
      <c r="I615" s="25"/>
      <c r="J615" s="25"/>
      <c r="K615" s="25"/>
      <c r="L615" s="25"/>
      <c r="M615" s="24"/>
      <c r="N615" s="30"/>
      <c r="O615" s="25"/>
      <c r="P615" s="25"/>
      <c r="Q615" s="25"/>
      <c r="R615" s="25"/>
      <c r="S615" s="25"/>
      <c r="T615" s="24"/>
      <c r="U615" s="25"/>
      <c r="V615" s="25"/>
      <c r="W615" s="25"/>
      <c r="X615" s="25"/>
      <c r="Y615" s="25"/>
      <c r="Z615" s="25"/>
    </row>
    <row r="616" spans="1:26" ht="14.25" customHeight="1" x14ac:dyDescent="0.25">
      <c r="A616" s="25"/>
      <c r="B616" s="23"/>
      <c r="C616" s="23"/>
      <c r="D616" s="23"/>
      <c r="E616" s="23"/>
      <c r="F616" s="24"/>
      <c r="G616" s="30"/>
      <c r="H616" s="25"/>
      <c r="I616" s="25"/>
      <c r="J616" s="25"/>
      <c r="K616" s="25"/>
      <c r="L616" s="25"/>
      <c r="M616" s="24"/>
      <c r="N616" s="30"/>
      <c r="O616" s="25"/>
      <c r="P616" s="25"/>
      <c r="Q616" s="25"/>
      <c r="R616" s="25"/>
      <c r="S616" s="25"/>
      <c r="T616" s="24"/>
      <c r="U616" s="25"/>
      <c r="V616" s="25"/>
      <c r="W616" s="25"/>
      <c r="X616" s="25"/>
      <c r="Y616" s="25"/>
      <c r="Z616" s="25"/>
    </row>
    <row r="617" spans="1:26" ht="14.25" customHeight="1" x14ac:dyDescent="0.25">
      <c r="A617" s="25"/>
      <c r="B617" s="23"/>
      <c r="C617" s="23"/>
      <c r="D617" s="23"/>
      <c r="E617" s="23"/>
      <c r="F617" s="24"/>
      <c r="G617" s="30"/>
      <c r="H617" s="25"/>
      <c r="I617" s="25"/>
      <c r="J617" s="25"/>
      <c r="K617" s="25"/>
      <c r="L617" s="25"/>
      <c r="M617" s="24"/>
      <c r="N617" s="30"/>
      <c r="O617" s="25"/>
      <c r="P617" s="25"/>
      <c r="Q617" s="25"/>
      <c r="R617" s="25"/>
      <c r="S617" s="25"/>
      <c r="T617" s="24"/>
      <c r="U617" s="25"/>
      <c r="V617" s="25"/>
      <c r="W617" s="25"/>
      <c r="X617" s="25"/>
      <c r="Y617" s="25"/>
      <c r="Z617" s="25"/>
    </row>
    <row r="618" spans="1:26" ht="14.25" customHeight="1" x14ac:dyDescent="0.25">
      <c r="A618" s="25"/>
      <c r="B618" s="23"/>
      <c r="C618" s="23"/>
      <c r="D618" s="23"/>
      <c r="E618" s="23"/>
      <c r="F618" s="24"/>
      <c r="G618" s="30"/>
      <c r="H618" s="25"/>
      <c r="I618" s="25"/>
      <c r="J618" s="25"/>
      <c r="K618" s="25"/>
      <c r="L618" s="25"/>
      <c r="M618" s="24"/>
      <c r="N618" s="30"/>
      <c r="O618" s="25"/>
      <c r="P618" s="25"/>
      <c r="Q618" s="25"/>
      <c r="R618" s="25"/>
      <c r="S618" s="25"/>
      <c r="T618" s="24"/>
      <c r="U618" s="25"/>
      <c r="V618" s="25"/>
      <c r="W618" s="25"/>
      <c r="X618" s="25"/>
      <c r="Y618" s="25"/>
      <c r="Z618" s="25"/>
    </row>
    <row r="619" spans="1:26" ht="14.25" customHeight="1" x14ac:dyDescent="0.25">
      <c r="A619" s="25"/>
      <c r="B619" s="23"/>
      <c r="C619" s="23"/>
      <c r="D619" s="23"/>
      <c r="E619" s="23"/>
      <c r="F619" s="24"/>
      <c r="G619" s="30"/>
      <c r="H619" s="25"/>
      <c r="I619" s="25"/>
      <c r="J619" s="25"/>
      <c r="K619" s="25"/>
      <c r="L619" s="25"/>
      <c r="M619" s="24"/>
      <c r="N619" s="30"/>
      <c r="O619" s="25"/>
      <c r="P619" s="25"/>
      <c r="Q619" s="25"/>
      <c r="R619" s="25"/>
      <c r="S619" s="25"/>
      <c r="T619" s="24"/>
      <c r="U619" s="25"/>
      <c r="V619" s="25"/>
      <c r="W619" s="25"/>
      <c r="X619" s="25"/>
      <c r="Y619" s="25"/>
      <c r="Z619" s="25"/>
    </row>
    <row r="620" spans="1:26" ht="14.25" customHeight="1" x14ac:dyDescent="0.25">
      <c r="A620" s="25"/>
      <c r="B620" s="23"/>
      <c r="C620" s="23"/>
      <c r="D620" s="23"/>
      <c r="E620" s="23"/>
      <c r="F620" s="24"/>
      <c r="G620" s="30"/>
      <c r="H620" s="25"/>
      <c r="I620" s="25"/>
      <c r="J620" s="25"/>
      <c r="K620" s="25"/>
      <c r="L620" s="25"/>
      <c r="M620" s="24"/>
      <c r="N620" s="30"/>
      <c r="O620" s="25"/>
      <c r="P620" s="25"/>
      <c r="Q620" s="25"/>
      <c r="R620" s="25"/>
      <c r="S620" s="25"/>
      <c r="T620" s="24"/>
      <c r="U620" s="25"/>
      <c r="V620" s="25"/>
      <c r="W620" s="25"/>
      <c r="X620" s="25"/>
      <c r="Y620" s="25"/>
      <c r="Z620" s="25"/>
    </row>
    <row r="621" spans="1:26" ht="14.25" customHeight="1" x14ac:dyDescent="0.25">
      <c r="A621" s="25"/>
      <c r="B621" s="23"/>
      <c r="C621" s="23"/>
      <c r="D621" s="23"/>
      <c r="E621" s="23"/>
      <c r="F621" s="24"/>
      <c r="G621" s="30"/>
      <c r="H621" s="25"/>
      <c r="I621" s="25"/>
      <c r="J621" s="25"/>
      <c r="K621" s="25"/>
      <c r="L621" s="25"/>
      <c r="M621" s="24"/>
      <c r="N621" s="30"/>
      <c r="O621" s="25"/>
      <c r="P621" s="25"/>
      <c r="Q621" s="25"/>
      <c r="R621" s="25"/>
      <c r="S621" s="25"/>
      <c r="T621" s="24"/>
      <c r="U621" s="25"/>
      <c r="V621" s="25"/>
      <c r="W621" s="25"/>
      <c r="X621" s="25"/>
      <c r="Y621" s="25"/>
      <c r="Z621" s="25"/>
    </row>
    <row r="622" spans="1:26" ht="14.25" customHeight="1" x14ac:dyDescent="0.25">
      <c r="A622" s="25"/>
      <c r="B622" s="23"/>
      <c r="C622" s="23"/>
      <c r="D622" s="23"/>
      <c r="E622" s="23"/>
      <c r="F622" s="24"/>
      <c r="G622" s="30"/>
      <c r="H622" s="25"/>
      <c r="I622" s="25"/>
      <c r="J622" s="25"/>
      <c r="K622" s="25"/>
      <c r="L622" s="25"/>
      <c r="M622" s="24"/>
      <c r="N622" s="30"/>
      <c r="O622" s="25"/>
      <c r="P622" s="25"/>
      <c r="Q622" s="25"/>
      <c r="R622" s="25"/>
      <c r="S622" s="25"/>
      <c r="T622" s="24"/>
      <c r="U622" s="25"/>
      <c r="V622" s="25"/>
      <c r="W622" s="25"/>
      <c r="X622" s="25"/>
      <c r="Y622" s="25"/>
      <c r="Z622" s="25"/>
    </row>
    <row r="623" spans="1:26" ht="14.25" customHeight="1" x14ac:dyDescent="0.25">
      <c r="A623" s="25"/>
      <c r="B623" s="23"/>
      <c r="C623" s="23"/>
      <c r="D623" s="23"/>
      <c r="E623" s="23"/>
      <c r="F623" s="24"/>
      <c r="G623" s="30"/>
      <c r="H623" s="25"/>
      <c r="I623" s="25"/>
      <c r="J623" s="25"/>
      <c r="K623" s="25"/>
      <c r="L623" s="25"/>
      <c r="M623" s="24"/>
      <c r="N623" s="30"/>
      <c r="O623" s="25"/>
      <c r="P623" s="25"/>
      <c r="Q623" s="25"/>
      <c r="R623" s="25"/>
      <c r="S623" s="25"/>
      <c r="T623" s="24"/>
      <c r="U623" s="25"/>
      <c r="V623" s="25"/>
      <c r="W623" s="25"/>
      <c r="X623" s="25"/>
      <c r="Y623" s="25"/>
      <c r="Z623" s="25"/>
    </row>
    <row r="624" spans="1:26" ht="14.25" customHeight="1" x14ac:dyDescent="0.25">
      <c r="A624" s="25"/>
      <c r="B624" s="23"/>
      <c r="C624" s="23"/>
      <c r="D624" s="23"/>
      <c r="E624" s="23"/>
      <c r="F624" s="24"/>
      <c r="G624" s="30"/>
      <c r="H624" s="25"/>
      <c r="I624" s="25"/>
      <c r="J624" s="25"/>
      <c r="K624" s="25"/>
      <c r="L624" s="25"/>
      <c r="M624" s="24"/>
      <c r="N624" s="30"/>
      <c r="O624" s="25"/>
      <c r="P624" s="25"/>
      <c r="Q624" s="25"/>
      <c r="R624" s="25"/>
      <c r="S624" s="25"/>
      <c r="T624" s="24"/>
      <c r="U624" s="25"/>
      <c r="V624" s="25"/>
      <c r="W624" s="25"/>
      <c r="X624" s="25"/>
      <c r="Y624" s="25"/>
      <c r="Z624" s="25"/>
    </row>
    <row r="625" spans="1:26" ht="14.25" customHeight="1" x14ac:dyDescent="0.25">
      <c r="A625" s="25"/>
      <c r="B625" s="23"/>
      <c r="C625" s="23"/>
      <c r="D625" s="23"/>
      <c r="E625" s="23"/>
      <c r="F625" s="24"/>
      <c r="G625" s="30"/>
      <c r="H625" s="25"/>
      <c r="I625" s="25"/>
      <c r="J625" s="25"/>
      <c r="K625" s="25"/>
      <c r="L625" s="25"/>
      <c r="M625" s="24"/>
      <c r="N625" s="30"/>
      <c r="O625" s="25"/>
      <c r="P625" s="25"/>
      <c r="Q625" s="25"/>
      <c r="R625" s="25"/>
      <c r="S625" s="25"/>
      <c r="T625" s="24"/>
      <c r="U625" s="25"/>
      <c r="V625" s="25"/>
      <c r="W625" s="25"/>
      <c r="X625" s="25"/>
      <c r="Y625" s="25"/>
      <c r="Z625" s="25"/>
    </row>
    <row r="626" spans="1:26" ht="14.25" customHeight="1" x14ac:dyDescent="0.25">
      <c r="A626" s="25"/>
      <c r="B626" s="23"/>
      <c r="C626" s="23"/>
      <c r="D626" s="23"/>
      <c r="E626" s="23"/>
      <c r="F626" s="24"/>
      <c r="G626" s="30"/>
      <c r="H626" s="25"/>
      <c r="I626" s="25"/>
      <c r="J626" s="25"/>
      <c r="K626" s="25"/>
      <c r="L626" s="25"/>
      <c r="M626" s="24"/>
      <c r="N626" s="30"/>
      <c r="O626" s="25"/>
      <c r="P626" s="25"/>
      <c r="Q626" s="25"/>
      <c r="R626" s="25"/>
      <c r="S626" s="25"/>
      <c r="T626" s="24"/>
      <c r="U626" s="25"/>
      <c r="V626" s="25"/>
      <c r="W626" s="25"/>
      <c r="X626" s="25"/>
      <c r="Y626" s="25"/>
      <c r="Z626" s="25"/>
    </row>
    <row r="627" spans="1:26" ht="14.25" customHeight="1" x14ac:dyDescent="0.25">
      <c r="A627" s="25"/>
      <c r="B627" s="23"/>
      <c r="C627" s="23"/>
      <c r="D627" s="23"/>
      <c r="E627" s="23"/>
      <c r="F627" s="24"/>
      <c r="G627" s="30"/>
      <c r="H627" s="25"/>
      <c r="I627" s="25"/>
      <c r="J627" s="25"/>
      <c r="K627" s="25"/>
      <c r="L627" s="25"/>
      <c r="M627" s="24"/>
      <c r="N627" s="30"/>
      <c r="O627" s="25"/>
      <c r="P627" s="25"/>
      <c r="Q627" s="25"/>
      <c r="R627" s="25"/>
      <c r="S627" s="25"/>
      <c r="T627" s="24"/>
      <c r="U627" s="25"/>
      <c r="V627" s="25"/>
      <c r="W627" s="25"/>
      <c r="X627" s="25"/>
      <c r="Y627" s="25"/>
      <c r="Z627" s="25"/>
    </row>
    <row r="628" spans="1:26" ht="14.25" customHeight="1" x14ac:dyDescent="0.25">
      <c r="A628" s="25"/>
      <c r="B628" s="23"/>
      <c r="C628" s="23"/>
      <c r="D628" s="23"/>
      <c r="E628" s="23"/>
      <c r="F628" s="24"/>
      <c r="G628" s="30"/>
      <c r="H628" s="25"/>
      <c r="I628" s="25"/>
      <c r="J628" s="25"/>
      <c r="K628" s="25"/>
      <c r="L628" s="25"/>
      <c r="M628" s="24"/>
      <c r="N628" s="30"/>
      <c r="O628" s="25"/>
      <c r="P628" s="25"/>
      <c r="Q628" s="25"/>
      <c r="R628" s="25"/>
      <c r="S628" s="25"/>
      <c r="T628" s="24"/>
      <c r="U628" s="25"/>
      <c r="V628" s="25"/>
      <c r="W628" s="25"/>
      <c r="X628" s="25"/>
      <c r="Y628" s="25"/>
      <c r="Z628" s="25"/>
    </row>
    <row r="629" spans="1:26" ht="14.25" customHeight="1" x14ac:dyDescent="0.25">
      <c r="A629" s="25"/>
      <c r="B629" s="23"/>
      <c r="C629" s="23"/>
      <c r="D629" s="23"/>
      <c r="E629" s="23"/>
      <c r="F629" s="24"/>
      <c r="G629" s="30"/>
      <c r="H629" s="25"/>
      <c r="I629" s="25"/>
      <c r="J629" s="25"/>
      <c r="K629" s="25"/>
      <c r="L629" s="25"/>
      <c r="M629" s="24"/>
      <c r="N629" s="30"/>
      <c r="O629" s="25"/>
      <c r="P629" s="25"/>
      <c r="Q629" s="25"/>
      <c r="R629" s="25"/>
      <c r="S629" s="25"/>
      <c r="T629" s="24"/>
      <c r="U629" s="25"/>
      <c r="V629" s="25"/>
      <c r="W629" s="25"/>
      <c r="X629" s="25"/>
      <c r="Y629" s="25"/>
      <c r="Z629" s="25"/>
    </row>
    <row r="630" spans="1:26" ht="14.25" customHeight="1" x14ac:dyDescent="0.25">
      <c r="A630" s="25"/>
      <c r="B630" s="23"/>
      <c r="C630" s="23"/>
      <c r="D630" s="23"/>
      <c r="E630" s="23"/>
      <c r="F630" s="24"/>
      <c r="G630" s="30"/>
      <c r="H630" s="25"/>
      <c r="I630" s="25"/>
      <c r="J630" s="25"/>
      <c r="K630" s="25"/>
      <c r="L630" s="25"/>
      <c r="M630" s="24"/>
      <c r="N630" s="30"/>
      <c r="O630" s="25"/>
      <c r="P630" s="25"/>
      <c r="Q630" s="25"/>
      <c r="R630" s="25"/>
      <c r="S630" s="25"/>
      <c r="T630" s="24"/>
      <c r="U630" s="25"/>
      <c r="V630" s="25"/>
      <c r="W630" s="25"/>
      <c r="X630" s="25"/>
      <c r="Y630" s="25"/>
      <c r="Z630" s="25"/>
    </row>
    <row r="631" spans="1:26" ht="14.25" customHeight="1" x14ac:dyDescent="0.25">
      <c r="A631" s="25"/>
      <c r="B631" s="23"/>
      <c r="C631" s="23"/>
      <c r="D631" s="23"/>
      <c r="E631" s="23"/>
      <c r="F631" s="24"/>
      <c r="G631" s="30"/>
      <c r="H631" s="25"/>
      <c r="I631" s="25"/>
      <c r="J631" s="25"/>
      <c r="K631" s="25"/>
      <c r="L631" s="25"/>
      <c r="M631" s="24"/>
      <c r="N631" s="30"/>
      <c r="O631" s="25"/>
      <c r="P631" s="25"/>
      <c r="Q631" s="25"/>
      <c r="R631" s="25"/>
      <c r="S631" s="25"/>
      <c r="T631" s="24"/>
      <c r="U631" s="25"/>
      <c r="V631" s="25"/>
      <c r="W631" s="25"/>
      <c r="X631" s="25"/>
      <c r="Y631" s="25"/>
      <c r="Z631" s="25"/>
    </row>
    <row r="632" spans="1:26" ht="14.25" customHeight="1" x14ac:dyDescent="0.25">
      <c r="A632" s="25"/>
      <c r="B632" s="23"/>
      <c r="C632" s="23"/>
      <c r="D632" s="23"/>
      <c r="E632" s="23"/>
      <c r="F632" s="24"/>
      <c r="G632" s="30"/>
      <c r="H632" s="25"/>
      <c r="I632" s="25"/>
      <c r="J632" s="25"/>
      <c r="K632" s="25"/>
      <c r="L632" s="25"/>
      <c r="M632" s="24"/>
      <c r="N632" s="30"/>
      <c r="O632" s="25"/>
      <c r="P632" s="25"/>
      <c r="Q632" s="25"/>
      <c r="R632" s="25"/>
      <c r="S632" s="25"/>
      <c r="T632" s="24"/>
      <c r="U632" s="25"/>
      <c r="V632" s="25"/>
      <c r="W632" s="25"/>
      <c r="X632" s="25"/>
      <c r="Y632" s="25"/>
      <c r="Z632" s="25"/>
    </row>
    <row r="633" spans="1:26" ht="14.25" customHeight="1" x14ac:dyDescent="0.25">
      <c r="A633" s="25"/>
      <c r="B633" s="23"/>
      <c r="C633" s="23"/>
      <c r="D633" s="23"/>
      <c r="E633" s="23"/>
      <c r="F633" s="24"/>
      <c r="G633" s="30"/>
      <c r="H633" s="25"/>
      <c r="I633" s="25"/>
      <c r="J633" s="25"/>
      <c r="K633" s="25"/>
      <c r="L633" s="25"/>
      <c r="M633" s="24"/>
      <c r="N633" s="30"/>
      <c r="O633" s="25"/>
      <c r="P633" s="25"/>
      <c r="Q633" s="25"/>
      <c r="R633" s="25"/>
      <c r="S633" s="25"/>
      <c r="T633" s="24"/>
      <c r="U633" s="25"/>
      <c r="V633" s="25"/>
      <c r="W633" s="25"/>
      <c r="X633" s="25"/>
      <c r="Y633" s="25"/>
      <c r="Z633" s="25"/>
    </row>
    <row r="634" spans="1:26" ht="14.25" customHeight="1" x14ac:dyDescent="0.25">
      <c r="A634" s="25"/>
      <c r="B634" s="23"/>
      <c r="C634" s="23"/>
      <c r="D634" s="23"/>
      <c r="E634" s="23"/>
      <c r="F634" s="24"/>
      <c r="G634" s="30"/>
      <c r="H634" s="25"/>
      <c r="I634" s="25"/>
      <c r="J634" s="25"/>
      <c r="K634" s="25"/>
      <c r="L634" s="25"/>
      <c r="M634" s="24"/>
      <c r="N634" s="30"/>
      <c r="O634" s="25"/>
      <c r="P634" s="25"/>
      <c r="Q634" s="25"/>
      <c r="R634" s="25"/>
      <c r="S634" s="25"/>
      <c r="T634" s="24"/>
      <c r="U634" s="25"/>
      <c r="V634" s="25"/>
      <c r="W634" s="25"/>
      <c r="X634" s="25"/>
      <c r="Y634" s="25"/>
      <c r="Z634" s="25"/>
    </row>
    <row r="635" spans="1:26" ht="14.25" customHeight="1" x14ac:dyDescent="0.25">
      <c r="A635" s="25"/>
      <c r="B635" s="23"/>
      <c r="C635" s="23"/>
      <c r="D635" s="23"/>
      <c r="E635" s="23"/>
      <c r="F635" s="24"/>
      <c r="G635" s="30"/>
      <c r="H635" s="25"/>
      <c r="I635" s="25"/>
      <c r="J635" s="25"/>
      <c r="K635" s="25"/>
      <c r="L635" s="25"/>
      <c r="M635" s="24"/>
      <c r="N635" s="30"/>
      <c r="O635" s="25"/>
      <c r="P635" s="25"/>
      <c r="Q635" s="25"/>
      <c r="R635" s="25"/>
      <c r="S635" s="25"/>
      <c r="T635" s="24"/>
      <c r="U635" s="25"/>
      <c r="V635" s="25"/>
      <c r="W635" s="25"/>
      <c r="X635" s="25"/>
      <c r="Y635" s="25"/>
      <c r="Z635" s="25"/>
    </row>
    <row r="636" spans="1:26" ht="14.25" customHeight="1" x14ac:dyDescent="0.25">
      <c r="A636" s="25"/>
      <c r="B636" s="23"/>
      <c r="C636" s="23"/>
      <c r="D636" s="23"/>
      <c r="E636" s="23"/>
      <c r="F636" s="24"/>
      <c r="G636" s="30"/>
      <c r="H636" s="25"/>
      <c r="I636" s="25"/>
      <c r="J636" s="25"/>
      <c r="K636" s="25"/>
      <c r="L636" s="25"/>
      <c r="M636" s="24"/>
      <c r="N636" s="30"/>
      <c r="O636" s="25"/>
      <c r="P636" s="25"/>
      <c r="Q636" s="25"/>
      <c r="R636" s="25"/>
      <c r="S636" s="25"/>
      <c r="T636" s="24"/>
      <c r="U636" s="25"/>
      <c r="V636" s="25"/>
      <c r="W636" s="25"/>
      <c r="X636" s="25"/>
      <c r="Y636" s="25"/>
      <c r="Z636" s="25"/>
    </row>
    <row r="637" spans="1:26" ht="14.25" customHeight="1" x14ac:dyDescent="0.25">
      <c r="A637" s="25"/>
      <c r="B637" s="23"/>
      <c r="C637" s="23"/>
      <c r="D637" s="23"/>
      <c r="E637" s="23"/>
      <c r="F637" s="24"/>
      <c r="G637" s="30"/>
      <c r="H637" s="25"/>
      <c r="I637" s="25"/>
      <c r="J637" s="25"/>
      <c r="K637" s="25"/>
      <c r="L637" s="25"/>
      <c r="M637" s="24"/>
      <c r="N637" s="30"/>
      <c r="O637" s="25"/>
      <c r="P637" s="25"/>
      <c r="Q637" s="25"/>
      <c r="R637" s="25"/>
      <c r="S637" s="25"/>
      <c r="T637" s="24"/>
      <c r="U637" s="25"/>
      <c r="V637" s="25"/>
      <c r="W637" s="25"/>
      <c r="X637" s="25"/>
      <c r="Y637" s="25"/>
      <c r="Z637" s="25"/>
    </row>
    <row r="638" spans="1:26" ht="14.25" customHeight="1" x14ac:dyDescent="0.25">
      <c r="A638" s="25"/>
      <c r="B638" s="23"/>
      <c r="C638" s="23"/>
      <c r="D638" s="23"/>
      <c r="E638" s="23"/>
      <c r="F638" s="24"/>
      <c r="G638" s="30"/>
      <c r="H638" s="25"/>
      <c r="I638" s="25"/>
      <c r="J638" s="25"/>
      <c r="K638" s="25"/>
      <c r="L638" s="25"/>
      <c r="M638" s="24"/>
      <c r="N638" s="30"/>
      <c r="O638" s="25"/>
      <c r="P638" s="25"/>
      <c r="Q638" s="25"/>
      <c r="R638" s="25"/>
      <c r="S638" s="25"/>
      <c r="T638" s="24"/>
      <c r="U638" s="25"/>
      <c r="V638" s="25"/>
      <c r="W638" s="25"/>
      <c r="X638" s="25"/>
      <c r="Y638" s="25"/>
      <c r="Z638" s="25"/>
    </row>
    <row r="639" spans="1:26" ht="14.25" customHeight="1" x14ac:dyDescent="0.25">
      <c r="A639" s="25"/>
      <c r="B639" s="23"/>
      <c r="C639" s="23"/>
      <c r="D639" s="23"/>
      <c r="E639" s="23"/>
      <c r="F639" s="24"/>
      <c r="G639" s="30"/>
      <c r="H639" s="25"/>
      <c r="I639" s="25"/>
      <c r="J639" s="25"/>
      <c r="K639" s="25"/>
      <c r="L639" s="25"/>
      <c r="M639" s="24"/>
      <c r="N639" s="30"/>
      <c r="O639" s="25"/>
      <c r="P639" s="25"/>
      <c r="Q639" s="25"/>
      <c r="R639" s="25"/>
      <c r="S639" s="25"/>
      <c r="T639" s="24"/>
      <c r="U639" s="25"/>
      <c r="V639" s="25"/>
      <c r="W639" s="25"/>
      <c r="X639" s="25"/>
      <c r="Y639" s="25"/>
      <c r="Z639" s="25"/>
    </row>
    <row r="640" spans="1:26" ht="14.25" customHeight="1" x14ac:dyDescent="0.25">
      <c r="A640" s="25"/>
      <c r="B640" s="23"/>
      <c r="C640" s="23"/>
      <c r="D640" s="23"/>
      <c r="E640" s="23"/>
      <c r="F640" s="24"/>
      <c r="G640" s="30"/>
      <c r="H640" s="25"/>
      <c r="I640" s="25"/>
      <c r="J640" s="25"/>
      <c r="K640" s="25"/>
      <c r="L640" s="25"/>
      <c r="M640" s="24"/>
      <c r="N640" s="30"/>
      <c r="O640" s="25"/>
      <c r="P640" s="25"/>
      <c r="Q640" s="25"/>
      <c r="R640" s="25"/>
      <c r="S640" s="25"/>
      <c r="T640" s="24"/>
      <c r="U640" s="25"/>
      <c r="V640" s="25"/>
      <c r="W640" s="25"/>
      <c r="X640" s="25"/>
      <c r="Y640" s="25"/>
      <c r="Z640" s="25"/>
    </row>
    <row r="641" spans="1:26" ht="14.25" customHeight="1" x14ac:dyDescent="0.25">
      <c r="A641" s="25"/>
      <c r="B641" s="23"/>
      <c r="C641" s="23"/>
      <c r="D641" s="23"/>
      <c r="E641" s="23"/>
      <c r="F641" s="24"/>
      <c r="G641" s="30"/>
      <c r="H641" s="25"/>
      <c r="I641" s="25"/>
      <c r="J641" s="25"/>
      <c r="K641" s="25"/>
      <c r="L641" s="25"/>
      <c r="M641" s="24"/>
      <c r="N641" s="30"/>
      <c r="O641" s="25"/>
      <c r="P641" s="25"/>
      <c r="Q641" s="25"/>
      <c r="R641" s="25"/>
      <c r="S641" s="25"/>
      <c r="T641" s="24"/>
      <c r="U641" s="25"/>
      <c r="V641" s="25"/>
      <c r="W641" s="25"/>
      <c r="X641" s="25"/>
      <c r="Y641" s="25"/>
      <c r="Z641" s="25"/>
    </row>
    <row r="642" spans="1:26" ht="14.25" customHeight="1" x14ac:dyDescent="0.25">
      <c r="A642" s="25"/>
      <c r="B642" s="23"/>
      <c r="C642" s="23"/>
      <c r="D642" s="23"/>
      <c r="E642" s="23"/>
      <c r="F642" s="24"/>
      <c r="G642" s="30"/>
      <c r="H642" s="25"/>
      <c r="I642" s="25"/>
      <c r="J642" s="25"/>
      <c r="K642" s="25"/>
      <c r="L642" s="25"/>
      <c r="M642" s="24"/>
      <c r="N642" s="30"/>
      <c r="O642" s="25"/>
      <c r="P642" s="25"/>
      <c r="Q642" s="25"/>
      <c r="R642" s="25"/>
      <c r="S642" s="25"/>
      <c r="T642" s="24"/>
      <c r="U642" s="25"/>
      <c r="V642" s="25"/>
      <c r="W642" s="25"/>
      <c r="X642" s="25"/>
      <c r="Y642" s="25"/>
      <c r="Z642" s="25"/>
    </row>
    <row r="643" spans="1:26" ht="14.25" customHeight="1" x14ac:dyDescent="0.25">
      <c r="A643" s="25"/>
      <c r="B643" s="23"/>
      <c r="C643" s="23"/>
      <c r="D643" s="23"/>
      <c r="E643" s="23"/>
      <c r="F643" s="24"/>
      <c r="G643" s="30"/>
      <c r="H643" s="25"/>
      <c r="I643" s="25"/>
      <c r="J643" s="25"/>
      <c r="K643" s="25"/>
      <c r="L643" s="25"/>
      <c r="M643" s="24"/>
      <c r="N643" s="30"/>
      <c r="O643" s="25"/>
      <c r="P643" s="25"/>
      <c r="Q643" s="25"/>
      <c r="R643" s="25"/>
      <c r="S643" s="25"/>
      <c r="T643" s="24"/>
      <c r="U643" s="25"/>
      <c r="V643" s="25"/>
      <c r="W643" s="25"/>
      <c r="X643" s="25"/>
      <c r="Y643" s="25"/>
      <c r="Z643" s="25"/>
    </row>
    <row r="644" spans="1:26" ht="14.25" customHeight="1" x14ac:dyDescent="0.25">
      <c r="A644" s="25"/>
      <c r="B644" s="23"/>
      <c r="C644" s="23"/>
      <c r="D644" s="23"/>
      <c r="E644" s="23"/>
      <c r="F644" s="24"/>
      <c r="G644" s="30"/>
      <c r="H644" s="25"/>
      <c r="I644" s="25"/>
      <c r="J644" s="25"/>
      <c r="K644" s="25"/>
      <c r="L644" s="25"/>
      <c r="M644" s="24"/>
      <c r="N644" s="30"/>
      <c r="O644" s="25"/>
      <c r="P644" s="25"/>
      <c r="Q644" s="25"/>
      <c r="R644" s="25"/>
      <c r="S644" s="25"/>
      <c r="T644" s="24"/>
      <c r="U644" s="25"/>
      <c r="V644" s="25"/>
      <c r="W644" s="25"/>
      <c r="X644" s="25"/>
      <c r="Y644" s="25"/>
      <c r="Z644" s="25"/>
    </row>
    <row r="645" spans="1:26" ht="14.25" customHeight="1" x14ac:dyDescent="0.25">
      <c r="A645" s="25"/>
      <c r="B645" s="23"/>
      <c r="C645" s="23"/>
      <c r="D645" s="23"/>
      <c r="E645" s="23"/>
      <c r="F645" s="24"/>
      <c r="G645" s="30"/>
      <c r="H645" s="25"/>
      <c r="I645" s="25"/>
      <c r="J645" s="25"/>
      <c r="K645" s="25"/>
      <c r="L645" s="25"/>
      <c r="M645" s="24"/>
      <c r="N645" s="30"/>
      <c r="O645" s="25"/>
      <c r="P645" s="25"/>
      <c r="Q645" s="25"/>
      <c r="R645" s="25"/>
      <c r="S645" s="25"/>
      <c r="T645" s="24"/>
      <c r="U645" s="25"/>
      <c r="V645" s="25"/>
      <c r="W645" s="25"/>
      <c r="X645" s="25"/>
      <c r="Y645" s="25"/>
      <c r="Z645" s="25"/>
    </row>
    <row r="646" spans="1:26" ht="14.25" customHeight="1" x14ac:dyDescent="0.25">
      <c r="A646" s="25"/>
      <c r="B646" s="23"/>
      <c r="C646" s="23"/>
      <c r="D646" s="23"/>
      <c r="E646" s="23"/>
      <c r="F646" s="24"/>
      <c r="G646" s="30"/>
      <c r="H646" s="25"/>
      <c r="I646" s="25"/>
      <c r="J646" s="25"/>
      <c r="K646" s="25"/>
      <c r="L646" s="25"/>
      <c r="M646" s="24"/>
      <c r="N646" s="30"/>
      <c r="O646" s="25"/>
      <c r="P646" s="25"/>
      <c r="Q646" s="25"/>
      <c r="R646" s="25"/>
      <c r="S646" s="25"/>
      <c r="T646" s="24"/>
      <c r="U646" s="25"/>
      <c r="V646" s="25"/>
      <c r="W646" s="25"/>
      <c r="X646" s="25"/>
      <c r="Y646" s="25"/>
      <c r="Z646" s="25"/>
    </row>
    <row r="647" spans="1:26" ht="14.25" customHeight="1" x14ac:dyDescent="0.25">
      <c r="A647" s="25"/>
      <c r="B647" s="23"/>
      <c r="C647" s="23"/>
      <c r="D647" s="23"/>
      <c r="E647" s="23"/>
      <c r="F647" s="24"/>
      <c r="G647" s="30"/>
      <c r="H647" s="25"/>
      <c r="I647" s="25"/>
      <c r="J647" s="25"/>
      <c r="K647" s="25"/>
      <c r="L647" s="25"/>
      <c r="M647" s="24"/>
      <c r="N647" s="30"/>
      <c r="O647" s="25"/>
      <c r="P647" s="25"/>
      <c r="Q647" s="25"/>
      <c r="R647" s="25"/>
      <c r="S647" s="25"/>
      <c r="T647" s="24"/>
      <c r="U647" s="25"/>
      <c r="V647" s="25"/>
      <c r="W647" s="25"/>
      <c r="X647" s="25"/>
      <c r="Y647" s="25"/>
      <c r="Z647" s="25"/>
    </row>
    <row r="648" spans="1:26" ht="14.25" customHeight="1" x14ac:dyDescent="0.25">
      <c r="A648" s="25"/>
      <c r="B648" s="23"/>
      <c r="C648" s="23"/>
      <c r="D648" s="23"/>
      <c r="E648" s="23"/>
      <c r="F648" s="24"/>
      <c r="G648" s="30"/>
      <c r="H648" s="25"/>
      <c r="I648" s="25"/>
      <c r="J648" s="25"/>
      <c r="K648" s="25"/>
      <c r="L648" s="25"/>
      <c r="M648" s="24"/>
      <c r="N648" s="30"/>
      <c r="O648" s="25"/>
      <c r="P648" s="25"/>
      <c r="Q648" s="25"/>
      <c r="R648" s="25"/>
      <c r="S648" s="25"/>
      <c r="T648" s="24"/>
      <c r="U648" s="25"/>
      <c r="V648" s="25"/>
      <c r="W648" s="25"/>
      <c r="X648" s="25"/>
      <c r="Y648" s="25"/>
      <c r="Z648" s="25"/>
    </row>
    <row r="649" spans="1:26" ht="14.25" customHeight="1" x14ac:dyDescent="0.25">
      <c r="A649" s="25"/>
      <c r="B649" s="23"/>
      <c r="C649" s="23"/>
      <c r="D649" s="23"/>
      <c r="E649" s="23"/>
      <c r="F649" s="24"/>
      <c r="G649" s="30"/>
      <c r="H649" s="25"/>
      <c r="I649" s="25"/>
      <c r="J649" s="25"/>
      <c r="K649" s="25"/>
      <c r="L649" s="25"/>
      <c r="M649" s="24"/>
      <c r="N649" s="30"/>
      <c r="O649" s="25"/>
      <c r="P649" s="25"/>
      <c r="Q649" s="25"/>
      <c r="R649" s="25"/>
      <c r="S649" s="25"/>
      <c r="T649" s="24"/>
      <c r="U649" s="25"/>
      <c r="V649" s="25"/>
      <c r="W649" s="25"/>
      <c r="X649" s="25"/>
      <c r="Y649" s="25"/>
      <c r="Z649" s="25"/>
    </row>
    <row r="650" spans="1:26" ht="14.25" customHeight="1" x14ac:dyDescent="0.25">
      <c r="A650" s="25"/>
      <c r="B650" s="23"/>
      <c r="C650" s="23"/>
      <c r="D650" s="23"/>
      <c r="E650" s="23"/>
      <c r="F650" s="24"/>
      <c r="G650" s="30"/>
      <c r="H650" s="25"/>
      <c r="I650" s="25"/>
      <c r="J650" s="25"/>
      <c r="K650" s="25"/>
      <c r="L650" s="25"/>
      <c r="M650" s="24"/>
      <c r="N650" s="30"/>
      <c r="O650" s="25"/>
      <c r="P650" s="25"/>
      <c r="Q650" s="25"/>
      <c r="R650" s="25"/>
      <c r="S650" s="25"/>
      <c r="T650" s="24"/>
      <c r="U650" s="25"/>
      <c r="V650" s="25"/>
      <c r="W650" s="25"/>
      <c r="X650" s="25"/>
      <c r="Y650" s="25"/>
      <c r="Z650" s="25"/>
    </row>
    <row r="651" spans="1:26" ht="14.25" customHeight="1" x14ac:dyDescent="0.25">
      <c r="A651" s="25"/>
      <c r="B651" s="23"/>
      <c r="C651" s="23"/>
      <c r="D651" s="23"/>
      <c r="E651" s="23"/>
      <c r="F651" s="24"/>
      <c r="G651" s="30"/>
      <c r="H651" s="25"/>
      <c r="I651" s="25"/>
      <c r="J651" s="25"/>
      <c r="K651" s="25"/>
      <c r="L651" s="25"/>
      <c r="M651" s="24"/>
      <c r="N651" s="30"/>
      <c r="O651" s="25"/>
      <c r="P651" s="25"/>
      <c r="Q651" s="25"/>
      <c r="R651" s="25"/>
      <c r="S651" s="25"/>
      <c r="T651" s="24"/>
      <c r="U651" s="25"/>
      <c r="V651" s="25"/>
      <c r="W651" s="25"/>
      <c r="X651" s="25"/>
      <c r="Y651" s="25"/>
      <c r="Z651" s="25"/>
    </row>
    <row r="652" spans="1:26" ht="14.25" customHeight="1" x14ac:dyDescent="0.25">
      <c r="A652" s="25"/>
      <c r="B652" s="23"/>
      <c r="C652" s="23"/>
      <c r="D652" s="23"/>
      <c r="E652" s="23"/>
      <c r="F652" s="24"/>
      <c r="G652" s="30"/>
      <c r="H652" s="25"/>
      <c r="I652" s="25"/>
      <c r="J652" s="25"/>
      <c r="K652" s="25"/>
      <c r="L652" s="25"/>
      <c r="M652" s="24"/>
      <c r="N652" s="30"/>
      <c r="O652" s="25"/>
      <c r="P652" s="25"/>
      <c r="Q652" s="25"/>
      <c r="R652" s="25"/>
      <c r="S652" s="25"/>
      <c r="T652" s="24"/>
      <c r="U652" s="25"/>
      <c r="V652" s="25"/>
      <c r="W652" s="25"/>
      <c r="X652" s="25"/>
      <c r="Y652" s="25"/>
      <c r="Z652" s="25"/>
    </row>
    <row r="653" spans="1:26" ht="14.25" customHeight="1" x14ac:dyDescent="0.25">
      <c r="A653" s="25"/>
      <c r="B653" s="23"/>
      <c r="C653" s="23"/>
      <c r="D653" s="23"/>
      <c r="E653" s="23"/>
      <c r="F653" s="24"/>
      <c r="G653" s="30"/>
      <c r="H653" s="25"/>
      <c r="I653" s="25"/>
      <c r="J653" s="25"/>
      <c r="K653" s="25"/>
      <c r="L653" s="25"/>
      <c r="M653" s="24"/>
      <c r="N653" s="30"/>
      <c r="O653" s="25"/>
      <c r="P653" s="25"/>
      <c r="Q653" s="25"/>
      <c r="R653" s="25"/>
      <c r="S653" s="25"/>
      <c r="T653" s="24"/>
      <c r="U653" s="25"/>
      <c r="V653" s="25"/>
      <c r="W653" s="25"/>
      <c r="X653" s="25"/>
      <c r="Y653" s="25"/>
      <c r="Z653" s="25"/>
    </row>
    <row r="654" spans="1:26" ht="14.25" customHeight="1" x14ac:dyDescent="0.25">
      <c r="A654" s="25"/>
      <c r="B654" s="23"/>
      <c r="C654" s="23"/>
      <c r="D654" s="23"/>
      <c r="E654" s="23"/>
      <c r="F654" s="24"/>
      <c r="G654" s="30"/>
      <c r="H654" s="25"/>
      <c r="I654" s="25"/>
      <c r="J654" s="25"/>
      <c r="K654" s="25"/>
      <c r="L654" s="25"/>
      <c r="M654" s="24"/>
      <c r="N654" s="30"/>
      <c r="O654" s="25"/>
      <c r="P654" s="25"/>
      <c r="Q654" s="25"/>
      <c r="R654" s="25"/>
      <c r="S654" s="25"/>
      <c r="T654" s="24"/>
      <c r="U654" s="25"/>
      <c r="V654" s="25"/>
      <c r="W654" s="25"/>
      <c r="X654" s="25"/>
      <c r="Y654" s="25"/>
      <c r="Z654" s="25"/>
    </row>
    <row r="655" spans="1:26" ht="14.25" customHeight="1" x14ac:dyDescent="0.25">
      <c r="A655" s="25"/>
      <c r="B655" s="23"/>
      <c r="C655" s="23"/>
      <c r="D655" s="23"/>
      <c r="E655" s="23"/>
      <c r="F655" s="24"/>
      <c r="G655" s="30"/>
      <c r="H655" s="25"/>
      <c r="I655" s="25"/>
      <c r="J655" s="25"/>
      <c r="K655" s="25"/>
      <c r="L655" s="25"/>
      <c r="M655" s="24"/>
      <c r="N655" s="30"/>
      <c r="O655" s="25"/>
      <c r="P655" s="25"/>
      <c r="Q655" s="25"/>
      <c r="R655" s="25"/>
      <c r="S655" s="25"/>
      <c r="T655" s="24"/>
      <c r="U655" s="25"/>
      <c r="V655" s="25"/>
      <c r="W655" s="25"/>
      <c r="X655" s="25"/>
      <c r="Y655" s="25"/>
      <c r="Z655" s="25"/>
    </row>
    <row r="656" spans="1:26" ht="14.25" customHeight="1" x14ac:dyDescent="0.25">
      <c r="A656" s="25"/>
      <c r="B656" s="23"/>
      <c r="C656" s="23"/>
      <c r="D656" s="23"/>
      <c r="E656" s="23"/>
      <c r="F656" s="24"/>
      <c r="G656" s="30"/>
      <c r="H656" s="25"/>
      <c r="I656" s="25"/>
      <c r="J656" s="25"/>
      <c r="K656" s="25"/>
      <c r="L656" s="25"/>
      <c r="M656" s="24"/>
      <c r="N656" s="30"/>
      <c r="O656" s="25"/>
      <c r="P656" s="25"/>
      <c r="Q656" s="25"/>
      <c r="R656" s="25"/>
      <c r="S656" s="25"/>
      <c r="T656" s="24"/>
      <c r="U656" s="25"/>
      <c r="V656" s="25"/>
      <c r="W656" s="25"/>
      <c r="X656" s="25"/>
      <c r="Y656" s="25"/>
      <c r="Z656" s="25"/>
    </row>
    <row r="657" spans="1:26" ht="14.25" customHeight="1" x14ac:dyDescent="0.25">
      <c r="A657" s="25"/>
      <c r="B657" s="23"/>
      <c r="C657" s="23"/>
      <c r="D657" s="23"/>
      <c r="E657" s="23"/>
      <c r="F657" s="24"/>
      <c r="G657" s="30"/>
      <c r="H657" s="25"/>
      <c r="I657" s="25"/>
      <c r="J657" s="25"/>
      <c r="K657" s="25"/>
      <c r="L657" s="25"/>
      <c r="M657" s="24"/>
      <c r="N657" s="30"/>
      <c r="O657" s="25"/>
      <c r="P657" s="25"/>
      <c r="Q657" s="25"/>
      <c r="R657" s="25"/>
      <c r="S657" s="25"/>
      <c r="T657" s="24"/>
      <c r="U657" s="25"/>
      <c r="V657" s="25"/>
      <c r="W657" s="25"/>
      <c r="X657" s="25"/>
      <c r="Y657" s="25"/>
      <c r="Z657" s="25"/>
    </row>
    <row r="658" spans="1:26" ht="14.25" customHeight="1" x14ac:dyDescent="0.25">
      <c r="A658" s="25"/>
      <c r="B658" s="23"/>
      <c r="C658" s="23"/>
      <c r="D658" s="23"/>
      <c r="E658" s="23"/>
      <c r="F658" s="24"/>
      <c r="G658" s="30"/>
      <c r="H658" s="25"/>
      <c r="I658" s="25"/>
      <c r="J658" s="25"/>
      <c r="K658" s="25"/>
      <c r="L658" s="25"/>
      <c r="M658" s="24"/>
      <c r="N658" s="30"/>
      <c r="O658" s="25"/>
      <c r="P658" s="25"/>
      <c r="Q658" s="25"/>
      <c r="R658" s="25"/>
      <c r="S658" s="25"/>
      <c r="T658" s="24"/>
      <c r="U658" s="25"/>
      <c r="V658" s="25"/>
      <c r="W658" s="25"/>
      <c r="X658" s="25"/>
      <c r="Y658" s="25"/>
      <c r="Z658" s="25"/>
    </row>
    <row r="659" spans="1:26" ht="14.25" customHeight="1" x14ac:dyDescent="0.25">
      <c r="A659" s="25"/>
      <c r="B659" s="23"/>
      <c r="C659" s="23"/>
      <c r="D659" s="23"/>
      <c r="E659" s="23"/>
      <c r="F659" s="24"/>
      <c r="G659" s="30"/>
      <c r="H659" s="25"/>
      <c r="I659" s="25"/>
      <c r="J659" s="25"/>
      <c r="K659" s="25"/>
      <c r="L659" s="25"/>
      <c r="M659" s="24"/>
      <c r="N659" s="30"/>
      <c r="O659" s="25"/>
      <c r="P659" s="25"/>
      <c r="Q659" s="25"/>
      <c r="R659" s="25"/>
      <c r="S659" s="25"/>
      <c r="T659" s="24"/>
      <c r="U659" s="25"/>
      <c r="V659" s="25"/>
      <c r="W659" s="25"/>
      <c r="X659" s="25"/>
      <c r="Y659" s="25"/>
      <c r="Z659" s="25"/>
    </row>
    <row r="660" spans="1:26" ht="14.25" customHeight="1" x14ac:dyDescent="0.25">
      <c r="A660" s="25"/>
      <c r="B660" s="23"/>
      <c r="C660" s="23"/>
      <c r="D660" s="23"/>
      <c r="E660" s="23"/>
      <c r="F660" s="24"/>
      <c r="G660" s="30"/>
      <c r="H660" s="25"/>
      <c r="I660" s="25"/>
      <c r="J660" s="25"/>
      <c r="K660" s="25"/>
      <c r="L660" s="25"/>
      <c r="M660" s="24"/>
      <c r="N660" s="30"/>
      <c r="O660" s="25"/>
      <c r="P660" s="25"/>
      <c r="Q660" s="25"/>
      <c r="R660" s="25"/>
      <c r="S660" s="25"/>
      <c r="T660" s="24"/>
      <c r="U660" s="25"/>
      <c r="V660" s="25"/>
      <c r="W660" s="25"/>
      <c r="X660" s="25"/>
      <c r="Y660" s="25"/>
      <c r="Z660" s="25"/>
    </row>
    <row r="661" spans="1:26" ht="14.25" customHeight="1" x14ac:dyDescent="0.25">
      <c r="A661" s="25"/>
      <c r="B661" s="23"/>
      <c r="C661" s="23"/>
      <c r="D661" s="23"/>
      <c r="E661" s="23"/>
      <c r="F661" s="24"/>
      <c r="G661" s="30"/>
      <c r="H661" s="25"/>
      <c r="I661" s="25"/>
      <c r="J661" s="25"/>
      <c r="K661" s="25"/>
      <c r="L661" s="25"/>
      <c r="M661" s="24"/>
      <c r="N661" s="30"/>
      <c r="O661" s="25"/>
      <c r="P661" s="25"/>
      <c r="Q661" s="25"/>
      <c r="R661" s="25"/>
      <c r="S661" s="25"/>
      <c r="T661" s="24"/>
      <c r="U661" s="25"/>
      <c r="V661" s="25"/>
      <c r="W661" s="25"/>
      <c r="X661" s="25"/>
      <c r="Y661" s="25"/>
      <c r="Z661" s="25"/>
    </row>
    <row r="662" spans="1:26" ht="14.25" customHeight="1" x14ac:dyDescent="0.25">
      <c r="A662" s="25"/>
      <c r="B662" s="23"/>
      <c r="C662" s="23"/>
      <c r="D662" s="23"/>
      <c r="E662" s="23"/>
      <c r="F662" s="24"/>
      <c r="G662" s="30"/>
      <c r="H662" s="25"/>
      <c r="I662" s="25"/>
      <c r="J662" s="25"/>
      <c r="K662" s="25"/>
      <c r="L662" s="25"/>
      <c r="M662" s="24"/>
      <c r="N662" s="30"/>
      <c r="O662" s="25"/>
      <c r="P662" s="25"/>
      <c r="Q662" s="25"/>
      <c r="R662" s="25"/>
      <c r="S662" s="25"/>
      <c r="T662" s="24"/>
      <c r="U662" s="25"/>
      <c r="V662" s="25"/>
      <c r="W662" s="25"/>
      <c r="X662" s="25"/>
      <c r="Y662" s="25"/>
      <c r="Z662" s="25"/>
    </row>
    <row r="663" spans="1:26" ht="14.25" customHeight="1" x14ac:dyDescent="0.25">
      <c r="A663" s="25"/>
      <c r="B663" s="23"/>
      <c r="C663" s="23"/>
      <c r="D663" s="23"/>
      <c r="E663" s="23"/>
      <c r="F663" s="24"/>
      <c r="G663" s="30"/>
      <c r="H663" s="25"/>
      <c r="I663" s="25"/>
      <c r="J663" s="25"/>
      <c r="K663" s="25"/>
      <c r="L663" s="25"/>
      <c r="M663" s="24"/>
      <c r="N663" s="30"/>
      <c r="O663" s="25"/>
      <c r="P663" s="25"/>
      <c r="Q663" s="25"/>
      <c r="R663" s="25"/>
      <c r="S663" s="25"/>
      <c r="T663" s="24"/>
      <c r="U663" s="25"/>
      <c r="V663" s="25"/>
      <c r="W663" s="25"/>
      <c r="X663" s="25"/>
      <c r="Y663" s="25"/>
      <c r="Z663" s="25"/>
    </row>
    <row r="664" spans="1:26" ht="14.25" customHeight="1" x14ac:dyDescent="0.25">
      <c r="A664" s="25"/>
      <c r="B664" s="23"/>
      <c r="C664" s="23"/>
      <c r="D664" s="23"/>
      <c r="E664" s="23"/>
      <c r="F664" s="24"/>
      <c r="G664" s="30"/>
      <c r="H664" s="25"/>
      <c r="I664" s="25"/>
      <c r="J664" s="25"/>
      <c r="K664" s="25"/>
      <c r="L664" s="25"/>
      <c r="M664" s="24"/>
      <c r="N664" s="30"/>
      <c r="O664" s="25"/>
      <c r="P664" s="25"/>
      <c r="Q664" s="25"/>
      <c r="R664" s="25"/>
      <c r="S664" s="25"/>
      <c r="T664" s="24"/>
      <c r="U664" s="25"/>
      <c r="V664" s="25"/>
      <c r="W664" s="25"/>
      <c r="X664" s="25"/>
      <c r="Y664" s="25"/>
      <c r="Z664" s="25"/>
    </row>
    <row r="665" spans="1:26" ht="14.25" customHeight="1" x14ac:dyDescent="0.25">
      <c r="A665" s="25"/>
      <c r="B665" s="23"/>
      <c r="C665" s="23"/>
      <c r="D665" s="23"/>
      <c r="E665" s="23"/>
      <c r="F665" s="24"/>
      <c r="G665" s="30"/>
      <c r="H665" s="25"/>
      <c r="I665" s="25"/>
      <c r="J665" s="25"/>
      <c r="K665" s="25"/>
      <c r="L665" s="25"/>
      <c r="M665" s="24"/>
      <c r="N665" s="30"/>
      <c r="O665" s="25"/>
      <c r="P665" s="25"/>
      <c r="Q665" s="25"/>
      <c r="R665" s="25"/>
      <c r="S665" s="25"/>
      <c r="T665" s="24"/>
      <c r="U665" s="25"/>
      <c r="V665" s="25"/>
      <c r="W665" s="25"/>
      <c r="X665" s="25"/>
      <c r="Y665" s="25"/>
      <c r="Z665" s="25"/>
    </row>
    <row r="666" spans="1:26" ht="14.25" customHeight="1" x14ac:dyDescent="0.25">
      <c r="A666" s="25"/>
      <c r="B666" s="23"/>
      <c r="C666" s="23"/>
      <c r="D666" s="23"/>
      <c r="E666" s="23"/>
      <c r="F666" s="24"/>
      <c r="G666" s="30"/>
      <c r="H666" s="25"/>
      <c r="I666" s="25"/>
      <c r="J666" s="25"/>
      <c r="K666" s="25"/>
      <c r="L666" s="25"/>
      <c r="M666" s="24"/>
      <c r="N666" s="30"/>
      <c r="O666" s="25"/>
      <c r="P666" s="25"/>
      <c r="Q666" s="25"/>
      <c r="R666" s="25"/>
      <c r="S666" s="25"/>
      <c r="T666" s="24"/>
      <c r="U666" s="25"/>
      <c r="V666" s="25"/>
      <c r="W666" s="25"/>
      <c r="X666" s="25"/>
      <c r="Y666" s="25"/>
      <c r="Z666" s="25"/>
    </row>
    <row r="667" spans="1:26" ht="14.25" customHeight="1" x14ac:dyDescent="0.25">
      <c r="A667" s="25"/>
      <c r="B667" s="23"/>
      <c r="C667" s="23"/>
      <c r="D667" s="23"/>
      <c r="E667" s="23"/>
      <c r="F667" s="24"/>
      <c r="G667" s="30"/>
      <c r="H667" s="25"/>
      <c r="I667" s="25"/>
      <c r="J667" s="25"/>
      <c r="K667" s="25"/>
      <c r="L667" s="25"/>
      <c r="M667" s="24"/>
      <c r="N667" s="30"/>
      <c r="O667" s="25"/>
      <c r="P667" s="25"/>
      <c r="Q667" s="25"/>
      <c r="R667" s="25"/>
      <c r="S667" s="25"/>
      <c r="T667" s="24"/>
      <c r="U667" s="25"/>
      <c r="V667" s="25"/>
      <c r="W667" s="25"/>
      <c r="X667" s="25"/>
      <c r="Y667" s="25"/>
      <c r="Z667" s="25"/>
    </row>
    <row r="668" spans="1:26" ht="14.25" customHeight="1" x14ac:dyDescent="0.25">
      <c r="A668" s="25"/>
      <c r="B668" s="23"/>
      <c r="C668" s="23"/>
      <c r="D668" s="23"/>
      <c r="E668" s="23"/>
      <c r="F668" s="24"/>
      <c r="G668" s="30"/>
      <c r="H668" s="25"/>
      <c r="I668" s="25"/>
      <c r="J668" s="25"/>
      <c r="K668" s="25"/>
      <c r="L668" s="25"/>
      <c r="M668" s="24"/>
      <c r="N668" s="30"/>
      <c r="O668" s="25"/>
      <c r="P668" s="25"/>
      <c r="Q668" s="25"/>
      <c r="R668" s="25"/>
      <c r="S668" s="25"/>
      <c r="T668" s="24"/>
      <c r="U668" s="25"/>
      <c r="V668" s="25"/>
      <c r="W668" s="25"/>
      <c r="X668" s="25"/>
      <c r="Y668" s="25"/>
      <c r="Z668" s="25"/>
    </row>
    <row r="669" spans="1:26" ht="14.25" customHeight="1" x14ac:dyDescent="0.25">
      <c r="A669" s="25"/>
      <c r="B669" s="23"/>
      <c r="C669" s="23"/>
      <c r="D669" s="23"/>
      <c r="E669" s="23"/>
      <c r="F669" s="24"/>
      <c r="G669" s="30"/>
      <c r="H669" s="25"/>
      <c r="I669" s="25"/>
      <c r="J669" s="25"/>
      <c r="K669" s="25"/>
      <c r="L669" s="25"/>
      <c r="M669" s="24"/>
      <c r="N669" s="30"/>
      <c r="O669" s="25"/>
      <c r="P669" s="25"/>
      <c r="Q669" s="25"/>
      <c r="R669" s="25"/>
      <c r="S669" s="25"/>
      <c r="T669" s="24"/>
      <c r="U669" s="25"/>
      <c r="V669" s="25"/>
      <c r="W669" s="25"/>
      <c r="X669" s="25"/>
      <c r="Y669" s="25"/>
      <c r="Z669" s="25"/>
    </row>
    <row r="670" spans="1:26" ht="14.25" customHeight="1" x14ac:dyDescent="0.25">
      <c r="A670" s="25"/>
      <c r="B670" s="23"/>
      <c r="C670" s="23"/>
      <c r="D670" s="23"/>
      <c r="E670" s="23"/>
      <c r="F670" s="24"/>
      <c r="G670" s="30"/>
      <c r="H670" s="25"/>
      <c r="I670" s="25"/>
      <c r="J670" s="25"/>
      <c r="K670" s="25"/>
      <c r="L670" s="25"/>
      <c r="M670" s="24"/>
      <c r="N670" s="30"/>
      <c r="O670" s="25"/>
      <c r="P670" s="25"/>
      <c r="Q670" s="25"/>
      <c r="R670" s="25"/>
      <c r="S670" s="25"/>
      <c r="T670" s="24"/>
      <c r="U670" s="25"/>
      <c r="V670" s="25"/>
      <c r="W670" s="25"/>
      <c r="X670" s="25"/>
      <c r="Y670" s="25"/>
      <c r="Z670" s="25"/>
    </row>
    <row r="671" spans="1:26" ht="14.25" customHeight="1" x14ac:dyDescent="0.25">
      <c r="A671" s="25"/>
      <c r="B671" s="23"/>
      <c r="C671" s="23"/>
      <c r="D671" s="23"/>
      <c r="E671" s="23"/>
      <c r="F671" s="24"/>
      <c r="G671" s="30"/>
      <c r="H671" s="25"/>
      <c r="I671" s="25"/>
      <c r="J671" s="25"/>
      <c r="K671" s="25"/>
      <c r="L671" s="25"/>
      <c r="M671" s="24"/>
      <c r="N671" s="30"/>
      <c r="O671" s="25"/>
      <c r="P671" s="25"/>
      <c r="Q671" s="25"/>
      <c r="R671" s="25"/>
      <c r="S671" s="25"/>
      <c r="T671" s="24"/>
      <c r="U671" s="25"/>
      <c r="V671" s="25"/>
      <c r="W671" s="25"/>
      <c r="X671" s="25"/>
      <c r="Y671" s="25"/>
      <c r="Z671" s="25"/>
    </row>
    <row r="672" spans="1:26" ht="14.25" customHeight="1" x14ac:dyDescent="0.25">
      <c r="A672" s="25"/>
      <c r="B672" s="23"/>
      <c r="C672" s="23"/>
      <c r="D672" s="23"/>
      <c r="E672" s="23"/>
      <c r="F672" s="24"/>
      <c r="G672" s="30"/>
      <c r="H672" s="25"/>
      <c r="I672" s="25"/>
      <c r="J672" s="25"/>
      <c r="K672" s="25"/>
      <c r="L672" s="25"/>
      <c r="M672" s="24"/>
      <c r="N672" s="30"/>
      <c r="O672" s="25"/>
      <c r="P672" s="25"/>
      <c r="Q672" s="25"/>
      <c r="R672" s="25"/>
      <c r="S672" s="25"/>
      <c r="T672" s="24"/>
      <c r="U672" s="25"/>
      <c r="V672" s="25"/>
      <c r="W672" s="25"/>
      <c r="X672" s="25"/>
      <c r="Y672" s="25"/>
      <c r="Z672" s="25"/>
    </row>
    <row r="673" spans="1:26" ht="14.25" customHeight="1" x14ac:dyDescent="0.25">
      <c r="A673" s="25"/>
      <c r="B673" s="23"/>
      <c r="C673" s="23"/>
      <c r="D673" s="23"/>
      <c r="E673" s="23"/>
      <c r="F673" s="24"/>
      <c r="G673" s="30"/>
      <c r="H673" s="25"/>
      <c r="I673" s="25"/>
      <c r="J673" s="25"/>
      <c r="K673" s="25"/>
      <c r="L673" s="25"/>
      <c r="M673" s="24"/>
      <c r="N673" s="30"/>
      <c r="O673" s="25"/>
      <c r="P673" s="25"/>
      <c r="Q673" s="25"/>
      <c r="R673" s="25"/>
      <c r="S673" s="25"/>
      <c r="T673" s="24"/>
      <c r="U673" s="25"/>
      <c r="V673" s="25"/>
      <c r="W673" s="25"/>
      <c r="X673" s="25"/>
      <c r="Y673" s="25"/>
      <c r="Z673" s="25"/>
    </row>
    <row r="674" spans="1:26" ht="14.25" customHeight="1" x14ac:dyDescent="0.25">
      <c r="A674" s="25"/>
      <c r="B674" s="23"/>
      <c r="C674" s="23"/>
      <c r="D674" s="23"/>
      <c r="E674" s="23"/>
      <c r="F674" s="24"/>
      <c r="G674" s="30"/>
      <c r="H674" s="25"/>
      <c r="I674" s="25"/>
      <c r="J674" s="25"/>
      <c r="K674" s="25"/>
      <c r="L674" s="25"/>
      <c r="M674" s="24"/>
      <c r="N674" s="30"/>
      <c r="O674" s="25"/>
      <c r="P674" s="25"/>
      <c r="Q674" s="25"/>
      <c r="R674" s="25"/>
      <c r="S674" s="25"/>
      <c r="T674" s="24"/>
      <c r="U674" s="25"/>
      <c r="V674" s="25"/>
      <c r="W674" s="25"/>
      <c r="X674" s="25"/>
      <c r="Y674" s="25"/>
      <c r="Z674" s="25"/>
    </row>
    <row r="675" spans="1:26" ht="14.25" customHeight="1" x14ac:dyDescent="0.25">
      <c r="A675" s="25"/>
      <c r="B675" s="23"/>
      <c r="C675" s="23"/>
      <c r="D675" s="23"/>
      <c r="E675" s="23"/>
      <c r="F675" s="24"/>
      <c r="G675" s="30"/>
      <c r="H675" s="25"/>
      <c r="I675" s="25"/>
      <c r="J675" s="25"/>
      <c r="K675" s="25"/>
      <c r="L675" s="25"/>
      <c r="M675" s="24"/>
      <c r="N675" s="30"/>
      <c r="O675" s="25"/>
      <c r="P675" s="25"/>
      <c r="Q675" s="25"/>
      <c r="R675" s="25"/>
      <c r="S675" s="25"/>
      <c r="T675" s="24"/>
      <c r="U675" s="25"/>
      <c r="V675" s="25"/>
      <c r="W675" s="25"/>
      <c r="X675" s="25"/>
      <c r="Y675" s="25"/>
      <c r="Z675" s="25"/>
    </row>
    <row r="676" spans="1:26" ht="14.25" customHeight="1" x14ac:dyDescent="0.25">
      <c r="A676" s="25"/>
      <c r="B676" s="23"/>
      <c r="C676" s="23"/>
      <c r="D676" s="23"/>
      <c r="E676" s="23"/>
      <c r="F676" s="24"/>
      <c r="G676" s="30"/>
      <c r="H676" s="25"/>
      <c r="I676" s="25"/>
      <c r="J676" s="25"/>
      <c r="K676" s="25"/>
      <c r="L676" s="25"/>
      <c r="M676" s="24"/>
      <c r="N676" s="30"/>
      <c r="O676" s="25"/>
      <c r="P676" s="25"/>
      <c r="Q676" s="25"/>
      <c r="R676" s="25"/>
      <c r="S676" s="25"/>
      <c r="T676" s="24"/>
      <c r="U676" s="25"/>
      <c r="V676" s="25"/>
      <c r="W676" s="25"/>
      <c r="X676" s="25"/>
      <c r="Y676" s="25"/>
      <c r="Z676" s="25"/>
    </row>
    <row r="677" spans="1:26" ht="14.25" customHeight="1" x14ac:dyDescent="0.25">
      <c r="A677" s="25"/>
      <c r="B677" s="23"/>
      <c r="C677" s="23"/>
      <c r="D677" s="23"/>
      <c r="E677" s="23"/>
      <c r="F677" s="24"/>
      <c r="G677" s="30"/>
      <c r="H677" s="25"/>
      <c r="I677" s="25"/>
      <c r="J677" s="25"/>
      <c r="K677" s="25"/>
      <c r="L677" s="25"/>
      <c r="M677" s="24"/>
      <c r="N677" s="30"/>
      <c r="O677" s="25"/>
      <c r="P677" s="25"/>
      <c r="Q677" s="25"/>
      <c r="R677" s="25"/>
      <c r="S677" s="25"/>
      <c r="T677" s="24"/>
      <c r="U677" s="25"/>
      <c r="V677" s="25"/>
      <c r="W677" s="25"/>
      <c r="X677" s="25"/>
      <c r="Y677" s="25"/>
      <c r="Z677" s="25"/>
    </row>
    <row r="678" spans="1:26" ht="14.25" customHeight="1" x14ac:dyDescent="0.25">
      <c r="A678" s="25"/>
      <c r="B678" s="23"/>
      <c r="C678" s="23"/>
      <c r="D678" s="23"/>
      <c r="E678" s="23"/>
      <c r="F678" s="24"/>
      <c r="G678" s="30"/>
      <c r="H678" s="25"/>
      <c r="I678" s="25"/>
      <c r="J678" s="25"/>
      <c r="K678" s="25"/>
      <c r="L678" s="25"/>
      <c r="M678" s="24"/>
      <c r="N678" s="30"/>
      <c r="O678" s="25"/>
      <c r="P678" s="25"/>
      <c r="Q678" s="25"/>
      <c r="R678" s="25"/>
      <c r="S678" s="25"/>
      <c r="T678" s="24"/>
      <c r="U678" s="25"/>
      <c r="V678" s="25"/>
      <c r="W678" s="25"/>
      <c r="X678" s="25"/>
      <c r="Y678" s="25"/>
      <c r="Z678" s="25"/>
    </row>
    <row r="679" spans="1:26" ht="14.25" customHeight="1" x14ac:dyDescent="0.25">
      <c r="A679" s="25"/>
      <c r="B679" s="23"/>
      <c r="C679" s="23"/>
      <c r="D679" s="23"/>
      <c r="E679" s="23"/>
      <c r="F679" s="24"/>
      <c r="G679" s="30"/>
      <c r="H679" s="25"/>
      <c r="I679" s="25"/>
      <c r="J679" s="25"/>
      <c r="K679" s="25"/>
      <c r="L679" s="25"/>
      <c r="M679" s="24"/>
      <c r="N679" s="30"/>
      <c r="O679" s="25"/>
      <c r="P679" s="25"/>
      <c r="Q679" s="25"/>
      <c r="R679" s="25"/>
      <c r="S679" s="25"/>
      <c r="T679" s="24"/>
      <c r="U679" s="25"/>
      <c r="V679" s="25"/>
      <c r="W679" s="25"/>
      <c r="X679" s="25"/>
      <c r="Y679" s="25"/>
      <c r="Z679" s="25"/>
    </row>
    <row r="680" spans="1:26" ht="14.25" customHeight="1" x14ac:dyDescent="0.25">
      <c r="A680" s="25"/>
      <c r="B680" s="23"/>
      <c r="C680" s="23"/>
      <c r="D680" s="23"/>
      <c r="E680" s="23"/>
      <c r="F680" s="24"/>
      <c r="G680" s="30"/>
      <c r="H680" s="25"/>
      <c r="I680" s="25"/>
      <c r="J680" s="25"/>
      <c r="K680" s="25"/>
      <c r="L680" s="25"/>
      <c r="M680" s="24"/>
      <c r="N680" s="30"/>
      <c r="O680" s="25"/>
      <c r="P680" s="25"/>
      <c r="Q680" s="25"/>
      <c r="R680" s="25"/>
      <c r="S680" s="25"/>
      <c r="T680" s="24"/>
      <c r="U680" s="25"/>
      <c r="V680" s="25"/>
      <c r="W680" s="25"/>
      <c r="X680" s="25"/>
      <c r="Y680" s="25"/>
      <c r="Z680" s="25"/>
    </row>
    <row r="681" spans="1:26" ht="14.25" customHeight="1" x14ac:dyDescent="0.25">
      <c r="A681" s="25"/>
      <c r="B681" s="23"/>
      <c r="C681" s="23"/>
      <c r="D681" s="23"/>
      <c r="E681" s="23"/>
      <c r="F681" s="24"/>
      <c r="G681" s="30"/>
      <c r="H681" s="25"/>
      <c r="I681" s="25"/>
      <c r="J681" s="25"/>
      <c r="K681" s="25"/>
      <c r="L681" s="25"/>
      <c r="M681" s="24"/>
      <c r="N681" s="30"/>
      <c r="O681" s="25"/>
      <c r="P681" s="25"/>
      <c r="Q681" s="25"/>
      <c r="R681" s="25"/>
      <c r="S681" s="25"/>
      <c r="T681" s="24"/>
      <c r="U681" s="25"/>
      <c r="V681" s="25"/>
      <c r="W681" s="25"/>
      <c r="X681" s="25"/>
      <c r="Y681" s="25"/>
      <c r="Z681" s="25"/>
    </row>
    <row r="682" spans="1:26" ht="14.25" customHeight="1" x14ac:dyDescent="0.25">
      <c r="A682" s="25"/>
      <c r="B682" s="23"/>
      <c r="C682" s="23"/>
      <c r="D682" s="23"/>
      <c r="E682" s="23"/>
      <c r="F682" s="24"/>
      <c r="G682" s="30"/>
      <c r="H682" s="25"/>
      <c r="I682" s="25"/>
      <c r="J682" s="25"/>
      <c r="K682" s="25"/>
      <c r="L682" s="25"/>
      <c r="M682" s="24"/>
      <c r="N682" s="30"/>
      <c r="O682" s="25"/>
      <c r="P682" s="25"/>
      <c r="Q682" s="25"/>
      <c r="R682" s="25"/>
      <c r="S682" s="25"/>
      <c r="T682" s="24"/>
      <c r="U682" s="25"/>
      <c r="V682" s="25"/>
      <c r="W682" s="25"/>
      <c r="X682" s="25"/>
      <c r="Y682" s="25"/>
      <c r="Z682" s="25"/>
    </row>
    <row r="683" spans="1:26" ht="14.25" customHeight="1" x14ac:dyDescent="0.25">
      <c r="A683" s="25"/>
      <c r="B683" s="23"/>
      <c r="C683" s="23"/>
      <c r="D683" s="23"/>
      <c r="E683" s="23"/>
      <c r="F683" s="24"/>
      <c r="G683" s="30"/>
      <c r="H683" s="25"/>
      <c r="I683" s="25"/>
      <c r="J683" s="25"/>
      <c r="K683" s="25"/>
      <c r="L683" s="25"/>
      <c r="M683" s="24"/>
      <c r="N683" s="30"/>
      <c r="O683" s="25"/>
      <c r="P683" s="25"/>
      <c r="Q683" s="25"/>
      <c r="R683" s="25"/>
      <c r="S683" s="25"/>
      <c r="T683" s="24"/>
      <c r="U683" s="25"/>
      <c r="V683" s="25"/>
      <c r="W683" s="25"/>
      <c r="X683" s="25"/>
      <c r="Y683" s="25"/>
      <c r="Z683" s="25"/>
    </row>
    <row r="684" spans="1:26" ht="14.25" customHeight="1" x14ac:dyDescent="0.25">
      <c r="A684" s="25"/>
      <c r="B684" s="23"/>
      <c r="C684" s="23"/>
      <c r="D684" s="23"/>
      <c r="E684" s="23"/>
      <c r="F684" s="24"/>
      <c r="G684" s="30"/>
      <c r="H684" s="25"/>
      <c r="I684" s="25"/>
      <c r="J684" s="25"/>
      <c r="K684" s="25"/>
      <c r="L684" s="25"/>
      <c r="M684" s="24"/>
      <c r="N684" s="30"/>
      <c r="O684" s="25"/>
      <c r="P684" s="25"/>
      <c r="Q684" s="25"/>
      <c r="R684" s="25"/>
      <c r="S684" s="25"/>
      <c r="T684" s="24"/>
      <c r="U684" s="25"/>
      <c r="V684" s="25"/>
      <c r="W684" s="25"/>
      <c r="X684" s="25"/>
      <c r="Y684" s="25"/>
      <c r="Z684" s="25"/>
    </row>
    <row r="685" spans="1:26" ht="14.25" customHeight="1" x14ac:dyDescent="0.25">
      <c r="A685" s="25"/>
      <c r="B685" s="23"/>
      <c r="C685" s="23"/>
      <c r="D685" s="23"/>
      <c r="E685" s="23"/>
      <c r="F685" s="24"/>
      <c r="G685" s="30"/>
      <c r="H685" s="25"/>
      <c r="I685" s="25"/>
      <c r="J685" s="25"/>
      <c r="K685" s="25"/>
      <c r="L685" s="25"/>
      <c r="M685" s="24"/>
      <c r="N685" s="30"/>
      <c r="O685" s="25"/>
      <c r="P685" s="25"/>
      <c r="Q685" s="25"/>
      <c r="R685" s="25"/>
      <c r="S685" s="25"/>
      <c r="T685" s="24"/>
      <c r="U685" s="25"/>
      <c r="V685" s="25"/>
      <c r="W685" s="25"/>
      <c r="X685" s="25"/>
      <c r="Y685" s="25"/>
      <c r="Z685" s="25"/>
    </row>
    <row r="686" spans="1:26" ht="14.25" customHeight="1" x14ac:dyDescent="0.25">
      <c r="A686" s="25"/>
      <c r="B686" s="23"/>
      <c r="C686" s="23"/>
      <c r="D686" s="23"/>
      <c r="E686" s="23"/>
      <c r="F686" s="24"/>
      <c r="G686" s="30"/>
      <c r="H686" s="25"/>
      <c r="I686" s="25"/>
      <c r="J686" s="25"/>
      <c r="K686" s="25"/>
      <c r="L686" s="25"/>
      <c r="M686" s="24"/>
      <c r="N686" s="30"/>
      <c r="O686" s="25"/>
      <c r="P686" s="25"/>
      <c r="Q686" s="25"/>
      <c r="R686" s="25"/>
      <c r="S686" s="25"/>
      <c r="T686" s="24"/>
      <c r="U686" s="25"/>
      <c r="V686" s="25"/>
      <c r="W686" s="25"/>
      <c r="X686" s="25"/>
      <c r="Y686" s="25"/>
      <c r="Z686" s="25"/>
    </row>
    <row r="687" spans="1:26" ht="14.25" customHeight="1" x14ac:dyDescent="0.25">
      <c r="A687" s="25"/>
      <c r="B687" s="23"/>
      <c r="C687" s="23"/>
      <c r="D687" s="23"/>
      <c r="E687" s="23"/>
      <c r="F687" s="24"/>
      <c r="G687" s="30"/>
      <c r="H687" s="25"/>
      <c r="I687" s="25"/>
      <c r="J687" s="25"/>
      <c r="K687" s="25"/>
      <c r="L687" s="25"/>
      <c r="M687" s="24"/>
      <c r="N687" s="30"/>
      <c r="O687" s="25"/>
      <c r="P687" s="25"/>
      <c r="Q687" s="25"/>
      <c r="R687" s="25"/>
      <c r="S687" s="25"/>
      <c r="T687" s="24"/>
      <c r="U687" s="25"/>
      <c r="V687" s="25"/>
      <c r="W687" s="25"/>
      <c r="X687" s="25"/>
      <c r="Y687" s="25"/>
      <c r="Z687" s="25"/>
    </row>
    <row r="688" spans="1:26" ht="14.25" customHeight="1" x14ac:dyDescent="0.25">
      <c r="A688" s="25"/>
      <c r="B688" s="23"/>
      <c r="C688" s="23"/>
      <c r="D688" s="23"/>
      <c r="E688" s="23"/>
      <c r="F688" s="24"/>
      <c r="G688" s="30"/>
      <c r="H688" s="25"/>
      <c r="I688" s="25"/>
      <c r="J688" s="25"/>
      <c r="K688" s="25"/>
      <c r="L688" s="25"/>
      <c r="M688" s="24"/>
      <c r="N688" s="30"/>
      <c r="O688" s="25"/>
      <c r="P688" s="25"/>
      <c r="Q688" s="25"/>
      <c r="R688" s="25"/>
      <c r="S688" s="25"/>
      <c r="T688" s="24"/>
      <c r="U688" s="25"/>
      <c r="V688" s="25"/>
      <c r="W688" s="25"/>
      <c r="X688" s="25"/>
      <c r="Y688" s="25"/>
      <c r="Z688" s="25"/>
    </row>
    <row r="689" spans="1:26" ht="14.25" customHeight="1" x14ac:dyDescent="0.25">
      <c r="A689" s="25"/>
      <c r="B689" s="23"/>
      <c r="C689" s="23"/>
      <c r="D689" s="23"/>
      <c r="E689" s="23"/>
      <c r="F689" s="24"/>
      <c r="G689" s="30"/>
      <c r="H689" s="25"/>
      <c r="I689" s="25"/>
      <c r="J689" s="25"/>
      <c r="K689" s="25"/>
      <c r="L689" s="25"/>
      <c r="M689" s="24"/>
      <c r="N689" s="30"/>
      <c r="O689" s="25"/>
      <c r="P689" s="25"/>
      <c r="Q689" s="25"/>
      <c r="R689" s="25"/>
      <c r="S689" s="25"/>
      <c r="T689" s="24"/>
      <c r="U689" s="25"/>
      <c r="V689" s="25"/>
      <c r="W689" s="25"/>
      <c r="X689" s="25"/>
      <c r="Y689" s="25"/>
      <c r="Z689" s="25"/>
    </row>
    <row r="690" spans="1:26" ht="14.25" customHeight="1" x14ac:dyDescent="0.25">
      <c r="A690" s="25"/>
      <c r="B690" s="23"/>
      <c r="C690" s="23"/>
      <c r="D690" s="23"/>
      <c r="E690" s="23"/>
      <c r="F690" s="24"/>
      <c r="G690" s="30"/>
      <c r="H690" s="25"/>
      <c r="I690" s="25"/>
      <c r="J690" s="25"/>
      <c r="K690" s="25"/>
      <c r="L690" s="25"/>
      <c r="M690" s="24"/>
      <c r="N690" s="30"/>
      <c r="O690" s="25"/>
      <c r="P690" s="25"/>
      <c r="Q690" s="25"/>
      <c r="R690" s="25"/>
      <c r="S690" s="25"/>
      <c r="T690" s="24"/>
      <c r="U690" s="25"/>
      <c r="V690" s="25"/>
      <c r="W690" s="25"/>
      <c r="X690" s="25"/>
      <c r="Y690" s="25"/>
      <c r="Z690" s="25"/>
    </row>
    <row r="691" spans="1:26" ht="14.25" customHeight="1" x14ac:dyDescent="0.25">
      <c r="A691" s="25"/>
      <c r="B691" s="23"/>
      <c r="C691" s="23"/>
      <c r="D691" s="23"/>
      <c r="E691" s="23"/>
      <c r="F691" s="24"/>
      <c r="G691" s="30"/>
      <c r="H691" s="25"/>
      <c r="I691" s="25"/>
      <c r="J691" s="25"/>
      <c r="K691" s="25"/>
      <c r="L691" s="25"/>
      <c r="M691" s="24"/>
      <c r="N691" s="30"/>
      <c r="O691" s="25"/>
      <c r="P691" s="25"/>
      <c r="Q691" s="25"/>
      <c r="R691" s="25"/>
      <c r="S691" s="25"/>
      <c r="T691" s="24"/>
      <c r="U691" s="25"/>
      <c r="V691" s="25"/>
      <c r="W691" s="25"/>
      <c r="X691" s="25"/>
      <c r="Y691" s="25"/>
      <c r="Z691" s="25"/>
    </row>
    <row r="692" spans="1:26" ht="14.25" customHeight="1" x14ac:dyDescent="0.25">
      <c r="A692" s="25"/>
      <c r="B692" s="23"/>
      <c r="C692" s="23"/>
      <c r="D692" s="23"/>
      <c r="E692" s="23"/>
      <c r="F692" s="24"/>
      <c r="G692" s="30"/>
      <c r="H692" s="25"/>
      <c r="I692" s="25"/>
      <c r="J692" s="25"/>
      <c r="K692" s="25"/>
      <c r="L692" s="25"/>
      <c r="M692" s="24"/>
      <c r="N692" s="30"/>
      <c r="O692" s="25"/>
      <c r="P692" s="25"/>
      <c r="Q692" s="25"/>
      <c r="R692" s="25"/>
      <c r="S692" s="25"/>
      <c r="T692" s="24"/>
      <c r="U692" s="25"/>
      <c r="V692" s="25"/>
      <c r="W692" s="25"/>
      <c r="X692" s="25"/>
      <c r="Y692" s="25"/>
      <c r="Z692" s="25"/>
    </row>
    <row r="693" spans="1:26" ht="14.25" customHeight="1" x14ac:dyDescent="0.25">
      <c r="A693" s="25"/>
      <c r="B693" s="23"/>
      <c r="C693" s="23"/>
      <c r="D693" s="23"/>
      <c r="E693" s="23"/>
      <c r="F693" s="24"/>
      <c r="G693" s="30"/>
      <c r="H693" s="25"/>
      <c r="I693" s="25"/>
      <c r="J693" s="25"/>
      <c r="K693" s="25"/>
      <c r="L693" s="25"/>
      <c r="M693" s="24"/>
      <c r="N693" s="30"/>
      <c r="O693" s="25"/>
      <c r="P693" s="25"/>
      <c r="Q693" s="25"/>
      <c r="R693" s="25"/>
      <c r="S693" s="25"/>
      <c r="T693" s="24"/>
      <c r="U693" s="25"/>
      <c r="V693" s="25"/>
      <c r="W693" s="25"/>
      <c r="X693" s="25"/>
      <c r="Y693" s="25"/>
      <c r="Z693" s="25"/>
    </row>
    <row r="694" spans="1:26" ht="14.25" customHeight="1" x14ac:dyDescent="0.25">
      <c r="A694" s="25"/>
      <c r="B694" s="23"/>
      <c r="C694" s="23"/>
      <c r="D694" s="23"/>
      <c r="E694" s="23"/>
      <c r="F694" s="24"/>
      <c r="G694" s="30"/>
      <c r="H694" s="25"/>
      <c r="I694" s="25"/>
      <c r="J694" s="25"/>
      <c r="K694" s="25"/>
      <c r="L694" s="25"/>
      <c r="M694" s="24"/>
      <c r="N694" s="30"/>
      <c r="O694" s="25"/>
      <c r="P694" s="25"/>
      <c r="Q694" s="25"/>
      <c r="R694" s="25"/>
      <c r="S694" s="25"/>
      <c r="T694" s="24"/>
      <c r="U694" s="25"/>
      <c r="V694" s="25"/>
      <c r="W694" s="25"/>
      <c r="X694" s="25"/>
      <c r="Y694" s="25"/>
      <c r="Z694" s="25"/>
    </row>
    <row r="695" spans="1:26" ht="14.25" customHeight="1" x14ac:dyDescent="0.25">
      <c r="A695" s="25"/>
      <c r="B695" s="23"/>
      <c r="C695" s="23"/>
      <c r="D695" s="23"/>
      <c r="E695" s="23"/>
      <c r="F695" s="24"/>
      <c r="G695" s="30"/>
      <c r="H695" s="25"/>
      <c r="I695" s="25"/>
      <c r="J695" s="25"/>
      <c r="K695" s="25"/>
      <c r="L695" s="25"/>
      <c r="M695" s="24"/>
      <c r="N695" s="30"/>
      <c r="O695" s="25"/>
      <c r="P695" s="25"/>
      <c r="Q695" s="25"/>
      <c r="R695" s="25"/>
      <c r="S695" s="25"/>
      <c r="T695" s="24"/>
      <c r="U695" s="25"/>
      <c r="V695" s="25"/>
      <c r="W695" s="25"/>
      <c r="X695" s="25"/>
      <c r="Y695" s="25"/>
      <c r="Z695" s="25"/>
    </row>
    <row r="696" spans="1:26" ht="14.25" customHeight="1" x14ac:dyDescent="0.25">
      <c r="A696" s="25"/>
      <c r="B696" s="23"/>
      <c r="C696" s="23"/>
      <c r="D696" s="23"/>
      <c r="E696" s="23"/>
      <c r="F696" s="24"/>
      <c r="G696" s="30"/>
      <c r="H696" s="25"/>
      <c r="I696" s="25"/>
      <c r="J696" s="25"/>
      <c r="K696" s="25"/>
      <c r="L696" s="25"/>
      <c r="M696" s="24"/>
      <c r="N696" s="30"/>
      <c r="O696" s="25"/>
      <c r="P696" s="25"/>
      <c r="Q696" s="25"/>
      <c r="R696" s="25"/>
      <c r="S696" s="25"/>
      <c r="T696" s="24"/>
      <c r="U696" s="25"/>
      <c r="V696" s="25"/>
      <c r="W696" s="25"/>
      <c r="X696" s="25"/>
      <c r="Y696" s="25"/>
      <c r="Z696" s="25"/>
    </row>
    <row r="697" spans="1:26" ht="14.25" customHeight="1" x14ac:dyDescent="0.25">
      <c r="A697" s="25"/>
      <c r="B697" s="23"/>
      <c r="C697" s="23"/>
      <c r="D697" s="23"/>
      <c r="E697" s="23"/>
      <c r="F697" s="24"/>
      <c r="G697" s="30"/>
      <c r="H697" s="25"/>
      <c r="I697" s="25"/>
      <c r="J697" s="25"/>
      <c r="K697" s="25"/>
      <c r="L697" s="25"/>
      <c r="M697" s="24"/>
      <c r="N697" s="30"/>
      <c r="O697" s="25"/>
      <c r="P697" s="25"/>
      <c r="Q697" s="25"/>
      <c r="R697" s="25"/>
      <c r="S697" s="25"/>
      <c r="T697" s="24"/>
      <c r="U697" s="25"/>
      <c r="V697" s="25"/>
      <c r="W697" s="25"/>
      <c r="X697" s="25"/>
      <c r="Y697" s="25"/>
      <c r="Z697" s="25"/>
    </row>
    <row r="698" spans="1:26" ht="14.25" customHeight="1" x14ac:dyDescent="0.25">
      <c r="A698" s="25"/>
      <c r="B698" s="23"/>
      <c r="C698" s="23"/>
      <c r="D698" s="23"/>
      <c r="E698" s="23"/>
      <c r="F698" s="24"/>
      <c r="G698" s="30"/>
      <c r="H698" s="25"/>
      <c r="I698" s="25"/>
      <c r="J698" s="25"/>
      <c r="K698" s="25"/>
      <c r="L698" s="25"/>
      <c r="M698" s="24"/>
      <c r="N698" s="30"/>
      <c r="O698" s="25"/>
      <c r="P698" s="25"/>
      <c r="Q698" s="25"/>
      <c r="R698" s="25"/>
      <c r="S698" s="25"/>
      <c r="T698" s="24"/>
      <c r="U698" s="25"/>
      <c r="V698" s="25"/>
      <c r="W698" s="25"/>
      <c r="X698" s="25"/>
      <c r="Y698" s="25"/>
      <c r="Z698" s="25"/>
    </row>
    <row r="699" spans="1:26" ht="14.25" customHeight="1" x14ac:dyDescent="0.25">
      <c r="A699" s="25"/>
      <c r="B699" s="23"/>
      <c r="C699" s="23"/>
      <c r="D699" s="23"/>
      <c r="E699" s="23"/>
      <c r="F699" s="24"/>
      <c r="G699" s="30"/>
      <c r="H699" s="25"/>
      <c r="I699" s="25"/>
      <c r="J699" s="25"/>
      <c r="K699" s="25"/>
      <c r="L699" s="25"/>
      <c r="M699" s="24"/>
      <c r="N699" s="30"/>
      <c r="O699" s="25"/>
      <c r="P699" s="25"/>
      <c r="Q699" s="25"/>
      <c r="R699" s="25"/>
      <c r="S699" s="25"/>
      <c r="T699" s="24"/>
      <c r="U699" s="25"/>
      <c r="V699" s="25"/>
      <c r="W699" s="25"/>
      <c r="X699" s="25"/>
      <c r="Y699" s="25"/>
      <c r="Z699" s="25"/>
    </row>
    <row r="700" spans="1:26" ht="14.25" customHeight="1" x14ac:dyDescent="0.25">
      <c r="A700" s="25"/>
      <c r="B700" s="23"/>
      <c r="C700" s="23"/>
      <c r="D700" s="23"/>
      <c r="E700" s="23"/>
      <c r="F700" s="24"/>
      <c r="G700" s="30"/>
      <c r="H700" s="25"/>
      <c r="I700" s="25"/>
      <c r="J700" s="25"/>
      <c r="K700" s="25"/>
      <c r="L700" s="25"/>
      <c r="M700" s="24"/>
      <c r="N700" s="30"/>
      <c r="O700" s="25"/>
      <c r="P700" s="25"/>
      <c r="Q700" s="25"/>
      <c r="R700" s="25"/>
      <c r="S700" s="25"/>
      <c r="T700" s="24"/>
      <c r="U700" s="25"/>
      <c r="V700" s="25"/>
      <c r="W700" s="25"/>
      <c r="X700" s="25"/>
      <c r="Y700" s="25"/>
      <c r="Z700" s="25"/>
    </row>
    <row r="701" spans="1:26" ht="14.25" customHeight="1" x14ac:dyDescent="0.25">
      <c r="A701" s="25"/>
      <c r="B701" s="23"/>
      <c r="C701" s="23"/>
      <c r="D701" s="23"/>
      <c r="E701" s="23"/>
      <c r="F701" s="24"/>
      <c r="G701" s="30"/>
      <c r="H701" s="25"/>
      <c r="I701" s="25"/>
      <c r="J701" s="25"/>
      <c r="K701" s="25"/>
      <c r="L701" s="25"/>
      <c r="M701" s="24"/>
      <c r="N701" s="30"/>
      <c r="O701" s="25"/>
      <c r="P701" s="25"/>
      <c r="Q701" s="25"/>
      <c r="R701" s="25"/>
      <c r="S701" s="25"/>
      <c r="T701" s="24"/>
      <c r="U701" s="25"/>
      <c r="V701" s="25"/>
      <c r="W701" s="25"/>
      <c r="X701" s="25"/>
      <c r="Y701" s="25"/>
      <c r="Z701" s="25"/>
    </row>
    <row r="702" spans="1:26" ht="14.25" customHeight="1" x14ac:dyDescent="0.25">
      <c r="A702" s="25"/>
      <c r="B702" s="23"/>
      <c r="C702" s="23"/>
      <c r="D702" s="23"/>
      <c r="E702" s="23"/>
      <c r="F702" s="24"/>
      <c r="G702" s="30"/>
      <c r="H702" s="25"/>
      <c r="I702" s="25"/>
      <c r="J702" s="25"/>
      <c r="K702" s="25"/>
      <c r="L702" s="25"/>
      <c r="M702" s="24"/>
      <c r="N702" s="30"/>
      <c r="O702" s="25"/>
      <c r="P702" s="25"/>
      <c r="Q702" s="25"/>
      <c r="R702" s="25"/>
      <c r="S702" s="25"/>
      <c r="T702" s="24"/>
      <c r="U702" s="25"/>
      <c r="V702" s="25"/>
      <c r="W702" s="25"/>
      <c r="X702" s="25"/>
      <c r="Y702" s="25"/>
      <c r="Z702" s="25"/>
    </row>
    <row r="703" spans="1:26" ht="14.25" customHeight="1" x14ac:dyDescent="0.25">
      <c r="A703" s="25"/>
      <c r="B703" s="23"/>
      <c r="C703" s="23"/>
      <c r="D703" s="23"/>
      <c r="E703" s="23"/>
      <c r="F703" s="24"/>
      <c r="G703" s="30"/>
      <c r="H703" s="25"/>
      <c r="I703" s="25"/>
      <c r="J703" s="25"/>
      <c r="K703" s="25"/>
      <c r="L703" s="25"/>
      <c r="M703" s="24"/>
      <c r="N703" s="30"/>
      <c r="O703" s="25"/>
      <c r="P703" s="25"/>
      <c r="Q703" s="25"/>
      <c r="R703" s="25"/>
      <c r="S703" s="25"/>
      <c r="T703" s="24"/>
      <c r="U703" s="25"/>
      <c r="V703" s="25"/>
      <c r="W703" s="25"/>
      <c r="X703" s="25"/>
      <c r="Y703" s="25"/>
      <c r="Z703" s="25"/>
    </row>
    <row r="704" spans="1:26" ht="14.25" customHeight="1" x14ac:dyDescent="0.25">
      <c r="A704" s="25"/>
      <c r="B704" s="23"/>
      <c r="C704" s="23"/>
      <c r="D704" s="23"/>
      <c r="E704" s="23"/>
      <c r="F704" s="24"/>
      <c r="G704" s="30"/>
      <c r="H704" s="25"/>
      <c r="I704" s="25"/>
      <c r="J704" s="25"/>
      <c r="K704" s="25"/>
      <c r="L704" s="25"/>
      <c r="M704" s="24"/>
      <c r="N704" s="30"/>
      <c r="O704" s="25"/>
      <c r="P704" s="25"/>
      <c r="Q704" s="25"/>
      <c r="R704" s="25"/>
      <c r="S704" s="25"/>
      <c r="T704" s="24"/>
      <c r="U704" s="25"/>
      <c r="V704" s="25"/>
      <c r="W704" s="25"/>
      <c r="X704" s="25"/>
      <c r="Y704" s="25"/>
      <c r="Z704" s="25"/>
    </row>
    <row r="705" spans="1:26" ht="14.25" customHeight="1" x14ac:dyDescent="0.25">
      <c r="A705" s="25"/>
      <c r="B705" s="23"/>
      <c r="C705" s="23"/>
      <c r="D705" s="23"/>
      <c r="E705" s="23"/>
      <c r="F705" s="24"/>
      <c r="G705" s="30"/>
      <c r="H705" s="25"/>
      <c r="I705" s="25"/>
      <c r="J705" s="25"/>
      <c r="K705" s="25"/>
      <c r="L705" s="25"/>
      <c r="M705" s="24"/>
      <c r="N705" s="30"/>
      <c r="O705" s="25"/>
      <c r="P705" s="25"/>
      <c r="Q705" s="25"/>
      <c r="R705" s="25"/>
      <c r="S705" s="25"/>
      <c r="T705" s="24"/>
      <c r="U705" s="25"/>
      <c r="V705" s="25"/>
      <c r="W705" s="25"/>
      <c r="X705" s="25"/>
      <c r="Y705" s="25"/>
      <c r="Z705" s="25"/>
    </row>
    <row r="706" spans="1:26" ht="14.25" customHeight="1" x14ac:dyDescent="0.25">
      <c r="A706" s="25"/>
      <c r="B706" s="23"/>
      <c r="C706" s="23"/>
      <c r="D706" s="23"/>
      <c r="E706" s="23"/>
      <c r="F706" s="24"/>
      <c r="G706" s="30"/>
      <c r="H706" s="25"/>
      <c r="I706" s="25"/>
      <c r="J706" s="25"/>
      <c r="K706" s="25"/>
      <c r="L706" s="25"/>
      <c r="M706" s="24"/>
      <c r="N706" s="30"/>
      <c r="O706" s="25"/>
      <c r="P706" s="25"/>
      <c r="Q706" s="25"/>
      <c r="R706" s="25"/>
      <c r="S706" s="25"/>
      <c r="T706" s="24"/>
      <c r="U706" s="25"/>
      <c r="V706" s="25"/>
      <c r="W706" s="25"/>
      <c r="X706" s="25"/>
      <c r="Y706" s="25"/>
      <c r="Z706" s="25"/>
    </row>
    <row r="707" spans="1:26" ht="14.25" customHeight="1" x14ac:dyDescent="0.25">
      <c r="A707" s="25"/>
      <c r="B707" s="23"/>
      <c r="C707" s="23"/>
      <c r="D707" s="23"/>
      <c r="E707" s="23"/>
      <c r="F707" s="24"/>
      <c r="G707" s="30"/>
      <c r="H707" s="25"/>
      <c r="I707" s="25"/>
      <c r="J707" s="25"/>
      <c r="K707" s="25"/>
      <c r="L707" s="25"/>
      <c r="M707" s="24"/>
      <c r="N707" s="30"/>
      <c r="O707" s="25"/>
      <c r="P707" s="25"/>
      <c r="Q707" s="25"/>
      <c r="R707" s="25"/>
      <c r="S707" s="25"/>
      <c r="T707" s="24"/>
      <c r="U707" s="25"/>
      <c r="V707" s="25"/>
      <c r="W707" s="25"/>
      <c r="X707" s="25"/>
      <c r="Y707" s="25"/>
      <c r="Z707" s="25"/>
    </row>
    <row r="708" spans="1:26" ht="14.25" customHeight="1" x14ac:dyDescent="0.25">
      <c r="A708" s="25"/>
      <c r="B708" s="23"/>
      <c r="C708" s="23"/>
      <c r="D708" s="23"/>
      <c r="E708" s="23"/>
      <c r="F708" s="24"/>
      <c r="G708" s="30"/>
      <c r="H708" s="25"/>
      <c r="I708" s="25"/>
      <c r="J708" s="25"/>
      <c r="K708" s="25"/>
      <c r="L708" s="25"/>
      <c r="M708" s="24"/>
      <c r="N708" s="30"/>
      <c r="O708" s="25"/>
      <c r="P708" s="25"/>
      <c r="Q708" s="25"/>
      <c r="R708" s="25"/>
      <c r="S708" s="25"/>
      <c r="T708" s="24"/>
      <c r="U708" s="25"/>
      <c r="V708" s="25"/>
      <c r="W708" s="25"/>
      <c r="X708" s="25"/>
      <c r="Y708" s="25"/>
      <c r="Z708" s="25"/>
    </row>
    <row r="709" spans="1:26" ht="14.25" customHeight="1" x14ac:dyDescent="0.25">
      <c r="A709" s="25"/>
      <c r="B709" s="23"/>
      <c r="C709" s="23"/>
      <c r="D709" s="23"/>
      <c r="E709" s="23"/>
      <c r="F709" s="24"/>
      <c r="G709" s="30"/>
      <c r="H709" s="25"/>
      <c r="I709" s="25"/>
      <c r="J709" s="25"/>
      <c r="K709" s="25"/>
      <c r="L709" s="25"/>
      <c r="M709" s="24"/>
      <c r="N709" s="30"/>
      <c r="O709" s="25"/>
      <c r="P709" s="25"/>
      <c r="Q709" s="25"/>
      <c r="R709" s="25"/>
      <c r="S709" s="25"/>
      <c r="T709" s="24"/>
      <c r="U709" s="25"/>
      <c r="V709" s="25"/>
      <c r="W709" s="25"/>
      <c r="X709" s="25"/>
      <c r="Y709" s="25"/>
      <c r="Z709" s="25"/>
    </row>
    <row r="710" spans="1:26" ht="14.25" customHeight="1" x14ac:dyDescent="0.25">
      <c r="A710" s="25"/>
      <c r="B710" s="23"/>
      <c r="C710" s="23"/>
      <c r="D710" s="23"/>
      <c r="E710" s="23"/>
      <c r="F710" s="24"/>
      <c r="G710" s="30"/>
      <c r="H710" s="25"/>
      <c r="I710" s="25"/>
      <c r="J710" s="25"/>
      <c r="K710" s="25"/>
      <c r="L710" s="25"/>
      <c r="M710" s="24"/>
      <c r="N710" s="30"/>
      <c r="O710" s="25"/>
      <c r="P710" s="25"/>
      <c r="Q710" s="25"/>
      <c r="R710" s="25"/>
      <c r="S710" s="25"/>
      <c r="T710" s="24"/>
      <c r="U710" s="25"/>
      <c r="V710" s="25"/>
      <c r="W710" s="25"/>
      <c r="X710" s="25"/>
      <c r="Y710" s="25"/>
      <c r="Z710" s="25"/>
    </row>
    <row r="711" spans="1:26" ht="14.25" customHeight="1" x14ac:dyDescent="0.25">
      <c r="A711" s="25"/>
      <c r="B711" s="23"/>
      <c r="C711" s="23"/>
      <c r="D711" s="23"/>
      <c r="E711" s="23"/>
      <c r="F711" s="24"/>
      <c r="G711" s="30"/>
      <c r="H711" s="25"/>
      <c r="I711" s="25"/>
      <c r="J711" s="25"/>
      <c r="K711" s="25"/>
      <c r="L711" s="25"/>
      <c r="M711" s="24"/>
      <c r="N711" s="30"/>
      <c r="O711" s="25"/>
      <c r="P711" s="25"/>
      <c r="Q711" s="25"/>
      <c r="R711" s="25"/>
      <c r="S711" s="25"/>
      <c r="T711" s="24"/>
      <c r="U711" s="25"/>
      <c r="V711" s="25"/>
      <c r="W711" s="25"/>
      <c r="X711" s="25"/>
      <c r="Y711" s="25"/>
      <c r="Z711" s="25"/>
    </row>
    <row r="712" spans="1:26" ht="14.25" customHeight="1" x14ac:dyDescent="0.25">
      <c r="A712" s="25"/>
      <c r="B712" s="23"/>
      <c r="C712" s="23"/>
      <c r="D712" s="23"/>
      <c r="E712" s="23"/>
      <c r="F712" s="24"/>
      <c r="G712" s="30"/>
      <c r="H712" s="25"/>
      <c r="I712" s="25"/>
      <c r="J712" s="25"/>
      <c r="K712" s="25"/>
      <c r="L712" s="25"/>
      <c r="M712" s="24"/>
      <c r="N712" s="30"/>
      <c r="O712" s="25"/>
      <c r="P712" s="25"/>
      <c r="Q712" s="25"/>
      <c r="R712" s="25"/>
      <c r="S712" s="25"/>
      <c r="T712" s="24"/>
      <c r="U712" s="25"/>
      <c r="V712" s="25"/>
      <c r="W712" s="25"/>
      <c r="X712" s="25"/>
      <c r="Y712" s="25"/>
      <c r="Z712" s="25"/>
    </row>
    <row r="713" spans="1:26" ht="14.25" customHeight="1" x14ac:dyDescent="0.25">
      <c r="A713" s="25"/>
      <c r="B713" s="23"/>
      <c r="C713" s="23"/>
      <c r="D713" s="23"/>
      <c r="E713" s="23"/>
      <c r="F713" s="24"/>
      <c r="G713" s="30"/>
      <c r="H713" s="25"/>
      <c r="I713" s="25"/>
      <c r="J713" s="25"/>
      <c r="K713" s="25"/>
      <c r="L713" s="25"/>
      <c r="M713" s="24"/>
      <c r="N713" s="30"/>
      <c r="O713" s="25"/>
      <c r="P713" s="25"/>
      <c r="Q713" s="25"/>
      <c r="R713" s="25"/>
      <c r="S713" s="25"/>
      <c r="T713" s="24"/>
      <c r="U713" s="25"/>
      <c r="V713" s="25"/>
      <c r="W713" s="25"/>
      <c r="X713" s="25"/>
      <c r="Y713" s="25"/>
      <c r="Z713" s="25"/>
    </row>
    <row r="714" spans="1:26" ht="14.25" customHeight="1" x14ac:dyDescent="0.25">
      <c r="A714" s="25"/>
      <c r="B714" s="23"/>
      <c r="C714" s="23"/>
      <c r="D714" s="23"/>
      <c r="E714" s="23"/>
      <c r="F714" s="24"/>
      <c r="G714" s="30"/>
      <c r="H714" s="25"/>
      <c r="I714" s="25"/>
      <c r="J714" s="25"/>
      <c r="K714" s="25"/>
      <c r="L714" s="25"/>
      <c r="M714" s="24"/>
      <c r="N714" s="30"/>
      <c r="O714" s="25"/>
      <c r="P714" s="25"/>
      <c r="Q714" s="25"/>
      <c r="R714" s="25"/>
      <c r="S714" s="25"/>
      <c r="T714" s="24"/>
      <c r="U714" s="25"/>
      <c r="V714" s="25"/>
      <c r="W714" s="25"/>
      <c r="X714" s="25"/>
      <c r="Y714" s="25"/>
      <c r="Z714" s="25"/>
    </row>
    <row r="715" spans="1:26" ht="14.25" customHeight="1" x14ac:dyDescent="0.25">
      <c r="A715" s="25"/>
      <c r="B715" s="23"/>
      <c r="C715" s="23"/>
      <c r="D715" s="23"/>
      <c r="E715" s="23"/>
      <c r="F715" s="24"/>
      <c r="G715" s="30"/>
      <c r="H715" s="25"/>
      <c r="I715" s="25"/>
      <c r="J715" s="25"/>
      <c r="K715" s="25"/>
      <c r="L715" s="25"/>
      <c r="M715" s="24"/>
      <c r="N715" s="30"/>
      <c r="O715" s="25"/>
      <c r="P715" s="25"/>
      <c r="Q715" s="25"/>
      <c r="R715" s="25"/>
      <c r="S715" s="25"/>
      <c r="T715" s="24"/>
      <c r="U715" s="25"/>
      <c r="V715" s="25"/>
      <c r="W715" s="25"/>
      <c r="X715" s="25"/>
      <c r="Y715" s="25"/>
      <c r="Z715" s="25"/>
    </row>
    <row r="716" spans="1:26" ht="14.25" customHeight="1" x14ac:dyDescent="0.25">
      <c r="A716" s="25"/>
      <c r="B716" s="23"/>
      <c r="C716" s="23"/>
      <c r="D716" s="23"/>
      <c r="E716" s="23"/>
      <c r="F716" s="24"/>
      <c r="G716" s="30"/>
      <c r="H716" s="25"/>
      <c r="I716" s="25"/>
      <c r="J716" s="25"/>
      <c r="K716" s="25"/>
      <c r="L716" s="25"/>
      <c r="M716" s="24"/>
      <c r="N716" s="30"/>
      <c r="O716" s="25"/>
      <c r="P716" s="25"/>
      <c r="Q716" s="25"/>
      <c r="R716" s="25"/>
      <c r="S716" s="25"/>
      <c r="T716" s="24"/>
      <c r="U716" s="25"/>
      <c r="V716" s="25"/>
      <c r="W716" s="25"/>
      <c r="X716" s="25"/>
      <c r="Y716" s="25"/>
      <c r="Z716" s="25"/>
    </row>
    <row r="717" spans="1:26" ht="14.25" customHeight="1" x14ac:dyDescent="0.25">
      <c r="A717" s="25"/>
      <c r="B717" s="23"/>
      <c r="C717" s="23"/>
      <c r="D717" s="23"/>
      <c r="E717" s="23"/>
      <c r="F717" s="24"/>
      <c r="G717" s="30"/>
      <c r="H717" s="25"/>
      <c r="I717" s="25"/>
      <c r="J717" s="25"/>
      <c r="K717" s="25"/>
      <c r="L717" s="25"/>
      <c r="M717" s="24"/>
      <c r="N717" s="30"/>
      <c r="O717" s="25"/>
      <c r="P717" s="25"/>
      <c r="Q717" s="25"/>
      <c r="R717" s="25"/>
      <c r="S717" s="25"/>
      <c r="T717" s="24"/>
      <c r="U717" s="25"/>
      <c r="V717" s="25"/>
      <c r="W717" s="25"/>
      <c r="X717" s="25"/>
      <c r="Y717" s="25"/>
      <c r="Z717" s="25"/>
    </row>
    <row r="718" spans="1:26" ht="14.25" customHeight="1" x14ac:dyDescent="0.25">
      <c r="A718" s="25"/>
      <c r="B718" s="23"/>
      <c r="C718" s="23"/>
      <c r="D718" s="23"/>
      <c r="E718" s="23"/>
      <c r="F718" s="24"/>
      <c r="G718" s="30"/>
      <c r="H718" s="25"/>
      <c r="I718" s="25"/>
      <c r="J718" s="25"/>
      <c r="K718" s="25"/>
      <c r="L718" s="25"/>
      <c r="M718" s="24"/>
      <c r="N718" s="30"/>
      <c r="O718" s="25"/>
      <c r="P718" s="25"/>
      <c r="Q718" s="25"/>
      <c r="R718" s="25"/>
      <c r="S718" s="25"/>
      <c r="T718" s="24"/>
      <c r="U718" s="25"/>
      <c r="V718" s="25"/>
      <c r="W718" s="25"/>
      <c r="X718" s="25"/>
      <c r="Y718" s="25"/>
      <c r="Z718" s="25"/>
    </row>
    <row r="719" spans="1:26" ht="14.25" customHeight="1" x14ac:dyDescent="0.25">
      <c r="A719" s="25"/>
      <c r="B719" s="23"/>
      <c r="C719" s="23"/>
      <c r="D719" s="23"/>
      <c r="E719" s="23"/>
      <c r="F719" s="24"/>
      <c r="G719" s="30"/>
      <c r="H719" s="25"/>
      <c r="I719" s="25"/>
      <c r="J719" s="25"/>
      <c r="K719" s="25"/>
      <c r="L719" s="25"/>
      <c r="M719" s="24"/>
      <c r="N719" s="30"/>
      <c r="O719" s="25"/>
      <c r="P719" s="25"/>
      <c r="Q719" s="25"/>
      <c r="R719" s="25"/>
      <c r="S719" s="25"/>
      <c r="T719" s="24"/>
      <c r="U719" s="25"/>
      <c r="V719" s="25"/>
      <c r="W719" s="25"/>
      <c r="X719" s="25"/>
      <c r="Y719" s="25"/>
      <c r="Z719" s="25"/>
    </row>
    <row r="720" spans="1:26" ht="14.25" customHeight="1" x14ac:dyDescent="0.25">
      <c r="A720" s="25"/>
      <c r="B720" s="23"/>
      <c r="C720" s="23"/>
      <c r="D720" s="23"/>
      <c r="E720" s="23"/>
      <c r="F720" s="24"/>
      <c r="G720" s="30"/>
      <c r="H720" s="25"/>
      <c r="I720" s="25"/>
      <c r="J720" s="25"/>
      <c r="K720" s="25"/>
      <c r="L720" s="25"/>
      <c r="M720" s="24"/>
      <c r="N720" s="30"/>
      <c r="O720" s="25"/>
      <c r="P720" s="25"/>
      <c r="Q720" s="25"/>
      <c r="R720" s="25"/>
      <c r="S720" s="25"/>
      <c r="T720" s="24"/>
      <c r="U720" s="25"/>
      <c r="V720" s="25"/>
      <c r="W720" s="25"/>
      <c r="X720" s="25"/>
      <c r="Y720" s="25"/>
      <c r="Z720" s="25"/>
    </row>
    <row r="721" spans="1:26" ht="14.25" customHeight="1" x14ac:dyDescent="0.25">
      <c r="A721" s="25"/>
      <c r="B721" s="23"/>
      <c r="C721" s="23"/>
      <c r="D721" s="23"/>
      <c r="E721" s="23"/>
      <c r="F721" s="24"/>
      <c r="G721" s="30"/>
      <c r="H721" s="25"/>
      <c r="I721" s="25"/>
      <c r="J721" s="25"/>
      <c r="K721" s="25"/>
      <c r="L721" s="25"/>
      <c r="M721" s="24"/>
      <c r="N721" s="30"/>
      <c r="O721" s="25"/>
      <c r="P721" s="25"/>
      <c r="Q721" s="25"/>
      <c r="R721" s="25"/>
      <c r="S721" s="25"/>
      <c r="T721" s="24"/>
      <c r="U721" s="25"/>
      <c r="V721" s="25"/>
      <c r="W721" s="25"/>
      <c r="X721" s="25"/>
      <c r="Y721" s="25"/>
      <c r="Z721" s="25"/>
    </row>
    <row r="722" spans="1:26" ht="14.25" customHeight="1" x14ac:dyDescent="0.25">
      <c r="A722" s="25"/>
      <c r="B722" s="23"/>
      <c r="C722" s="23"/>
      <c r="D722" s="23"/>
      <c r="E722" s="23"/>
      <c r="F722" s="24"/>
      <c r="G722" s="30"/>
      <c r="H722" s="25"/>
      <c r="I722" s="25"/>
      <c r="J722" s="25"/>
      <c r="K722" s="25"/>
      <c r="L722" s="25"/>
      <c r="M722" s="24"/>
      <c r="N722" s="30"/>
      <c r="O722" s="25"/>
      <c r="P722" s="25"/>
      <c r="Q722" s="25"/>
      <c r="R722" s="25"/>
      <c r="S722" s="25"/>
      <c r="T722" s="24"/>
      <c r="U722" s="25"/>
      <c r="V722" s="25"/>
      <c r="W722" s="25"/>
      <c r="X722" s="25"/>
      <c r="Y722" s="25"/>
      <c r="Z722" s="25"/>
    </row>
    <row r="723" spans="1:26" ht="14.25" customHeight="1" x14ac:dyDescent="0.25">
      <c r="A723" s="25"/>
      <c r="B723" s="23"/>
      <c r="C723" s="23"/>
      <c r="D723" s="23"/>
      <c r="E723" s="23"/>
      <c r="F723" s="24"/>
      <c r="G723" s="30"/>
      <c r="H723" s="25"/>
      <c r="I723" s="25"/>
      <c r="J723" s="25"/>
      <c r="K723" s="25"/>
      <c r="L723" s="25"/>
      <c r="M723" s="24"/>
      <c r="N723" s="30"/>
      <c r="O723" s="25"/>
      <c r="P723" s="25"/>
      <c r="Q723" s="25"/>
      <c r="R723" s="25"/>
      <c r="S723" s="25"/>
      <c r="T723" s="24"/>
      <c r="U723" s="25"/>
      <c r="V723" s="25"/>
      <c r="W723" s="25"/>
      <c r="X723" s="25"/>
      <c r="Y723" s="25"/>
      <c r="Z723" s="25"/>
    </row>
    <row r="724" spans="1:26" ht="14.25" customHeight="1" x14ac:dyDescent="0.25">
      <c r="A724" s="25"/>
      <c r="B724" s="23"/>
      <c r="C724" s="23"/>
      <c r="D724" s="23"/>
      <c r="E724" s="23"/>
      <c r="F724" s="24"/>
      <c r="G724" s="30"/>
      <c r="H724" s="25"/>
      <c r="I724" s="25"/>
      <c r="J724" s="25"/>
      <c r="K724" s="25"/>
      <c r="L724" s="25"/>
      <c r="M724" s="24"/>
      <c r="N724" s="30"/>
      <c r="O724" s="25"/>
      <c r="P724" s="25"/>
      <c r="Q724" s="25"/>
      <c r="R724" s="25"/>
      <c r="S724" s="25"/>
      <c r="T724" s="24"/>
      <c r="U724" s="25"/>
      <c r="V724" s="25"/>
      <c r="W724" s="25"/>
      <c r="X724" s="25"/>
      <c r="Y724" s="25"/>
      <c r="Z724" s="25"/>
    </row>
    <row r="725" spans="1:26" ht="14.25" customHeight="1" x14ac:dyDescent="0.25">
      <c r="A725" s="25"/>
      <c r="B725" s="23"/>
      <c r="C725" s="23"/>
      <c r="D725" s="23"/>
      <c r="E725" s="23"/>
      <c r="F725" s="24"/>
      <c r="G725" s="30"/>
      <c r="H725" s="25"/>
      <c r="I725" s="25"/>
      <c r="J725" s="25"/>
      <c r="K725" s="25"/>
      <c r="L725" s="25"/>
      <c r="M725" s="24"/>
      <c r="N725" s="30"/>
      <c r="O725" s="25"/>
      <c r="P725" s="25"/>
      <c r="Q725" s="25"/>
      <c r="R725" s="25"/>
      <c r="S725" s="25"/>
      <c r="T725" s="24"/>
      <c r="U725" s="25"/>
      <c r="V725" s="25"/>
      <c r="W725" s="25"/>
      <c r="X725" s="25"/>
      <c r="Y725" s="25"/>
      <c r="Z725" s="25"/>
    </row>
    <row r="726" spans="1:26" ht="14.25" customHeight="1" x14ac:dyDescent="0.25">
      <c r="A726" s="25"/>
      <c r="B726" s="23"/>
      <c r="C726" s="23"/>
      <c r="D726" s="23"/>
      <c r="E726" s="23"/>
      <c r="F726" s="24"/>
      <c r="G726" s="30"/>
      <c r="H726" s="25"/>
      <c r="I726" s="25"/>
      <c r="J726" s="25"/>
      <c r="K726" s="25"/>
      <c r="L726" s="25"/>
      <c r="M726" s="24"/>
      <c r="N726" s="30"/>
      <c r="O726" s="25"/>
      <c r="P726" s="25"/>
      <c r="Q726" s="25"/>
      <c r="R726" s="25"/>
      <c r="S726" s="25"/>
      <c r="T726" s="24"/>
      <c r="U726" s="25"/>
      <c r="V726" s="25"/>
      <c r="W726" s="25"/>
      <c r="X726" s="25"/>
      <c r="Y726" s="25"/>
      <c r="Z726" s="25"/>
    </row>
    <row r="727" spans="1:26" ht="14.25" customHeight="1" x14ac:dyDescent="0.25">
      <c r="A727" s="25"/>
      <c r="B727" s="23"/>
      <c r="C727" s="23"/>
      <c r="D727" s="23"/>
      <c r="E727" s="23"/>
      <c r="F727" s="24"/>
      <c r="G727" s="30"/>
      <c r="H727" s="25"/>
      <c r="I727" s="25"/>
      <c r="J727" s="25"/>
      <c r="K727" s="25"/>
      <c r="L727" s="25"/>
      <c r="M727" s="24"/>
      <c r="N727" s="30"/>
      <c r="O727" s="25"/>
      <c r="P727" s="25"/>
      <c r="Q727" s="25"/>
      <c r="R727" s="25"/>
      <c r="S727" s="25"/>
      <c r="T727" s="24"/>
      <c r="U727" s="25"/>
      <c r="V727" s="25"/>
      <c r="W727" s="25"/>
      <c r="X727" s="25"/>
      <c r="Y727" s="25"/>
      <c r="Z727" s="25"/>
    </row>
    <row r="728" spans="1:26" ht="14.25" customHeight="1" x14ac:dyDescent="0.25">
      <c r="A728" s="25"/>
      <c r="B728" s="23"/>
      <c r="C728" s="23"/>
      <c r="D728" s="23"/>
      <c r="E728" s="23"/>
      <c r="F728" s="24"/>
      <c r="G728" s="30"/>
      <c r="H728" s="25"/>
      <c r="I728" s="25"/>
      <c r="J728" s="25"/>
      <c r="K728" s="25"/>
      <c r="L728" s="25"/>
      <c r="M728" s="24"/>
      <c r="N728" s="30"/>
      <c r="O728" s="25"/>
      <c r="P728" s="25"/>
      <c r="Q728" s="25"/>
      <c r="R728" s="25"/>
      <c r="S728" s="25"/>
      <c r="T728" s="24"/>
      <c r="U728" s="25"/>
      <c r="V728" s="25"/>
      <c r="W728" s="25"/>
      <c r="X728" s="25"/>
      <c r="Y728" s="25"/>
      <c r="Z728" s="25"/>
    </row>
    <row r="729" spans="1:26" ht="14.25" customHeight="1" x14ac:dyDescent="0.25">
      <c r="A729" s="25"/>
      <c r="B729" s="23"/>
      <c r="C729" s="23"/>
      <c r="D729" s="23"/>
      <c r="E729" s="23"/>
      <c r="F729" s="24"/>
      <c r="G729" s="30"/>
      <c r="H729" s="25"/>
      <c r="I729" s="25"/>
      <c r="J729" s="25"/>
      <c r="K729" s="25"/>
      <c r="L729" s="25"/>
      <c r="M729" s="24"/>
      <c r="N729" s="30"/>
      <c r="O729" s="25"/>
      <c r="P729" s="25"/>
      <c r="Q729" s="25"/>
      <c r="R729" s="25"/>
      <c r="S729" s="25"/>
      <c r="T729" s="24"/>
      <c r="U729" s="25"/>
      <c r="V729" s="25"/>
      <c r="W729" s="25"/>
      <c r="X729" s="25"/>
      <c r="Y729" s="25"/>
      <c r="Z729" s="25"/>
    </row>
    <row r="730" spans="1:26" ht="14.25" customHeight="1" x14ac:dyDescent="0.25">
      <c r="A730" s="25"/>
      <c r="B730" s="23"/>
      <c r="C730" s="23"/>
      <c r="D730" s="23"/>
      <c r="E730" s="23"/>
      <c r="F730" s="24"/>
      <c r="G730" s="30"/>
      <c r="H730" s="25"/>
      <c r="I730" s="25"/>
      <c r="J730" s="25"/>
      <c r="K730" s="25"/>
      <c r="L730" s="25"/>
      <c r="M730" s="24"/>
      <c r="N730" s="30"/>
      <c r="O730" s="25"/>
      <c r="P730" s="25"/>
      <c r="Q730" s="25"/>
      <c r="R730" s="25"/>
      <c r="S730" s="25"/>
      <c r="T730" s="24"/>
      <c r="U730" s="25"/>
      <c r="V730" s="25"/>
      <c r="W730" s="25"/>
      <c r="X730" s="25"/>
      <c r="Y730" s="25"/>
      <c r="Z730" s="25"/>
    </row>
    <row r="731" spans="1:26" ht="14.25" customHeight="1" x14ac:dyDescent="0.25">
      <c r="A731" s="25"/>
      <c r="B731" s="23"/>
      <c r="C731" s="23"/>
      <c r="D731" s="23"/>
      <c r="E731" s="23"/>
      <c r="F731" s="24"/>
      <c r="G731" s="30"/>
      <c r="H731" s="25"/>
      <c r="I731" s="25"/>
      <c r="J731" s="25"/>
      <c r="K731" s="25"/>
      <c r="L731" s="25"/>
      <c r="M731" s="24"/>
      <c r="N731" s="30"/>
      <c r="O731" s="25"/>
      <c r="P731" s="25"/>
      <c r="Q731" s="25"/>
      <c r="R731" s="25"/>
      <c r="S731" s="25"/>
      <c r="T731" s="24"/>
      <c r="U731" s="25"/>
      <c r="V731" s="25"/>
      <c r="W731" s="25"/>
      <c r="X731" s="25"/>
      <c r="Y731" s="25"/>
      <c r="Z731" s="25"/>
    </row>
    <row r="732" spans="1:26" ht="14.25" customHeight="1" x14ac:dyDescent="0.25">
      <c r="A732" s="25"/>
      <c r="B732" s="23"/>
      <c r="C732" s="23"/>
      <c r="D732" s="23"/>
      <c r="E732" s="23"/>
      <c r="F732" s="24"/>
      <c r="G732" s="30"/>
      <c r="H732" s="25"/>
      <c r="I732" s="25"/>
      <c r="J732" s="25"/>
      <c r="K732" s="25"/>
      <c r="L732" s="25"/>
      <c r="M732" s="24"/>
      <c r="N732" s="30"/>
      <c r="O732" s="25"/>
      <c r="P732" s="25"/>
      <c r="Q732" s="25"/>
      <c r="R732" s="25"/>
      <c r="S732" s="25"/>
      <c r="T732" s="24"/>
      <c r="U732" s="25"/>
      <c r="V732" s="25"/>
      <c r="W732" s="25"/>
      <c r="X732" s="25"/>
      <c r="Y732" s="25"/>
      <c r="Z732" s="25"/>
    </row>
    <row r="733" spans="1:26" ht="14.25" customHeight="1" x14ac:dyDescent="0.25">
      <c r="A733" s="25"/>
      <c r="B733" s="23"/>
      <c r="C733" s="23"/>
      <c r="D733" s="23"/>
      <c r="E733" s="23"/>
      <c r="F733" s="24"/>
      <c r="G733" s="30"/>
      <c r="H733" s="25"/>
      <c r="I733" s="25"/>
      <c r="J733" s="25"/>
      <c r="K733" s="25"/>
      <c r="L733" s="25"/>
      <c r="M733" s="24"/>
      <c r="N733" s="30"/>
      <c r="O733" s="25"/>
      <c r="P733" s="25"/>
      <c r="Q733" s="25"/>
      <c r="R733" s="25"/>
      <c r="S733" s="25"/>
      <c r="T733" s="24"/>
      <c r="U733" s="25"/>
      <c r="V733" s="25"/>
      <c r="W733" s="25"/>
      <c r="X733" s="25"/>
      <c r="Y733" s="25"/>
      <c r="Z733" s="25"/>
    </row>
    <row r="734" spans="1:26" ht="14.25" customHeight="1" x14ac:dyDescent="0.25">
      <c r="A734" s="25"/>
      <c r="B734" s="23"/>
      <c r="C734" s="23"/>
      <c r="D734" s="23"/>
      <c r="E734" s="23"/>
      <c r="F734" s="24"/>
      <c r="G734" s="30"/>
      <c r="H734" s="25"/>
      <c r="I734" s="25"/>
      <c r="J734" s="25"/>
      <c r="K734" s="25"/>
      <c r="L734" s="25"/>
      <c r="M734" s="24"/>
      <c r="N734" s="30"/>
      <c r="O734" s="25"/>
      <c r="P734" s="25"/>
      <c r="Q734" s="25"/>
      <c r="R734" s="25"/>
      <c r="S734" s="25"/>
      <c r="T734" s="24"/>
      <c r="U734" s="25"/>
      <c r="V734" s="25"/>
      <c r="W734" s="25"/>
      <c r="X734" s="25"/>
      <c r="Y734" s="25"/>
      <c r="Z734" s="25"/>
    </row>
    <row r="735" spans="1:26" ht="14.25" customHeight="1" x14ac:dyDescent="0.25">
      <c r="A735" s="25"/>
      <c r="B735" s="23"/>
      <c r="C735" s="23"/>
      <c r="D735" s="23"/>
      <c r="E735" s="23"/>
      <c r="F735" s="24"/>
      <c r="G735" s="30"/>
      <c r="H735" s="25"/>
      <c r="I735" s="25"/>
      <c r="J735" s="25"/>
      <c r="K735" s="25"/>
      <c r="L735" s="25"/>
      <c r="M735" s="24"/>
      <c r="N735" s="30"/>
      <c r="O735" s="25"/>
      <c r="P735" s="25"/>
      <c r="Q735" s="25"/>
      <c r="R735" s="25"/>
      <c r="S735" s="25"/>
      <c r="T735" s="24"/>
      <c r="U735" s="25"/>
      <c r="V735" s="25"/>
      <c r="W735" s="25"/>
      <c r="X735" s="25"/>
      <c r="Y735" s="25"/>
      <c r="Z735" s="25"/>
    </row>
    <row r="736" spans="1:26" ht="14.25" customHeight="1" x14ac:dyDescent="0.25">
      <c r="A736" s="25"/>
      <c r="B736" s="23"/>
      <c r="C736" s="23"/>
      <c r="D736" s="23"/>
      <c r="E736" s="23"/>
      <c r="F736" s="24"/>
      <c r="G736" s="30"/>
      <c r="H736" s="25"/>
      <c r="I736" s="25"/>
      <c r="J736" s="25"/>
      <c r="K736" s="25"/>
      <c r="L736" s="25"/>
      <c r="M736" s="24"/>
      <c r="N736" s="30"/>
      <c r="O736" s="25"/>
      <c r="P736" s="25"/>
      <c r="Q736" s="25"/>
      <c r="R736" s="25"/>
      <c r="S736" s="25"/>
      <c r="T736" s="24"/>
      <c r="U736" s="25"/>
      <c r="V736" s="25"/>
      <c r="W736" s="25"/>
      <c r="X736" s="25"/>
      <c r="Y736" s="25"/>
      <c r="Z736" s="25"/>
    </row>
    <row r="737" spans="1:26" ht="14.25" customHeight="1" x14ac:dyDescent="0.25">
      <c r="A737" s="25"/>
      <c r="B737" s="23"/>
      <c r="C737" s="23"/>
      <c r="D737" s="23"/>
      <c r="E737" s="23"/>
      <c r="F737" s="24"/>
      <c r="G737" s="30"/>
      <c r="H737" s="25"/>
      <c r="I737" s="25"/>
      <c r="J737" s="25"/>
      <c r="K737" s="25"/>
      <c r="L737" s="25"/>
      <c r="M737" s="24"/>
      <c r="N737" s="30"/>
      <c r="O737" s="25"/>
      <c r="P737" s="25"/>
      <c r="Q737" s="25"/>
      <c r="R737" s="25"/>
      <c r="S737" s="25"/>
      <c r="T737" s="24"/>
      <c r="U737" s="25"/>
      <c r="V737" s="25"/>
      <c r="W737" s="25"/>
      <c r="X737" s="25"/>
      <c r="Y737" s="25"/>
      <c r="Z737" s="25"/>
    </row>
    <row r="738" spans="1:26" ht="14.25" customHeight="1" x14ac:dyDescent="0.25">
      <c r="A738" s="25"/>
      <c r="B738" s="23"/>
      <c r="C738" s="23"/>
      <c r="D738" s="23"/>
      <c r="E738" s="23"/>
      <c r="F738" s="24"/>
      <c r="G738" s="30"/>
      <c r="H738" s="25"/>
      <c r="I738" s="25"/>
      <c r="J738" s="25"/>
      <c r="K738" s="25"/>
      <c r="L738" s="25"/>
      <c r="M738" s="24"/>
      <c r="N738" s="30"/>
      <c r="O738" s="25"/>
      <c r="P738" s="25"/>
      <c r="Q738" s="25"/>
      <c r="R738" s="25"/>
      <c r="S738" s="25"/>
      <c r="T738" s="24"/>
      <c r="U738" s="25"/>
      <c r="V738" s="25"/>
      <c r="W738" s="25"/>
      <c r="X738" s="25"/>
      <c r="Y738" s="25"/>
      <c r="Z738" s="25"/>
    </row>
    <row r="739" spans="1:26" ht="14.25" customHeight="1" x14ac:dyDescent="0.25">
      <c r="A739" s="25"/>
      <c r="B739" s="23"/>
      <c r="C739" s="23"/>
      <c r="D739" s="23"/>
      <c r="E739" s="23"/>
      <c r="F739" s="24"/>
      <c r="G739" s="30"/>
      <c r="H739" s="25"/>
      <c r="I739" s="25"/>
      <c r="J739" s="25"/>
      <c r="K739" s="25"/>
      <c r="L739" s="25"/>
      <c r="M739" s="24"/>
      <c r="N739" s="30"/>
      <c r="O739" s="25"/>
      <c r="P739" s="25"/>
      <c r="Q739" s="25"/>
      <c r="R739" s="25"/>
      <c r="S739" s="25"/>
      <c r="T739" s="24"/>
      <c r="U739" s="25"/>
      <c r="V739" s="25"/>
      <c r="W739" s="25"/>
      <c r="X739" s="25"/>
      <c r="Y739" s="25"/>
      <c r="Z739" s="25"/>
    </row>
    <row r="740" spans="1:26" ht="14.25" customHeight="1" x14ac:dyDescent="0.25">
      <c r="A740" s="25"/>
      <c r="B740" s="23"/>
      <c r="C740" s="23"/>
      <c r="D740" s="23"/>
      <c r="E740" s="23"/>
      <c r="F740" s="24"/>
      <c r="G740" s="30"/>
      <c r="H740" s="25"/>
      <c r="I740" s="25"/>
      <c r="J740" s="25"/>
      <c r="K740" s="25"/>
      <c r="L740" s="25"/>
      <c r="M740" s="24"/>
      <c r="N740" s="30"/>
      <c r="O740" s="25"/>
      <c r="P740" s="25"/>
      <c r="Q740" s="25"/>
      <c r="R740" s="25"/>
      <c r="S740" s="25"/>
      <c r="T740" s="24"/>
      <c r="U740" s="25"/>
      <c r="V740" s="25"/>
      <c r="W740" s="25"/>
      <c r="X740" s="25"/>
      <c r="Y740" s="25"/>
      <c r="Z740" s="25"/>
    </row>
    <row r="741" spans="1:26" ht="14.25" customHeight="1" x14ac:dyDescent="0.25">
      <c r="A741" s="25"/>
      <c r="B741" s="23"/>
      <c r="C741" s="23"/>
      <c r="D741" s="23"/>
      <c r="E741" s="23"/>
      <c r="F741" s="24"/>
      <c r="G741" s="30"/>
      <c r="H741" s="25"/>
      <c r="I741" s="25"/>
      <c r="J741" s="25"/>
      <c r="K741" s="25"/>
      <c r="L741" s="25"/>
      <c r="M741" s="24"/>
      <c r="N741" s="30"/>
      <c r="O741" s="25"/>
      <c r="P741" s="25"/>
      <c r="Q741" s="25"/>
      <c r="R741" s="25"/>
      <c r="S741" s="25"/>
      <c r="T741" s="24"/>
      <c r="U741" s="25"/>
      <c r="V741" s="25"/>
      <c r="W741" s="25"/>
      <c r="X741" s="25"/>
      <c r="Y741" s="25"/>
      <c r="Z741" s="25"/>
    </row>
    <row r="742" spans="1:26" ht="14.25" customHeight="1" x14ac:dyDescent="0.25">
      <c r="A742" s="25"/>
      <c r="B742" s="23"/>
      <c r="C742" s="23"/>
      <c r="D742" s="23"/>
      <c r="E742" s="23"/>
      <c r="F742" s="24"/>
      <c r="G742" s="30"/>
      <c r="H742" s="25"/>
      <c r="I742" s="25"/>
      <c r="J742" s="25"/>
      <c r="K742" s="25"/>
      <c r="L742" s="25"/>
      <c r="M742" s="24"/>
      <c r="N742" s="30"/>
      <c r="O742" s="25"/>
      <c r="P742" s="25"/>
      <c r="Q742" s="25"/>
      <c r="R742" s="25"/>
      <c r="S742" s="25"/>
      <c r="T742" s="24"/>
      <c r="U742" s="25"/>
      <c r="V742" s="25"/>
      <c r="W742" s="25"/>
      <c r="X742" s="25"/>
      <c r="Y742" s="25"/>
      <c r="Z742" s="25"/>
    </row>
    <row r="743" spans="1:26" ht="14.25" customHeight="1" x14ac:dyDescent="0.25">
      <c r="A743" s="25"/>
      <c r="B743" s="23"/>
      <c r="C743" s="23"/>
      <c r="D743" s="23"/>
      <c r="E743" s="23"/>
      <c r="F743" s="24"/>
      <c r="G743" s="30"/>
      <c r="H743" s="25"/>
      <c r="I743" s="25"/>
      <c r="J743" s="25"/>
      <c r="K743" s="25"/>
      <c r="L743" s="25"/>
      <c r="M743" s="24"/>
      <c r="N743" s="30"/>
      <c r="O743" s="25"/>
      <c r="P743" s="25"/>
      <c r="Q743" s="25"/>
      <c r="R743" s="25"/>
      <c r="S743" s="25"/>
      <c r="T743" s="24"/>
      <c r="U743" s="25"/>
      <c r="V743" s="25"/>
      <c r="W743" s="25"/>
      <c r="X743" s="25"/>
      <c r="Y743" s="25"/>
      <c r="Z743" s="25"/>
    </row>
    <row r="744" spans="1:26" ht="14.25" customHeight="1" x14ac:dyDescent="0.25">
      <c r="A744" s="25"/>
      <c r="B744" s="23"/>
      <c r="C744" s="23"/>
      <c r="D744" s="23"/>
      <c r="E744" s="23"/>
      <c r="F744" s="24"/>
      <c r="G744" s="30"/>
      <c r="H744" s="25"/>
      <c r="I744" s="25"/>
      <c r="J744" s="25"/>
      <c r="K744" s="25"/>
      <c r="L744" s="25"/>
      <c r="M744" s="24"/>
      <c r="N744" s="30"/>
      <c r="O744" s="25"/>
      <c r="P744" s="25"/>
      <c r="Q744" s="25"/>
      <c r="R744" s="25"/>
      <c r="S744" s="25"/>
      <c r="T744" s="24"/>
      <c r="U744" s="25"/>
      <c r="V744" s="25"/>
      <c r="W744" s="25"/>
      <c r="X744" s="25"/>
      <c r="Y744" s="25"/>
      <c r="Z744" s="25"/>
    </row>
    <row r="745" spans="1:26" ht="14.25" customHeight="1" x14ac:dyDescent="0.25">
      <c r="A745" s="25"/>
      <c r="B745" s="23"/>
      <c r="C745" s="23"/>
      <c r="D745" s="23"/>
      <c r="E745" s="23"/>
      <c r="F745" s="24"/>
      <c r="G745" s="30"/>
      <c r="H745" s="25"/>
      <c r="I745" s="25"/>
      <c r="J745" s="25"/>
      <c r="K745" s="25"/>
      <c r="L745" s="25"/>
      <c r="M745" s="24"/>
      <c r="N745" s="30"/>
      <c r="O745" s="25"/>
      <c r="P745" s="25"/>
      <c r="Q745" s="25"/>
      <c r="R745" s="25"/>
      <c r="S745" s="25"/>
      <c r="T745" s="24"/>
      <c r="U745" s="25"/>
      <c r="V745" s="25"/>
      <c r="W745" s="25"/>
      <c r="X745" s="25"/>
      <c r="Y745" s="25"/>
      <c r="Z745" s="25"/>
    </row>
    <row r="746" spans="1:26" ht="14.25" customHeight="1" x14ac:dyDescent="0.25">
      <c r="A746" s="25"/>
      <c r="B746" s="23"/>
      <c r="C746" s="23"/>
      <c r="D746" s="23"/>
      <c r="E746" s="23"/>
      <c r="F746" s="24"/>
      <c r="G746" s="30"/>
      <c r="H746" s="25"/>
      <c r="I746" s="25"/>
      <c r="J746" s="25"/>
      <c r="K746" s="25"/>
      <c r="L746" s="25"/>
      <c r="M746" s="24"/>
      <c r="N746" s="30"/>
      <c r="O746" s="25"/>
      <c r="P746" s="25"/>
      <c r="Q746" s="25"/>
      <c r="R746" s="25"/>
      <c r="S746" s="25"/>
      <c r="T746" s="24"/>
      <c r="U746" s="25"/>
      <c r="V746" s="25"/>
      <c r="W746" s="25"/>
      <c r="X746" s="25"/>
      <c r="Y746" s="25"/>
      <c r="Z746" s="25"/>
    </row>
    <row r="747" spans="1:26" ht="14.25" customHeight="1" x14ac:dyDescent="0.25">
      <c r="A747" s="25"/>
      <c r="B747" s="23"/>
      <c r="C747" s="23"/>
      <c r="D747" s="23"/>
      <c r="E747" s="23"/>
      <c r="F747" s="24"/>
      <c r="G747" s="30"/>
      <c r="H747" s="25"/>
      <c r="I747" s="25"/>
      <c r="J747" s="25"/>
      <c r="K747" s="25"/>
      <c r="L747" s="25"/>
      <c r="M747" s="24"/>
      <c r="N747" s="30"/>
      <c r="O747" s="25"/>
      <c r="P747" s="25"/>
      <c r="Q747" s="25"/>
      <c r="R747" s="25"/>
      <c r="S747" s="25"/>
      <c r="T747" s="24"/>
      <c r="U747" s="25"/>
      <c r="V747" s="25"/>
      <c r="W747" s="25"/>
      <c r="X747" s="25"/>
      <c r="Y747" s="25"/>
      <c r="Z747" s="25"/>
    </row>
    <row r="748" spans="1:26" ht="14.25" customHeight="1" x14ac:dyDescent="0.25">
      <c r="A748" s="25"/>
      <c r="B748" s="23"/>
      <c r="C748" s="23"/>
      <c r="D748" s="23"/>
      <c r="E748" s="23"/>
      <c r="F748" s="24"/>
      <c r="G748" s="30"/>
      <c r="H748" s="25"/>
      <c r="I748" s="25"/>
      <c r="J748" s="25"/>
      <c r="K748" s="25"/>
      <c r="L748" s="25"/>
      <c r="M748" s="24"/>
      <c r="N748" s="30"/>
      <c r="O748" s="25"/>
      <c r="P748" s="25"/>
      <c r="Q748" s="25"/>
      <c r="R748" s="25"/>
      <c r="S748" s="25"/>
      <c r="T748" s="24"/>
      <c r="U748" s="25"/>
      <c r="V748" s="25"/>
      <c r="W748" s="25"/>
      <c r="X748" s="25"/>
      <c r="Y748" s="25"/>
      <c r="Z748" s="25"/>
    </row>
    <row r="749" spans="1:26" ht="14.25" customHeight="1" x14ac:dyDescent="0.25">
      <c r="A749" s="25"/>
      <c r="B749" s="23"/>
      <c r="C749" s="23"/>
      <c r="D749" s="23"/>
      <c r="E749" s="23"/>
      <c r="F749" s="24"/>
      <c r="G749" s="30"/>
      <c r="H749" s="25"/>
      <c r="I749" s="25"/>
      <c r="J749" s="25"/>
      <c r="K749" s="25"/>
      <c r="L749" s="25"/>
      <c r="M749" s="24"/>
      <c r="N749" s="30"/>
      <c r="O749" s="25"/>
      <c r="P749" s="25"/>
      <c r="Q749" s="25"/>
      <c r="R749" s="25"/>
      <c r="S749" s="25"/>
      <c r="T749" s="24"/>
      <c r="U749" s="25"/>
      <c r="V749" s="25"/>
      <c r="W749" s="25"/>
      <c r="X749" s="25"/>
      <c r="Y749" s="25"/>
      <c r="Z749" s="25"/>
    </row>
    <row r="750" spans="1:26" ht="14.25" customHeight="1" x14ac:dyDescent="0.25">
      <c r="A750" s="25"/>
      <c r="B750" s="23"/>
      <c r="C750" s="23"/>
      <c r="D750" s="23"/>
      <c r="E750" s="23"/>
      <c r="F750" s="24"/>
      <c r="G750" s="30"/>
      <c r="H750" s="25"/>
      <c r="I750" s="25"/>
      <c r="J750" s="25"/>
      <c r="K750" s="25"/>
      <c r="L750" s="25"/>
      <c r="M750" s="24"/>
      <c r="N750" s="30"/>
      <c r="O750" s="25"/>
      <c r="P750" s="25"/>
      <c r="Q750" s="25"/>
      <c r="R750" s="25"/>
      <c r="S750" s="25"/>
      <c r="T750" s="24"/>
      <c r="U750" s="25"/>
      <c r="V750" s="25"/>
      <c r="W750" s="25"/>
      <c r="X750" s="25"/>
      <c r="Y750" s="25"/>
      <c r="Z750" s="25"/>
    </row>
    <row r="751" spans="1:26" ht="14.25" customHeight="1" x14ac:dyDescent="0.25">
      <c r="A751" s="25"/>
      <c r="B751" s="23"/>
      <c r="C751" s="23"/>
      <c r="D751" s="23"/>
      <c r="E751" s="23"/>
      <c r="F751" s="24"/>
      <c r="G751" s="30"/>
      <c r="H751" s="25"/>
      <c r="I751" s="25"/>
      <c r="J751" s="25"/>
      <c r="K751" s="25"/>
      <c r="L751" s="25"/>
      <c r="M751" s="24"/>
      <c r="N751" s="30"/>
      <c r="O751" s="25"/>
      <c r="P751" s="25"/>
      <c r="Q751" s="25"/>
      <c r="R751" s="25"/>
      <c r="S751" s="25"/>
      <c r="T751" s="24"/>
      <c r="U751" s="25"/>
      <c r="V751" s="25"/>
      <c r="W751" s="25"/>
      <c r="X751" s="25"/>
      <c r="Y751" s="25"/>
      <c r="Z751" s="25"/>
    </row>
    <row r="752" spans="1:26" ht="14.25" customHeight="1" x14ac:dyDescent="0.25">
      <c r="A752" s="25"/>
      <c r="B752" s="23"/>
      <c r="C752" s="23"/>
      <c r="D752" s="23"/>
      <c r="E752" s="23"/>
      <c r="F752" s="24"/>
      <c r="G752" s="30"/>
      <c r="H752" s="25"/>
      <c r="I752" s="25"/>
      <c r="J752" s="25"/>
      <c r="K752" s="25"/>
      <c r="L752" s="25"/>
      <c r="M752" s="24"/>
      <c r="N752" s="30"/>
      <c r="O752" s="25"/>
      <c r="P752" s="25"/>
      <c r="Q752" s="25"/>
      <c r="R752" s="25"/>
      <c r="S752" s="25"/>
      <c r="T752" s="24"/>
      <c r="U752" s="25"/>
      <c r="V752" s="25"/>
      <c r="W752" s="25"/>
      <c r="X752" s="25"/>
      <c r="Y752" s="25"/>
      <c r="Z752" s="25"/>
    </row>
    <row r="753" spans="1:26" ht="14.25" customHeight="1" x14ac:dyDescent="0.25">
      <c r="A753" s="25"/>
      <c r="B753" s="23"/>
      <c r="C753" s="23"/>
      <c r="D753" s="23"/>
      <c r="E753" s="23"/>
      <c r="F753" s="24"/>
      <c r="G753" s="30"/>
      <c r="H753" s="25"/>
      <c r="I753" s="25"/>
      <c r="J753" s="25"/>
      <c r="K753" s="25"/>
      <c r="L753" s="25"/>
      <c r="M753" s="24"/>
      <c r="N753" s="30"/>
      <c r="O753" s="25"/>
      <c r="P753" s="25"/>
      <c r="Q753" s="25"/>
      <c r="R753" s="25"/>
      <c r="S753" s="25"/>
      <c r="T753" s="24"/>
      <c r="U753" s="25"/>
      <c r="V753" s="25"/>
      <c r="W753" s="25"/>
      <c r="X753" s="25"/>
      <c r="Y753" s="25"/>
      <c r="Z753" s="25"/>
    </row>
    <row r="754" spans="1:26" ht="14.25" customHeight="1" x14ac:dyDescent="0.25">
      <c r="A754" s="25"/>
      <c r="B754" s="23"/>
      <c r="C754" s="23"/>
      <c r="D754" s="23"/>
      <c r="E754" s="23"/>
      <c r="F754" s="24"/>
      <c r="G754" s="30"/>
      <c r="H754" s="25"/>
      <c r="I754" s="25"/>
      <c r="J754" s="25"/>
      <c r="K754" s="25"/>
      <c r="L754" s="25"/>
      <c r="M754" s="24"/>
      <c r="N754" s="30"/>
      <c r="O754" s="25"/>
      <c r="P754" s="25"/>
      <c r="Q754" s="25"/>
      <c r="R754" s="25"/>
      <c r="S754" s="25"/>
      <c r="T754" s="24"/>
      <c r="U754" s="25"/>
      <c r="V754" s="25"/>
      <c r="W754" s="25"/>
      <c r="X754" s="25"/>
      <c r="Y754" s="25"/>
      <c r="Z754" s="25"/>
    </row>
    <row r="755" spans="1:26" ht="14.25" customHeight="1" x14ac:dyDescent="0.25">
      <c r="A755" s="25"/>
      <c r="B755" s="23"/>
      <c r="C755" s="23"/>
      <c r="D755" s="23"/>
      <c r="E755" s="23"/>
      <c r="F755" s="24"/>
      <c r="G755" s="30"/>
      <c r="H755" s="25"/>
      <c r="I755" s="25"/>
      <c r="J755" s="25"/>
      <c r="K755" s="25"/>
      <c r="L755" s="25"/>
      <c r="M755" s="24"/>
      <c r="N755" s="30"/>
      <c r="O755" s="25"/>
      <c r="P755" s="25"/>
      <c r="Q755" s="25"/>
      <c r="R755" s="25"/>
      <c r="S755" s="25"/>
      <c r="T755" s="24"/>
      <c r="U755" s="25"/>
      <c r="V755" s="25"/>
      <c r="W755" s="25"/>
      <c r="X755" s="25"/>
      <c r="Y755" s="25"/>
      <c r="Z755" s="25"/>
    </row>
    <row r="756" spans="1:26" ht="14.25" customHeight="1" x14ac:dyDescent="0.25">
      <c r="A756" s="25"/>
      <c r="B756" s="23"/>
      <c r="C756" s="23"/>
      <c r="D756" s="23"/>
      <c r="E756" s="23"/>
      <c r="F756" s="24"/>
      <c r="G756" s="30"/>
      <c r="H756" s="25"/>
      <c r="I756" s="25"/>
      <c r="J756" s="25"/>
      <c r="K756" s="25"/>
      <c r="L756" s="25"/>
      <c r="M756" s="24"/>
      <c r="N756" s="30"/>
      <c r="O756" s="25"/>
      <c r="P756" s="25"/>
      <c r="Q756" s="25"/>
      <c r="R756" s="25"/>
      <c r="S756" s="25"/>
      <c r="T756" s="24"/>
      <c r="U756" s="25"/>
      <c r="V756" s="25"/>
      <c r="W756" s="25"/>
      <c r="X756" s="25"/>
      <c r="Y756" s="25"/>
      <c r="Z756" s="25"/>
    </row>
    <row r="757" spans="1:26" ht="14.25" customHeight="1" x14ac:dyDescent="0.25">
      <c r="A757" s="25"/>
      <c r="B757" s="23"/>
      <c r="C757" s="23"/>
      <c r="D757" s="23"/>
      <c r="E757" s="23"/>
      <c r="F757" s="24"/>
      <c r="G757" s="30"/>
      <c r="H757" s="25"/>
      <c r="I757" s="25"/>
      <c r="J757" s="25"/>
      <c r="K757" s="25"/>
      <c r="L757" s="25"/>
      <c r="M757" s="24"/>
      <c r="N757" s="30"/>
      <c r="O757" s="25"/>
      <c r="P757" s="25"/>
      <c r="Q757" s="25"/>
      <c r="R757" s="25"/>
      <c r="S757" s="25"/>
      <c r="T757" s="24"/>
      <c r="U757" s="25"/>
      <c r="V757" s="25"/>
      <c r="W757" s="25"/>
      <c r="X757" s="25"/>
      <c r="Y757" s="25"/>
      <c r="Z757" s="25"/>
    </row>
    <row r="758" spans="1:26" ht="14.25" customHeight="1" x14ac:dyDescent="0.25">
      <c r="A758" s="25"/>
      <c r="B758" s="23"/>
      <c r="C758" s="23"/>
      <c r="D758" s="23"/>
      <c r="E758" s="23"/>
      <c r="F758" s="24"/>
      <c r="G758" s="30"/>
      <c r="H758" s="25"/>
      <c r="I758" s="25"/>
      <c r="J758" s="25"/>
      <c r="K758" s="25"/>
      <c r="L758" s="25"/>
      <c r="M758" s="24"/>
      <c r="N758" s="30"/>
      <c r="O758" s="25"/>
      <c r="P758" s="25"/>
      <c r="Q758" s="25"/>
      <c r="R758" s="25"/>
      <c r="S758" s="25"/>
      <c r="T758" s="24"/>
      <c r="U758" s="25"/>
      <c r="V758" s="25"/>
      <c r="W758" s="25"/>
      <c r="X758" s="25"/>
      <c r="Y758" s="25"/>
      <c r="Z758" s="25"/>
    </row>
    <row r="759" spans="1:26" ht="14.25" customHeight="1" x14ac:dyDescent="0.25">
      <c r="A759" s="25"/>
      <c r="B759" s="23"/>
      <c r="C759" s="23"/>
      <c r="D759" s="23"/>
      <c r="E759" s="23"/>
      <c r="F759" s="24"/>
      <c r="G759" s="30"/>
      <c r="H759" s="25"/>
      <c r="I759" s="25"/>
      <c r="J759" s="25"/>
      <c r="K759" s="25"/>
      <c r="L759" s="25"/>
      <c r="M759" s="24"/>
      <c r="N759" s="30"/>
      <c r="O759" s="25"/>
      <c r="P759" s="25"/>
      <c r="Q759" s="25"/>
      <c r="R759" s="25"/>
      <c r="S759" s="25"/>
      <c r="T759" s="24"/>
      <c r="U759" s="25"/>
      <c r="V759" s="25"/>
      <c r="W759" s="25"/>
      <c r="X759" s="25"/>
      <c r="Y759" s="25"/>
      <c r="Z759" s="25"/>
    </row>
    <row r="760" spans="1:26" ht="14.25" customHeight="1" x14ac:dyDescent="0.25">
      <c r="A760" s="25"/>
      <c r="B760" s="23"/>
      <c r="C760" s="23"/>
      <c r="D760" s="23"/>
      <c r="E760" s="23"/>
      <c r="F760" s="24"/>
      <c r="G760" s="30"/>
      <c r="H760" s="25"/>
      <c r="I760" s="25"/>
      <c r="J760" s="25"/>
      <c r="K760" s="25"/>
      <c r="L760" s="25"/>
      <c r="M760" s="24"/>
      <c r="N760" s="30"/>
      <c r="O760" s="25"/>
      <c r="P760" s="25"/>
      <c r="Q760" s="25"/>
      <c r="R760" s="25"/>
      <c r="S760" s="25"/>
      <c r="T760" s="24"/>
      <c r="U760" s="25"/>
      <c r="V760" s="25"/>
      <c r="W760" s="25"/>
      <c r="X760" s="25"/>
      <c r="Y760" s="25"/>
      <c r="Z760" s="25"/>
    </row>
    <row r="761" spans="1:26" ht="14.25" customHeight="1" x14ac:dyDescent="0.25">
      <c r="A761" s="25"/>
      <c r="B761" s="23"/>
      <c r="C761" s="23"/>
      <c r="D761" s="23"/>
      <c r="E761" s="23"/>
      <c r="F761" s="24"/>
      <c r="G761" s="30"/>
      <c r="H761" s="25"/>
      <c r="I761" s="25"/>
      <c r="J761" s="25"/>
      <c r="K761" s="25"/>
      <c r="L761" s="25"/>
      <c r="M761" s="24"/>
      <c r="N761" s="30"/>
      <c r="O761" s="25"/>
      <c r="P761" s="25"/>
      <c r="Q761" s="25"/>
      <c r="R761" s="25"/>
      <c r="S761" s="25"/>
      <c r="T761" s="24"/>
      <c r="U761" s="25"/>
      <c r="V761" s="25"/>
      <c r="W761" s="25"/>
      <c r="X761" s="25"/>
      <c r="Y761" s="25"/>
      <c r="Z761" s="25"/>
    </row>
    <row r="762" spans="1:26" ht="14.25" customHeight="1" x14ac:dyDescent="0.25">
      <c r="A762" s="25"/>
      <c r="B762" s="23"/>
      <c r="C762" s="23"/>
      <c r="D762" s="23"/>
      <c r="E762" s="23"/>
      <c r="F762" s="24"/>
      <c r="G762" s="30"/>
      <c r="H762" s="25"/>
      <c r="I762" s="25"/>
      <c r="J762" s="25"/>
      <c r="K762" s="25"/>
      <c r="L762" s="25"/>
      <c r="M762" s="24"/>
      <c r="N762" s="30"/>
      <c r="O762" s="25"/>
      <c r="P762" s="25"/>
      <c r="Q762" s="25"/>
      <c r="R762" s="25"/>
      <c r="S762" s="25"/>
      <c r="T762" s="24"/>
      <c r="U762" s="25"/>
      <c r="V762" s="25"/>
      <c r="W762" s="25"/>
      <c r="X762" s="25"/>
      <c r="Y762" s="25"/>
      <c r="Z762" s="25"/>
    </row>
    <row r="763" spans="1:26" ht="14.25" customHeight="1" x14ac:dyDescent="0.25">
      <c r="A763" s="25"/>
      <c r="B763" s="23"/>
      <c r="C763" s="23"/>
      <c r="D763" s="23"/>
      <c r="E763" s="23"/>
      <c r="F763" s="24"/>
      <c r="G763" s="30"/>
      <c r="H763" s="25"/>
      <c r="I763" s="25"/>
      <c r="J763" s="25"/>
      <c r="K763" s="25"/>
      <c r="L763" s="25"/>
      <c r="M763" s="24"/>
      <c r="N763" s="30"/>
      <c r="O763" s="25"/>
      <c r="P763" s="25"/>
      <c r="Q763" s="25"/>
      <c r="R763" s="25"/>
      <c r="S763" s="25"/>
      <c r="T763" s="24"/>
      <c r="U763" s="25"/>
      <c r="V763" s="25"/>
      <c r="W763" s="25"/>
      <c r="X763" s="25"/>
      <c r="Y763" s="25"/>
      <c r="Z763" s="25"/>
    </row>
    <row r="764" spans="1:26" ht="14.25" customHeight="1" x14ac:dyDescent="0.25">
      <c r="A764" s="25"/>
      <c r="B764" s="23"/>
      <c r="C764" s="23"/>
      <c r="D764" s="23"/>
      <c r="E764" s="23"/>
      <c r="F764" s="24"/>
      <c r="G764" s="30"/>
      <c r="H764" s="25"/>
      <c r="I764" s="25"/>
      <c r="J764" s="25"/>
      <c r="K764" s="25"/>
      <c r="L764" s="25"/>
      <c r="M764" s="24"/>
      <c r="N764" s="30"/>
      <c r="O764" s="25"/>
      <c r="P764" s="25"/>
      <c r="Q764" s="25"/>
      <c r="R764" s="25"/>
      <c r="S764" s="25"/>
      <c r="T764" s="24"/>
      <c r="U764" s="25"/>
      <c r="V764" s="25"/>
      <c r="W764" s="25"/>
      <c r="X764" s="25"/>
      <c r="Y764" s="25"/>
      <c r="Z764" s="25"/>
    </row>
    <row r="765" spans="1:26" ht="14.25" customHeight="1" x14ac:dyDescent="0.25">
      <c r="A765" s="25"/>
      <c r="B765" s="23"/>
      <c r="C765" s="23"/>
      <c r="D765" s="23"/>
      <c r="E765" s="23"/>
      <c r="F765" s="24"/>
      <c r="G765" s="30"/>
      <c r="H765" s="25"/>
      <c r="I765" s="25"/>
      <c r="J765" s="25"/>
      <c r="K765" s="25"/>
      <c r="L765" s="25"/>
      <c r="M765" s="24"/>
      <c r="N765" s="30"/>
      <c r="O765" s="25"/>
      <c r="P765" s="25"/>
      <c r="Q765" s="25"/>
      <c r="R765" s="25"/>
      <c r="S765" s="25"/>
      <c r="T765" s="24"/>
      <c r="U765" s="25"/>
      <c r="V765" s="25"/>
      <c r="W765" s="25"/>
      <c r="X765" s="25"/>
      <c r="Y765" s="25"/>
      <c r="Z765" s="25"/>
    </row>
    <row r="766" spans="1:26" ht="14.25" customHeight="1" x14ac:dyDescent="0.25">
      <c r="A766" s="25"/>
      <c r="B766" s="23"/>
      <c r="C766" s="23"/>
      <c r="D766" s="23"/>
      <c r="E766" s="23"/>
      <c r="F766" s="24"/>
      <c r="G766" s="30"/>
      <c r="H766" s="25"/>
      <c r="I766" s="25"/>
      <c r="J766" s="25"/>
      <c r="K766" s="25"/>
      <c r="L766" s="25"/>
      <c r="M766" s="24"/>
      <c r="N766" s="30"/>
      <c r="O766" s="25"/>
      <c r="P766" s="25"/>
      <c r="Q766" s="25"/>
      <c r="R766" s="25"/>
      <c r="S766" s="25"/>
      <c r="T766" s="24"/>
      <c r="U766" s="25"/>
      <c r="V766" s="25"/>
      <c r="W766" s="25"/>
      <c r="X766" s="25"/>
      <c r="Y766" s="25"/>
      <c r="Z766" s="25"/>
    </row>
    <row r="767" spans="1:26" ht="14.25" customHeight="1" x14ac:dyDescent="0.25">
      <c r="A767" s="25"/>
      <c r="B767" s="23"/>
      <c r="C767" s="23"/>
      <c r="D767" s="23"/>
      <c r="E767" s="23"/>
      <c r="F767" s="24"/>
      <c r="G767" s="30"/>
      <c r="H767" s="25"/>
      <c r="I767" s="25"/>
      <c r="J767" s="25"/>
      <c r="K767" s="25"/>
      <c r="L767" s="25"/>
      <c r="M767" s="24"/>
      <c r="N767" s="30"/>
      <c r="O767" s="25"/>
      <c r="P767" s="25"/>
      <c r="Q767" s="25"/>
      <c r="R767" s="25"/>
      <c r="S767" s="25"/>
      <c r="T767" s="24"/>
      <c r="U767" s="25"/>
      <c r="V767" s="25"/>
      <c r="W767" s="25"/>
      <c r="X767" s="25"/>
      <c r="Y767" s="25"/>
      <c r="Z767" s="25"/>
    </row>
    <row r="768" spans="1:26" ht="14.25" customHeight="1" x14ac:dyDescent="0.25">
      <c r="A768" s="25"/>
      <c r="B768" s="23"/>
      <c r="C768" s="23"/>
      <c r="D768" s="23"/>
      <c r="E768" s="23"/>
      <c r="F768" s="24"/>
      <c r="G768" s="30"/>
      <c r="H768" s="25"/>
      <c r="I768" s="25"/>
      <c r="J768" s="25"/>
      <c r="K768" s="25"/>
      <c r="L768" s="25"/>
      <c r="M768" s="24"/>
      <c r="N768" s="30"/>
      <c r="O768" s="25"/>
      <c r="P768" s="25"/>
      <c r="Q768" s="25"/>
      <c r="R768" s="25"/>
      <c r="S768" s="25"/>
      <c r="T768" s="24"/>
      <c r="U768" s="25"/>
      <c r="V768" s="25"/>
      <c r="W768" s="25"/>
      <c r="X768" s="25"/>
      <c r="Y768" s="25"/>
      <c r="Z768" s="25"/>
    </row>
    <row r="769" spans="1:26" ht="14.25" customHeight="1" x14ac:dyDescent="0.25">
      <c r="A769" s="25"/>
      <c r="B769" s="23"/>
      <c r="C769" s="23"/>
      <c r="D769" s="23"/>
      <c r="E769" s="23"/>
      <c r="F769" s="24"/>
      <c r="G769" s="30"/>
      <c r="H769" s="25"/>
      <c r="I769" s="25"/>
      <c r="J769" s="25"/>
      <c r="K769" s="25"/>
      <c r="L769" s="25"/>
      <c r="M769" s="24"/>
      <c r="N769" s="30"/>
      <c r="O769" s="25"/>
      <c r="P769" s="25"/>
      <c r="Q769" s="25"/>
      <c r="R769" s="25"/>
      <c r="S769" s="25"/>
      <c r="T769" s="24"/>
      <c r="U769" s="25"/>
      <c r="V769" s="25"/>
      <c r="W769" s="25"/>
      <c r="X769" s="25"/>
      <c r="Y769" s="25"/>
      <c r="Z769" s="25"/>
    </row>
    <row r="770" spans="1:26" ht="14.25" customHeight="1" x14ac:dyDescent="0.25">
      <c r="A770" s="25"/>
      <c r="B770" s="23"/>
      <c r="C770" s="23"/>
      <c r="D770" s="23"/>
      <c r="E770" s="23"/>
      <c r="F770" s="24"/>
      <c r="G770" s="30"/>
      <c r="H770" s="25"/>
      <c r="I770" s="25"/>
      <c r="J770" s="25"/>
      <c r="K770" s="25"/>
      <c r="L770" s="25"/>
      <c r="M770" s="24"/>
      <c r="N770" s="30"/>
      <c r="O770" s="25"/>
      <c r="P770" s="25"/>
      <c r="Q770" s="25"/>
      <c r="R770" s="25"/>
      <c r="S770" s="25"/>
      <c r="T770" s="24"/>
      <c r="U770" s="25"/>
      <c r="V770" s="25"/>
      <c r="W770" s="25"/>
      <c r="X770" s="25"/>
      <c r="Y770" s="25"/>
      <c r="Z770" s="25"/>
    </row>
    <row r="771" spans="1:26" ht="14.25" customHeight="1" x14ac:dyDescent="0.25">
      <c r="A771" s="25"/>
      <c r="B771" s="23"/>
      <c r="C771" s="23"/>
      <c r="D771" s="23"/>
      <c r="E771" s="23"/>
      <c r="F771" s="24"/>
      <c r="G771" s="30"/>
      <c r="H771" s="25"/>
      <c r="I771" s="25"/>
      <c r="J771" s="25"/>
      <c r="K771" s="25"/>
      <c r="L771" s="25"/>
      <c r="M771" s="24"/>
      <c r="N771" s="30"/>
      <c r="O771" s="25"/>
      <c r="P771" s="25"/>
      <c r="Q771" s="25"/>
      <c r="R771" s="25"/>
      <c r="S771" s="25"/>
      <c r="T771" s="24"/>
      <c r="U771" s="25"/>
      <c r="V771" s="25"/>
      <c r="W771" s="25"/>
      <c r="X771" s="25"/>
      <c r="Y771" s="25"/>
      <c r="Z771" s="25"/>
    </row>
    <row r="772" spans="1:26" ht="14.25" customHeight="1" x14ac:dyDescent="0.25">
      <c r="A772" s="25"/>
      <c r="B772" s="23"/>
      <c r="C772" s="23"/>
      <c r="D772" s="23"/>
      <c r="E772" s="23"/>
      <c r="F772" s="24"/>
      <c r="G772" s="30"/>
      <c r="H772" s="25"/>
      <c r="I772" s="25"/>
      <c r="J772" s="25"/>
      <c r="K772" s="25"/>
      <c r="L772" s="25"/>
      <c r="M772" s="24"/>
      <c r="N772" s="30"/>
      <c r="O772" s="25"/>
      <c r="P772" s="25"/>
      <c r="Q772" s="25"/>
      <c r="R772" s="25"/>
      <c r="S772" s="25"/>
      <c r="T772" s="24"/>
      <c r="U772" s="25"/>
      <c r="V772" s="25"/>
      <c r="W772" s="25"/>
      <c r="X772" s="25"/>
      <c r="Y772" s="25"/>
      <c r="Z772" s="25"/>
    </row>
    <row r="773" spans="1:26" ht="14.25" customHeight="1" x14ac:dyDescent="0.25">
      <c r="A773" s="25"/>
      <c r="B773" s="23"/>
      <c r="C773" s="23"/>
      <c r="D773" s="23"/>
      <c r="E773" s="23"/>
      <c r="F773" s="24"/>
      <c r="G773" s="30"/>
      <c r="H773" s="25"/>
      <c r="I773" s="25"/>
      <c r="J773" s="25"/>
      <c r="K773" s="25"/>
      <c r="L773" s="25"/>
      <c r="M773" s="24"/>
      <c r="N773" s="30"/>
      <c r="O773" s="25"/>
      <c r="P773" s="25"/>
      <c r="Q773" s="25"/>
      <c r="R773" s="25"/>
      <c r="S773" s="25"/>
      <c r="T773" s="24"/>
      <c r="U773" s="25"/>
      <c r="V773" s="25"/>
      <c r="W773" s="25"/>
      <c r="X773" s="25"/>
      <c r="Y773" s="25"/>
      <c r="Z773" s="25"/>
    </row>
    <row r="774" spans="1:26" ht="14.25" customHeight="1" x14ac:dyDescent="0.25">
      <c r="A774" s="25"/>
      <c r="B774" s="23"/>
      <c r="C774" s="23"/>
      <c r="D774" s="23"/>
      <c r="E774" s="23"/>
      <c r="F774" s="24"/>
      <c r="G774" s="30"/>
      <c r="H774" s="25"/>
      <c r="I774" s="25"/>
      <c r="J774" s="25"/>
      <c r="K774" s="25"/>
      <c r="L774" s="25"/>
      <c r="M774" s="24"/>
      <c r="N774" s="30"/>
      <c r="O774" s="25"/>
      <c r="P774" s="25"/>
      <c r="Q774" s="25"/>
      <c r="R774" s="25"/>
      <c r="S774" s="25"/>
      <c r="T774" s="24"/>
      <c r="U774" s="25"/>
      <c r="V774" s="25"/>
      <c r="W774" s="25"/>
      <c r="X774" s="25"/>
      <c r="Y774" s="25"/>
      <c r="Z774" s="25"/>
    </row>
    <row r="775" spans="1:26" ht="14.25" customHeight="1" x14ac:dyDescent="0.25">
      <c r="A775" s="25"/>
      <c r="B775" s="23"/>
      <c r="C775" s="23"/>
      <c r="D775" s="23"/>
      <c r="E775" s="23"/>
      <c r="F775" s="24"/>
      <c r="G775" s="30"/>
      <c r="H775" s="25"/>
      <c r="I775" s="25"/>
      <c r="J775" s="25"/>
      <c r="K775" s="25"/>
      <c r="L775" s="25"/>
      <c r="M775" s="24"/>
      <c r="N775" s="30"/>
      <c r="O775" s="25"/>
      <c r="P775" s="25"/>
      <c r="Q775" s="25"/>
      <c r="R775" s="25"/>
      <c r="S775" s="25"/>
      <c r="T775" s="24"/>
      <c r="U775" s="25"/>
      <c r="V775" s="25"/>
      <c r="W775" s="25"/>
      <c r="X775" s="25"/>
      <c r="Y775" s="25"/>
      <c r="Z775" s="25"/>
    </row>
    <row r="776" spans="1:26" ht="14.25" customHeight="1" x14ac:dyDescent="0.25">
      <c r="A776" s="25"/>
      <c r="B776" s="23"/>
      <c r="C776" s="23"/>
      <c r="D776" s="23"/>
      <c r="E776" s="23"/>
      <c r="F776" s="24"/>
      <c r="G776" s="30"/>
      <c r="H776" s="25"/>
      <c r="I776" s="25"/>
      <c r="J776" s="25"/>
      <c r="K776" s="25"/>
      <c r="L776" s="25"/>
      <c r="M776" s="24"/>
      <c r="N776" s="30"/>
      <c r="O776" s="25"/>
      <c r="P776" s="25"/>
      <c r="Q776" s="25"/>
      <c r="R776" s="25"/>
      <c r="S776" s="25"/>
      <c r="T776" s="24"/>
      <c r="U776" s="25"/>
      <c r="V776" s="25"/>
      <c r="W776" s="25"/>
      <c r="X776" s="25"/>
      <c r="Y776" s="25"/>
      <c r="Z776" s="25"/>
    </row>
    <row r="777" spans="1:26" ht="14.25" customHeight="1" x14ac:dyDescent="0.25">
      <c r="A777" s="25"/>
      <c r="B777" s="23"/>
      <c r="C777" s="23"/>
      <c r="D777" s="23"/>
      <c r="E777" s="23"/>
      <c r="F777" s="24"/>
      <c r="G777" s="30"/>
      <c r="H777" s="25"/>
      <c r="I777" s="25"/>
      <c r="J777" s="25"/>
      <c r="K777" s="25"/>
      <c r="L777" s="25"/>
      <c r="M777" s="24"/>
      <c r="N777" s="30"/>
      <c r="O777" s="25"/>
      <c r="P777" s="25"/>
      <c r="Q777" s="25"/>
      <c r="R777" s="25"/>
      <c r="S777" s="25"/>
      <c r="T777" s="24"/>
      <c r="U777" s="25"/>
      <c r="V777" s="25"/>
      <c r="W777" s="25"/>
      <c r="X777" s="25"/>
      <c r="Y777" s="25"/>
      <c r="Z777" s="25"/>
    </row>
    <row r="778" spans="1:26" ht="14.25" customHeight="1" x14ac:dyDescent="0.25">
      <c r="A778" s="25"/>
      <c r="B778" s="23"/>
      <c r="C778" s="23"/>
      <c r="D778" s="23"/>
      <c r="E778" s="23"/>
      <c r="F778" s="24"/>
      <c r="G778" s="30"/>
      <c r="H778" s="25"/>
      <c r="I778" s="25"/>
      <c r="J778" s="25"/>
      <c r="K778" s="25"/>
      <c r="L778" s="25"/>
      <c r="M778" s="24"/>
      <c r="N778" s="30"/>
      <c r="O778" s="25"/>
      <c r="P778" s="25"/>
      <c r="Q778" s="25"/>
      <c r="R778" s="25"/>
      <c r="S778" s="25"/>
      <c r="T778" s="24"/>
      <c r="U778" s="25"/>
      <c r="V778" s="25"/>
      <c r="W778" s="25"/>
      <c r="X778" s="25"/>
      <c r="Y778" s="25"/>
      <c r="Z778" s="25"/>
    </row>
    <row r="779" spans="1:26" ht="14.25" customHeight="1" x14ac:dyDescent="0.25">
      <c r="A779" s="25"/>
      <c r="B779" s="23"/>
      <c r="C779" s="23"/>
      <c r="D779" s="23"/>
      <c r="E779" s="23"/>
      <c r="F779" s="24"/>
      <c r="G779" s="30"/>
      <c r="H779" s="25"/>
      <c r="I779" s="25"/>
      <c r="J779" s="25"/>
      <c r="K779" s="25"/>
      <c r="L779" s="25"/>
      <c r="M779" s="24"/>
      <c r="N779" s="30"/>
      <c r="O779" s="25"/>
      <c r="P779" s="25"/>
      <c r="Q779" s="25"/>
      <c r="R779" s="25"/>
      <c r="S779" s="25"/>
      <c r="T779" s="24"/>
      <c r="U779" s="25"/>
      <c r="V779" s="25"/>
      <c r="W779" s="25"/>
      <c r="X779" s="25"/>
      <c r="Y779" s="25"/>
      <c r="Z779" s="25"/>
    </row>
    <row r="780" spans="1:26" ht="14.25" customHeight="1" x14ac:dyDescent="0.25">
      <c r="A780" s="25"/>
      <c r="B780" s="23"/>
      <c r="C780" s="23"/>
      <c r="D780" s="23"/>
      <c r="E780" s="23"/>
      <c r="F780" s="24"/>
      <c r="G780" s="30"/>
      <c r="H780" s="25"/>
      <c r="I780" s="25"/>
      <c r="J780" s="25"/>
      <c r="K780" s="25"/>
      <c r="L780" s="25"/>
      <c r="M780" s="24"/>
      <c r="N780" s="30"/>
      <c r="O780" s="25"/>
      <c r="P780" s="25"/>
      <c r="Q780" s="25"/>
      <c r="R780" s="25"/>
      <c r="S780" s="25"/>
      <c r="T780" s="24"/>
      <c r="U780" s="25"/>
      <c r="V780" s="25"/>
      <c r="W780" s="25"/>
      <c r="X780" s="25"/>
      <c r="Y780" s="25"/>
      <c r="Z780" s="25"/>
    </row>
    <row r="781" spans="1:26" ht="14.25" customHeight="1" x14ac:dyDescent="0.25">
      <c r="A781" s="25"/>
      <c r="B781" s="23"/>
      <c r="C781" s="23"/>
      <c r="D781" s="23"/>
      <c r="E781" s="23"/>
      <c r="F781" s="24"/>
      <c r="G781" s="30"/>
      <c r="H781" s="25"/>
      <c r="I781" s="25"/>
      <c r="J781" s="25"/>
      <c r="K781" s="25"/>
      <c r="L781" s="25"/>
      <c r="M781" s="24"/>
      <c r="N781" s="30"/>
      <c r="O781" s="25"/>
      <c r="P781" s="25"/>
      <c r="Q781" s="25"/>
      <c r="R781" s="25"/>
      <c r="S781" s="25"/>
      <c r="T781" s="24"/>
      <c r="U781" s="25"/>
      <c r="V781" s="25"/>
      <c r="W781" s="25"/>
      <c r="X781" s="25"/>
      <c r="Y781" s="25"/>
      <c r="Z781" s="25"/>
    </row>
    <row r="782" spans="1:26" ht="14.25" customHeight="1" x14ac:dyDescent="0.25">
      <c r="A782" s="25"/>
      <c r="B782" s="23"/>
      <c r="C782" s="23"/>
      <c r="D782" s="23"/>
      <c r="E782" s="23"/>
      <c r="F782" s="24"/>
      <c r="G782" s="30"/>
      <c r="H782" s="25"/>
      <c r="I782" s="25"/>
      <c r="J782" s="25"/>
      <c r="K782" s="25"/>
      <c r="L782" s="25"/>
      <c r="M782" s="24"/>
      <c r="N782" s="30"/>
      <c r="O782" s="25"/>
      <c r="P782" s="25"/>
      <c r="Q782" s="25"/>
      <c r="R782" s="25"/>
      <c r="S782" s="25"/>
      <c r="T782" s="24"/>
      <c r="U782" s="25"/>
      <c r="V782" s="25"/>
      <c r="W782" s="25"/>
      <c r="X782" s="25"/>
      <c r="Y782" s="25"/>
      <c r="Z782" s="25"/>
    </row>
    <row r="783" spans="1:26" ht="14.25" customHeight="1" x14ac:dyDescent="0.25">
      <c r="A783" s="25"/>
      <c r="B783" s="23"/>
      <c r="C783" s="23"/>
      <c r="D783" s="23"/>
      <c r="E783" s="23"/>
      <c r="F783" s="24"/>
      <c r="G783" s="30"/>
      <c r="H783" s="25"/>
      <c r="I783" s="25"/>
      <c r="J783" s="25"/>
      <c r="K783" s="25"/>
      <c r="L783" s="25"/>
      <c r="M783" s="24"/>
      <c r="N783" s="30"/>
      <c r="O783" s="25"/>
      <c r="P783" s="25"/>
      <c r="Q783" s="25"/>
      <c r="R783" s="25"/>
      <c r="S783" s="25"/>
      <c r="T783" s="24"/>
      <c r="U783" s="25"/>
      <c r="V783" s="25"/>
      <c r="W783" s="25"/>
      <c r="X783" s="25"/>
      <c r="Y783" s="25"/>
      <c r="Z783" s="25"/>
    </row>
    <row r="784" spans="1:26" ht="14.25" customHeight="1" x14ac:dyDescent="0.25">
      <c r="A784" s="25"/>
      <c r="B784" s="23"/>
      <c r="C784" s="23"/>
      <c r="D784" s="23"/>
      <c r="E784" s="23"/>
      <c r="F784" s="24"/>
      <c r="G784" s="30"/>
      <c r="H784" s="25"/>
      <c r="I784" s="25"/>
      <c r="J784" s="25"/>
      <c r="K784" s="25"/>
      <c r="L784" s="25"/>
      <c r="M784" s="24"/>
      <c r="N784" s="30"/>
      <c r="O784" s="25"/>
      <c r="P784" s="25"/>
      <c r="Q784" s="25"/>
      <c r="R784" s="25"/>
      <c r="S784" s="25"/>
      <c r="T784" s="24"/>
      <c r="U784" s="25"/>
      <c r="V784" s="25"/>
      <c r="W784" s="25"/>
      <c r="X784" s="25"/>
      <c r="Y784" s="25"/>
      <c r="Z784" s="25"/>
    </row>
    <row r="785" spans="1:26" ht="14.25" customHeight="1" x14ac:dyDescent="0.25">
      <c r="A785" s="25"/>
      <c r="B785" s="23"/>
      <c r="C785" s="23"/>
      <c r="D785" s="23"/>
      <c r="E785" s="23"/>
      <c r="F785" s="24"/>
      <c r="G785" s="30"/>
      <c r="H785" s="25"/>
      <c r="I785" s="25"/>
      <c r="J785" s="25"/>
      <c r="K785" s="25"/>
      <c r="L785" s="25"/>
      <c r="M785" s="24"/>
      <c r="N785" s="30"/>
      <c r="O785" s="25"/>
      <c r="P785" s="25"/>
      <c r="Q785" s="25"/>
      <c r="R785" s="25"/>
      <c r="S785" s="25"/>
      <c r="T785" s="24"/>
      <c r="U785" s="25"/>
      <c r="V785" s="25"/>
      <c r="W785" s="25"/>
      <c r="X785" s="25"/>
      <c r="Y785" s="25"/>
      <c r="Z785" s="25"/>
    </row>
    <row r="786" spans="1:26" ht="14.25" customHeight="1" x14ac:dyDescent="0.25">
      <c r="A786" s="25"/>
      <c r="B786" s="23"/>
      <c r="C786" s="23"/>
      <c r="D786" s="23"/>
      <c r="E786" s="23"/>
      <c r="F786" s="24"/>
      <c r="G786" s="30"/>
      <c r="H786" s="25"/>
      <c r="I786" s="25"/>
      <c r="J786" s="25"/>
      <c r="K786" s="25"/>
      <c r="L786" s="25"/>
      <c r="M786" s="24"/>
      <c r="N786" s="30"/>
      <c r="O786" s="25"/>
      <c r="P786" s="25"/>
      <c r="Q786" s="25"/>
      <c r="R786" s="25"/>
      <c r="S786" s="25"/>
      <c r="T786" s="24"/>
      <c r="U786" s="25"/>
      <c r="V786" s="25"/>
      <c r="W786" s="25"/>
      <c r="X786" s="25"/>
      <c r="Y786" s="25"/>
      <c r="Z786" s="25"/>
    </row>
    <row r="787" spans="1:26" ht="14.25" customHeight="1" x14ac:dyDescent="0.25">
      <c r="A787" s="25"/>
      <c r="B787" s="23"/>
      <c r="C787" s="23"/>
      <c r="D787" s="23"/>
      <c r="E787" s="23"/>
      <c r="F787" s="24"/>
      <c r="G787" s="30"/>
      <c r="H787" s="25"/>
      <c r="I787" s="25"/>
      <c r="J787" s="25"/>
      <c r="K787" s="25"/>
      <c r="L787" s="25"/>
      <c r="M787" s="24"/>
      <c r="N787" s="30"/>
      <c r="O787" s="25"/>
      <c r="P787" s="25"/>
      <c r="Q787" s="25"/>
      <c r="R787" s="25"/>
      <c r="S787" s="25"/>
      <c r="T787" s="24"/>
      <c r="U787" s="25"/>
      <c r="V787" s="25"/>
      <c r="W787" s="25"/>
      <c r="X787" s="25"/>
      <c r="Y787" s="25"/>
      <c r="Z787" s="25"/>
    </row>
    <row r="788" spans="1:26" ht="14.25" customHeight="1" x14ac:dyDescent="0.25">
      <c r="A788" s="25"/>
      <c r="B788" s="23"/>
      <c r="C788" s="23"/>
      <c r="D788" s="23"/>
      <c r="E788" s="23"/>
      <c r="F788" s="24"/>
      <c r="G788" s="30"/>
      <c r="H788" s="25"/>
      <c r="I788" s="25"/>
      <c r="J788" s="25"/>
      <c r="K788" s="25"/>
      <c r="L788" s="25"/>
      <c r="M788" s="24"/>
      <c r="N788" s="30"/>
      <c r="O788" s="25"/>
      <c r="P788" s="25"/>
      <c r="Q788" s="25"/>
      <c r="R788" s="25"/>
      <c r="S788" s="25"/>
      <c r="T788" s="24"/>
      <c r="U788" s="25"/>
      <c r="V788" s="25"/>
      <c r="W788" s="25"/>
      <c r="X788" s="25"/>
      <c r="Y788" s="25"/>
      <c r="Z788" s="25"/>
    </row>
    <row r="789" spans="1:26" ht="14.25" customHeight="1" x14ac:dyDescent="0.25">
      <c r="A789" s="25"/>
      <c r="B789" s="23"/>
      <c r="C789" s="23"/>
      <c r="D789" s="23"/>
      <c r="E789" s="23"/>
      <c r="F789" s="24"/>
      <c r="G789" s="30"/>
      <c r="H789" s="25"/>
      <c r="I789" s="25"/>
      <c r="J789" s="25"/>
      <c r="K789" s="25"/>
      <c r="L789" s="25"/>
      <c r="M789" s="24"/>
      <c r="N789" s="30"/>
      <c r="O789" s="25"/>
      <c r="P789" s="25"/>
      <c r="Q789" s="25"/>
      <c r="R789" s="25"/>
      <c r="S789" s="25"/>
      <c r="T789" s="24"/>
      <c r="U789" s="25"/>
      <c r="V789" s="25"/>
      <c r="W789" s="25"/>
      <c r="X789" s="25"/>
      <c r="Y789" s="25"/>
      <c r="Z789" s="25"/>
    </row>
    <row r="790" spans="1:26" ht="14.25" customHeight="1" x14ac:dyDescent="0.25">
      <c r="A790" s="25"/>
      <c r="B790" s="23"/>
      <c r="C790" s="23"/>
      <c r="D790" s="23"/>
      <c r="E790" s="23"/>
      <c r="F790" s="24"/>
      <c r="G790" s="30"/>
      <c r="H790" s="25"/>
      <c r="I790" s="25"/>
      <c r="J790" s="25"/>
      <c r="K790" s="25"/>
      <c r="L790" s="25"/>
      <c r="M790" s="24"/>
      <c r="N790" s="30"/>
      <c r="O790" s="25"/>
      <c r="P790" s="25"/>
      <c r="Q790" s="25"/>
      <c r="R790" s="25"/>
      <c r="S790" s="25"/>
      <c r="T790" s="24"/>
      <c r="U790" s="25"/>
      <c r="V790" s="25"/>
      <c r="W790" s="25"/>
      <c r="X790" s="25"/>
      <c r="Y790" s="25"/>
      <c r="Z790" s="25"/>
    </row>
    <row r="791" spans="1:26" ht="14.25" customHeight="1" x14ac:dyDescent="0.25">
      <c r="A791" s="25"/>
      <c r="B791" s="23"/>
      <c r="C791" s="23"/>
      <c r="D791" s="23"/>
      <c r="E791" s="23"/>
      <c r="F791" s="24"/>
      <c r="G791" s="30"/>
      <c r="H791" s="25"/>
      <c r="I791" s="25"/>
      <c r="J791" s="25"/>
      <c r="K791" s="25"/>
      <c r="L791" s="25"/>
      <c r="M791" s="24"/>
      <c r="N791" s="30"/>
      <c r="O791" s="25"/>
      <c r="P791" s="25"/>
      <c r="Q791" s="25"/>
      <c r="R791" s="25"/>
      <c r="S791" s="25"/>
      <c r="T791" s="24"/>
      <c r="U791" s="25"/>
      <c r="V791" s="25"/>
      <c r="W791" s="25"/>
      <c r="X791" s="25"/>
      <c r="Y791" s="25"/>
      <c r="Z791" s="25"/>
    </row>
    <row r="792" spans="1:26" ht="14.25" customHeight="1" x14ac:dyDescent="0.25">
      <c r="A792" s="25"/>
      <c r="B792" s="23"/>
      <c r="C792" s="23"/>
      <c r="D792" s="23"/>
      <c r="E792" s="23"/>
      <c r="F792" s="24"/>
      <c r="G792" s="30"/>
      <c r="H792" s="25"/>
      <c r="I792" s="25"/>
      <c r="J792" s="25"/>
      <c r="K792" s="25"/>
      <c r="L792" s="25"/>
      <c r="M792" s="24"/>
      <c r="N792" s="30"/>
      <c r="O792" s="25"/>
      <c r="P792" s="25"/>
      <c r="Q792" s="25"/>
      <c r="R792" s="25"/>
      <c r="S792" s="25"/>
      <c r="T792" s="24"/>
      <c r="U792" s="25"/>
      <c r="V792" s="25"/>
      <c r="W792" s="25"/>
      <c r="X792" s="25"/>
      <c r="Y792" s="25"/>
      <c r="Z792" s="25"/>
    </row>
    <row r="793" spans="1:26" ht="14.25" customHeight="1" x14ac:dyDescent="0.25">
      <c r="A793" s="25"/>
      <c r="B793" s="23"/>
      <c r="C793" s="23"/>
      <c r="D793" s="23"/>
      <c r="E793" s="23"/>
      <c r="F793" s="24"/>
      <c r="G793" s="30"/>
      <c r="H793" s="25"/>
      <c r="I793" s="25"/>
      <c r="J793" s="25"/>
      <c r="K793" s="25"/>
      <c r="L793" s="25"/>
      <c r="M793" s="24"/>
      <c r="N793" s="30"/>
      <c r="O793" s="25"/>
      <c r="P793" s="25"/>
      <c r="Q793" s="25"/>
      <c r="R793" s="25"/>
      <c r="S793" s="25"/>
      <c r="T793" s="24"/>
      <c r="U793" s="25"/>
      <c r="V793" s="25"/>
      <c r="W793" s="25"/>
      <c r="X793" s="25"/>
      <c r="Y793" s="25"/>
      <c r="Z793" s="25"/>
    </row>
    <row r="794" spans="1:26" ht="14.25" customHeight="1" x14ac:dyDescent="0.25">
      <c r="A794" s="25"/>
      <c r="B794" s="23"/>
      <c r="C794" s="23"/>
      <c r="D794" s="23"/>
      <c r="E794" s="23"/>
      <c r="F794" s="24"/>
      <c r="G794" s="30"/>
      <c r="H794" s="25"/>
      <c r="I794" s="25"/>
      <c r="J794" s="25"/>
      <c r="K794" s="25"/>
      <c r="L794" s="25"/>
      <c r="M794" s="24"/>
      <c r="N794" s="30"/>
      <c r="O794" s="25"/>
      <c r="P794" s="25"/>
      <c r="Q794" s="25"/>
      <c r="R794" s="25"/>
      <c r="S794" s="25"/>
      <c r="T794" s="24"/>
      <c r="U794" s="25"/>
      <c r="V794" s="25"/>
      <c r="W794" s="25"/>
      <c r="X794" s="25"/>
      <c r="Y794" s="25"/>
      <c r="Z794" s="25"/>
    </row>
    <row r="795" spans="1:26" ht="14.25" customHeight="1" x14ac:dyDescent="0.25">
      <c r="A795" s="25"/>
      <c r="B795" s="23"/>
      <c r="C795" s="23"/>
      <c r="D795" s="23"/>
      <c r="E795" s="23"/>
      <c r="F795" s="24"/>
      <c r="G795" s="30"/>
      <c r="H795" s="25"/>
      <c r="I795" s="25"/>
      <c r="J795" s="25"/>
      <c r="K795" s="25"/>
      <c r="L795" s="25"/>
      <c r="M795" s="24"/>
      <c r="N795" s="30"/>
      <c r="O795" s="25"/>
      <c r="P795" s="25"/>
      <c r="Q795" s="25"/>
      <c r="R795" s="25"/>
      <c r="S795" s="25"/>
      <c r="T795" s="24"/>
      <c r="U795" s="25"/>
      <c r="V795" s="25"/>
      <c r="W795" s="25"/>
      <c r="X795" s="25"/>
      <c r="Y795" s="25"/>
      <c r="Z795" s="25"/>
    </row>
    <row r="796" spans="1:26" ht="14.25" customHeight="1" x14ac:dyDescent="0.25">
      <c r="A796" s="25"/>
      <c r="B796" s="23"/>
      <c r="C796" s="23"/>
      <c r="D796" s="23"/>
      <c r="E796" s="23"/>
      <c r="F796" s="24"/>
      <c r="G796" s="30"/>
      <c r="H796" s="25"/>
      <c r="I796" s="25"/>
      <c r="J796" s="25"/>
      <c r="K796" s="25"/>
      <c r="L796" s="25"/>
      <c r="M796" s="24"/>
      <c r="N796" s="30"/>
      <c r="O796" s="25"/>
      <c r="P796" s="25"/>
      <c r="Q796" s="25"/>
      <c r="R796" s="25"/>
      <c r="S796" s="25"/>
      <c r="T796" s="24"/>
      <c r="U796" s="25"/>
      <c r="V796" s="25"/>
      <c r="W796" s="25"/>
      <c r="X796" s="25"/>
      <c r="Y796" s="25"/>
      <c r="Z796" s="25"/>
    </row>
    <row r="797" spans="1:26" ht="14.25" customHeight="1" x14ac:dyDescent="0.25">
      <c r="A797" s="25"/>
      <c r="B797" s="23"/>
      <c r="C797" s="23"/>
      <c r="D797" s="23"/>
      <c r="E797" s="23"/>
      <c r="F797" s="24"/>
      <c r="G797" s="30"/>
      <c r="H797" s="25"/>
      <c r="I797" s="25"/>
      <c r="J797" s="25"/>
      <c r="K797" s="25"/>
      <c r="L797" s="25"/>
      <c r="M797" s="24"/>
      <c r="N797" s="30"/>
      <c r="O797" s="25"/>
      <c r="P797" s="25"/>
      <c r="Q797" s="25"/>
      <c r="R797" s="25"/>
      <c r="S797" s="25"/>
      <c r="T797" s="24"/>
      <c r="U797" s="25"/>
      <c r="V797" s="25"/>
      <c r="W797" s="25"/>
      <c r="X797" s="25"/>
      <c r="Y797" s="25"/>
      <c r="Z797" s="25"/>
    </row>
    <row r="798" spans="1:26" ht="14.25" customHeight="1" x14ac:dyDescent="0.25">
      <c r="A798" s="25"/>
      <c r="B798" s="23"/>
      <c r="C798" s="23"/>
      <c r="D798" s="23"/>
      <c r="E798" s="23"/>
      <c r="F798" s="24"/>
      <c r="G798" s="30"/>
      <c r="H798" s="25"/>
      <c r="I798" s="25"/>
      <c r="J798" s="25"/>
      <c r="K798" s="25"/>
      <c r="L798" s="25"/>
      <c r="M798" s="24"/>
      <c r="N798" s="30"/>
      <c r="O798" s="25"/>
      <c r="P798" s="25"/>
      <c r="Q798" s="25"/>
      <c r="R798" s="25"/>
      <c r="S798" s="25"/>
      <c r="T798" s="24"/>
      <c r="U798" s="25"/>
      <c r="V798" s="25"/>
      <c r="W798" s="25"/>
      <c r="X798" s="25"/>
      <c r="Y798" s="25"/>
      <c r="Z798" s="25"/>
    </row>
    <row r="799" spans="1:26" ht="14.25" customHeight="1" x14ac:dyDescent="0.25">
      <c r="A799" s="25"/>
      <c r="B799" s="23"/>
      <c r="C799" s="23"/>
      <c r="D799" s="23"/>
      <c r="E799" s="23"/>
      <c r="F799" s="24"/>
      <c r="G799" s="30"/>
      <c r="H799" s="25"/>
      <c r="I799" s="25"/>
      <c r="J799" s="25"/>
      <c r="K799" s="25"/>
      <c r="L799" s="25"/>
      <c r="M799" s="24"/>
      <c r="N799" s="30"/>
      <c r="O799" s="25"/>
      <c r="P799" s="25"/>
      <c r="Q799" s="25"/>
      <c r="R799" s="25"/>
      <c r="S799" s="25"/>
      <c r="T799" s="24"/>
      <c r="U799" s="25"/>
      <c r="V799" s="25"/>
      <c r="W799" s="25"/>
      <c r="X799" s="25"/>
      <c r="Y799" s="25"/>
      <c r="Z799" s="25"/>
    </row>
    <row r="800" spans="1:26" ht="14.25" customHeight="1" x14ac:dyDescent="0.25">
      <c r="A800" s="25"/>
      <c r="B800" s="23"/>
      <c r="C800" s="23"/>
      <c r="D800" s="23"/>
      <c r="E800" s="23"/>
      <c r="F800" s="24"/>
      <c r="G800" s="30"/>
      <c r="H800" s="25"/>
      <c r="I800" s="25"/>
      <c r="J800" s="25"/>
      <c r="K800" s="25"/>
      <c r="L800" s="25"/>
      <c r="M800" s="24"/>
      <c r="N800" s="30"/>
      <c r="O800" s="25"/>
      <c r="P800" s="25"/>
      <c r="Q800" s="25"/>
      <c r="R800" s="25"/>
      <c r="S800" s="25"/>
      <c r="T800" s="24"/>
      <c r="U800" s="25"/>
      <c r="V800" s="25"/>
      <c r="W800" s="25"/>
      <c r="X800" s="25"/>
      <c r="Y800" s="25"/>
      <c r="Z800" s="25"/>
    </row>
    <row r="801" spans="1:26" ht="14.25" customHeight="1" x14ac:dyDescent="0.25">
      <c r="A801" s="25"/>
      <c r="B801" s="23"/>
      <c r="C801" s="23"/>
      <c r="D801" s="23"/>
      <c r="E801" s="23"/>
      <c r="F801" s="24"/>
      <c r="G801" s="30"/>
      <c r="H801" s="25"/>
      <c r="I801" s="25"/>
      <c r="J801" s="25"/>
      <c r="K801" s="25"/>
      <c r="L801" s="25"/>
      <c r="M801" s="24"/>
      <c r="N801" s="30"/>
      <c r="O801" s="25"/>
      <c r="P801" s="25"/>
      <c r="Q801" s="25"/>
      <c r="R801" s="25"/>
      <c r="S801" s="25"/>
      <c r="T801" s="24"/>
      <c r="U801" s="25"/>
      <c r="V801" s="25"/>
      <c r="W801" s="25"/>
      <c r="X801" s="25"/>
      <c r="Y801" s="25"/>
      <c r="Z801" s="25"/>
    </row>
    <row r="802" spans="1:26" ht="14.25" customHeight="1" x14ac:dyDescent="0.25">
      <c r="A802" s="25"/>
      <c r="B802" s="23"/>
      <c r="C802" s="23"/>
      <c r="D802" s="23"/>
      <c r="E802" s="23"/>
      <c r="F802" s="24"/>
      <c r="G802" s="30"/>
      <c r="H802" s="25"/>
      <c r="I802" s="25"/>
      <c r="J802" s="25"/>
      <c r="K802" s="25"/>
      <c r="L802" s="25"/>
      <c r="M802" s="24"/>
      <c r="N802" s="30"/>
      <c r="O802" s="25"/>
      <c r="P802" s="25"/>
      <c r="Q802" s="25"/>
      <c r="R802" s="25"/>
      <c r="S802" s="25"/>
      <c r="T802" s="24"/>
      <c r="U802" s="25"/>
      <c r="V802" s="25"/>
      <c r="W802" s="25"/>
      <c r="X802" s="25"/>
      <c r="Y802" s="25"/>
      <c r="Z802" s="25"/>
    </row>
    <row r="803" spans="1:26" ht="14.25" customHeight="1" x14ac:dyDescent="0.25">
      <c r="A803" s="25"/>
      <c r="B803" s="23"/>
      <c r="C803" s="23"/>
      <c r="D803" s="23"/>
      <c r="E803" s="23"/>
      <c r="F803" s="24"/>
      <c r="G803" s="30"/>
      <c r="H803" s="25"/>
      <c r="I803" s="25"/>
      <c r="J803" s="25"/>
      <c r="K803" s="25"/>
      <c r="L803" s="25"/>
      <c r="M803" s="24"/>
      <c r="N803" s="30"/>
      <c r="O803" s="25"/>
      <c r="P803" s="25"/>
      <c r="Q803" s="25"/>
      <c r="R803" s="25"/>
      <c r="S803" s="25"/>
      <c r="T803" s="24"/>
      <c r="U803" s="25"/>
      <c r="V803" s="25"/>
      <c r="W803" s="25"/>
      <c r="X803" s="25"/>
      <c r="Y803" s="25"/>
      <c r="Z803" s="25"/>
    </row>
    <row r="804" spans="1:26" ht="14.25" customHeight="1" x14ac:dyDescent="0.25">
      <c r="A804" s="25"/>
      <c r="B804" s="23"/>
      <c r="C804" s="23"/>
      <c r="D804" s="23"/>
      <c r="E804" s="23"/>
      <c r="F804" s="24"/>
      <c r="G804" s="30"/>
      <c r="H804" s="25"/>
      <c r="I804" s="25"/>
      <c r="J804" s="25"/>
      <c r="K804" s="25"/>
      <c r="L804" s="25"/>
      <c r="M804" s="24"/>
      <c r="N804" s="30"/>
      <c r="O804" s="25"/>
      <c r="P804" s="25"/>
      <c r="Q804" s="25"/>
      <c r="R804" s="25"/>
      <c r="S804" s="25"/>
      <c r="T804" s="24"/>
      <c r="U804" s="25"/>
      <c r="V804" s="25"/>
      <c r="W804" s="25"/>
      <c r="X804" s="25"/>
      <c r="Y804" s="25"/>
      <c r="Z804" s="25"/>
    </row>
    <row r="805" spans="1:26" ht="14.25" customHeight="1" x14ac:dyDescent="0.25">
      <c r="A805" s="25"/>
      <c r="B805" s="23"/>
      <c r="C805" s="23"/>
      <c r="D805" s="23"/>
      <c r="E805" s="23"/>
      <c r="F805" s="24"/>
      <c r="G805" s="30"/>
      <c r="H805" s="25"/>
      <c r="I805" s="25"/>
      <c r="J805" s="25"/>
      <c r="K805" s="25"/>
      <c r="L805" s="25"/>
      <c r="M805" s="24"/>
      <c r="N805" s="30"/>
      <c r="O805" s="25"/>
      <c r="P805" s="25"/>
      <c r="Q805" s="25"/>
      <c r="R805" s="25"/>
      <c r="S805" s="25"/>
      <c r="T805" s="24"/>
      <c r="U805" s="25"/>
      <c r="V805" s="25"/>
      <c r="W805" s="25"/>
      <c r="X805" s="25"/>
      <c r="Y805" s="25"/>
      <c r="Z805" s="25"/>
    </row>
    <row r="806" spans="1:26" ht="14.25" customHeight="1" x14ac:dyDescent="0.25">
      <c r="A806" s="25"/>
      <c r="B806" s="23"/>
      <c r="C806" s="23"/>
      <c r="D806" s="23"/>
      <c r="E806" s="23"/>
      <c r="F806" s="24"/>
      <c r="G806" s="30"/>
      <c r="H806" s="25"/>
      <c r="I806" s="25"/>
      <c r="J806" s="25"/>
      <c r="K806" s="25"/>
      <c r="L806" s="25"/>
      <c r="M806" s="24"/>
      <c r="N806" s="30"/>
      <c r="O806" s="25"/>
      <c r="P806" s="25"/>
      <c r="Q806" s="25"/>
      <c r="R806" s="25"/>
      <c r="S806" s="25"/>
      <c r="T806" s="24"/>
      <c r="U806" s="25"/>
      <c r="V806" s="25"/>
      <c r="W806" s="25"/>
      <c r="X806" s="25"/>
      <c r="Y806" s="25"/>
      <c r="Z806" s="25"/>
    </row>
    <row r="807" spans="1:26" ht="14.25" customHeight="1" x14ac:dyDescent="0.25">
      <c r="A807" s="25"/>
      <c r="B807" s="23"/>
      <c r="C807" s="23"/>
      <c r="D807" s="23"/>
      <c r="E807" s="23"/>
      <c r="F807" s="24"/>
      <c r="G807" s="30"/>
      <c r="H807" s="25"/>
      <c r="I807" s="25"/>
      <c r="J807" s="25"/>
      <c r="K807" s="25"/>
      <c r="L807" s="25"/>
      <c r="M807" s="24"/>
      <c r="N807" s="30"/>
      <c r="O807" s="25"/>
      <c r="P807" s="25"/>
      <c r="Q807" s="25"/>
      <c r="R807" s="25"/>
      <c r="S807" s="25"/>
      <c r="T807" s="24"/>
      <c r="U807" s="25"/>
      <c r="V807" s="25"/>
      <c r="W807" s="25"/>
      <c r="X807" s="25"/>
      <c r="Y807" s="25"/>
      <c r="Z807" s="25"/>
    </row>
    <row r="808" spans="1:26" ht="14.25" customHeight="1" x14ac:dyDescent="0.25">
      <c r="A808" s="25"/>
      <c r="B808" s="23"/>
      <c r="C808" s="23"/>
      <c r="D808" s="23"/>
      <c r="E808" s="23"/>
      <c r="F808" s="24"/>
      <c r="G808" s="30"/>
      <c r="H808" s="25"/>
      <c r="I808" s="25"/>
      <c r="J808" s="25"/>
      <c r="K808" s="25"/>
      <c r="L808" s="25"/>
      <c r="M808" s="24"/>
      <c r="N808" s="30"/>
      <c r="O808" s="25"/>
      <c r="P808" s="25"/>
      <c r="Q808" s="25"/>
      <c r="R808" s="25"/>
      <c r="S808" s="25"/>
      <c r="T808" s="24"/>
      <c r="U808" s="25"/>
      <c r="V808" s="25"/>
      <c r="W808" s="25"/>
      <c r="X808" s="25"/>
      <c r="Y808" s="25"/>
      <c r="Z808" s="25"/>
    </row>
    <row r="809" spans="1:26" ht="14.25" customHeight="1" x14ac:dyDescent="0.25">
      <c r="A809" s="25"/>
      <c r="B809" s="23"/>
      <c r="C809" s="23"/>
      <c r="D809" s="23"/>
      <c r="E809" s="23"/>
      <c r="F809" s="24"/>
      <c r="G809" s="30"/>
      <c r="H809" s="25"/>
      <c r="I809" s="25"/>
      <c r="J809" s="25"/>
      <c r="K809" s="25"/>
      <c r="L809" s="25"/>
      <c r="M809" s="24"/>
      <c r="N809" s="30"/>
      <c r="O809" s="25"/>
      <c r="P809" s="25"/>
      <c r="Q809" s="25"/>
      <c r="R809" s="25"/>
      <c r="S809" s="25"/>
      <c r="T809" s="24"/>
      <c r="U809" s="25"/>
      <c r="V809" s="25"/>
      <c r="W809" s="25"/>
      <c r="X809" s="25"/>
      <c r="Y809" s="25"/>
      <c r="Z809" s="25"/>
    </row>
    <row r="810" spans="1:26" ht="14.25" customHeight="1" x14ac:dyDescent="0.25">
      <c r="A810" s="25"/>
      <c r="B810" s="23"/>
      <c r="C810" s="23"/>
      <c r="D810" s="23"/>
      <c r="E810" s="23"/>
      <c r="F810" s="24"/>
      <c r="G810" s="30"/>
      <c r="H810" s="25"/>
      <c r="I810" s="25"/>
      <c r="J810" s="25"/>
      <c r="K810" s="25"/>
      <c r="L810" s="25"/>
      <c r="M810" s="24"/>
      <c r="N810" s="30"/>
      <c r="O810" s="25"/>
      <c r="P810" s="25"/>
      <c r="Q810" s="25"/>
      <c r="R810" s="25"/>
      <c r="S810" s="25"/>
      <c r="T810" s="24"/>
      <c r="U810" s="25"/>
      <c r="V810" s="25"/>
      <c r="W810" s="25"/>
      <c r="X810" s="25"/>
      <c r="Y810" s="25"/>
      <c r="Z810" s="25"/>
    </row>
    <row r="811" spans="1:26" ht="14.25" customHeight="1" x14ac:dyDescent="0.25">
      <c r="A811" s="25"/>
      <c r="B811" s="23"/>
      <c r="C811" s="23"/>
      <c r="D811" s="23"/>
      <c r="E811" s="23"/>
      <c r="F811" s="24"/>
      <c r="G811" s="30"/>
      <c r="H811" s="25"/>
      <c r="I811" s="25"/>
      <c r="J811" s="25"/>
      <c r="K811" s="25"/>
      <c r="L811" s="25"/>
      <c r="M811" s="24"/>
      <c r="N811" s="30"/>
      <c r="O811" s="25"/>
      <c r="P811" s="25"/>
      <c r="Q811" s="25"/>
      <c r="R811" s="25"/>
      <c r="S811" s="25"/>
      <c r="T811" s="24"/>
      <c r="U811" s="25"/>
      <c r="V811" s="25"/>
      <c r="W811" s="25"/>
      <c r="X811" s="25"/>
      <c r="Y811" s="25"/>
      <c r="Z811" s="25"/>
    </row>
    <row r="812" spans="1:26" ht="14.25" customHeight="1" x14ac:dyDescent="0.25">
      <c r="A812" s="25"/>
      <c r="B812" s="23"/>
      <c r="C812" s="23"/>
      <c r="D812" s="23"/>
      <c r="E812" s="23"/>
      <c r="F812" s="24"/>
      <c r="G812" s="30"/>
      <c r="H812" s="25"/>
      <c r="I812" s="25"/>
      <c r="J812" s="25"/>
      <c r="K812" s="25"/>
      <c r="L812" s="25"/>
      <c r="M812" s="24"/>
      <c r="N812" s="30"/>
      <c r="O812" s="25"/>
      <c r="P812" s="25"/>
      <c r="Q812" s="25"/>
      <c r="R812" s="25"/>
      <c r="S812" s="25"/>
      <c r="T812" s="24"/>
      <c r="U812" s="25"/>
      <c r="V812" s="25"/>
      <c r="W812" s="25"/>
      <c r="X812" s="25"/>
      <c r="Y812" s="25"/>
      <c r="Z812" s="25"/>
    </row>
    <row r="813" spans="1:26" ht="14.25" customHeight="1" x14ac:dyDescent="0.25">
      <c r="A813" s="25"/>
      <c r="B813" s="23"/>
      <c r="C813" s="23"/>
      <c r="D813" s="23"/>
      <c r="E813" s="23"/>
      <c r="F813" s="24"/>
      <c r="G813" s="30"/>
      <c r="H813" s="25"/>
      <c r="I813" s="25"/>
      <c r="J813" s="25"/>
      <c r="K813" s="25"/>
      <c r="L813" s="25"/>
      <c r="M813" s="24"/>
      <c r="N813" s="30"/>
      <c r="O813" s="25"/>
      <c r="P813" s="25"/>
      <c r="Q813" s="25"/>
      <c r="R813" s="25"/>
      <c r="S813" s="25"/>
      <c r="T813" s="24"/>
      <c r="U813" s="25"/>
      <c r="V813" s="25"/>
      <c r="W813" s="25"/>
      <c r="X813" s="25"/>
      <c r="Y813" s="25"/>
      <c r="Z813" s="25"/>
    </row>
    <row r="814" spans="1:26" ht="14.25" customHeight="1" x14ac:dyDescent="0.25">
      <c r="A814" s="25"/>
      <c r="B814" s="23"/>
      <c r="C814" s="23"/>
      <c r="D814" s="23"/>
      <c r="E814" s="23"/>
      <c r="F814" s="24"/>
      <c r="G814" s="30"/>
      <c r="H814" s="25"/>
      <c r="I814" s="25"/>
      <c r="J814" s="25"/>
      <c r="K814" s="25"/>
      <c r="L814" s="25"/>
      <c r="M814" s="24"/>
      <c r="N814" s="30"/>
      <c r="O814" s="25"/>
      <c r="P814" s="25"/>
      <c r="Q814" s="25"/>
      <c r="R814" s="25"/>
      <c r="S814" s="25"/>
      <c r="T814" s="24"/>
      <c r="U814" s="25"/>
      <c r="V814" s="25"/>
      <c r="W814" s="25"/>
      <c r="X814" s="25"/>
      <c r="Y814" s="25"/>
      <c r="Z814" s="25"/>
    </row>
    <row r="815" spans="1:26" ht="14.25" customHeight="1" x14ac:dyDescent="0.25">
      <c r="A815" s="25"/>
      <c r="B815" s="23"/>
      <c r="C815" s="23"/>
      <c r="D815" s="23"/>
      <c r="E815" s="23"/>
      <c r="F815" s="24"/>
      <c r="G815" s="30"/>
      <c r="H815" s="25"/>
      <c r="I815" s="25"/>
      <c r="J815" s="25"/>
      <c r="K815" s="25"/>
      <c r="L815" s="25"/>
      <c r="M815" s="24"/>
      <c r="N815" s="30"/>
      <c r="O815" s="25"/>
      <c r="P815" s="25"/>
      <c r="Q815" s="25"/>
      <c r="R815" s="25"/>
      <c r="S815" s="25"/>
      <c r="T815" s="24"/>
      <c r="U815" s="25"/>
      <c r="V815" s="25"/>
      <c r="W815" s="25"/>
      <c r="X815" s="25"/>
      <c r="Y815" s="25"/>
      <c r="Z815" s="25"/>
    </row>
    <row r="816" spans="1:26" ht="14.25" customHeight="1" x14ac:dyDescent="0.25">
      <c r="A816" s="25"/>
      <c r="B816" s="23"/>
      <c r="C816" s="23"/>
      <c r="D816" s="23"/>
      <c r="E816" s="23"/>
      <c r="F816" s="24"/>
      <c r="G816" s="30"/>
      <c r="H816" s="25"/>
      <c r="I816" s="25"/>
      <c r="J816" s="25"/>
      <c r="K816" s="25"/>
      <c r="L816" s="25"/>
      <c r="M816" s="24"/>
      <c r="N816" s="30"/>
      <c r="O816" s="25"/>
      <c r="P816" s="25"/>
      <c r="Q816" s="25"/>
      <c r="R816" s="25"/>
      <c r="S816" s="25"/>
      <c r="T816" s="24"/>
      <c r="U816" s="25"/>
      <c r="V816" s="25"/>
      <c r="W816" s="25"/>
      <c r="X816" s="25"/>
      <c r="Y816" s="25"/>
      <c r="Z816" s="25"/>
    </row>
    <row r="817" spans="1:26" ht="14.25" customHeight="1" x14ac:dyDescent="0.25">
      <c r="A817" s="25"/>
      <c r="B817" s="23"/>
      <c r="C817" s="23"/>
      <c r="D817" s="23"/>
      <c r="E817" s="23"/>
      <c r="F817" s="24"/>
      <c r="G817" s="30"/>
      <c r="H817" s="25"/>
      <c r="I817" s="25"/>
      <c r="J817" s="25"/>
      <c r="K817" s="25"/>
      <c r="L817" s="25"/>
      <c r="M817" s="24"/>
      <c r="N817" s="30"/>
      <c r="O817" s="25"/>
      <c r="P817" s="25"/>
      <c r="Q817" s="25"/>
      <c r="R817" s="25"/>
      <c r="S817" s="25"/>
      <c r="T817" s="24"/>
      <c r="U817" s="25"/>
      <c r="V817" s="25"/>
      <c r="W817" s="25"/>
      <c r="X817" s="25"/>
      <c r="Y817" s="25"/>
      <c r="Z817" s="25"/>
    </row>
    <row r="818" spans="1:26" ht="14.25" customHeight="1" x14ac:dyDescent="0.25">
      <c r="A818" s="25"/>
      <c r="B818" s="23"/>
      <c r="C818" s="23"/>
      <c r="D818" s="23"/>
      <c r="E818" s="23"/>
      <c r="F818" s="24"/>
      <c r="G818" s="30"/>
      <c r="H818" s="25"/>
      <c r="I818" s="25"/>
      <c r="J818" s="25"/>
      <c r="K818" s="25"/>
      <c r="L818" s="25"/>
      <c r="M818" s="24"/>
      <c r="N818" s="30"/>
      <c r="O818" s="25"/>
      <c r="P818" s="25"/>
      <c r="Q818" s="25"/>
      <c r="R818" s="25"/>
      <c r="S818" s="25"/>
      <c r="T818" s="24"/>
      <c r="U818" s="25"/>
      <c r="V818" s="25"/>
      <c r="W818" s="25"/>
      <c r="X818" s="25"/>
      <c r="Y818" s="25"/>
      <c r="Z818" s="25"/>
    </row>
    <row r="819" spans="1:26" ht="14.25" customHeight="1" x14ac:dyDescent="0.25">
      <c r="A819" s="25"/>
      <c r="B819" s="23"/>
      <c r="C819" s="23"/>
      <c r="D819" s="23"/>
      <c r="E819" s="23"/>
      <c r="F819" s="24"/>
      <c r="G819" s="30"/>
      <c r="H819" s="25"/>
      <c r="I819" s="25"/>
      <c r="J819" s="25"/>
      <c r="K819" s="25"/>
      <c r="L819" s="25"/>
      <c r="M819" s="24"/>
      <c r="N819" s="30"/>
      <c r="O819" s="25"/>
      <c r="P819" s="25"/>
      <c r="Q819" s="25"/>
      <c r="R819" s="25"/>
      <c r="S819" s="25"/>
      <c r="T819" s="24"/>
      <c r="U819" s="25"/>
      <c r="V819" s="25"/>
      <c r="W819" s="25"/>
      <c r="X819" s="25"/>
      <c r="Y819" s="25"/>
      <c r="Z819" s="25"/>
    </row>
    <row r="820" spans="1:26" ht="14.25" customHeight="1" x14ac:dyDescent="0.25">
      <c r="A820" s="25"/>
      <c r="B820" s="23"/>
      <c r="C820" s="23"/>
      <c r="D820" s="23"/>
      <c r="E820" s="23"/>
      <c r="F820" s="24"/>
      <c r="G820" s="30"/>
      <c r="H820" s="25"/>
      <c r="I820" s="25"/>
      <c r="J820" s="25"/>
      <c r="K820" s="25"/>
      <c r="L820" s="25"/>
      <c r="M820" s="24"/>
      <c r="N820" s="30"/>
      <c r="O820" s="25"/>
      <c r="P820" s="25"/>
      <c r="Q820" s="25"/>
      <c r="R820" s="25"/>
      <c r="S820" s="25"/>
      <c r="T820" s="24"/>
      <c r="U820" s="25"/>
      <c r="V820" s="25"/>
      <c r="W820" s="25"/>
      <c r="X820" s="25"/>
      <c r="Y820" s="25"/>
      <c r="Z820" s="25"/>
    </row>
    <row r="821" spans="1:26" ht="14.25" customHeight="1" x14ac:dyDescent="0.25">
      <c r="A821" s="25"/>
      <c r="B821" s="23"/>
      <c r="C821" s="23"/>
      <c r="D821" s="23"/>
      <c r="E821" s="23"/>
      <c r="F821" s="24"/>
      <c r="G821" s="30"/>
      <c r="H821" s="25"/>
      <c r="I821" s="25"/>
      <c r="J821" s="25"/>
      <c r="K821" s="25"/>
      <c r="L821" s="25"/>
      <c r="M821" s="24"/>
      <c r="N821" s="30"/>
      <c r="O821" s="25"/>
      <c r="P821" s="25"/>
      <c r="Q821" s="25"/>
      <c r="R821" s="25"/>
      <c r="S821" s="25"/>
      <c r="T821" s="24"/>
      <c r="U821" s="25"/>
      <c r="V821" s="25"/>
      <c r="W821" s="25"/>
      <c r="X821" s="25"/>
      <c r="Y821" s="25"/>
      <c r="Z821" s="25"/>
    </row>
    <row r="822" spans="1:26" ht="14.25" customHeight="1" x14ac:dyDescent="0.25">
      <c r="A822" s="25"/>
      <c r="B822" s="23"/>
      <c r="C822" s="23"/>
      <c r="D822" s="23"/>
      <c r="E822" s="23"/>
      <c r="F822" s="24"/>
      <c r="G822" s="30"/>
      <c r="H822" s="25"/>
      <c r="I822" s="25"/>
      <c r="J822" s="25"/>
      <c r="K822" s="25"/>
      <c r="L822" s="25"/>
      <c r="M822" s="24"/>
      <c r="N822" s="30"/>
      <c r="O822" s="25"/>
      <c r="P822" s="25"/>
      <c r="Q822" s="25"/>
      <c r="R822" s="25"/>
      <c r="S822" s="25"/>
      <c r="T822" s="24"/>
      <c r="U822" s="25"/>
      <c r="V822" s="25"/>
      <c r="W822" s="25"/>
      <c r="X822" s="25"/>
      <c r="Y822" s="25"/>
      <c r="Z822" s="25"/>
    </row>
    <row r="823" spans="1:26" ht="14.25" customHeight="1" x14ac:dyDescent="0.25">
      <c r="A823" s="25"/>
      <c r="B823" s="23"/>
      <c r="C823" s="23"/>
      <c r="D823" s="23"/>
      <c r="E823" s="23"/>
      <c r="F823" s="24"/>
      <c r="G823" s="30"/>
      <c r="H823" s="25"/>
      <c r="I823" s="25"/>
      <c r="J823" s="25"/>
      <c r="K823" s="25"/>
      <c r="L823" s="25"/>
      <c r="M823" s="24"/>
      <c r="N823" s="30"/>
      <c r="O823" s="25"/>
      <c r="P823" s="25"/>
      <c r="Q823" s="25"/>
      <c r="R823" s="25"/>
      <c r="S823" s="25"/>
      <c r="T823" s="24"/>
      <c r="U823" s="25"/>
      <c r="V823" s="25"/>
      <c r="W823" s="25"/>
      <c r="X823" s="25"/>
      <c r="Y823" s="25"/>
      <c r="Z823" s="25"/>
    </row>
    <row r="824" spans="1:26" ht="14.25" customHeight="1" x14ac:dyDescent="0.25">
      <c r="A824" s="25"/>
      <c r="B824" s="23"/>
      <c r="C824" s="23"/>
      <c r="D824" s="23"/>
      <c r="E824" s="23"/>
      <c r="F824" s="24"/>
      <c r="G824" s="30"/>
      <c r="H824" s="25"/>
      <c r="I824" s="25"/>
      <c r="J824" s="25"/>
      <c r="K824" s="25"/>
      <c r="L824" s="25"/>
      <c r="M824" s="24"/>
      <c r="N824" s="30"/>
      <c r="O824" s="25"/>
      <c r="P824" s="25"/>
      <c r="Q824" s="25"/>
      <c r="R824" s="25"/>
      <c r="S824" s="25"/>
      <c r="T824" s="24"/>
      <c r="U824" s="25"/>
      <c r="V824" s="25"/>
      <c r="W824" s="25"/>
      <c r="X824" s="25"/>
      <c r="Y824" s="25"/>
      <c r="Z824" s="25"/>
    </row>
    <row r="825" spans="1:26" ht="14.25" customHeight="1" x14ac:dyDescent="0.25">
      <c r="A825" s="25"/>
      <c r="B825" s="23"/>
      <c r="C825" s="23"/>
      <c r="D825" s="23"/>
      <c r="E825" s="23"/>
      <c r="F825" s="24"/>
      <c r="G825" s="30"/>
      <c r="H825" s="25"/>
      <c r="I825" s="25"/>
      <c r="J825" s="25"/>
      <c r="K825" s="25"/>
      <c r="L825" s="25"/>
      <c r="M825" s="24"/>
      <c r="N825" s="30"/>
      <c r="O825" s="25"/>
      <c r="P825" s="25"/>
      <c r="Q825" s="25"/>
      <c r="R825" s="25"/>
      <c r="S825" s="25"/>
      <c r="T825" s="24"/>
      <c r="U825" s="25"/>
      <c r="V825" s="25"/>
      <c r="W825" s="25"/>
      <c r="X825" s="25"/>
      <c r="Y825" s="25"/>
      <c r="Z825" s="25"/>
    </row>
    <row r="826" spans="1:26" ht="14.25" customHeight="1" x14ac:dyDescent="0.25">
      <c r="A826" s="25"/>
      <c r="B826" s="23"/>
      <c r="C826" s="23"/>
      <c r="D826" s="23"/>
      <c r="E826" s="23"/>
      <c r="F826" s="24"/>
      <c r="G826" s="30"/>
      <c r="H826" s="25"/>
      <c r="I826" s="25"/>
      <c r="J826" s="25"/>
      <c r="K826" s="25"/>
      <c r="L826" s="25"/>
      <c r="M826" s="24"/>
      <c r="N826" s="30"/>
      <c r="O826" s="25"/>
      <c r="P826" s="25"/>
      <c r="Q826" s="25"/>
      <c r="R826" s="25"/>
      <c r="S826" s="25"/>
      <c r="T826" s="24"/>
      <c r="U826" s="25"/>
      <c r="V826" s="25"/>
      <c r="W826" s="25"/>
      <c r="X826" s="25"/>
      <c r="Y826" s="25"/>
      <c r="Z826" s="25"/>
    </row>
    <row r="827" spans="1:26" ht="14.25" customHeight="1" x14ac:dyDescent="0.25">
      <c r="A827" s="25"/>
      <c r="B827" s="23"/>
      <c r="C827" s="23"/>
      <c r="D827" s="23"/>
      <c r="E827" s="23"/>
      <c r="F827" s="24"/>
      <c r="G827" s="30"/>
      <c r="H827" s="25"/>
      <c r="I827" s="25"/>
      <c r="J827" s="25"/>
      <c r="K827" s="25"/>
      <c r="L827" s="25"/>
      <c r="M827" s="24"/>
      <c r="N827" s="30"/>
      <c r="O827" s="25"/>
      <c r="P827" s="25"/>
      <c r="Q827" s="25"/>
      <c r="R827" s="25"/>
      <c r="S827" s="25"/>
      <c r="T827" s="24"/>
      <c r="U827" s="25"/>
      <c r="V827" s="25"/>
      <c r="W827" s="25"/>
      <c r="X827" s="25"/>
      <c r="Y827" s="25"/>
      <c r="Z827" s="25"/>
    </row>
    <row r="828" spans="1:26" ht="14.25" customHeight="1" x14ac:dyDescent="0.25">
      <c r="A828" s="25"/>
      <c r="B828" s="23"/>
      <c r="C828" s="23"/>
      <c r="D828" s="23"/>
      <c r="E828" s="23"/>
      <c r="F828" s="24"/>
      <c r="G828" s="30"/>
      <c r="H828" s="25"/>
      <c r="I828" s="25"/>
      <c r="J828" s="25"/>
      <c r="K828" s="25"/>
      <c r="L828" s="25"/>
      <c r="M828" s="24"/>
      <c r="N828" s="30"/>
      <c r="O828" s="25"/>
      <c r="P828" s="25"/>
      <c r="Q828" s="25"/>
      <c r="R828" s="25"/>
      <c r="S828" s="25"/>
      <c r="T828" s="24"/>
      <c r="U828" s="25"/>
      <c r="V828" s="25"/>
      <c r="W828" s="25"/>
      <c r="X828" s="25"/>
      <c r="Y828" s="25"/>
      <c r="Z828" s="25"/>
    </row>
    <row r="829" spans="1:26" ht="14.25" customHeight="1" x14ac:dyDescent="0.25">
      <c r="A829" s="25"/>
      <c r="B829" s="23"/>
      <c r="C829" s="23"/>
      <c r="D829" s="23"/>
      <c r="E829" s="23"/>
      <c r="F829" s="24"/>
      <c r="G829" s="30"/>
      <c r="H829" s="25"/>
      <c r="I829" s="25"/>
      <c r="J829" s="25"/>
      <c r="K829" s="25"/>
      <c r="L829" s="25"/>
      <c r="M829" s="24"/>
      <c r="N829" s="30"/>
      <c r="O829" s="25"/>
      <c r="P829" s="25"/>
      <c r="Q829" s="25"/>
      <c r="R829" s="25"/>
      <c r="S829" s="25"/>
      <c r="T829" s="24"/>
      <c r="U829" s="25"/>
      <c r="V829" s="25"/>
      <c r="W829" s="25"/>
      <c r="X829" s="25"/>
      <c r="Y829" s="25"/>
      <c r="Z829" s="25"/>
    </row>
    <row r="830" spans="1:26" ht="14.25" customHeight="1" x14ac:dyDescent="0.25">
      <c r="A830" s="25"/>
      <c r="B830" s="23"/>
      <c r="C830" s="23"/>
      <c r="D830" s="23"/>
      <c r="E830" s="23"/>
      <c r="F830" s="24"/>
      <c r="G830" s="30"/>
      <c r="H830" s="25"/>
      <c r="I830" s="25"/>
      <c r="J830" s="25"/>
      <c r="K830" s="25"/>
      <c r="L830" s="25"/>
      <c r="M830" s="24"/>
      <c r="N830" s="30"/>
      <c r="O830" s="25"/>
      <c r="P830" s="25"/>
      <c r="Q830" s="25"/>
      <c r="R830" s="25"/>
      <c r="S830" s="25"/>
      <c r="T830" s="24"/>
      <c r="U830" s="25"/>
      <c r="V830" s="25"/>
      <c r="W830" s="25"/>
      <c r="X830" s="25"/>
      <c r="Y830" s="25"/>
      <c r="Z830" s="25"/>
    </row>
    <row r="831" spans="1:26" ht="14.25" customHeight="1" x14ac:dyDescent="0.25">
      <c r="A831" s="25"/>
      <c r="B831" s="23"/>
      <c r="C831" s="23"/>
      <c r="D831" s="23"/>
      <c r="E831" s="23"/>
      <c r="F831" s="24"/>
      <c r="G831" s="30"/>
      <c r="H831" s="25"/>
      <c r="I831" s="25"/>
      <c r="J831" s="25"/>
      <c r="K831" s="25"/>
      <c r="L831" s="25"/>
      <c r="M831" s="24"/>
      <c r="N831" s="30"/>
      <c r="O831" s="25"/>
      <c r="P831" s="25"/>
      <c r="Q831" s="25"/>
      <c r="R831" s="25"/>
      <c r="S831" s="25"/>
      <c r="T831" s="24"/>
      <c r="U831" s="25"/>
      <c r="V831" s="25"/>
      <c r="W831" s="25"/>
      <c r="X831" s="25"/>
      <c r="Y831" s="25"/>
      <c r="Z831" s="25"/>
    </row>
    <row r="832" spans="1:26" ht="14.25" customHeight="1" x14ac:dyDescent="0.25">
      <c r="A832" s="25"/>
      <c r="B832" s="23"/>
      <c r="C832" s="23"/>
      <c r="D832" s="23"/>
      <c r="E832" s="23"/>
      <c r="F832" s="24"/>
      <c r="G832" s="30"/>
      <c r="H832" s="25"/>
      <c r="I832" s="25"/>
      <c r="J832" s="25"/>
      <c r="K832" s="25"/>
      <c r="L832" s="25"/>
      <c r="M832" s="24"/>
      <c r="N832" s="30"/>
      <c r="O832" s="25"/>
      <c r="P832" s="25"/>
      <c r="Q832" s="25"/>
      <c r="R832" s="25"/>
      <c r="S832" s="25"/>
      <c r="T832" s="24"/>
      <c r="U832" s="25"/>
      <c r="V832" s="25"/>
      <c r="W832" s="25"/>
      <c r="X832" s="25"/>
      <c r="Y832" s="25"/>
      <c r="Z832" s="25"/>
    </row>
    <row r="833" spans="1:26" ht="14.25" customHeight="1" x14ac:dyDescent="0.25">
      <c r="A833" s="25"/>
      <c r="B833" s="23"/>
      <c r="C833" s="23"/>
      <c r="D833" s="23"/>
      <c r="E833" s="23"/>
      <c r="F833" s="24"/>
      <c r="G833" s="30"/>
      <c r="H833" s="25"/>
      <c r="I833" s="25"/>
      <c r="J833" s="25"/>
      <c r="K833" s="25"/>
      <c r="L833" s="25"/>
      <c r="M833" s="24"/>
      <c r="N833" s="30"/>
      <c r="O833" s="25"/>
      <c r="P833" s="25"/>
      <c r="Q833" s="25"/>
      <c r="R833" s="25"/>
      <c r="S833" s="25"/>
      <c r="T833" s="24"/>
      <c r="U833" s="25"/>
      <c r="V833" s="25"/>
      <c r="W833" s="25"/>
      <c r="X833" s="25"/>
      <c r="Y833" s="25"/>
      <c r="Z833" s="25"/>
    </row>
    <row r="834" spans="1:26" ht="14.25" customHeight="1" x14ac:dyDescent="0.25">
      <c r="A834" s="25"/>
      <c r="B834" s="23"/>
      <c r="C834" s="23"/>
      <c r="D834" s="23"/>
      <c r="E834" s="23"/>
      <c r="F834" s="24"/>
      <c r="G834" s="30"/>
      <c r="H834" s="25"/>
      <c r="I834" s="25"/>
      <c r="J834" s="25"/>
      <c r="K834" s="25"/>
      <c r="L834" s="25"/>
      <c r="M834" s="24"/>
      <c r="N834" s="30"/>
      <c r="O834" s="25"/>
      <c r="P834" s="25"/>
      <c r="Q834" s="25"/>
      <c r="R834" s="25"/>
      <c r="S834" s="25"/>
      <c r="T834" s="24"/>
      <c r="U834" s="25"/>
      <c r="V834" s="25"/>
      <c r="W834" s="25"/>
      <c r="X834" s="25"/>
      <c r="Y834" s="25"/>
      <c r="Z834" s="25"/>
    </row>
    <row r="835" spans="1:26" ht="14.25" customHeight="1" x14ac:dyDescent="0.25">
      <c r="A835" s="25"/>
      <c r="B835" s="23"/>
      <c r="C835" s="23"/>
      <c r="D835" s="23"/>
      <c r="E835" s="23"/>
      <c r="F835" s="24"/>
      <c r="G835" s="30"/>
      <c r="H835" s="25"/>
      <c r="I835" s="25"/>
      <c r="J835" s="25"/>
      <c r="K835" s="25"/>
      <c r="L835" s="25"/>
      <c r="M835" s="24"/>
      <c r="N835" s="30"/>
      <c r="O835" s="25"/>
      <c r="P835" s="25"/>
      <c r="Q835" s="25"/>
      <c r="R835" s="25"/>
      <c r="S835" s="25"/>
      <c r="T835" s="24"/>
      <c r="U835" s="25"/>
      <c r="V835" s="25"/>
      <c r="W835" s="25"/>
      <c r="X835" s="25"/>
      <c r="Y835" s="25"/>
      <c r="Z835" s="25"/>
    </row>
    <row r="836" spans="1:26" ht="14.25" customHeight="1" x14ac:dyDescent="0.25">
      <c r="A836" s="25"/>
      <c r="B836" s="23"/>
      <c r="C836" s="23"/>
      <c r="D836" s="23"/>
      <c r="E836" s="23"/>
      <c r="F836" s="24"/>
      <c r="G836" s="30"/>
      <c r="H836" s="25"/>
      <c r="I836" s="25"/>
      <c r="J836" s="25"/>
      <c r="K836" s="25"/>
      <c r="L836" s="25"/>
      <c r="M836" s="24"/>
      <c r="N836" s="30"/>
      <c r="O836" s="25"/>
      <c r="P836" s="25"/>
      <c r="Q836" s="25"/>
      <c r="R836" s="25"/>
      <c r="S836" s="25"/>
      <c r="T836" s="24"/>
      <c r="U836" s="25"/>
      <c r="V836" s="25"/>
      <c r="W836" s="25"/>
      <c r="X836" s="25"/>
      <c r="Y836" s="25"/>
      <c r="Z836" s="25"/>
    </row>
    <row r="837" spans="1:26" ht="14.25" customHeight="1" x14ac:dyDescent="0.25">
      <c r="A837" s="25"/>
      <c r="B837" s="23"/>
      <c r="C837" s="23"/>
      <c r="D837" s="23"/>
      <c r="E837" s="23"/>
      <c r="F837" s="24"/>
      <c r="G837" s="30"/>
      <c r="H837" s="25"/>
      <c r="I837" s="25"/>
      <c r="J837" s="25"/>
      <c r="K837" s="25"/>
      <c r="L837" s="25"/>
      <c r="M837" s="24"/>
      <c r="N837" s="30"/>
      <c r="O837" s="25"/>
      <c r="P837" s="25"/>
      <c r="Q837" s="25"/>
      <c r="R837" s="25"/>
      <c r="S837" s="25"/>
      <c r="T837" s="24"/>
      <c r="U837" s="25"/>
      <c r="V837" s="25"/>
      <c r="W837" s="25"/>
      <c r="X837" s="25"/>
      <c r="Y837" s="25"/>
      <c r="Z837" s="25"/>
    </row>
    <row r="838" spans="1:26" ht="14.25" customHeight="1" x14ac:dyDescent="0.25">
      <c r="A838" s="25"/>
      <c r="B838" s="23"/>
      <c r="C838" s="23"/>
      <c r="D838" s="23"/>
      <c r="E838" s="23"/>
      <c r="F838" s="24"/>
      <c r="G838" s="30"/>
      <c r="H838" s="25"/>
      <c r="I838" s="25"/>
      <c r="J838" s="25"/>
      <c r="K838" s="25"/>
      <c r="L838" s="25"/>
      <c r="M838" s="24"/>
      <c r="N838" s="30"/>
      <c r="O838" s="25"/>
      <c r="P838" s="25"/>
      <c r="Q838" s="25"/>
      <c r="R838" s="25"/>
      <c r="S838" s="25"/>
      <c r="T838" s="24"/>
      <c r="U838" s="25"/>
      <c r="V838" s="25"/>
      <c r="W838" s="25"/>
      <c r="X838" s="25"/>
      <c r="Y838" s="25"/>
      <c r="Z838" s="25"/>
    </row>
    <row r="839" spans="1:26" ht="14.25" customHeight="1" x14ac:dyDescent="0.25">
      <c r="A839" s="25"/>
      <c r="B839" s="23"/>
      <c r="C839" s="23"/>
      <c r="D839" s="23"/>
      <c r="E839" s="23"/>
      <c r="F839" s="24"/>
      <c r="G839" s="30"/>
      <c r="H839" s="25"/>
      <c r="I839" s="25"/>
      <c r="J839" s="25"/>
      <c r="K839" s="25"/>
      <c r="L839" s="25"/>
      <c r="M839" s="24"/>
      <c r="N839" s="30"/>
      <c r="O839" s="25"/>
      <c r="P839" s="25"/>
      <c r="Q839" s="25"/>
      <c r="R839" s="25"/>
      <c r="S839" s="25"/>
      <c r="T839" s="24"/>
      <c r="U839" s="25"/>
      <c r="V839" s="25"/>
      <c r="W839" s="25"/>
      <c r="X839" s="25"/>
      <c r="Y839" s="25"/>
      <c r="Z839" s="25"/>
    </row>
    <row r="840" spans="1:26" ht="14.25" customHeight="1" x14ac:dyDescent="0.25">
      <c r="A840" s="25"/>
      <c r="B840" s="23"/>
      <c r="C840" s="23"/>
      <c r="D840" s="23"/>
      <c r="E840" s="23"/>
      <c r="F840" s="24"/>
      <c r="G840" s="30"/>
      <c r="H840" s="25"/>
      <c r="I840" s="25"/>
      <c r="J840" s="25"/>
      <c r="K840" s="25"/>
      <c r="L840" s="25"/>
      <c r="M840" s="24"/>
      <c r="N840" s="30"/>
      <c r="O840" s="25"/>
      <c r="P840" s="25"/>
      <c r="Q840" s="25"/>
      <c r="R840" s="25"/>
      <c r="S840" s="25"/>
      <c r="T840" s="24"/>
      <c r="U840" s="25"/>
      <c r="V840" s="25"/>
      <c r="W840" s="25"/>
      <c r="X840" s="25"/>
      <c r="Y840" s="25"/>
      <c r="Z840" s="25"/>
    </row>
    <row r="841" spans="1:26" ht="14.25" customHeight="1" x14ac:dyDescent="0.25">
      <c r="A841" s="25"/>
      <c r="B841" s="23"/>
      <c r="C841" s="23"/>
      <c r="D841" s="23"/>
      <c r="E841" s="23"/>
      <c r="F841" s="24"/>
      <c r="G841" s="30"/>
      <c r="H841" s="25"/>
      <c r="I841" s="25"/>
      <c r="J841" s="25"/>
      <c r="K841" s="25"/>
      <c r="L841" s="25"/>
      <c r="M841" s="24"/>
      <c r="N841" s="30"/>
      <c r="O841" s="25"/>
      <c r="P841" s="25"/>
      <c r="Q841" s="25"/>
      <c r="R841" s="25"/>
      <c r="S841" s="25"/>
      <c r="T841" s="24"/>
      <c r="U841" s="25"/>
      <c r="V841" s="25"/>
      <c r="W841" s="25"/>
      <c r="X841" s="25"/>
      <c r="Y841" s="25"/>
      <c r="Z841" s="25"/>
    </row>
    <row r="842" spans="1:26" ht="14.25" customHeight="1" x14ac:dyDescent="0.25">
      <c r="A842" s="25"/>
      <c r="B842" s="23"/>
      <c r="C842" s="23"/>
      <c r="D842" s="23"/>
      <c r="E842" s="23"/>
      <c r="F842" s="24"/>
      <c r="G842" s="30"/>
      <c r="H842" s="25"/>
      <c r="I842" s="25"/>
      <c r="J842" s="25"/>
      <c r="K842" s="25"/>
      <c r="L842" s="25"/>
      <c r="M842" s="24"/>
      <c r="N842" s="30"/>
      <c r="O842" s="25"/>
      <c r="P842" s="25"/>
      <c r="Q842" s="25"/>
      <c r="R842" s="25"/>
      <c r="S842" s="25"/>
      <c r="T842" s="24"/>
      <c r="U842" s="25"/>
      <c r="V842" s="25"/>
      <c r="W842" s="25"/>
      <c r="X842" s="25"/>
      <c r="Y842" s="25"/>
      <c r="Z842" s="25"/>
    </row>
    <row r="843" spans="1:26" ht="14.25" customHeight="1" x14ac:dyDescent="0.25">
      <c r="A843" s="25"/>
      <c r="B843" s="23"/>
      <c r="C843" s="23"/>
      <c r="D843" s="23"/>
      <c r="E843" s="23"/>
      <c r="F843" s="24"/>
      <c r="G843" s="30"/>
      <c r="H843" s="25"/>
      <c r="I843" s="25"/>
      <c r="J843" s="25"/>
      <c r="K843" s="25"/>
      <c r="L843" s="25"/>
      <c r="M843" s="24"/>
      <c r="N843" s="30"/>
      <c r="O843" s="25"/>
      <c r="P843" s="25"/>
      <c r="Q843" s="25"/>
      <c r="R843" s="25"/>
      <c r="S843" s="25"/>
      <c r="T843" s="24"/>
      <c r="U843" s="25"/>
      <c r="V843" s="25"/>
      <c r="W843" s="25"/>
      <c r="X843" s="25"/>
      <c r="Y843" s="25"/>
      <c r="Z843" s="25"/>
    </row>
    <row r="844" spans="1:26" ht="14.25" customHeight="1" x14ac:dyDescent="0.25">
      <c r="A844" s="25"/>
      <c r="B844" s="23"/>
      <c r="C844" s="23"/>
      <c r="D844" s="23"/>
      <c r="E844" s="23"/>
      <c r="F844" s="24"/>
      <c r="G844" s="30"/>
      <c r="H844" s="25"/>
      <c r="I844" s="25"/>
      <c r="J844" s="25"/>
      <c r="K844" s="25"/>
      <c r="L844" s="25"/>
      <c r="M844" s="24"/>
      <c r="N844" s="30"/>
      <c r="O844" s="25"/>
      <c r="P844" s="25"/>
      <c r="Q844" s="25"/>
      <c r="R844" s="25"/>
      <c r="S844" s="25"/>
      <c r="T844" s="24"/>
      <c r="U844" s="25"/>
      <c r="V844" s="25"/>
      <c r="W844" s="25"/>
      <c r="X844" s="25"/>
      <c r="Y844" s="25"/>
      <c r="Z844" s="25"/>
    </row>
    <row r="845" spans="1:26" ht="14.25" customHeight="1" x14ac:dyDescent="0.25">
      <c r="A845" s="25"/>
      <c r="B845" s="23"/>
      <c r="C845" s="23"/>
      <c r="D845" s="23"/>
      <c r="E845" s="23"/>
      <c r="F845" s="24"/>
      <c r="G845" s="30"/>
      <c r="H845" s="25"/>
      <c r="I845" s="25"/>
      <c r="J845" s="25"/>
      <c r="K845" s="25"/>
      <c r="L845" s="25"/>
      <c r="M845" s="24"/>
      <c r="N845" s="30"/>
      <c r="O845" s="25"/>
      <c r="P845" s="25"/>
      <c r="Q845" s="25"/>
      <c r="R845" s="25"/>
      <c r="S845" s="25"/>
      <c r="T845" s="24"/>
      <c r="U845" s="25"/>
      <c r="V845" s="25"/>
      <c r="W845" s="25"/>
      <c r="X845" s="25"/>
      <c r="Y845" s="25"/>
      <c r="Z845" s="25"/>
    </row>
    <row r="846" spans="1:26" ht="14.25" customHeight="1" x14ac:dyDescent="0.25">
      <c r="A846" s="25"/>
      <c r="B846" s="23"/>
      <c r="C846" s="23"/>
      <c r="D846" s="23"/>
      <c r="E846" s="23"/>
      <c r="F846" s="24"/>
      <c r="G846" s="30"/>
      <c r="H846" s="25"/>
      <c r="I846" s="25"/>
      <c r="J846" s="25"/>
      <c r="K846" s="25"/>
      <c r="L846" s="25"/>
      <c r="M846" s="24"/>
      <c r="N846" s="30"/>
      <c r="O846" s="25"/>
      <c r="P846" s="25"/>
      <c r="Q846" s="25"/>
      <c r="R846" s="25"/>
      <c r="S846" s="25"/>
      <c r="T846" s="24"/>
      <c r="U846" s="25"/>
      <c r="V846" s="25"/>
      <c r="W846" s="25"/>
      <c r="X846" s="25"/>
      <c r="Y846" s="25"/>
      <c r="Z846" s="25"/>
    </row>
    <row r="847" spans="1:26" ht="14.25" customHeight="1" x14ac:dyDescent="0.25">
      <c r="A847" s="25"/>
      <c r="B847" s="23"/>
      <c r="C847" s="23"/>
      <c r="D847" s="23"/>
      <c r="E847" s="23"/>
      <c r="F847" s="24"/>
      <c r="G847" s="30"/>
      <c r="H847" s="25"/>
      <c r="I847" s="25"/>
      <c r="J847" s="25"/>
      <c r="K847" s="25"/>
      <c r="L847" s="25"/>
      <c r="M847" s="24"/>
      <c r="N847" s="30"/>
      <c r="O847" s="25"/>
      <c r="P847" s="25"/>
      <c r="Q847" s="25"/>
      <c r="R847" s="25"/>
      <c r="S847" s="25"/>
      <c r="T847" s="24"/>
      <c r="U847" s="25"/>
      <c r="V847" s="25"/>
      <c r="W847" s="25"/>
      <c r="X847" s="25"/>
      <c r="Y847" s="25"/>
      <c r="Z847" s="25"/>
    </row>
    <row r="848" spans="1:26" ht="14.25" customHeight="1" x14ac:dyDescent="0.25">
      <c r="A848" s="25"/>
      <c r="B848" s="23"/>
      <c r="C848" s="23"/>
      <c r="D848" s="23"/>
      <c r="E848" s="23"/>
      <c r="F848" s="24"/>
      <c r="G848" s="30"/>
      <c r="H848" s="25"/>
      <c r="I848" s="25"/>
      <c r="J848" s="25"/>
      <c r="K848" s="25"/>
      <c r="L848" s="25"/>
      <c r="M848" s="24"/>
      <c r="N848" s="30"/>
      <c r="O848" s="25"/>
      <c r="P848" s="25"/>
      <c r="Q848" s="25"/>
      <c r="R848" s="25"/>
      <c r="S848" s="25"/>
      <c r="T848" s="24"/>
      <c r="U848" s="25"/>
      <c r="V848" s="25"/>
      <c r="W848" s="25"/>
      <c r="X848" s="25"/>
      <c r="Y848" s="25"/>
      <c r="Z848" s="25"/>
    </row>
    <row r="849" spans="1:26" ht="14.25" customHeight="1" x14ac:dyDescent="0.25">
      <c r="A849" s="25"/>
      <c r="B849" s="23"/>
      <c r="C849" s="23"/>
      <c r="D849" s="23"/>
      <c r="E849" s="23"/>
      <c r="F849" s="24"/>
      <c r="G849" s="30"/>
      <c r="H849" s="25"/>
      <c r="I849" s="25"/>
      <c r="J849" s="25"/>
      <c r="K849" s="25"/>
      <c r="L849" s="25"/>
      <c r="M849" s="24"/>
      <c r="N849" s="30"/>
      <c r="O849" s="25"/>
      <c r="P849" s="25"/>
      <c r="Q849" s="25"/>
      <c r="R849" s="25"/>
      <c r="S849" s="25"/>
      <c r="T849" s="24"/>
      <c r="U849" s="25"/>
      <c r="V849" s="25"/>
      <c r="W849" s="25"/>
      <c r="X849" s="25"/>
      <c r="Y849" s="25"/>
      <c r="Z849" s="25"/>
    </row>
    <row r="850" spans="1:26" ht="14.25" customHeight="1" x14ac:dyDescent="0.25">
      <c r="A850" s="25"/>
      <c r="B850" s="23"/>
      <c r="C850" s="23"/>
      <c r="D850" s="23"/>
      <c r="E850" s="23"/>
      <c r="F850" s="24"/>
      <c r="G850" s="30"/>
      <c r="H850" s="25"/>
      <c r="I850" s="25"/>
      <c r="J850" s="25"/>
      <c r="K850" s="25"/>
      <c r="L850" s="25"/>
      <c r="M850" s="24"/>
      <c r="N850" s="30"/>
      <c r="O850" s="25"/>
      <c r="P850" s="25"/>
      <c r="Q850" s="25"/>
      <c r="R850" s="25"/>
      <c r="S850" s="25"/>
      <c r="T850" s="24"/>
      <c r="U850" s="25"/>
      <c r="V850" s="25"/>
      <c r="W850" s="25"/>
      <c r="X850" s="25"/>
      <c r="Y850" s="25"/>
      <c r="Z850" s="25"/>
    </row>
    <row r="851" spans="1:26" ht="14.25" customHeight="1" x14ac:dyDescent="0.25">
      <c r="A851" s="25"/>
      <c r="B851" s="23"/>
      <c r="C851" s="23"/>
      <c r="D851" s="23"/>
      <c r="E851" s="23"/>
      <c r="F851" s="24"/>
      <c r="G851" s="30"/>
      <c r="H851" s="25"/>
      <c r="I851" s="25"/>
      <c r="J851" s="25"/>
      <c r="K851" s="25"/>
      <c r="L851" s="25"/>
      <c r="M851" s="24"/>
      <c r="N851" s="30"/>
      <c r="O851" s="25"/>
      <c r="P851" s="25"/>
      <c r="Q851" s="25"/>
      <c r="R851" s="25"/>
      <c r="S851" s="25"/>
      <c r="T851" s="24"/>
      <c r="U851" s="25"/>
      <c r="V851" s="25"/>
      <c r="W851" s="25"/>
      <c r="X851" s="25"/>
      <c r="Y851" s="25"/>
      <c r="Z851" s="25"/>
    </row>
    <row r="852" spans="1:26" ht="14.25" customHeight="1" x14ac:dyDescent="0.25">
      <c r="A852" s="25"/>
      <c r="B852" s="23"/>
      <c r="C852" s="23"/>
      <c r="D852" s="23"/>
      <c r="E852" s="23"/>
      <c r="F852" s="24"/>
      <c r="G852" s="30"/>
      <c r="H852" s="25"/>
      <c r="I852" s="25"/>
      <c r="J852" s="25"/>
      <c r="K852" s="25"/>
      <c r="L852" s="25"/>
      <c r="M852" s="24"/>
      <c r="N852" s="30"/>
      <c r="O852" s="25"/>
      <c r="P852" s="25"/>
      <c r="Q852" s="25"/>
      <c r="R852" s="25"/>
      <c r="S852" s="25"/>
      <c r="T852" s="24"/>
      <c r="U852" s="25"/>
      <c r="V852" s="25"/>
      <c r="W852" s="25"/>
      <c r="X852" s="25"/>
      <c r="Y852" s="25"/>
      <c r="Z852" s="25"/>
    </row>
    <row r="853" spans="1:26" ht="14.25" customHeight="1" x14ac:dyDescent="0.25">
      <c r="A853" s="25"/>
      <c r="B853" s="23"/>
      <c r="C853" s="23"/>
      <c r="D853" s="23"/>
      <c r="E853" s="23"/>
      <c r="F853" s="24"/>
      <c r="G853" s="30"/>
      <c r="H853" s="25"/>
      <c r="I853" s="25"/>
      <c r="J853" s="25"/>
      <c r="K853" s="25"/>
      <c r="L853" s="25"/>
      <c r="M853" s="24"/>
      <c r="N853" s="30"/>
      <c r="O853" s="25"/>
      <c r="P853" s="25"/>
      <c r="Q853" s="25"/>
      <c r="R853" s="25"/>
      <c r="S853" s="25"/>
      <c r="T853" s="24"/>
      <c r="U853" s="25"/>
      <c r="V853" s="25"/>
      <c r="W853" s="25"/>
      <c r="X853" s="25"/>
      <c r="Y853" s="25"/>
      <c r="Z853" s="25"/>
    </row>
    <row r="854" spans="1:26" ht="14.25" customHeight="1" x14ac:dyDescent="0.25">
      <c r="A854" s="25"/>
      <c r="B854" s="23"/>
      <c r="C854" s="23"/>
      <c r="D854" s="23"/>
      <c r="E854" s="23"/>
      <c r="F854" s="24"/>
      <c r="G854" s="30"/>
      <c r="H854" s="25"/>
      <c r="I854" s="25"/>
      <c r="J854" s="25"/>
      <c r="K854" s="25"/>
      <c r="L854" s="25"/>
      <c r="M854" s="24"/>
      <c r="N854" s="30"/>
      <c r="O854" s="25"/>
      <c r="P854" s="25"/>
      <c r="Q854" s="25"/>
      <c r="R854" s="25"/>
      <c r="S854" s="25"/>
      <c r="T854" s="24"/>
      <c r="U854" s="25"/>
      <c r="V854" s="25"/>
      <c r="W854" s="25"/>
      <c r="X854" s="25"/>
      <c r="Y854" s="25"/>
      <c r="Z854" s="25"/>
    </row>
    <row r="855" spans="1:26" ht="14.25" customHeight="1" x14ac:dyDescent="0.25">
      <c r="A855" s="25"/>
      <c r="B855" s="23"/>
      <c r="C855" s="23"/>
      <c r="D855" s="23"/>
      <c r="E855" s="23"/>
      <c r="F855" s="24"/>
      <c r="G855" s="30"/>
      <c r="H855" s="25"/>
      <c r="I855" s="25"/>
      <c r="J855" s="25"/>
      <c r="K855" s="25"/>
      <c r="L855" s="25"/>
      <c r="M855" s="24"/>
      <c r="N855" s="30"/>
      <c r="O855" s="25"/>
      <c r="P855" s="25"/>
      <c r="Q855" s="25"/>
      <c r="R855" s="25"/>
      <c r="S855" s="25"/>
      <c r="T855" s="24"/>
      <c r="U855" s="25"/>
      <c r="V855" s="25"/>
      <c r="W855" s="25"/>
      <c r="X855" s="25"/>
      <c r="Y855" s="25"/>
      <c r="Z855" s="25"/>
    </row>
    <row r="856" spans="1:26" ht="14.25" customHeight="1" x14ac:dyDescent="0.25">
      <c r="A856" s="25"/>
      <c r="B856" s="23"/>
      <c r="C856" s="23"/>
      <c r="D856" s="23"/>
      <c r="E856" s="23"/>
      <c r="F856" s="24"/>
      <c r="G856" s="30"/>
      <c r="H856" s="25"/>
      <c r="I856" s="25"/>
      <c r="J856" s="25"/>
      <c r="K856" s="25"/>
      <c r="L856" s="25"/>
      <c r="M856" s="24"/>
      <c r="N856" s="30"/>
      <c r="O856" s="25"/>
      <c r="P856" s="25"/>
      <c r="Q856" s="25"/>
      <c r="R856" s="25"/>
      <c r="S856" s="25"/>
      <c r="T856" s="24"/>
      <c r="U856" s="25"/>
      <c r="V856" s="25"/>
      <c r="W856" s="25"/>
      <c r="X856" s="25"/>
      <c r="Y856" s="25"/>
      <c r="Z856" s="25"/>
    </row>
    <row r="857" spans="1:26" ht="14.25" customHeight="1" x14ac:dyDescent="0.25">
      <c r="A857" s="25"/>
      <c r="B857" s="23"/>
      <c r="C857" s="23"/>
      <c r="D857" s="23"/>
      <c r="E857" s="23"/>
      <c r="F857" s="24"/>
      <c r="G857" s="30"/>
      <c r="H857" s="25"/>
      <c r="I857" s="25"/>
      <c r="J857" s="25"/>
      <c r="K857" s="25"/>
      <c r="L857" s="25"/>
      <c r="M857" s="24"/>
      <c r="N857" s="30"/>
      <c r="O857" s="25"/>
      <c r="P857" s="25"/>
      <c r="Q857" s="25"/>
      <c r="R857" s="25"/>
      <c r="S857" s="25"/>
      <c r="T857" s="24"/>
      <c r="U857" s="25"/>
      <c r="V857" s="25"/>
      <c r="W857" s="25"/>
      <c r="X857" s="25"/>
      <c r="Y857" s="25"/>
      <c r="Z857" s="25"/>
    </row>
    <row r="858" spans="1:26" ht="14.25" customHeight="1" x14ac:dyDescent="0.25">
      <c r="A858" s="25"/>
      <c r="B858" s="23"/>
      <c r="C858" s="23"/>
      <c r="D858" s="23"/>
      <c r="E858" s="23"/>
      <c r="F858" s="24"/>
      <c r="G858" s="30"/>
      <c r="H858" s="25"/>
      <c r="I858" s="25"/>
      <c r="J858" s="25"/>
      <c r="K858" s="25"/>
      <c r="L858" s="25"/>
      <c r="M858" s="24"/>
      <c r="N858" s="30"/>
      <c r="O858" s="25"/>
      <c r="P858" s="25"/>
      <c r="Q858" s="25"/>
      <c r="R858" s="25"/>
      <c r="S858" s="25"/>
      <c r="T858" s="24"/>
      <c r="U858" s="25"/>
      <c r="V858" s="25"/>
      <c r="W858" s="25"/>
      <c r="X858" s="25"/>
      <c r="Y858" s="25"/>
      <c r="Z858" s="25"/>
    </row>
    <row r="859" spans="1:26" ht="14.25" customHeight="1" x14ac:dyDescent="0.25">
      <c r="A859" s="25"/>
      <c r="B859" s="23"/>
      <c r="C859" s="23"/>
      <c r="D859" s="23"/>
      <c r="E859" s="23"/>
      <c r="F859" s="24"/>
      <c r="G859" s="30"/>
      <c r="H859" s="25"/>
      <c r="I859" s="25"/>
      <c r="J859" s="25"/>
      <c r="K859" s="25"/>
      <c r="L859" s="25"/>
      <c r="M859" s="24"/>
      <c r="N859" s="30"/>
      <c r="O859" s="25"/>
      <c r="P859" s="25"/>
      <c r="Q859" s="25"/>
      <c r="R859" s="25"/>
      <c r="S859" s="25"/>
      <c r="T859" s="24"/>
      <c r="U859" s="25"/>
      <c r="V859" s="25"/>
      <c r="W859" s="25"/>
      <c r="X859" s="25"/>
      <c r="Y859" s="25"/>
      <c r="Z859" s="25"/>
    </row>
    <row r="860" spans="1:26" ht="14.25" customHeight="1" x14ac:dyDescent="0.25">
      <c r="A860" s="25"/>
      <c r="B860" s="23"/>
      <c r="C860" s="23"/>
      <c r="D860" s="23"/>
      <c r="E860" s="23"/>
      <c r="F860" s="24"/>
      <c r="G860" s="30"/>
      <c r="H860" s="25"/>
      <c r="I860" s="25"/>
      <c r="J860" s="25"/>
      <c r="K860" s="25"/>
      <c r="L860" s="25"/>
      <c r="M860" s="24"/>
      <c r="N860" s="30"/>
      <c r="O860" s="25"/>
      <c r="P860" s="25"/>
      <c r="Q860" s="25"/>
      <c r="R860" s="25"/>
      <c r="S860" s="25"/>
      <c r="T860" s="24"/>
      <c r="U860" s="25"/>
      <c r="V860" s="25"/>
      <c r="W860" s="25"/>
      <c r="X860" s="25"/>
      <c r="Y860" s="25"/>
      <c r="Z860" s="25"/>
    </row>
    <row r="861" spans="1:26" ht="14.25" customHeight="1" x14ac:dyDescent="0.25">
      <c r="A861" s="25"/>
      <c r="B861" s="23"/>
      <c r="C861" s="23"/>
      <c r="D861" s="23"/>
      <c r="E861" s="23"/>
      <c r="F861" s="24"/>
      <c r="G861" s="30"/>
      <c r="H861" s="25"/>
      <c r="I861" s="25"/>
      <c r="J861" s="25"/>
      <c r="K861" s="25"/>
      <c r="L861" s="25"/>
      <c r="M861" s="24"/>
      <c r="N861" s="30"/>
      <c r="O861" s="25"/>
      <c r="P861" s="25"/>
      <c r="Q861" s="25"/>
      <c r="R861" s="25"/>
      <c r="S861" s="25"/>
      <c r="T861" s="24"/>
      <c r="U861" s="25"/>
      <c r="V861" s="25"/>
      <c r="W861" s="25"/>
      <c r="X861" s="25"/>
      <c r="Y861" s="25"/>
      <c r="Z861" s="25"/>
    </row>
    <row r="862" spans="1:26" ht="14.25" customHeight="1" x14ac:dyDescent="0.25">
      <c r="A862" s="25"/>
      <c r="B862" s="23"/>
      <c r="C862" s="23"/>
      <c r="D862" s="23"/>
      <c r="E862" s="23"/>
      <c r="F862" s="24"/>
      <c r="G862" s="30"/>
      <c r="H862" s="25"/>
      <c r="I862" s="25"/>
      <c r="J862" s="25"/>
      <c r="K862" s="25"/>
      <c r="L862" s="25"/>
      <c r="M862" s="24"/>
      <c r="N862" s="30"/>
      <c r="O862" s="25"/>
      <c r="P862" s="25"/>
      <c r="Q862" s="25"/>
      <c r="R862" s="25"/>
      <c r="S862" s="25"/>
      <c r="T862" s="24"/>
      <c r="U862" s="25"/>
      <c r="V862" s="25"/>
      <c r="W862" s="25"/>
      <c r="X862" s="25"/>
      <c r="Y862" s="25"/>
      <c r="Z862" s="25"/>
    </row>
    <row r="863" spans="1:26" ht="14.25" customHeight="1" x14ac:dyDescent="0.25">
      <c r="A863" s="25"/>
      <c r="B863" s="23"/>
      <c r="C863" s="23"/>
      <c r="D863" s="23"/>
      <c r="E863" s="23"/>
      <c r="F863" s="24"/>
      <c r="G863" s="30"/>
      <c r="H863" s="25"/>
      <c r="I863" s="25"/>
      <c r="J863" s="25"/>
      <c r="K863" s="25"/>
      <c r="L863" s="25"/>
      <c r="M863" s="24"/>
      <c r="N863" s="30"/>
      <c r="O863" s="25"/>
      <c r="P863" s="25"/>
      <c r="Q863" s="25"/>
      <c r="R863" s="25"/>
      <c r="S863" s="25"/>
      <c r="T863" s="24"/>
      <c r="U863" s="25"/>
      <c r="V863" s="25"/>
      <c r="W863" s="25"/>
      <c r="X863" s="25"/>
      <c r="Y863" s="25"/>
      <c r="Z863" s="25"/>
    </row>
    <row r="864" spans="1:26" ht="14.25" customHeight="1" x14ac:dyDescent="0.25">
      <c r="A864" s="25"/>
      <c r="B864" s="23"/>
      <c r="C864" s="23"/>
      <c r="D864" s="23"/>
      <c r="E864" s="23"/>
      <c r="F864" s="24"/>
      <c r="G864" s="30"/>
      <c r="H864" s="25"/>
      <c r="I864" s="25"/>
      <c r="J864" s="25"/>
      <c r="K864" s="25"/>
      <c r="L864" s="25"/>
      <c r="M864" s="24"/>
      <c r="N864" s="30"/>
      <c r="O864" s="25"/>
      <c r="P864" s="25"/>
      <c r="Q864" s="25"/>
      <c r="R864" s="25"/>
      <c r="S864" s="25"/>
      <c r="T864" s="24"/>
      <c r="U864" s="25"/>
      <c r="V864" s="25"/>
      <c r="W864" s="25"/>
      <c r="X864" s="25"/>
      <c r="Y864" s="25"/>
      <c r="Z864" s="25"/>
    </row>
    <row r="865" spans="1:26" ht="14.25" customHeight="1" x14ac:dyDescent="0.25">
      <c r="A865" s="25"/>
      <c r="B865" s="23"/>
      <c r="C865" s="23"/>
      <c r="D865" s="23"/>
      <c r="E865" s="23"/>
      <c r="F865" s="24"/>
      <c r="G865" s="30"/>
      <c r="H865" s="25"/>
      <c r="I865" s="25"/>
      <c r="J865" s="25"/>
      <c r="K865" s="25"/>
      <c r="L865" s="25"/>
      <c r="M865" s="24"/>
      <c r="N865" s="30"/>
      <c r="O865" s="25"/>
      <c r="P865" s="25"/>
      <c r="Q865" s="25"/>
      <c r="R865" s="25"/>
      <c r="S865" s="25"/>
      <c r="T865" s="24"/>
      <c r="U865" s="25"/>
      <c r="V865" s="25"/>
      <c r="W865" s="25"/>
      <c r="X865" s="25"/>
      <c r="Y865" s="25"/>
      <c r="Z865" s="25"/>
    </row>
    <row r="866" spans="1:26" ht="14.25" customHeight="1" x14ac:dyDescent="0.25">
      <c r="A866" s="25"/>
      <c r="B866" s="23"/>
      <c r="C866" s="23"/>
      <c r="D866" s="23"/>
      <c r="E866" s="23"/>
      <c r="F866" s="24"/>
      <c r="G866" s="30"/>
      <c r="H866" s="25"/>
      <c r="I866" s="25"/>
      <c r="J866" s="25"/>
      <c r="K866" s="25"/>
      <c r="L866" s="25"/>
      <c r="M866" s="24"/>
      <c r="N866" s="30"/>
      <c r="O866" s="25"/>
      <c r="P866" s="25"/>
      <c r="Q866" s="25"/>
      <c r="R866" s="25"/>
      <c r="S866" s="25"/>
      <c r="T866" s="24"/>
      <c r="U866" s="25"/>
      <c r="V866" s="25"/>
      <c r="W866" s="25"/>
      <c r="X866" s="25"/>
      <c r="Y866" s="25"/>
      <c r="Z866" s="25"/>
    </row>
    <row r="867" spans="1:26" ht="14.25" customHeight="1" x14ac:dyDescent="0.25">
      <c r="A867" s="25"/>
      <c r="B867" s="23"/>
      <c r="C867" s="23"/>
      <c r="D867" s="23"/>
      <c r="E867" s="23"/>
      <c r="F867" s="24"/>
      <c r="G867" s="30"/>
      <c r="H867" s="25"/>
      <c r="I867" s="25"/>
      <c r="J867" s="25"/>
      <c r="K867" s="25"/>
      <c r="L867" s="25"/>
      <c r="M867" s="24"/>
      <c r="N867" s="30"/>
      <c r="O867" s="25"/>
      <c r="P867" s="25"/>
      <c r="Q867" s="25"/>
      <c r="R867" s="25"/>
      <c r="S867" s="25"/>
      <c r="T867" s="24"/>
      <c r="U867" s="25"/>
      <c r="V867" s="25"/>
      <c r="W867" s="25"/>
      <c r="X867" s="25"/>
      <c r="Y867" s="25"/>
      <c r="Z867" s="25"/>
    </row>
    <row r="868" spans="1:26" ht="14.25" customHeight="1" x14ac:dyDescent="0.25">
      <c r="A868" s="25"/>
      <c r="B868" s="23"/>
      <c r="C868" s="23"/>
      <c r="D868" s="23"/>
      <c r="E868" s="23"/>
      <c r="F868" s="24"/>
      <c r="G868" s="30"/>
      <c r="H868" s="25"/>
      <c r="I868" s="25"/>
      <c r="J868" s="25"/>
      <c r="K868" s="25"/>
      <c r="L868" s="25"/>
      <c r="M868" s="24"/>
      <c r="N868" s="30"/>
      <c r="O868" s="25"/>
      <c r="P868" s="25"/>
      <c r="Q868" s="25"/>
      <c r="R868" s="25"/>
      <c r="S868" s="25"/>
      <c r="T868" s="24"/>
      <c r="U868" s="25"/>
      <c r="V868" s="25"/>
      <c r="W868" s="25"/>
      <c r="X868" s="25"/>
      <c r="Y868" s="25"/>
      <c r="Z868" s="25"/>
    </row>
    <row r="869" spans="1:26" ht="14.25" customHeight="1" x14ac:dyDescent="0.25">
      <c r="A869" s="25"/>
      <c r="B869" s="23"/>
      <c r="C869" s="23"/>
      <c r="D869" s="23"/>
      <c r="E869" s="23"/>
      <c r="F869" s="24"/>
      <c r="G869" s="30"/>
      <c r="H869" s="25"/>
      <c r="I869" s="25"/>
      <c r="J869" s="25"/>
      <c r="K869" s="25"/>
      <c r="L869" s="25"/>
      <c r="M869" s="24"/>
      <c r="N869" s="30"/>
      <c r="O869" s="25"/>
      <c r="P869" s="25"/>
      <c r="Q869" s="25"/>
      <c r="R869" s="25"/>
      <c r="S869" s="25"/>
      <c r="T869" s="24"/>
      <c r="U869" s="25"/>
      <c r="V869" s="25"/>
      <c r="W869" s="25"/>
      <c r="X869" s="25"/>
      <c r="Y869" s="25"/>
      <c r="Z869" s="25"/>
    </row>
    <row r="870" spans="1:26" ht="14.25" customHeight="1" x14ac:dyDescent="0.25">
      <c r="A870" s="25"/>
      <c r="B870" s="23"/>
      <c r="C870" s="23"/>
      <c r="D870" s="23"/>
      <c r="E870" s="23"/>
      <c r="F870" s="24"/>
      <c r="G870" s="30"/>
      <c r="H870" s="25"/>
      <c r="I870" s="25"/>
      <c r="J870" s="25"/>
      <c r="K870" s="25"/>
      <c r="L870" s="25"/>
      <c r="M870" s="24"/>
      <c r="N870" s="30"/>
      <c r="O870" s="25"/>
      <c r="P870" s="25"/>
      <c r="Q870" s="25"/>
      <c r="R870" s="25"/>
      <c r="S870" s="25"/>
      <c r="T870" s="24"/>
      <c r="U870" s="25"/>
      <c r="V870" s="25"/>
      <c r="W870" s="25"/>
      <c r="X870" s="25"/>
      <c r="Y870" s="25"/>
      <c r="Z870" s="25"/>
    </row>
    <row r="871" spans="1:26" ht="14.25" customHeight="1" x14ac:dyDescent="0.25">
      <c r="A871" s="25"/>
      <c r="B871" s="23"/>
      <c r="C871" s="23"/>
      <c r="D871" s="23"/>
      <c r="E871" s="23"/>
      <c r="F871" s="24"/>
      <c r="G871" s="30"/>
      <c r="H871" s="25"/>
      <c r="I871" s="25"/>
      <c r="J871" s="25"/>
      <c r="K871" s="25"/>
      <c r="L871" s="25"/>
      <c r="M871" s="24"/>
      <c r="N871" s="30"/>
      <c r="O871" s="25"/>
      <c r="P871" s="25"/>
      <c r="Q871" s="25"/>
      <c r="R871" s="25"/>
      <c r="S871" s="25"/>
      <c r="T871" s="24"/>
      <c r="U871" s="25"/>
      <c r="V871" s="25"/>
      <c r="W871" s="25"/>
      <c r="X871" s="25"/>
      <c r="Y871" s="25"/>
      <c r="Z871" s="25"/>
    </row>
    <row r="872" spans="1:26" ht="14.25" customHeight="1" x14ac:dyDescent="0.25">
      <c r="A872" s="25"/>
      <c r="B872" s="23"/>
      <c r="C872" s="23"/>
      <c r="D872" s="23"/>
      <c r="E872" s="23"/>
      <c r="F872" s="24"/>
      <c r="G872" s="30"/>
      <c r="H872" s="25"/>
      <c r="I872" s="25"/>
      <c r="J872" s="25"/>
      <c r="K872" s="25"/>
      <c r="L872" s="25"/>
      <c r="M872" s="24"/>
      <c r="N872" s="30"/>
      <c r="O872" s="25"/>
      <c r="P872" s="25"/>
      <c r="Q872" s="25"/>
      <c r="R872" s="25"/>
      <c r="S872" s="25"/>
      <c r="T872" s="24"/>
      <c r="U872" s="25"/>
      <c r="V872" s="25"/>
      <c r="W872" s="25"/>
      <c r="X872" s="25"/>
      <c r="Y872" s="25"/>
      <c r="Z872" s="25"/>
    </row>
    <row r="873" spans="1:26" ht="14.25" customHeight="1" x14ac:dyDescent="0.25">
      <c r="A873" s="25"/>
      <c r="B873" s="23"/>
      <c r="C873" s="23"/>
      <c r="D873" s="23"/>
      <c r="E873" s="23"/>
      <c r="F873" s="24"/>
      <c r="G873" s="30"/>
      <c r="H873" s="25"/>
      <c r="I873" s="25"/>
      <c r="J873" s="25"/>
      <c r="K873" s="25"/>
      <c r="L873" s="25"/>
      <c r="M873" s="24"/>
      <c r="N873" s="30"/>
      <c r="O873" s="25"/>
      <c r="P873" s="25"/>
      <c r="Q873" s="25"/>
      <c r="R873" s="25"/>
      <c r="S873" s="25"/>
      <c r="T873" s="24"/>
      <c r="U873" s="25"/>
      <c r="V873" s="25"/>
      <c r="W873" s="25"/>
      <c r="X873" s="25"/>
      <c r="Y873" s="25"/>
      <c r="Z873" s="25"/>
    </row>
    <row r="874" spans="1:26" ht="14.25" customHeight="1" x14ac:dyDescent="0.25">
      <c r="A874" s="25"/>
      <c r="B874" s="23"/>
      <c r="C874" s="23"/>
      <c r="D874" s="23"/>
      <c r="E874" s="23"/>
      <c r="F874" s="24"/>
      <c r="G874" s="30"/>
      <c r="H874" s="25"/>
      <c r="I874" s="25"/>
      <c r="J874" s="25"/>
      <c r="K874" s="25"/>
      <c r="L874" s="25"/>
      <c r="M874" s="24"/>
      <c r="N874" s="30"/>
      <c r="O874" s="25"/>
      <c r="P874" s="25"/>
      <c r="Q874" s="25"/>
      <c r="R874" s="25"/>
      <c r="S874" s="25"/>
      <c r="T874" s="24"/>
      <c r="U874" s="25"/>
      <c r="V874" s="25"/>
      <c r="W874" s="25"/>
      <c r="X874" s="25"/>
      <c r="Y874" s="25"/>
      <c r="Z874" s="25"/>
    </row>
    <row r="875" spans="1:26" ht="14.25" customHeight="1" x14ac:dyDescent="0.25">
      <c r="A875" s="25"/>
      <c r="B875" s="23"/>
      <c r="C875" s="23"/>
      <c r="D875" s="23"/>
      <c r="E875" s="23"/>
      <c r="F875" s="24"/>
      <c r="G875" s="30"/>
      <c r="H875" s="25"/>
      <c r="I875" s="25"/>
      <c r="J875" s="25"/>
      <c r="K875" s="25"/>
      <c r="L875" s="25"/>
      <c r="M875" s="24"/>
      <c r="N875" s="30"/>
      <c r="O875" s="25"/>
      <c r="P875" s="25"/>
      <c r="Q875" s="25"/>
      <c r="R875" s="25"/>
      <c r="S875" s="25"/>
      <c r="T875" s="24"/>
      <c r="U875" s="25"/>
      <c r="V875" s="25"/>
      <c r="W875" s="25"/>
      <c r="X875" s="25"/>
      <c r="Y875" s="25"/>
      <c r="Z875" s="25"/>
    </row>
    <row r="876" spans="1:26" ht="14.25" customHeight="1" x14ac:dyDescent="0.25">
      <c r="A876" s="25"/>
      <c r="B876" s="23"/>
      <c r="C876" s="23"/>
      <c r="D876" s="23"/>
      <c r="E876" s="23"/>
      <c r="F876" s="24"/>
      <c r="G876" s="30"/>
      <c r="H876" s="25"/>
      <c r="I876" s="25"/>
      <c r="J876" s="25"/>
      <c r="K876" s="25"/>
      <c r="L876" s="25"/>
      <c r="M876" s="24"/>
      <c r="N876" s="30"/>
      <c r="O876" s="25"/>
      <c r="P876" s="25"/>
      <c r="Q876" s="25"/>
      <c r="R876" s="25"/>
      <c r="S876" s="25"/>
      <c r="T876" s="24"/>
      <c r="U876" s="25"/>
      <c r="V876" s="25"/>
      <c r="W876" s="25"/>
      <c r="X876" s="25"/>
      <c r="Y876" s="25"/>
      <c r="Z876" s="25"/>
    </row>
    <row r="877" spans="1:26" ht="14.25" customHeight="1" x14ac:dyDescent="0.25">
      <c r="A877" s="25"/>
      <c r="B877" s="23"/>
      <c r="C877" s="23"/>
      <c r="D877" s="23"/>
      <c r="E877" s="23"/>
      <c r="F877" s="24"/>
      <c r="G877" s="30"/>
      <c r="H877" s="25"/>
      <c r="I877" s="25"/>
      <c r="J877" s="25"/>
      <c r="K877" s="25"/>
      <c r="L877" s="25"/>
      <c r="M877" s="24"/>
      <c r="N877" s="30"/>
      <c r="O877" s="25"/>
      <c r="P877" s="25"/>
      <c r="Q877" s="25"/>
      <c r="R877" s="25"/>
      <c r="S877" s="25"/>
      <c r="T877" s="24"/>
      <c r="U877" s="25"/>
      <c r="V877" s="25"/>
      <c r="W877" s="25"/>
      <c r="X877" s="25"/>
      <c r="Y877" s="25"/>
      <c r="Z877" s="25"/>
    </row>
    <row r="878" spans="1:26" ht="14.25" customHeight="1" x14ac:dyDescent="0.25">
      <c r="A878" s="25"/>
      <c r="B878" s="23"/>
      <c r="C878" s="23"/>
      <c r="D878" s="23"/>
      <c r="E878" s="23"/>
      <c r="F878" s="24"/>
      <c r="G878" s="30"/>
      <c r="H878" s="25"/>
      <c r="I878" s="25"/>
      <c r="J878" s="25"/>
      <c r="K878" s="25"/>
      <c r="L878" s="25"/>
      <c r="M878" s="24"/>
      <c r="N878" s="30"/>
      <c r="O878" s="25"/>
      <c r="P878" s="25"/>
      <c r="Q878" s="25"/>
      <c r="R878" s="25"/>
      <c r="S878" s="25"/>
      <c r="T878" s="24"/>
      <c r="U878" s="25"/>
      <c r="V878" s="25"/>
      <c r="W878" s="25"/>
      <c r="X878" s="25"/>
      <c r="Y878" s="25"/>
      <c r="Z878" s="25"/>
    </row>
    <row r="879" spans="1:26" ht="14.25" customHeight="1" x14ac:dyDescent="0.25">
      <c r="A879" s="25"/>
      <c r="B879" s="23"/>
      <c r="C879" s="23"/>
      <c r="D879" s="23"/>
      <c r="E879" s="23"/>
      <c r="F879" s="24"/>
      <c r="G879" s="30"/>
      <c r="H879" s="25"/>
      <c r="I879" s="25"/>
      <c r="J879" s="25"/>
      <c r="K879" s="25"/>
      <c r="L879" s="25"/>
      <c r="M879" s="24"/>
      <c r="N879" s="30"/>
      <c r="O879" s="25"/>
      <c r="P879" s="25"/>
      <c r="Q879" s="25"/>
      <c r="R879" s="25"/>
      <c r="S879" s="25"/>
      <c r="T879" s="24"/>
      <c r="U879" s="25"/>
      <c r="V879" s="25"/>
      <c r="W879" s="25"/>
      <c r="X879" s="25"/>
      <c r="Y879" s="25"/>
      <c r="Z879" s="25"/>
    </row>
    <row r="880" spans="1:26" ht="14.25" customHeight="1" x14ac:dyDescent="0.25">
      <c r="A880" s="25"/>
      <c r="B880" s="23"/>
      <c r="C880" s="23"/>
      <c r="D880" s="23"/>
      <c r="E880" s="23"/>
      <c r="F880" s="24"/>
      <c r="G880" s="30"/>
      <c r="H880" s="25"/>
      <c r="I880" s="25"/>
      <c r="J880" s="25"/>
      <c r="K880" s="25"/>
      <c r="L880" s="25"/>
      <c r="M880" s="24"/>
      <c r="N880" s="30"/>
      <c r="O880" s="25"/>
      <c r="P880" s="25"/>
      <c r="Q880" s="25"/>
      <c r="R880" s="25"/>
      <c r="S880" s="25"/>
      <c r="T880" s="24"/>
      <c r="U880" s="25"/>
      <c r="V880" s="25"/>
      <c r="W880" s="25"/>
      <c r="X880" s="25"/>
      <c r="Y880" s="25"/>
      <c r="Z880" s="25"/>
    </row>
    <row r="881" spans="1:26" ht="14.25" customHeight="1" x14ac:dyDescent="0.25">
      <c r="A881" s="25"/>
      <c r="B881" s="23"/>
      <c r="C881" s="23"/>
      <c r="D881" s="23"/>
      <c r="E881" s="23"/>
      <c r="F881" s="24"/>
      <c r="G881" s="30"/>
      <c r="H881" s="25"/>
      <c r="I881" s="25"/>
      <c r="J881" s="25"/>
      <c r="K881" s="25"/>
      <c r="L881" s="25"/>
      <c r="M881" s="24"/>
      <c r="N881" s="30"/>
      <c r="O881" s="25"/>
      <c r="P881" s="25"/>
      <c r="Q881" s="25"/>
      <c r="R881" s="25"/>
      <c r="S881" s="25"/>
      <c r="T881" s="24"/>
      <c r="U881" s="25"/>
      <c r="V881" s="25"/>
      <c r="W881" s="25"/>
      <c r="X881" s="25"/>
      <c r="Y881" s="25"/>
      <c r="Z881" s="25"/>
    </row>
    <row r="882" spans="1:26" ht="14.25" customHeight="1" x14ac:dyDescent="0.25">
      <c r="A882" s="25"/>
      <c r="B882" s="23"/>
      <c r="C882" s="23"/>
      <c r="D882" s="23"/>
      <c r="E882" s="23"/>
      <c r="F882" s="24"/>
      <c r="G882" s="30"/>
      <c r="H882" s="25"/>
      <c r="I882" s="25"/>
      <c r="J882" s="25"/>
      <c r="K882" s="25"/>
      <c r="L882" s="25"/>
      <c r="M882" s="24"/>
      <c r="N882" s="30"/>
      <c r="O882" s="25"/>
      <c r="P882" s="25"/>
      <c r="Q882" s="25"/>
      <c r="R882" s="25"/>
      <c r="S882" s="25"/>
      <c r="T882" s="24"/>
      <c r="U882" s="25"/>
      <c r="V882" s="25"/>
      <c r="W882" s="25"/>
      <c r="X882" s="25"/>
      <c r="Y882" s="25"/>
      <c r="Z882" s="25"/>
    </row>
    <row r="883" spans="1:26" ht="14.25" customHeight="1" x14ac:dyDescent="0.25">
      <c r="A883" s="25"/>
      <c r="B883" s="23"/>
      <c r="C883" s="23"/>
      <c r="D883" s="23"/>
      <c r="E883" s="23"/>
      <c r="F883" s="24"/>
      <c r="G883" s="30"/>
      <c r="H883" s="25"/>
      <c r="I883" s="25"/>
      <c r="J883" s="25"/>
      <c r="K883" s="25"/>
      <c r="L883" s="25"/>
      <c r="M883" s="24"/>
      <c r="N883" s="30"/>
      <c r="O883" s="25"/>
      <c r="P883" s="25"/>
      <c r="Q883" s="25"/>
      <c r="R883" s="25"/>
      <c r="S883" s="25"/>
      <c r="T883" s="24"/>
      <c r="U883" s="25"/>
      <c r="V883" s="25"/>
      <c r="W883" s="25"/>
      <c r="X883" s="25"/>
      <c r="Y883" s="25"/>
      <c r="Z883" s="25"/>
    </row>
    <row r="884" spans="1:26" ht="14.25" customHeight="1" x14ac:dyDescent="0.25">
      <c r="A884" s="25"/>
      <c r="B884" s="23"/>
      <c r="C884" s="23"/>
      <c r="D884" s="23"/>
      <c r="E884" s="23"/>
      <c r="F884" s="24"/>
      <c r="G884" s="30"/>
      <c r="H884" s="25"/>
      <c r="I884" s="25"/>
      <c r="J884" s="25"/>
      <c r="K884" s="25"/>
      <c r="L884" s="25"/>
      <c r="M884" s="24"/>
      <c r="N884" s="30"/>
      <c r="O884" s="25"/>
      <c r="P884" s="25"/>
      <c r="Q884" s="25"/>
      <c r="R884" s="25"/>
      <c r="S884" s="25"/>
      <c r="T884" s="24"/>
      <c r="U884" s="25"/>
      <c r="V884" s="25"/>
      <c r="W884" s="25"/>
      <c r="X884" s="25"/>
      <c r="Y884" s="25"/>
      <c r="Z884" s="25"/>
    </row>
    <row r="885" spans="1:26" ht="14.25" customHeight="1" x14ac:dyDescent="0.25">
      <c r="A885" s="25"/>
      <c r="B885" s="23"/>
      <c r="C885" s="23"/>
      <c r="D885" s="23"/>
      <c r="E885" s="23"/>
      <c r="F885" s="24"/>
      <c r="G885" s="30"/>
      <c r="H885" s="25"/>
      <c r="I885" s="25"/>
      <c r="J885" s="25"/>
      <c r="K885" s="25"/>
      <c r="L885" s="25"/>
      <c r="M885" s="24"/>
      <c r="N885" s="30"/>
      <c r="O885" s="25"/>
      <c r="P885" s="25"/>
      <c r="Q885" s="25"/>
      <c r="R885" s="25"/>
      <c r="S885" s="25"/>
      <c r="T885" s="24"/>
      <c r="U885" s="25"/>
      <c r="V885" s="25"/>
      <c r="W885" s="25"/>
      <c r="X885" s="25"/>
      <c r="Y885" s="25"/>
      <c r="Z885" s="25"/>
    </row>
    <row r="886" spans="1:26" ht="14.25" customHeight="1" x14ac:dyDescent="0.25">
      <c r="A886" s="25"/>
      <c r="B886" s="23"/>
      <c r="C886" s="23"/>
      <c r="D886" s="23"/>
      <c r="E886" s="23"/>
      <c r="F886" s="24"/>
      <c r="G886" s="30"/>
      <c r="H886" s="25"/>
      <c r="I886" s="25"/>
      <c r="J886" s="25"/>
      <c r="K886" s="25"/>
      <c r="L886" s="25"/>
      <c r="M886" s="24"/>
      <c r="N886" s="30"/>
      <c r="O886" s="25"/>
      <c r="P886" s="25"/>
      <c r="Q886" s="25"/>
      <c r="R886" s="25"/>
      <c r="S886" s="25"/>
      <c r="T886" s="24"/>
      <c r="U886" s="25"/>
      <c r="V886" s="25"/>
      <c r="W886" s="25"/>
      <c r="X886" s="25"/>
      <c r="Y886" s="25"/>
      <c r="Z886" s="25"/>
    </row>
    <row r="887" spans="1:26" ht="14.25" customHeight="1" x14ac:dyDescent="0.25">
      <c r="A887" s="25"/>
      <c r="B887" s="23"/>
      <c r="C887" s="23"/>
      <c r="D887" s="23"/>
      <c r="E887" s="23"/>
      <c r="F887" s="24"/>
      <c r="G887" s="30"/>
      <c r="H887" s="25"/>
      <c r="I887" s="25"/>
      <c r="J887" s="25"/>
      <c r="K887" s="25"/>
      <c r="L887" s="25"/>
      <c r="M887" s="24"/>
      <c r="N887" s="30"/>
      <c r="O887" s="25"/>
      <c r="P887" s="25"/>
      <c r="Q887" s="25"/>
      <c r="R887" s="25"/>
      <c r="S887" s="25"/>
      <c r="T887" s="24"/>
      <c r="U887" s="25"/>
      <c r="V887" s="25"/>
      <c r="W887" s="25"/>
      <c r="X887" s="25"/>
      <c r="Y887" s="25"/>
      <c r="Z887" s="25"/>
    </row>
    <row r="888" spans="1:26" ht="14.25" customHeight="1" x14ac:dyDescent="0.25">
      <c r="A888" s="25"/>
      <c r="B888" s="23"/>
      <c r="C888" s="23"/>
      <c r="D888" s="23"/>
      <c r="E888" s="23"/>
      <c r="F888" s="24"/>
      <c r="G888" s="30"/>
      <c r="H888" s="25"/>
      <c r="I888" s="25"/>
      <c r="J888" s="25"/>
      <c r="K888" s="25"/>
      <c r="L888" s="25"/>
      <c r="M888" s="24"/>
      <c r="N888" s="30"/>
      <c r="O888" s="25"/>
      <c r="P888" s="25"/>
      <c r="Q888" s="25"/>
      <c r="R888" s="25"/>
      <c r="S888" s="25"/>
      <c r="T888" s="24"/>
      <c r="U888" s="25"/>
      <c r="V888" s="25"/>
      <c r="W888" s="25"/>
      <c r="X888" s="25"/>
      <c r="Y888" s="25"/>
      <c r="Z888" s="25"/>
    </row>
    <row r="889" spans="1:26" ht="14.25" customHeight="1" x14ac:dyDescent="0.25">
      <c r="A889" s="25"/>
      <c r="B889" s="23"/>
      <c r="C889" s="23"/>
      <c r="D889" s="23"/>
      <c r="E889" s="23"/>
      <c r="F889" s="24"/>
      <c r="G889" s="30"/>
      <c r="H889" s="25"/>
      <c r="I889" s="25"/>
      <c r="J889" s="25"/>
      <c r="K889" s="25"/>
      <c r="L889" s="25"/>
      <c r="M889" s="24"/>
      <c r="N889" s="30"/>
      <c r="O889" s="25"/>
      <c r="P889" s="25"/>
      <c r="Q889" s="25"/>
      <c r="R889" s="25"/>
      <c r="S889" s="25"/>
      <c r="T889" s="24"/>
      <c r="U889" s="25"/>
      <c r="V889" s="25"/>
      <c r="W889" s="25"/>
      <c r="X889" s="25"/>
      <c r="Y889" s="25"/>
      <c r="Z889" s="25"/>
    </row>
    <row r="890" spans="1:26" ht="14.25" customHeight="1" x14ac:dyDescent="0.25">
      <c r="A890" s="25"/>
      <c r="B890" s="23"/>
      <c r="C890" s="23"/>
      <c r="D890" s="23"/>
      <c r="E890" s="23"/>
      <c r="F890" s="24"/>
      <c r="G890" s="30"/>
      <c r="H890" s="25"/>
      <c r="I890" s="25"/>
      <c r="J890" s="25"/>
      <c r="K890" s="25"/>
      <c r="L890" s="25"/>
      <c r="M890" s="24"/>
      <c r="N890" s="30"/>
      <c r="O890" s="25"/>
      <c r="P890" s="25"/>
      <c r="Q890" s="25"/>
      <c r="R890" s="25"/>
      <c r="S890" s="25"/>
      <c r="T890" s="24"/>
      <c r="U890" s="25"/>
      <c r="V890" s="25"/>
      <c r="W890" s="25"/>
      <c r="X890" s="25"/>
      <c r="Y890" s="25"/>
      <c r="Z890" s="25"/>
    </row>
    <row r="891" spans="1:26" ht="14.25" customHeight="1" x14ac:dyDescent="0.25">
      <c r="A891" s="25"/>
      <c r="B891" s="23"/>
      <c r="C891" s="23"/>
      <c r="D891" s="23"/>
      <c r="E891" s="23"/>
      <c r="F891" s="24"/>
      <c r="G891" s="30"/>
      <c r="H891" s="25"/>
      <c r="I891" s="25"/>
      <c r="J891" s="25"/>
      <c r="K891" s="25"/>
      <c r="L891" s="25"/>
      <c r="M891" s="24"/>
      <c r="N891" s="30"/>
      <c r="O891" s="25"/>
      <c r="P891" s="25"/>
      <c r="Q891" s="25"/>
      <c r="R891" s="25"/>
      <c r="S891" s="25"/>
      <c r="T891" s="24"/>
      <c r="U891" s="25"/>
      <c r="V891" s="25"/>
      <c r="W891" s="25"/>
      <c r="X891" s="25"/>
      <c r="Y891" s="25"/>
      <c r="Z891" s="25"/>
    </row>
    <row r="892" spans="1:26" ht="14.25" customHeight="1" x14ac:dyDescent="0.25">
      <c r="A892" s="25"/>
      <c r="B892" s="23"/>
      <c r="C892" s="23"/>
      <c r="D892" s="23"/>
      <c r="E892" s="23"/>
      <c r="F892" s="24"/>
      <c r="G892" s="30"/>
      <c r="H892" s="25"/>
      <c r="I892" s="25"/>
      <c r="J892" s="25"/>
      <c r="K892" s="25"/>
      <c r="L892" s="25"/>
      <c r="M892" s="24"/>
      <c r="N892" s="30"/>
      <c r="O892" s="25"/>
      <c r="P892" s="25"/>
      <c r="Q892" s="25"/>
      <c r="R892" s="25"/>
      <c r="S892" s="25"/>
      <c r="T892" s="24"/>
      <c r="U892" s="25"/>
      <c r="V892" s="25"/>
      <c r="W892" s="25"/>
      <c r="X892" s="25"/>
      <c r="Y892" s="25"/>
      <c r="Z892" s="25"/>
    </row>
    <row r="893" spans="1:26" ht="14.25" customHeight="1" x14ac:dyDescent="0.25">
      <c r="A893" s="25"/>
      <c r="B893" s="23"/>
      <c r="C893" s="23"/>
      <c r="D893" s="23"/>
      <c r="E893" s="23"/>
      <c r="F893" s="24"/>
      <c r="G893" s="30"/>
      <c r="H893" s="25"/>
      <c r="I893" s="25"/>
      <c r="J893" s="25"/>
      <c r="K893" s="25"/>
      <c r="L893" s="25"/>
      <c r="M893" s="24"/>
      <c r="N893" s="30"/>
      <c r="O893" s="25"/>
      <c r="P893" s="25"/>
      <c r="Q893" s="25"/>
      <c r="R893" s="25"/>
      <c r="S893" s="25"/>
      <c r="T893" s="24"/>
      <c r="U893" s="25"/>
      <c r="V893" s="25"/>
      <c r="W893" s="25"/>
      <c r="X893" s="25"/>
      <c r="Y893" s="25"/>
      <c r="Z893" s="25"/>
    </row>
    <row r="894" spans="1:26" ht="14.25" customHeight="1" x14ac:dyDescent="0.25">
      <c r="A894" s="25"/>
      <c r="B894" s="23"/>
      <c r="C894" s="23"/>
      <c r="D894" s="23"/>
      <c r="E894" s="23"/>
      <c r="F894" s="24"/>
      <c r="G894" s="30"/>
      <c r="H894" s="25"/>
      <c r="I894" s="25"/>
      <c r="J894" s="25"/>
      <c r="K894" s="25"/>
      <c r="L894" s="25"/>
      <c r="M894" s="24"/>
      <c r="N894" s="30"/>
      <c r="O894" s="25"/>
      <c r="P894" s="25"/>
      <c r="Q894" s="25"/>
      <c r="R894" s="25"/>
      <c r="S894" s="25"/>
      <c r="T894" s="24"/>
      <c r="U894" s="25"/>
      <c r="V894" s="25"/>
      <c r="W894" s="25"/>
      <c r="X894" s="25"/>
      <c r="Y894" s="25"/>
      <c r="Z894" s="25"/>
    </row>
    <row r="895" spans="1:26" ht="14.25" customHeight="1" x14ac:dyDescent="0.25">
      <c r="A895" s="25"/>
      <c r="B895" s="23"/>
      <c r="C895" s="23"/>
      <c r="D895" s="23"/>
      <c r="E895" s="23"/>
      <c r="F895" s="24"/>
      <c r="G895" s="30"/>
      <c r="H895" s="25"/>
      <c r="I895" s="25"/>
      <c r="J895" s="25"/>
      <c r="K895" s="25"/>
      <c r="L895" s="25"/>
      <c r="M895" s="24"/>
      <c r="N895" s="30"/>
      <c r="O895" s="25"/>
      <c r="P895" s="25"/>
      <c r="Q895" s="25"/>
      <c r="R895" s="25"/>
      <c r="S895" s="25"/>
      <c r="T895" s="24"/>
      <c r="U895" s="25"/>
      <c r="V895" s="25"/>
      <c r="W895" s="25"/>
      <c r="X895" s="25"/>
      <c r="Y895" s="25"/>
      <c r="Z895" s="25"/>
    </row>
    <row r="896" spans="1:26" ht="14.25" customHeight="1" x14ac:dyDescent="0.25">
      <c r="A896" s="25"/>
      <c r="B896" s="23"/>
      <c r="C896" s="23"/>
      <c r="D896" s="23"/>
      <c r="E896" s="23"/>
      <c r="F896" s="24"/>
      <c r="G896" s="30"/>
      <c r="H896" s="25"/>
      <c r="I896" s="25"/>
      <c r="J896" s="25"/>
      <c r="K896" s="25"/>
      <c r="L896" s="25"/>
      <c r="M896" s="24"/>
      <c r="N896" s="30"/>
      <c r="O896" s="25"/>
      <c r="P896" s="25"/>
      <c r="Q896" s="25"/>
      <c r="R896" s="25"/>
      <c r="S896" s="25"/>
      <c r="T896" s="24"/>
      <c r="U896" s="25"/>
      <c r="V896" s="25"/>
      <c r="W896" s="25"/>
      <c r="X896" s="25"/>
      <c r="Y896" s="25"/>
      <c r="Z896" s="25"/>
    </row>
    <row r="897" spans="1:26" ht="14.25" customHeight="1" x14ac:dyDescent="0.25">
      <c r="A897" s="25"/>
      <c r="B897" s="23"/>
      <c r="C897" s="23"/>
      <c r="D897" s="23"/>
      <c r="E897" s="23"/>
      <c r="F897" s="24"/>
      <c r="G897" s="30"/>
      <c r="H897" s="25"/>
      <c r="I897" s="25"/>
      <c r="J897" s="25"/>
      <c r="K897" s="25"/>
      <c r="L897" s="25"/>
      <c r="M897" s="24"/>
      <c r="N897" s="30"/>
      <c r="O897" s="25"/>
      <c r="P897" s="25"/>
      <c r="Q897" s="25"/>
      <c r="R897" s="25"/>
      <c r="S897" s="25"/>
      <c r="T897" s="24"/>
      <c r="U897" s="25"/>
      <c r="V897" s="25"/>
      <c r="W897" s="25"/>
      <c r="X897" s="25"/>
      <c r="Y897" s="25"/>
      <c r="Z897" s="25"/>
    </row>
    <row r="898" spans="1:26" ht="14.25" customHeight="1" x14ac:dyDescent="0.25">
      <c r="A898" s="25"/>
      <c r="B898" s="23"/>
      <c r="C898" s="23"/>
      <c r="D898" s="23"/>
      <c r="E898" s="23"/>
      <c r="F898" s="24"/>
      <c r="G898" s="30"/>
      <c r="H898" s="25"/>
      <c r="I898" s="25"/>
      <c r="J898" s="25"/>
      <c r="K898" s="25"/>
      <c r="L898" s="25"/>
      <c r="M898" s="24"/>
      <c r="N898" s="30"/>
      <c r="O898" s="25"/>
      <c r="P898" s="25"/>
      <c r="Q898" s="25"/>
      <c r="R898" s="25"/>
      <c r="S898" s="25"/>
      <c r="T898" s="24"/>
      <c r="U898" s="25"/>
      <c r="V898" s="25"/>
      <c r="W898" s="25"/>
      <c r="X898" s="25"/>
      <c r="Y898" s="25"/>
      <c r="Z898" s="25"/>
    </row>
    <row r="899" spans="1:26" ht="14.25" customHeight="1" x14ac:dyDescent="0.25">
      <c r="A899" s="25"/>
      <c r="B899" s="23"/>
      <c r="C899" s="23"/>
      <c r="D899" s="23"/>
      <c r="E899" s="23"/>
      <c r="F899" s="24"/>
      <c r="G899" s="30"/>
      <c r="H899" s="25"/>
      <c r="I899" s="25"/>
      <c r="J899" s="25"/>
      <c r="K899" s="25"/>
      <c r="L899" s="25"/>
      <c r="M899" s="24"/>
      <c r="N899" s="30"/>
      <c r="O899" s="25"/>
      <c r="P899" s="25"/>
      <c r="Q899" s="25"/>
      <c r="R899" s="25"/>
      <c r="S899" s="25"/>
      <c r="T899" s="24"/>
      <c r="U899" s="25"/>
      <c r="V899" s="25"/>
      <c r="W899" s="25"/>
      <c r="X899" s="25"/>
      <c r="Y899" s="25"/>
      <c r="Z899" s="25"/>
    </row>
    <row r="900" spans="1:26" ht="14.25" customHeight="1" x14ac:dyDescent="0.25">
      <c r="A900" s="25"/>
      <c r="B900" s="23"/>
      <c r="C900" s="23"/>
      <c r="D900" s="23"/>
      <c r="E900" s="23"/>
      <c r="F900" s="24"/>
      <c r="G900" s="30"/>
      <c r="H900" s="25"/>
      <c r="I900" s="25"/>
      <c r="J900" s="25"/>
      <c r="K900" s="25"/>
      <c r="L900" s="25"/>
      <c r="M900" s="24"/>
      <c r="N900" s="30"/>
      <c r="O900" s="25"/>
      <c r="P900" s="25"/>
      <c r="Q900" s="25"/>
      <c r="R900" s="25"/>
      <c r="S900" s="25"/>
      <c r="T900" s="24"/>
      <c r="U900" s="25"/>
      <c r="V900" s="25"/>
      <c r="W900" s="25"/>
      <c r="X900" s="25"/>
      <c r="Y900" s="25"/>
      <c r="Z900" s="25"/>
    </row>
    <row r="901" spans="1:26" ht="14.25" customHeight="1" x14ac:dyDescent="0.25">
      <c r="A901" s="25"/>
      <c r="B901" s="23"/>
      <c r="C901" s="23"/>
      <c r="D901" s="23"/>
      <c r="E901" s="23"/>
      <c r="F901" s="24"/>
      <c r="G901" s="30"/>
      <c r="H901" s="25"/>
      <c r="I901" s="25"/>
      <c r="J901" s="25"/>
      <c r="K901" s="25"/>
      <c r="L901" s="25"/>
      <c r="M901" s="24"/>
      <c r="N901" s="30"/>
      <c r="O901" s="25"/>
      <c r="P901" s="25"/>
      <c r="Q901" s="25"/>
      <c r="R901" s="25"/>
      <c r="S901" s="25"/>
      <c r="T901" s="24"/>
      <c r="U901" s="25"/>
      <c r="V901" s="25"/>
      <c r="W901" s="25"/>
      <c r="X901" s="25"/>
      <c r="Y901" s="25"/>
      <c r="Z901" s="25"/>
    </row>
    <row r="902" spans="1:26" ht="14.25" customHeight="1" x14ac:dyDescent="0.25">
      <c r="A902" s="25"/>
      <c r="B902" s="23"/>
      <c r="C902" s="23"/>
      <c r="D902" s="23"/>
      <c r="E902" s="23"/>
      <c r="F902" s="24"/>
      <c r="G902" s="30"/>
      <c r="H902" s="25"/>
      <c r="I902" s="25"/>
      <c r="J902" s="25"/>
      <c r="K902" s="25"/>
      <c r="L902" s="25"/>
      <c r="M902" s="24"/>
      <c r="N902" s="30"/>
      <c r="O902" s="25"/>
      <c r="P902" s="25"/>
      <c r="Q902" s="25"/>
      <c r="R902" s="25"/>
      <c r="S902" s="25"/>
      <c r="T902" s="24"/>
      <c r="U902" s="25"/>
      <c r="V902" s="25"/>
      <c r="W902" s="25"/>
      <c r="X902" s="25"/>
      <c r="Y902" s="25"/>
      <c r="Z902" s="25"/>
    </row>
    <row r="903" spans="1:26" ht="14.25" customHeight="1" x14ac:dyDescent="0.25">
      <c r="A903" s="25"/>
      <c r="B903" s="23"/>
      <c r="C903" s="23"/>
      <c r="D903" s="23"/>
      <c r="E903" s="23"/>
      <c r="F903" s="24"/>
      <c r="G903" s="30"/>
      <c r="H903" s="25"/>
      <c r="I903" s="25"/>
      <c r="J903" s="25"/>
      <c r="K903" s="25"/>
      <c r="L903" s="25"/>
      <c r="M903" s="24"/>
      <c r="N903" s="30"/>
      <c r="O903" s="25"/>
      <c r="P903" s="25"/>
      <c r="Q903" s="25"/>
      <c r="R903" s="25"/>
      <c r="S903" s="25"/>
      <c r="T903" s="24"/>
      <c r="U903" s="25"/>
      <c r="V903" s="25"/>
      <c r="W903" s="25"/>
      <c r="X903" s="25"/>
      <c r="Y903" s="25"/>
      <c r="Z903" s="25"/>
    </row>
    <row r="904" spans="1:26" ht="14.25" customHeight="1" x14ac:dyDescent="0.25">
      <c r="A904" s="25"/>
      <c r="B904" s="23"/>
      <c r="C904" s="23"/>
      <c r="D904" s="23"/>
      <c r="E904" s="23"/>
      <c r="F904" s="24"/>
      <c r="G904" s="30"/>
      <c r="H904" s="25"/>
      <c r="I904" s="25"/>
      <c r="J904" s="25"/>
      <c r="K904" s="25"/>
      <c r="L904" s="25"/>
      <c r="M904" s="24"/>
      <c r="N904" s="30"/>
      <c r="O904" s="25"/>
      <c r="P904" s="25"/>
      <c r="Q904" s="25"/>
      <c r="R904" s="25"/>
      <c r="S904" s="25"/>
      <c r="T904" s="24"/>
      <c r="U904" s="25"/>
      <c r="V904" s="25"/>
      <c r="W904" s="25"/>
      <c r="X904" s="25"/>
      <c r="Y904" s="25"/>
      <c r="Z904" s="25"/>
    </row>
    <row r="905" spans="1:26" ht="14.25" customHeight="1" x14ac:dyDescent="0.25">
      <c r="A905" s="25"/>
      <c r="B905" s="23"/>
      <c r="C905" s="23"/>
      <c r="D905" s="23"/>
      <c r="E905" s="23"/>
      <c r="F905" s="24"/>
      <c r="G905" s="30"/>
      <c r="H905" s="25"/>
      <c r="I905" s="25"/>
      <c r="J905" s="25"/>
      <c r="K905" s="25"/>
      <c r="L905" s="25"/>
      <c r="M905" s="24"/>
      <c r="N905" s="30"/>
      <c r="O905" s="25"/>
      <c r="P905" s="25"/>
      <c r="Q905" s="25"/>
      <c r="R905" s="25"/>
      <c r="S905" s="25"/>
      <c r="T905" s="24"/>
      <c r="U905" s="25"/>
      <c r="V905" s="25"/>
      <c r="W905" s="25"/>
      <c r="X905" s="25"/>
      <c r="Y905" s="25"/>
      <c r="Z905" s="25"/>
    </row>
    <row r="906" spans="1:26" ht="14.25" customHeight="1" x14ac:dyDescent="0.25">
      <c r="A906" s="25"/>
      <c r="B906" s="23"/>
      <c r="C906" s="23"/>
      <c r="D906" s="23"/>
      <c r="E906" s="23"/>
      <c r="F906" s="24"/>
      <c r="G906" s="30"/>
      <c r="H906" s="25"/>
      <c r="I906" s="25"/>
      <c r="J906" s="25"/>
      <c r="K906" s="25"/>
      <c r="L906" s="25"/>
      <c r="M906" s="24"/>
      <c r="N906" s="30"/>
      <c r="O906" s="25"/>
      <c r="P906" s="25"/>
      <c r="Q906" s="25"/>
      <c r="R906" s="25"/>
      <c r="S906" s="25"/>
      <c r="T906" s="24"/>
      <c r="U906" s="25"/>
      <c r="V906" s="25"/>
      <c r="W906" s="25"/>
      <c r="X906" s="25"/>
      <c r="Y906" s="25"/>
      <c r="Z906" s="25"/>
    </row>
    <row r="907" spans="1:26" ht="14.25" customHeight="1" x14ac:dyDescent="0.25">
      <c r="A907" s="25"/>
      <c r="B907" s="23"/>
      <c r="C907" s="23"/>
      <c r="D907" s="23"/>
      <c r="E907" s="23"/>
      <c r="F907" s="24"/>
      <c r="G907" s="30"/>
      <c r="H907" s="25"/>
      <c r="I907" s="25"/>
      <c r="J907" s="25"/>
      <c r="K907" s="25"/>
      <c r="L907" s="25"/>
      <c r="M907" s="24"/>
      <c r="N907" s="30"/>
      <c r="O907" s="25"/>
      <c r="P907" s="25"/>
      <c r="Q907" s="25"/>
      <c r="R907" s="25"/>
      <c r="S907" s="25"/>
      <c r="T907" s="24"/>
      <c r="U907" s="25"/>
      <c r="V907" s="25"/>
      <c r="W907" s="25"/>
      <c r="X907" s="25"/>
      <c r="Y907" s="25"/>
      <c r="Z907" s="25"/>
    </row>
    <row r="908" spans="1:26" ht="14.25" customHeight="1" x14ac:dyDescent="0.25">
      <c r="A908" s="25"/>
      <c r="B908" s="23"/>
      <c r="C908" s="23"/>
      <c r="D908" s="23"/>
      <c r="E908" s="23"/>
      <c r="F908" s="24"/>
      <c r="G908" s="30"/>
      <c r="H908" s="25"/>
      <c r="I908" s="25"/>
      <c r="J908" s="25"/>
      <c r="K908" s="25"/>
      <c r="L908" s="25"/>
      <c r="M908" s="24"/>
      <c r="N908" s="30"/>
      <c r="O908" s="25"/>
      <c r="P908" s="25"/>
      <c r="Q908" s="25"/>
      <c r="R908" s="25"/>
      <c r="S908" s="25"/>
      <c r="T908" s="24"/>
      <c r="U908" s="25"/>
      <c r="V908" s="25"/>
      <c r="W908" s="25"/>
      <c r="X908" s="25"/>
      <c r="Y908" s="25"/>
      <c r="Z908" s="25"/>
    </row>
    <row r="909" spans="1:26" ht="14.25" customHeight="1" x14ac:dyDescent="0.25">
      <c r="A909" s="25"/>
      <c r="B909" s="23"/>
      <c r="C909" s="23"/>
      <c r="D909" s="23"/>
      <c r="E909" s="23"/>
      <c r="F909" s="24"/>
      <c r="G909" s="30"/>
      <c r="H909" s="25"/>
      <c r="I909" s="25"/>
      <c r="J909" s="25"/>
      <c r="K909" s="25"/>
      <c r="L909" s="25"/>
      <c r="M909" s="24"/>
      <c r="N909" s="30"/>
      <c r="O909" s="25"/>
      <c r="P909" s="25"/>
      <c r="Q909" s="25"/>
      <c r="R909" s="25"/>
      <c r="S909" s="25"/>
      <c r="T909" s="24"/>
      <c r="U909" s="25"/>
      <c r="V909" s="25"/>
      <c r="W909" s="25"/>
      <c r="X909" s="25"/>
      <c r="Y909" s="25"/>
      <c r="Z909" s="25"/>
    </row>
    <row r="910" spans="1:26" ht="14.25" customHeight="1" x14ac:dyDescent="0.25">
      <c r="A910" s="25"/>
      <c r="B910" s="23"/>
      <c r="C910" s="23"/>
      <c r="D910" s="23"/>
      <c r="E910" s="23"/>
      <c r="F910" s="24"/>
      <c r="G910" s="30"/>
      <c r="H910" s="25"/>
      <c r="I910" s="25"/>
      <c r="J910" s="25"/>
      <c r="K910" s="25"/>
      <c r="L910" s="25"/>
      <c r="M910" s="24"/>
      <c r="N910" s="30"/>
      <c r="O910" s="25"/>
      <c r="P910" s="25"/>
      <c r="Q910" s="25"/>
      <c r="R910" s="25"/>
      <c r="S910" s="25"/>
      <c r="T910" s="24"/>
      <c r="U910" s="25"/>
      <c r="V910" s="25"/>
      <c r="W910" s="25"/>
      <c r="X910" s="25"/>
      <c r="Y910" s="25"/>
      <c r="Z910" s="25"/>
    </row>
    <row r="911" spans="1:26" ht="14.25" customHeight="1" x14ac:dyDescent="0.25">
      <c r="A911" s="25"/>
      <c r="B911" s="23"/>
      <c r="C911" s="23"/>
      <c r="D911" s="23"/>
      <c r="E911" s="23"/>
      <c r="F911" s="24"/>
      <c r="G911" s="30"/>
      <c r="H911" s="25"/>
      <c r="I911" s="25"/>
      <c r="J911" s="25"/>
      <c r="K911" s="25"/>
      <c r="L911" s="25"/>
      <c r="M911" s="24"/>
      <c r="N911" s="30"/>
      <c r="O911" s="25"/>
      <c r="P911" s="25"/>
      <c r="Q911" s="25"/>
      <c r="R911" s="25"/>
      <c r="S911" s="25"/>
      <c r="T911" s="24"/>
      <c r="U911" s="25"/>
      <c r="V911" s="25"/>
      <c r="W911" s="25"/>
      <c r="X911" s="25"/>
      <c r="Y911" s="25"/>
      <c r="Z911" s="25"/>
    </row>
    <row r="912" spans="1:26" ht="14.25" customHeight="1" x14ac:dyDescent="0.25">
      <c r="A912" s="25"/>
      <c r="B912" s="23"/>
      <c r="C912" s="23"/>
      <c r="D912" s="23"/>
      <c r="E912" s="23"/>
      <c r="F912" s="24"/>
      <c r="G912" s="30"/>
      <c r="H912" s="25"/>
      <c r="I912" s="25"/>
      <c r="J912" s="25"/>
      <c r="K912" s="25"/>
      <c r="L912" s="25"/>
      <c r="M912" s="24"/>
      <c r="N912" s="30"/>
      <c r="O912" s="25"/>
      <c r="P912" s="25"/>
      <c r="Q912" s="25"/>
      <c r="R912" s="25"/>
      <c r="S912" s="25"/>
      <c r="T912" s="24"/>
      <c r="U912" s="25"/>
      <c r="V912" s="25"/>
      <c r="W912" s="25"/>
      <c r="X912" s="25"/>
      <c r="Y912" s="25"/>
      <c r="Z912" s="25"/>
    </row>
    <row r="913" spans="1:26" ht="14.25" customHeight="1" x14ac:dyDescent="0.25">
      <c r="A913" s="25"/>
      <c r="B913" s="23"/>
      <c r="C913" s="23"/>
      <c r="D913" s="23"/>
      <c r="E913" s="23"/>
      <c r="F913" s="24"/>
      <c r="G913" s="30"/>
      <c r="H913" s="25"/>
      <c r="I913" s="25"/>
      <c r="J913" s="25"/>
      <c r="K913" s="25"/>
      <c r="L913" s="25"/>
      <c r="M913" s="24"/>
      <c r="N913" s="30"/>
      <c r="O913" s="25"/>
      <c r="P913" s="25"/>
      <c r="Q913" s="25"/>
      <c r="R913" s="25"/>
      <c r="S913" s="25"/>
      <c r="T913" s="24"/>
      <c r="U913" s="25"/>
      <c r="V913" s="25"/>
      <c r="W913" s="25"/>
      <c r="X913" s="25"/>
      <c r="Y913" s="25"/>
      <c r="Z913" s="25"/>
    </row>
    <row r="914" spans="1:26" ht="14.25" customHeight="1" x14ac:dyDescent="0.25">
      <c r="A914" s="25"/>
      <c r="B914" s="23"/>
      <c r="C914" s="23"/>
      <c r="D914" s="23"/>
      <c r="E914" s="23"/>
      <c r="F914" s="24"/>
      <c r="G914" s="30"/>
      <c r="H914" s="25"/>
      <c r="I914" s="25"/>
      <c r="J914" s="25"/>
      <c r="K914" s="25"/>
      <c r="L914" s="25"/>
      <c r="M914" s="24"/>
      <c r="N914" s="30"/>
      <c r="O914" s="25"/>
      <c r="P914" s="25"/>
      <c r="Q914" s="25"/>
      <c r="R914" s="25"/>
      <c r="S914" s="25"/>
      <c r="T914" s="24"/>
      <c r="U914" s="25"/>
      <c r="V914" s="25"/>
      <c r="W914" s="25"/>
      <c r="X914" s="25"/>
      <c r="Y914" s="25"/>
      <c r="Z914" s="25"/>
    </row>
    <row r="915" spans="1:26" ht="14.25" customHeight="1" x14ac:dyDescent="0.25">
      <c r="A915" s="25"/>
      <c r="B915" s="23"/>
      <c r="C915" s="23"/>
      <c r="D915" s="23"/>
      <c r="E915" s="23"/>
      <c r="F915" s="24"/>
      <c r="G915" s="30"/>
      <c r="H915" s="25"/>
      <c r="I915" s="25"/>
      <c r="J915" s="25"/>
      <c r="K915" s="25"/>
      <c r="L915" s="25"/>
      <c r="M915" s="24"/>
      <c r="N915" s="30"/>
      <c r="O915" s="25"/>
      <c r="P915" s="25"/>
      <c r="Q915" s="25"/>
      <c r="R915" s="25"/>
      <c r="S915" s="25"/>
      <c r="T915" s="24"/>
      <c r="U915" s="25"/>
      <c r="V915" s="25"/>
      <c r="W915" s="25"/>
      <c r="X915" s="25"/>
      <c r="Y915" s="25"/>
      <c r="Z915" s="25"/>
    </row>
    <row r="916" spans="1:26" ht="14.25" customHeight="1" x14ac:dyDescent="0.25">
      <c r="A916" s="25"/>
      <c r="B916" s="23"/>
      <c r="C916" s="23"/>
      <c r="D916" s="23"/>
      <c r="E916" s="23"/>
      <c r="F916" s="24"/>
      <c r="G916" s="30"/>
      <c r="H916" s="25"/>
      <c r="I916" s="25"/>
      <c r="J916" s="25"/>
      <c r="K916" s="25"/>
      <c r="L916" s="25"/>
      <c r="M916" s="24"/>
      <c r="N916" s="30"/>
      <c r="O916" s="25"/>
      <c r="P916" s="25"/>
      <c r="Q916" s="25"/>
      <c r="R916" s="25"/>
      <c r="S916" s="25"/>
      <c r="T916" s="24"/>
      <c r="U916" s="25"/>
      <c r="V916" s="25"/>
      <c r="W916" s="25"/>
      <c r="X916" s="25"/>
      <c r="Y916" s="25"/>
      <c r="Z916" s="25"/>
    </row>
    <row r="917" spans="1:26" ht="14.25" customHeight="1" x14ac:dyDescent="0.25">
      <c r="A917" s="25"/>
      <c r="B917" s="23"/>
      <c r="C917" s="23"/>
      <c r="D917" s="23"/>
      <c r="E917" s="23"/>
      <c r="F917" s="24"/>
      <c r="G917" s="30"/>
      <c r="H917" s="25"/>
      <c r="I917" s="25"/>
      <c r="J917" s="25"/>
      <c r="K917" s="25"/>
      <c r="L917" s="25"/>
      <c r="M917" s="24"/>
      <c r="N917" s="30"/>
      <c r="O917" s="25"/>
      <c r="P917" s="25"/>
      <c r="Q917" s="25"/>
      <c r="R917" s="25"/>
      <c r="S917" s="25"/>
      <c r="T917" s="24"/>
      <c r="U917" s="25"/>
      <c r="V917" s="25"/>
      <c r="W917" s="25"/>
      <c r="X917" s="25"/>
      <c r="Y917" s="25"/>
      <c r="Z917" s="25"/>
    </row>
    <row r="918" spans="1:26" ht="14.25" customHeight="1" x14ac:dyDescent="0.25">
      <c r="A918" s="25"/>
      <c r="B918" s="23"/>
      <c r="C918" s="23"/>
      <c r="D918" s="23"/>
      <c r="E918" s="23"/>
      <c r="F918" s="24"/>
      <c r="G918" s="30"/>
      <c r="H918" s="25"/>
      <c r="I918" s="25"/>
      <c r="J918" s="25"/>
      <c r="K918" s="25"/>
      <c r="L918" s="25"/>
      <c r="M918" s="24"/>
      <c r="N918" s="30"/>
      <c r="O918" s="25"/>
      <c r="P918" s="25"/>
      <c r="Q918" s="25"/>
      <c r="R918" s="25"/>
      <c r="S918" s="25"/>
      <c r="T918" s="24"/>
      <c r="U918" s="25"/>
      <c r="V918" s="25"/>
      <c r="W918" s="25"/>
      <c r="X918" s="25"/>
      <c r="Y918" s="25"/>
      <c r="Z918" s="25"/>
    </row>
    <row r="919" spans="1:26" ht="14.25" customHeight="1" x14ac:dyDescent="0.25">
      <c r="A919" s="25"/>
      <c r="B919" s="23"/>
      <c r="C919" s="23"/>
      <c r="D919" s="23"/>
      <c r="E919" s="23"/>
      <c r="F919" s="24"/>
      <c r="G919" s="30"/>
      <c r="H919" s="25"/>
      <c r="I919" s="25"/>
      <c r="J919" s="25"/>
      <c r="K919" s="25"/>
      <c r="L919" s="25"/>
      <c r="M919" s="24"/>
      <c r="N919" s="30"/>
      <c r="O919" s="25"/>
      <c r="P919" s="25"/>
      <c r="Q919" s="25"/>
      <c r="R919" s="25"/>
      <c r="S919" s="25"/>
      <c r="T919" s="24"/>
      <c r="U919" s="25"/>
      <c r="V919" s="25"/>
      <c r="W919" s="25"/>
      <c r="X919" s="25"/>
      <c r="Y919" s="25"/>
      <c r="Z919" s="25"/>
    </row>
    <row r="920" spans="1:26" ht="14.25" customHeight="1" x14ac:dyDescent="0.25">
      <c r="A920" s="25"/>
      <c r="B920" s="23"/>
      <c r="C920" s="23"/>
      <c r="D920" s="23"/>
      <c r="E920" s="23"/>
      <c r="F920" s="24"/>
      <c r="G920" s="30"/>
      <c r="H920" s="25"/>
      <c r="I920" s="25"/>
      <c r="J920" s="25"/>
      <c r="K920" s="25"/>
      <c r="L920" s="25"/>
      <c r="M920" s="24"/>
      <c r="N920" s="30"/>
      <c r="O920" s="25"/>
      <c r="P920" s="25"/>
      <c r="Q920" s="25"/>
      <c r="R920" s="25"/>
      <c r="S920" s="25"/>
      <c r="T920" s="24"/>
      <c r="U920" s="25"/>
      <c r="V920" s="25"/>
      <c r="W920" s="25"/>
      <c r="X920" s="25"/>
      <c r="Y920" s="25"/>
      <c r="Z920" s="25"/>
    </row>
    <row r="921" spans="1:26" ht="14.25" customHeight="1" x14ac:dyDescent="0.25">
      <c r="A921" s="25"/>
      <c r="B921" s="23"/>
      <c r="C921" s="23"/>
      <c r="D921" s="23"/>
      <c r="E921" s="23"/>
      <c r="F921" s="24"/>
      <c r="G921" s="30"/>
      <c r="H921" s="25"/>
      <c r="I921" s="25"/>
      <c r="J921" s="25"/>
      <c r="K921" s="25"/>
      <c r="L921" s="25"/>
      <c r="M921" s="24"/>
      <c r="N921" s="30"/>
      <c r="O921" s="25"/>
      <c r="P921" s="25"/>
      <c r="Q921" s="25"/>
      <c r="R921" s="25"/>
      <c r="S921" s="25"/>
      <c r="T921" s="24"/>
      <c r="U921" s="25"/>
      <c r="V921" s="25"/>
      <c r="W921" s="25"/>
      <c r="X921" s="25"/>
      <c r="Y921" s="25"/>
      <c r="Z921" s="25"/>
    </row>
    <row r="922" spans="1:26" ht="14.25" customHeight="1" x14ac:dyDescent="0.25">
      <c r="A922" s="25"/>
      <c r="B922" s="23"/>
      <c r="C922" s="23"/>
      <c r="D922" s="23"/>
      <c r="E922" s="23"/>
      <c r="F922" s="24"/>
      <c r="G922" s="30"/>
      <c r="H922" s="25"/>
      <c r="I922" s="25"/>
      <c r="J922" s="25"/>
      <c r="K922" s="25"/>
      <c r="L922" s="25"/>
      <c r="M922" s="24"/>
      <c r="N922" s="30"/>
      <c r="O922" s="25"/>
      <c r="P922" s="25"/>
      <c r="Q922" s="25"/>
      <c r="R922" s="25"/>
      <c r="S922" s="25"/>
      <c r="T922" s="24"/>
      <c r="U922" s="25"/>
      <c r="V922" s="25"/>
      <c r="W922" s="25"/>
      <c r="X922" s="25"/>
      <c r="Y922" s="25"/>
      <c r="Z922" s="25"/>
    </row>
    <row r="923" spans="1:26" ht="14.25" customHeight="1" x14ac:dyDescent="0.25">
      <c r="A923" s="25"/>
      <c r="B923" s="23"/>
      <c r="C923" s="23"/>
      <c r="D923" s="23"/>
      <c r="E923" s="23"/>
      <c r="F923" s="24"/>
      <c r="G923" s="30"/>
      <c r="H923" s="25"/>
      <c r="I923" s="25"/>
      <c r="J923" s="25"/>
      <c r="K923" s="25"/>
      <c r="L923" s="25"/>
      <c r="M923" s="24"/>
      <c r="N923" s="30"/>
      <c r="O923" s="25"/>
      <c r="P923" s="25"/>
      <c r="Q923" s="25"/>
      <c r="R923" s="25"/>
      <c r="S923" s="25"/>
      <c r="T923" s="24"/>
      <c r="U923" s="25"/>
      <c r="V923" s="25"/>
      <c r="W923" s="25"/>
      <c r="X923" s="25"/>
      <c r="Y923" s="25"/>
      <c r="Z923" s="25"/>
    </row>
    <row r="924" spans="1:26" ht="14.25" customHeight="1" x14ac:dyDescent="0.25">
      <c r="A924" s="25"/>
      <c r="B924" s="23"/>
      <c r="C924" s="23"/>
      <c r="D924" s="23"/>
      <c r="E924" s="23"/>
      <c r="F924" s="24"/>
      <c r="G924" s="30"/>
      <c r="H924" s="25"/>
      <c r="I924" s="25"/>
      <c r="J924" s="25"/>
      <c r="K924" s="25"/>
      <c r="L924" s="25"/>
      <c r="M924" s="24"/>
      <c r="N924" s="30"/>
      <c r="O924" s="25"/>
      <c r="P924" s="25"/>
      <c r="Q924" s="25"/>
      <c r="R924" s="25"/>
      <c r="S924" s="25"/>
      <c r="T924" s="24"/>
      <c r="U924" s="25"/>
      <c r="V924" s="25"/>
      <c r="W924" s="25"/>
      <c r="X924" s="25"/>
      <c r="Y924" s="25"/>
      <c r="Z924" s="25"/>
    </row>
    <row r="925" spans="1:26" ht="14.25" customHeight="1" x14ac:dyDescent="0.25">
      <c r="A925" s="25"/>
      <c r="B925" s="23"/>
      <c r="C925" s="23"/>
      <c r="D925" s="23"/>
      <c r="E925" s="23"/>
      <c r="F925" s="24"/>
      <c r="G925" s="30"/>
      <c r="H925" s="25"/>
      <c r="I925" s="25"/>
      <c r="J925" s="25"/>
      <c r="K925" s="25"/>
      <c r="L925" s="25"/>
      <c r="M925" s="24"/>
      <c r="N925" s="30"/>
      <c r="O925" s="25"/>
      <c r="P925" s="25"/>
      <c r="Q925" s="25"/>
      <c r="R925" s="25"/>
      <c r="S925" s="25"/>
      <c r="T925" s="24"/>
      <c r="U925" s="25"/>
      <c r="V925" s="25"/>
      <c r="W925" s="25"/>
      <c r="X925" s="25"/>
      <c r="Y925" s="25"/>
      <c r="Z925" s="25"/>
    </row>
    <row r="926" spans="1:26" ht="14.25" customHeight="1" x14ac:dyDescent="0.25">
      <c r="A926" s="25"/>
      <c r="B926" s="23"/>
      <c r="C926" s="23"/>
      <c r="D926" s="23"/>
      <c r="E926" s="23"/>
      <c r="F926" s="24"/>
      <c r="G926" s="30"/>
      <c r="H926" s="25"/>
      <c r="I926" s="25"/>
      <c r="J926" s="25"/>
      <c r="K926" s="25"/>
      <c r="L926" s="25"/>
      <c r="M926" s="24"/>
      <c r="N926" s="30"/>
      <c r="O926" s="25"/>
      <c r="P926" s="25"/>
      <c r="Q926" s="25"/>
      <c r="R926" s="25"/>
      <c r="S926" s="25"/>
      <c r="T926" s="24"/>
      <c r="U926" s="25"/>
      <c r="V926" s="25"/>
      <c r="W926" s="25"/>
      <c r="X926" s="25"/>
      <c r="Y926" s="25"/>
      <c r="Z926" s="25"/>
    </row>
    <row r="927" spans="1:26" ht="14.25" customHeight="1" x14ac:dyDescent="0.25">
      <c r="A927" s="25"/>
      <c r="B927" s="23"/>
      <c r="C927" s="23"/>
      <c r="D927" s="23"/>
      <c r="E927" s="23"/>
      <c r="F927" s="24"/>
      <c r="G927" s="30"/>
      <c r="H927" s="25"/>
      <c r="I927" s="25"/>
      <c r="J927" s="25"/>
      <c r="K927" s="25"/>
      <c r="L927" s="25"/>
      <c r="M927" s="24"/>
      <c r="N927" s="30"/>
      <c r="O927" s="25"/>
      <c r="P927" s="25"/>
      <c r="Q927" s="25"/>
      <c r="R927" s="25"/>
      <c r="S927" s="25"/>
      <c r="T927" s="24"/>
      <c r="U927" s="25"/>
      <c r="V927" s="25"/>
      <c r="W927" s="25"/>
      <c r="X927" s="25"/>
      <c r="Y927" s="25"/>
      <c r="Z927" s="25"/>
    </row>
    <row r="928" spans="1:26" ht="14.25" customHeight="1" x14ac:dyDescent="0.25">
      <c r="A928" s="25"/>
      <c r="B928" s="23"/>
      <c r="C928" s="23"/>
      <c r="D928" s="23"/>
      <c r="E928" s="23"/>
      <c r="F928" s="24"/>
      <c r="G928" s="30"/>
      <c r="H928" s="25"/>
      <c r="I928" s="25"/>
      <c r="J928" s="25"/>
      <c r="K928" s="25"/>
      <c r="L928" s="25"/>
      <c r="M928" s="24"/>
      <c r="N928" s="30"/>
      <c r="O928" s="25"/>
      <c r="P928" s="25"/>
      <c r="Q928" s="25"/>
      <c r="R928" s="25"/>
      <c r="S928" s="25"/>
      <c r="T928" s="24"/>
      <c r="U928" s="25"/>
      <c r="V928" s="25"/>
      <c r="W928" s="25"/>
      <c r="X928" s="25"/>
      <c r="Y928" s="25"/>
      <c r="Z928" s="25"/>
    </row>
    <row r="929" spans="1:26" ht="14.25" customHeight="1" x14ac:dyDescent="0.25">
      <c r="A929" s="25"/>
      <c r="B929" s="23"/>
      <c r="C929" s="23"/>
      <c r="D929" s="23"/>
      <c r="E929" s="23"/>
      <c r="F929" s="24"/>
      <c r="G929" s="30"/>
      <c r="H929" s="25"/>
      <c r="I929" s="25"/>
      <c r="J929" s="25"/>
      <c r="K929" s="25"/>
      <c r="L929" s="25"/>
      <c r="M929" s="24"/>
      <c r="N929" s="30"/>
      <c r="O929" s="25"/>
      <c r="P929" s="25"/>
      <c r="Q929" s="25"/>
      <c r="R929" s="25"/>
      <c r="S929" s="25"/>
      <c r="T929" s="24"/>
      <c r="U929" s="25"/>
      <c r="V929" s="25"/>
      <c r="W929" s="25"/>
      <c r="X929" s="25"/>
      <c r="Y929" s="25"/>
      <c r="Z929" s="25"/>
    </row>
    <row r="930" spans="1:26" ht="14.25" customHeight="1" x14ac:dyDescent="0.25">
      <c r="A930" s="25"/>
      <c r="B930" s="23"/>
      <c r="C930" s="23"/>
      <c r="D930" s="23"/>
      <c r="E930" s="23"/>
      <c r="F930" s="24"/>
      <c r="G930" s="30"/>
      <c r="H930" s="25"/>
      <c r="I930" s="25"/>
      <c r="J930" s="25"/>
      <c r="K930" s="25"/>
      <c r="L930" s="25"/>
      <c r="M930" s="24"/>
      <c r="N930" s="30"/>
      <c r="O930" s="25"/>
      <c r="P930" s="25"/>
      <c r="Q930" s="25"/>
      <c r="R930" s="25"/>
      <c r="S930" s="25"/>
      <c r="T930" s="24"/>
      <c r="U930" s="25"/>
      <c r="V930" s="25"/>
      <c r="W930" s="25"/>
      <c r="X930" s="25"/>
      <c r="Y930" s="25"/>
      <c r="Z930" s="25"/>
    </row>
    <row r="931" spans="1:26" ht="14.25" customHeight="1" x14ac:dyDescent="0.25">
      <c r="A931" s="25"/>
      <c r="B931" s="23"/>
      <c r="C931" s="23"/>
      <c r="D931" s="23"/>
      <c r="E931" s="23"/>
      <c r="F931" s="24"/>
      <c r="G931" s="30"/>
      <c r="H931" s="25"/>
      <c r="I931" s="25"/>
      <c r="J931" s="25"/>
      <c r="K931" s="25"/>
      <c r="L931" s="25"/>
      <c r="M931" s="24"/>
      <c r="N931" s="30"/>
      <c r="O931" s="25"/>
      <c r="P931" s="25"/>
      <c r="Q931" s="25"/>
      <c r="R931" s="25"/>
      <c r="S931" s="25"/>
      <c r="T931" s="24"/>
      <c r="U931" s="25"/>
      <c r="V931" s="25"/>
      <c r="W931" s="25"/>
      <c r="X931" s="25"/>
      <c r="Y931" s="25"/>
      <c r="Z931" s="25"/>
    </row>
    <row r="932" spans="1:26" ht="14.25" customHeight="1" x14ac:dyDescent="0.25">
      <c r="A932" s="25"/>
      <c r="B932" s="23"/>
      <c r="C932" s="23"/>
      <c r="D932" s="23"/>
      <c r="E932" s="23"/>
      <c r="F932" s="24"/>
      <c r="G932" s="30"/>
      <c r="H932" s="25"/>
      <c r="I932" s="25"/>
      <c r="J932" s="25"/>
      <c r="K932" s="25"/>
      <c r="L932" s="25"/>
      <c r="M932" s="24"/>
      <c r="N932" s="30"/>
      <c r="O932" s="25"/>
      <c r="P932" s="25"/>
      <c r="Q932" s="25"/>
      <c r="R932" s="25"/>
      <c r="S932" s="25"/>
      <c r="T932" s="24"/>
      <c r="U932" s="25"/>
      <c r="V932" s="25"/>
      <c r="W932" s="25"/>
      <c r="X932" s="25"/>
      <c r="Y932" s="25"/>
      <c r="Z932" s="25"/>
    </row>
    <row r="933" spans="1:26" ht="14.25" customHeight="1" x14ac:dyDescent="0.25">
      <c r="A933" s="25"/>
      <c r="B933" s="23"/>
      <c r="C933" s="23"/>
      <c r="D933" s="23"/>
      <c r="E933" s="23"/>
      <c r="F933" s="24"/>
      <c r="G933" s="30"/>
      <c r="H933" s="25"/>
      <c r="I933" s="25"/>
      <c r="J933" s="25"/>
      <c r="K933" s="25"/>
      <c r="L933" s="25"/>
      <c r="M933" s="24"/>
      <c r="N933" s="30"/>
      <c r="O933" s="25"/>
      <c r="P933" s="25"/>
      <c r="Q933" s="25"/>
      <c r="R933" s="25"/>
      <c r="S933" s="25"/>
      <c r="T933" s="24"/>
      <c r="U933" s="25"/>
      <c r="V933" s="25"/>
      <c r="W933" s="25"/>
      <c r="X933" s="25"/>
      <c r="Y933" s="25"/>
      <c r="Z933" s="25"/>
    </row>
    <row r="934" spans="1:26" ht="14.25" customHeight="1" x14ac:dyDescent="0.25">
      <c r="A934" s="25"/>
      <c r="B934" s="23"/>
      <c r="C934" s="23"/>
      <c r="D934" s="23"/>
      <c r="E934" s="23"/>
      <c r="F934" s="24"/>
      <c r="G934" s="30"/>
      <c r="H934" s="25"/>
      <c r="I934" s="25"/>
      <c r="J934" s="25"/>
      <c r="K934" s="25"/>
      <c r="L934" s="25"/>
      <c r="M934" s="24"/>
      <c r="N934" s="30"/>
      <c r="O934" s="25"/>
      <c r="P934" s="25"/>
      <c r="Q934" s="25"/>
      <c r="R934" s="25"/>
      <c r="S934" s="25"/>
      <c r="T934" s="24"/>
      <c r="U934" s="25"/>
      <c r="V934" s="25"/>
      <c r="W934" s="25"/>
      <c r="X934" s="25"/>
      <c r="Y934" s="25"/>
      <c r="Z934" s="25"/>
    </row>
    <row r="935" spans="1:26" ht="14.25" customHeight="1" x14ac:dyDescent="0.25">
      <c r="A935" s="25"/>
      <c r="B935" s="23"/>
      <c r="C935" s="23"/>
      <c r="D935" s="23"/>
      <c r="E935" s="23"/>
      <c r="F935" s="24"/>
      <c r="G935" s="30"/>
      <c r="H935" s="25"/>
      <c r="I935" s="25"/>
      <c r="J935" s="25"/>
      <c r="K935" s="25"/>
      <c r="L935" s="25"/>
      <c r="M935" s="24"/>
      <c r="N935" s="30"/>
      <c r="O935" s="25"/>
      <c r="P935" s="25"/>
      <c r="Q935" s="25"/>
      <c r="R935" s="25"/>
      <c r="S935" s="25"/>
      <c r="T935" s="24"/>
      <c r="U935" s="25"/>
      <c r="V935" s="25"/>
      <c r="W935" s="25"/>
      <c r="X935" s="25"/>
      <c r="Y935" s="25"/>
      <c r="Z935" s="25"/>
    </row>
    <row r="936" spans="1:26" ht="14.25" customHeight="1" x14ac:dyDescent="0.25">
      <c r="A936" s="25"/>
      <c r="B936" s="23"/>
      <c r="C936" s="23"/>
      <c r="D936" s="23"/>
      <c r="E936" s="23"/>
      <c r="F936" s="24"/>
      <c r="G936" s="30"/>
      <c r="H936" s="25"/>
      <c r="I936" s="25"/>
      <c r="J936" s="25"/>
      <c r="K936" s="25"/>
      <c r="L936" s="25"/>
      <c r="M936" s="24"/>
      <c r="N936" s="30"/>
      <c r="O936" s="25"/>
      <c r="P936" s="25"/>
      <c r="Q936" s="25"/>
      <c r="R936" s="25"/>
      <c r="S936" s="25"/>
      <c r="T936" s="24"/>
      <c r="U936" s="25"/>
      <c r="V936" s="25"/>
      <c r="W936" s="25"/>
      <c r="X936" s="25"/>
      <c r="Y936" s="25"/>
      <c r="Z936" s="25"/>
    </row>
    <row r="937" spans="1:26" ht="14.25" customHeight="1" x14ac:dyDescent="0.25">
      <c r="A937" s="25"/>
      <c r="B937" s="23"/>
      <c r="C937" s="23"/>
      <c r="D937" s="23"/>
      <c r="E937" s="23"/>
      <c r="F937" s="24"/>
      <c r="G937" s="30"/>
      <c r="H937" s="25"/>
      <c r="I937" s="25"/>
      <c r="J937" s="25"/>
      <c r="K937" s="25"/>
      <c r="L937" s="25"/>
      <c r="M937" s="24"/>
      <c r="N937" s="30"/>
      <c r="O937" s="25"/>
      <c r="P937" s="25"/>
      <c r="Q937" s="25"/>
      <c r="R937" s="25"/>
      <c r="S937" s="25"/>
      <c r="T937" s="24"/>
      <c r="U937" s="25"/>
      <c r="V937" s="25"/>
      <c r="W937" s="25"/>
      <c r="X937" s="25"/>
      <c r="Y937" s="25"/>
      <c r="Z937" s="25"/>
    </row>
    <row r="938" spans="1:26" ht="14.25" customHeight="1" x14ac:dyDescent="0.25">
      <c r="A938" s="25"/>
      <c r="B938" s="23"/>
      <c r="C938" s="23"/>
      <c r="D938" s="23"/>
      <c r="E938" s="23"/>
      <c r="F938" s="24"/>
      <c r="G938" s="30"/>
      <c r="H938" s="25"/>
      <c r="I938" s="25"/>
      <c r="J938" s="25"/>
      <c r="K938" s="25"/>
      <c r="L938" s="25"/>
      <c r="M938" s="24"/>
      <c r="N938" s="30"/>
      <c r="O938" s="25"/>
      <c r="P938" s="25"/>
      <c r="Q938" s="25"/>
      <c r="R938" s="25"/>
      <c r="S938" s="25"/>
      <c r="T938" s="24"/>
      <c r="U938" s="25"/>
      <c r="V938" s="25"/>
      <c r="W938" s="25"/>
      <c r="X938" s="25"/>
      <c r="Y938" s="25"/>
      <c r="Z938" s="25"/>
    </row>
    <row r="939" spans="1:26" ht="14.25" customHeight="1" x14ac:dyDescent="0.25">
      <c r="A939" s="25"/>
      <c r="B939" s="23"/>
      <c r="C939" s="23"/>
      <c r="D939" s="23"/>
      <c r="E939" s="23"/>
      <c r="F939" s="24"/>
      <c r="G939" s="30"/>
      <c r="H939" s="25"/>
      <c r="I939" s="25"/>
      <c r="J939" s="25"/>
      <c r="K939" s="25"/>
      <c r="L939" s="25"/>
      <c r="M939" s="24"/>
      <c r="N939" s="30"/>
      <c r="O939" s="25"/>
      <c r="P939" s="25"/>
      <c r="Q939" s="25"/>
      <c r="R939" s="25"/>
      <c r="S939" s="25"/>
      <c r="T939" s="24"/>
      <c r="U939" s="25"/>
      <c r="V939" s="25"/>
      <c r="W939" s="25"/>
      <c r="X939" s="25"/>
      <c r="Y939" s="25"/>
      <c r="Z939" s="25"/>
    </row>
    <row r="940" spans="1:26" ht="14.25" customHeight="1" x14ac:dyDescent="0.25">
      <c r="A940" s="25"/>
      <c r="B940" s="23"/>
      <c r="C940" s="23"/>
      <c r="D940" s="23"/>
      <c r="E940" s="23"/>
      <c r="F940" s="24"/>
      <c r="G940" s="30"/>
      <c r="H940" s="25"/>
      <c r="I940" s="25"/>
      <c r="J940" s="25"/>
      <c r="K940" s="25"/>
      <c r="L940" s="25"/>
      <c r="M940" s="24"/>
      <c r="N940" s="30"/>
      <c r="O940" s="25"/>
      <c r="P940" s="25"/>
      <c r="Q940" s="25"/>
      <c r="R940" s="25"/>
      <c r="S940" s="25"/>
      <c r="T940" s="24"/>
      <c r="U940" s="25"/>
      <c r="V940" s="25"/>
      <c r="W940" s="25"/>
      <c r="X940" s="25"/>
      <c r="Y940" s="25"/>
      <c r="Z940" s="25"/>
    </row>
    <row r="941" spans="1:26" ht="14.25" customHeight="1" x14ac:dyDescent="0.25">
      <c r="A941" s="25"/>
      <c r="B941" s="23"/>
      <c r="C941" s="23"/>
      <c r="D941" s="23"/>
      <c r="E941" s="23"/>
      <c r="F941" s="24"/>
      <c r="G941" s="30"/>
      <c r="H941" s="25"/>
      <c r="I941" s="25"/>
      <c r="J941" s="25"/>
      <c r="K941" s="25"/>
      <c r="L941" s="25"/>
      <c r="M941" s="24"/>
      <c r="N941" s="30"/>
      <c r="O941" s="25"/>
      <c r="P941" s="25"/>
      <c r="Q941" s="25"/>
      <c r="R941" s="25"/>
      <c r="S941" s="25"/>
      <c r="T941" s="24"/>
      <c r="U941" s="25"/>
      <c r="V941" s="25"/>
      <c r="W941" s="25"/>
      <c r="X941" s="25"/>
      <c r="Y941" s="25"/>
      <c r="Z941" s="25"/>
    </row>
    <row r="942" spans="1:26" ht="14.25" customHeight="1" x14ac:dyDescent="0.25">
      <c r="A942" s="25"/>
      <c r="B942" s="23"/>
      <c r="C942" s="23"/>
      <c r="D942" s="23"/>
      <c r="E942" s="23"/>
      <c r="F942" s="24"/>
      <c r="G942" s="30"/>
      <c r="H942" s="25"/>
      <c r="I942" s="25"/>
      <c r="J942" s="25"/>
      <c r="K942" s="25"/>
      <c r="L942" s="25"/>
      <c r="M942" s="24"/>
      <c r="N942" s="30"/>
      <c r="O942" s="25"/>
      <c r="P942" s="25"/>
      <c r="Q942" s="25"/>
      <c r="R942" s="25"/>
      <c r="S942" s="25"/>
      <c r="T942" s="24"/>
      <c r="U942" s="25"/>
      <c r="V942" s="25"/>
      <c r="W942" s="25"/>
      <c r="X942" s="25"/>
      <c r="Y942" s="25"/>
      <c r="Z942" s="25"/>
    </row>
    <row r="943" spans="1:26" ht="14.25" customHeight="1" x14ac:dyDescent="0.25">
      <c r="A943" s="25"/>
      <c r="B943" s="23"/>
      <c r="C943" s="23"/>
      <c r="D943" s="23"/>
      <c r="E943" s="23"/>
      <c r="F943" s="24"/>
      <c r="G943" s="30"/>
      <c r="H943" s="25"/>
      <c r="I943" s="25"/>
      <c r="J943" s="25"/>
      <c r="K943" s="25"/>
      <c r="L943" s="25"/>
      <c r="M943" s="24"/>
      <c r="N943" s="30"/>
      <c r="O943" s="25"/>
      <c r="P943" s="25"/>
      <c r="Q943" s="25"/>
      <c r="R943" s="25"/>
      <c r="S943" s="25"/>
      <c r="T943" s="24"/>
      <c r="U943" s="25"/>
      <c r="V943" s="25"/>
      <c r="W943" s="25"/>
      <c r="X943" s="25"/>
      <c r="Y943" s="25"/>
      <c r="Z943" s="25"/>
    </row>
    <row r="944" spans="1:26" ht="14.25" customHeight="1" x14ac:dyDescent="0.25">
      <c r="A944" s="25"/>
      <c r="B944" s="23"/>
      <c r="C944" s="23"/>
      <c r="D944" s="23"/>
      <c r="E944" s="23"/>
      <c r="F944" s="24"/>
      <c r="G944" s="30"/>
      <c r="H944" s="25"/>
      <c r="I944" s="25"/>
      <c r="J944" s="25"/>
      <c r="K944" s="25"/>
      <c r="L944" s="25"/>
      <c r="M944" s="24"/>
      <c r="N944" s="30"/>
      <c r="O944" s="25"/>
      <c r="P944" s="25"/>
      <c r="Q944" s="25"/>
      <c r="R944" s="25"/>
      <c r="S944" s="25"/>
      <c r="T944" s="24"/>
      <c r="U944" s="25"/>
      <c r="V944" s="25"/>
      <c r="W944" s="25"/>
      <c r="X944" s="25"/>
      <c r="Y944" s="25"/>
      <c r="Z944" s="25"/>
    </row>
    <row r="945" spans="1:26" ht="14.25" customHeight="1" x14ac:dyDescent="0.25">
      <c r="A945" s="25"/>
      <c r="B945" s="23"/>
      <c r="C945" s="23"/>
      <c r="D945" s="23"/>
      <c r="E945" s="23"/>
      <c r="F945" s="24"/>
      <c r="G945" s="30"/>
      <c r="H945" s="25"/>
      <c r="I945" s="25"/>
      <c r="J945" s="25"/>
      <c r="K945" s="25"/>
      <c r="L945" s="25"/>
      <c r="M945" s="24"/>
      <c r="N945" s="30"/>
      <c r="O945" s="25"/>
      <c r="P945" s="25"/>
      <c r="Q945" s="25"/>
      <c r="R945" s="25"/>
      <c r="S945" s="25"/>
      <c r="T945" s="24"/>
      <c r="U945" s="25"/>
      <c r="V945" s="25"/>
      <c r="W945" s="25"/>
      <c r="X945" s="25"/>
      <c r="Y945" s="25"/>
      <c r="Z945" s="25"/>
    </row>
    <row r="946" spans="1:26" ht="14.25" customHeight="1" x14ac:dyDescent="0.25">
      <c r="A946" s="25"/>
      <c r="B946" s="23"/>
      <c r="C946" s="23"/>
      <c r="D946" s="23"/>
      <c r="E946" s="23"/>
      <c r="F946" s="24"/>
      <c r="G946" s="30"/>
      <c r="H946" s="25"/>
      <c r="I946" s="25"/>
      <c r="J946" s="25"/>
      <c r="K946" s="25"/>
      <c r="L946" s="25"/>
      <c r="M946" s="24"/>
      <c r="N946" s="30"/>
      <c r="O946" s="25"/>
      <c r="P946" s="25"/>
      <c r="Q946" s="25"/>
      <c r="R946" s="25"/>
      <c r="S946" s="25"/>
      <c r="T946" s="24"/>
      <c r="U946" s="25"/>
      <c r="V946" s="25"/>
      <c r="W946" s="25"/>
      <c r="X946" s="25"/>
      <c r="Y946" s="25"/>
      <c r="Z946" s="25"/>
    </row>
    <row r="947" spans="1:26" ht="14.25" customHeight="1" x14ac:dyDescent="0.25">
      <c r="A947" s="25"/>
      <c r="B947" s="23"/>
      <c r="C947" s="23"/>
      <c r="D947" s="23"/>
      <c r="E947" s="23"/>
      <c r="F947" s="24"/>
      <c r="G947" s="30"/>
      <c r="H947" s="25"/>
      <c r="I947" s="25"/>
      <c r="J947" s="25"/>
      <c r="K947" s="25"/>
      <c r="L947" s="25"/>
      <c r="M947" s="24"/>
      <c r="N947" s="30"/>
      <c r="O947" s="25"/>
      <c r="P947" s="25"/>
      <c r="Q947" s="25"/>
      <c r="R947" s="25"/>
      <c r="S947" s="25"/>
      <c r="T947" s="24"/>
      <c r="U947" s="25"/>
      <c r="V947" s="25"/>
      <c r="W947" s="25"/>
      <c r="X947" s="25"/>
      <c r="Y947" s="25"/>
      <c r="Z947" s="25"/>
    </row>
    <row r="948" spans="1:26" ht="14.25" customHeight="1" x14ac:dyDescent="0.25">
      <c r="A948" s="25"/>
      <c r="B948" s="23"/>
      <c r="C948" s="23"/>
      <c r="D948" s="23"/>
      <c r="E948" s="23"/>
      <c r="F948" s="24"/>
      <c r="G948" s="30"/>
      <c r="H948" s="25"/>
      <c r="I948" s="25"/>
      <c r="J948" s="25"/>
      <c r="K948" s="25"/>
      <c r="L948" s="25"/>
      <c r="M948" s="24"/>
      <c r="N948" s="30"/>
      <c r="O948" s="25"/>
      <c r="P948" s="25"/>
      <c r="Q948" s="25"/>
      <c r="R948" s="25"/>
      <c r="S948" s="25"/>
      <c r="T948" s="24"/>
      <c r="U948" s="25"/>
      <c r="V948" s="25"/>
      <c r="W948" s="25"/>
      <c r="X948" s="25"/>
      <c r="Y948" s="25"/>
      <c r="Z948" s="25"/>
    </row>
    <row r="949" spans="1:26" ht="14.25" customHeight="1" x14ac:dyDescent="0.25">
      <c r="A949" s="25"/>
      <c r="B949" s="23"/>
      <c r="C949" s="23"/>
      <c r="D949" s="23"/>
      <c r="E949" s="23"/>
      <c r="F949" s="24"/>
      <c r="G949" s="30"/>
      <c r="H949" s="25"/>
      <c r="I949" s="25"/>
      <c r="J949" s="25"/>
      <c r="K949" s="25"/>
      <c r="L949" s="25"/>
      <c r="M949" s="24"/>
      <c r="N949" s="30"/>
      <c r="O949" s="25"/>
      <c r="P949" s="25"/>
      <c r="Q949" s="25"/>
      <c r="R949" s="25"/>
      <c r="S949" s="25"/>
      <c r="T949" s="24"/>
      <c r="U949" s="25"/>
      <c r="V949" s="25"/>
      <c r="W949" s="25"/>
      <c r="X949" s="25"/>
      <c r="Y949" s="25"/>
      <c r="Z949" s="25"/>
    </row>
    <row r="950" spans="1:26" ht="14.25" customHeight="1" x14ac:dyDescent="0.25">
      <c r="A950" s="25"/>
      <c r="B950" s="23"/>
      <c r="C950" s="23"/>
      <c r="D950" s="23"/>
      <c r="E950" s="23"/>
      <c r="F950" s="24"/>
      <c r="G950" s="30"/>
      <c r="H950" s="25"/>
      <c r="I950" s="25"/>
      <c r="J950" s="25"/>
      <c r="K950" s="25"/>
      <c r="L950" s="25"/>
      <c r="M950" s="24"/>
      <c r="N950" s="30"/>
      <c r="O950" s="25"/>
      <c r="P950" s="25"/>
      <c r="Q950" s="25"/>
      <c r="R950" s="25"/>
      <c r="S950" s="25"/>
      <c r="T950" s="24"/>
      <c r="U950" s="25"/>
      <c r="V950" s="25"/>
      <c r="W950" s="25"/>
      <c r="X950" s="25"/>
      <c r="Y950" s="25"/>
      <c r="Z950" s="25"/>
    </row>
    <row r="951" spans="1:26" ht="14.25" customHeight="1" x14ac:dyDescent="0.25">
      <c r="A951" s="25"/>
      <c r="B951" s="23"/>
      <c r="C951" s="23"/>
      <c r="D951" s="23"/>
      <c r="E951" s="23"/>
      <c r="F951" s="24"/>
      <c r="G951" s="30"/>
      <c r="H951" s="25"/>
      <c r="I951" s="25"/>
      <c r="J951" s="25"/>
      <c r="K951" s="25"/>
      <c r="L951" s="25"/>
      <c r="M951" s="24"/>
      <c r="N951" s="30"/>
      <c r="O951" s="25"/>
      <c r="P951" s="25"/>
      <c r="Q951" s="25"/>
      <c r="R951" s="25"/>
      <c r="S951" s="25"/>
      <c r="T951" s="24"/>
      <c r="U951" s="25"/>
      <c r="V951" s="25"/>
      <c r="W951" s="25"/>
      <c r="X951" s="25"/>
      <c r="Y951" s="25"/>
      <c r="Z951" s="25"/>
    </row>
    <row r="952" spans="1:26" ht="14.25" customHeight="1" x14ac:dyDescent="0.25">
      <c r="A952" s="25"/>
      <c r="B952" s="23"/>
      <c r="C952" s="23"/>
      <c r="D952" s="23"/>
      <c r="E952" s="23"/>
      <c r="F952" s="24"/>
      <c r="G952" s="30"/>
      <c r="H952" s="25"/>
      <c r="I952" s="25"/>
      <c r="J952" s="25"/>
      <c r="K952" s="25"/>
      <c r="L952" s="25"/>
      <c r="M952" s="24"/>
      <c r="N952" s="30"/>
      <c r="O952" s="25"/>
      <c r="P952" s="25"/>
      <c r="Q952" s="25"/>
      <c r="R952" s="25"/>
      <c r="S952" s="25"/>
      <c r="T952" s="24"/>
      <c r="U952" s="25"/>
      <c r="V952" s="25"/>
      <c r="W952" s="25"/>
      <c r="X952" s="25"/>
      <c r="Y952" s="25"/>
      <c r="Z952" s="25"/>
    </row>
    <row r="953" spans="1:26" ht="14.25" customHeight="1" x14ac:dyDescent="0.25">
      <c r="A953" s="25"/>
      <c r="B953" s="23"/>
      <c r="C953" s="23"/>
      <c r="D953" s="23"/>
      <c r="E953" s="23"/>
      <c r="F953" s="24"/>
      <c r="G953" s="30"/>
      <c r="H953" s="25"/>
      <c r="I953" s="25"/>
      <c r="J953" s="25"/>
      <c r="K953" s="25"/>
      <c r="L953" s="25"/>
      <c r="M953" s="24"/>
      <c r="N953" s="30"/>
      <c r="O953" s="25"/>
      <c r="P953" s="25"/>
      <c r="Q953" s="25"/>
      <c r="R953" s="25"/>
      <c r="S953" s="25"/>
      <c r="T953" s="24"/>
      <c r="U953" s="25"/>
      <c r="V953" s="25"/>
      <c r="W953" s="25"/>
      <c r="X953" s="25"/>
      <c r="Y953" s="25"/>
      <c r="Z953" s="25"/>
    </row>
    <row r="954" spans="1:26" ht="14.25" customHeight="1" x14ac:dyDescent="0.25">
      <c r="A954" s="25"/>
      <c r="B954" s="23"/>
      <c r="C954" s="23"/>
      <c r="D954" s="23"/>
      <c r="E954" s="23"/>
      <c r="F954" s="24"/>
      <c r="G954" s="30"/>
      <c r="H954" s="25"/>
      <c r="I954" s="25"/>
      <c r="J954" s="25"/>
      <c r="K954" s="25"/>
      <c r="L954" s="25"/>
      <c r="M954" s="24"/>
      <c r="N954" s="30"/>
      <c r="O954" s="25"/>
      <c r="P954" s="25"/>
      <c r="Q954" s="25"/>
      <c r="R954" s="25"/>
      <c r="S954" s="25"/>
      <c r="T954" s="24"/>
      <c r="U954" s="25"/>
      <c r="V954" s="25"/>
      <c r="W954" s="25"/>
      <c r="X954" s="25"/>
      <c r="Y954" s="25"/>
      <c r="Z954" s="25"/>
    </row>
    <row r="955" spans="1:26" ht="14.25" customHeight="1" x14ac:dyDescent="0.25">
      <c r="A955" s="25"/>
      <c r="B955" s="23"/>
      <c r="C955" s="23"/>
      <c r="D955" s="23"/>
      <c r="E955" s="23"/>
      <c r="F955" s="24"/>
      <c r="G955" s="30"/>
      <c r="H955" s="25"/>
      <c r="I955" s="25"/>
      <c r="J955" s="25"/>
      <c r="K955" s="25"/>
      <c r="L955" s="25"/>
      <c r="M955" s="24"/>
      <c r="N955" s="30"/>
      <c r="O955" s="25"/>
      <c r="P955" s="25"/>
      <c r="Q955" s="25"/>
      <c r="R955" s="25"/>
      <c r="S955" s="25"/>
      <c r="T955" s="24"/>
      <c r="U955" s="25"/>
      <c r="V955" s="25"/>
      <c r="W955" s="25"/>
      <c r="X955" s="25"/>
      <c r="Y955" s="25"/>
      <c r="Z955" s="25"/>
    </row>
    <row r="956" spans="1:26" ht="14.25" customHeight="1" x14ac:dyDescent="0.25">
      <c r="A956" s="25"/>
      <c r="B956" s="23"/>
      <c r="C956" s="23"/>
      <c r="D956" s="23"/>
      <c r="E956" s="23"/>
      <c r="F956" s="24"/>
      <c r="G956" s="30"/>
      <c r="H956" s="25"/>
      <c r="I956" s="25"/>
      <c r="J956" s="25"/>
      <c r="K956" s="25"/>
      <c r="L956" s="25"/>
      <c r="M956" s="24"/>
      <c r="N956" s="30"/>
      <c r="O956" s="25"/>
      <c r="P956" s="25"/>
      <c r="Q956" s="25"/>
      <c r="R956" s="25"/>
      <c r="S956" s="25"/>
      <c r="T956" s="24"/>
      <c r="U956" s="25"/>
      <c r="V956" s="25"/>
      <c r="W956" s="25"/>
      <c r="X956" s="25"/>
      <c r="Y956" s="25"/>
      <c r="Z956" s="25"/>
    </row>
    <row r="957" spans="1:26" ht="14.25" customHeight="1" x14ac:dyDescent="0.25">
      <c r="A957" s="25"/>
      <c r="B957" s="23"/>
      <c r="C957" s="23"/>
      <c r="D957" s="23"/>
      <c r="E957" s="23"/>
      <c r="F957" s="24"/>
      <c r="G957" s="30"/>
      <c r="H957" s="25"/>
      <c r="I957" s="25"/>
      <c r="J957" s="25"/>
      <c r="K957" s="25"/>
      <c r="L957" s="25"/>
      <c r="M957" s="24"/>
      <c r="N957" s="30"/>
      <c r="O957" s="25"/>
      <c r="P957" s="25"/>
      <c r="Q957" s="25"/>
      <c r="R957" s="25"/>
      <c r="S957" s="25"/>
      <c r="T957" s="24"/>
      <c r="U957" s="25"/>
      <c r="V957" s="25"/>
      <c r="W957" s="25"/>
      <c r="X957" s="25"/>
      <c r="Y957" s="25"/>
      <c r="Z957" s="25"/>
    </row>
    <row r="958" spans="1:26" ht="14.25" customHeight="1" x14ac:dyDescent="0.25">
      <c r="A958" s="25"/>
      <c r="B958" s="23"/>
      <c r="C958" s="23"/>
      <c r="D958" s="23"/>
      <c r="E958" s="23"/>
      <c r="F958" s="24"/>
      <c r="G958" s="30"/>
      <c r="H958" s="25"/>
      <c r="I958" s="25"/>
      <c r="J958" s="25"/>
      <c r="K958" s="25"/>
      <c r="L958" s="25"/>
      <c r="M958" s="24"/>
      <c r="N958" s="30"/>
      <c r="O958" s="25"/>
      <c r="P958" s="25"/>
      <c r="Q958" s="25"/>
      <c r="R958" s="25"/>
      <c r="S958" s="25"/>
      <c r="T958" s="24"/>
      <c r="U958" s="25"/>
      <c r="V958" s="25"/>
      <c r="W958" s="25"/>
      <c r="X958" s="25"/>
      <c r="Y958" s="25"/>
      <c r="Z958" s="25"/>
    </row>
    <row r="959" spans="1:26" ht="14.25" customHeight="1" x14ac:dyDescent="0.25">
      <c r="A959" s="25"/>
      <c r="B959" s="23"/>
      <c r="C959" s="23"/>
      <c r="D959" s="23"/>
      <c r="E959" s="23"/>
      <c r="F959" s="24"/>
      <c r="G959" s="30"/>
      <c r="H959" s="25"/>
      <c r="I959" s="25"/>
      <c r="J959" s="25"/>
      <c r="K959" s="25"/>
      <c r="L959" s="25"/>
      <c r="M959" s="24"/>
      <c r="N959" s="30"/>
      <c r="O959" s="25"/>
      <c r="P959" s="25"/>
      <c r="Q959" s="25"/>
      <c r="R959" s="25"/>
      <c r="S959" s="25"/>
      <c r="T959" s="24"/>
      <c r="U959" s="25"/>
      <c r="V959" s="25"/>
      <c r="W959" s="25"/>
      <c r="X959" s="25"/>
      <c r="Y959" s="25"/>
      <c r="Z959" s="25"/>
    </row>
    <row r="960" spans="1:26" ht="14.25" customHeight="1" x14ac:dyDescent="0.25">
      <c r="A960" s="25"/>
      <c r="B960" s="23"/>
      <c r="C960" s="23"/>
      <c r="D960" s="23"/>
      <c r="E960" s="23"/>
      <c r="F960" s="24"/>
      <c r="G960" s="30"/>
      <c r="H960" s="25"/>
      <c r="I960" s="25"/>
      <c r="J960" s="25"/>
      <c r="K960" s="25"/>
      <c r="L960" s="25"/>
      <c r="M960" s="24"/>
      <c r="N960" s="30"/>
      <c r="O960" s="25"/>
      <c r="P960" s="25"/>
      <c r="Q960" s="25"/>
      <c r="R960" s="25"/>
      <c r="S960" s="25"/>
      <c r="T960" s="24"/>
      <c r="U960" s="25"/>
      <c r="V960" s="25"/>
      <c r="W960" s="25"/>
      <c r="X960" s="25"/>
      <c r="Y960" s="25"/>
      <c r="Z960" s="25"/>
    </row>
    <row r="961" spans="1:26" ht="14.25" customHeight="1" x14ac:dyDescent="0.25">
      <c r="A961" s="25"/>
      <c r="B961" s="23"/>
      <c r="C961" s="23"/>
      <c r="D961" s="23"/>
      <c r="E961" s="23"/>
      <c r="F961" s="24"/>
      <c r="G961" s="30"/>
      <c r="H961" s="25"/>
      <c r="I961" s="25"/>
      <c r="J961" s="25"/>
      <c r="K961" s="25"/>
      <c r="L961" s="25"/>
      <c r="M961" s="24"/>
      <c r="N961" s="30"/>
      <c r="O961" s="25"/>
      <c r="P961" s="25"/>
      <c r="Q961" s="25"/>
      <c r="R961" s="25"/>
      <c r="S961" s="25"/>
      <c r="T961" s="24"/>
      <c r="U961" s="25"/>
      <c r="V961" s="25"/>
      <c r="W961" s="25"/>
      <c r="X961" s="25"/>
      <c r="Y961" s="25"/>
      <c r="Z961" s="25"/>
    </row>
    <row r="962" spans="1:26" ht="14.25" customHeight="1" x14ac:dyDescent="0.25">
      <c r="A962" s="25"/>
      <c r="B962" s="23"/>
      <c r="C962" s="23"/>
      <c r="D962" s="23"/>
      <c r="E962" s="23"/>
      <c r="F962" s="24"/>
      <c r="G962" s="30"/>
      <c r="H962" s="25"/>
      <c r="I962" s="25"/>
      <c r="J962" s="25"/>
      <c r="K962" s="25"/>
      <c r="L962" s="25"/>
      <c r="M962" s="24"/>
      <c r="N962" s="30"/>
      <c r="O962" s="25"/>
      <c r="P962" s="25"/>
      <c r="Q962" s="25"/>
      <c r="R962" s="25"/>
      <c r="S962" s="25"/>
      <c r="T962" s="24"/>
      <c r="U962" s="25"/>
      <c r="V962" s="25"/>
      <c r="W962" s="25"/>
      <c r="X962" s="25"/>
      <c r="Y962" s="25"/>
      <c r="Z962" s="25"/>
    </row>
    <row r="963" spans="1:26" ht="14.25" customHeight="1" x14ac:dyDescent="0.25">
      <c r="A963" s="25"/>
      <c r="B963" s="23"/>
      <c r="C963" s="23"/>
      <c r="D963" s="23"/>
      <c r="E963" s="23"/>
      <c r="F963" s="24"/>
      <c r="G963" s="30"/>
      <c r="H963" s="25"/>
      <c r="I963" s="25"/>
      <c r="J963" s="25"/>
      <c r="K963" s="25"/>
      <c r="L963" s="25"/>
      <c r="M963" s="24"/>
      <c r="N963" s="30"/>
      <c r="O963" s="25"/>
      <c r="P963" s="25"/>
      <c r="Q963" s="25"/>
      <c r="R963" s="25"/>
      <c r="S963" s="25"/>
      <c r="T963" s="24"/>
      <c r="U963" s="25"/>
      <c r="V963" s="25"/>
      <c r="W963" s="25"/>
      <c r="X963" s="25"/>
      <c r="Y963" s="25"/>
      <c r="Z963" s="25"/>
    </row>
    <row r="964" spans="1:26" ht="14.25" customHeight="1" x14ac:dyDescent="0.25">
      <c r="A964" s="25"/>
      <c r="B964" s="23"/>
      <c r="C964" s="23"/>
      <c r="D964" s="23"/>
      <c r="E964" s="23"/>
      <c r="F964" s="24"/>
      <c r="G964" s="30"/>
      <c r="H964" s="25"/>
      <c r="I964" s="25"/>
      <c r="J964" s="25"/>
      <c r="K964" s="25"/>
      <c r="L964" s="25"/>
      <c r="M964" s="24"/>
      <c r="N964" s="30"/>
      <c r="O964" s="25"/>
      <c r="P964" s="25"/>
      <c r="Q964" s="25"/>
      <c r="R964" s="25"/>
      <c r="S964" s="25"/>
      <c r="T964" s="24"/>
      <c r="U964" s="25"/>
      <c r="V964" s="25"/>
      <c r="W964" s="25"/>
      <c r="X964" s="25"/>
      <c r="Y964" s="25"/>
      <c r="Z964" s="25"/>
    </row>
    <row r="965" spans="1:26" ht="14.25" customHeight="1" x14ac:dyDescent="0.25">
      <c r="A965" s="25"/>
      <c r="B965" s="23"/>
      <c r="C965" s="23"/>
      <c r="D965" s="23"/>
      <c r="E965" s="23"/>
      <c r="F965" s="24"/>
      <c r="G965" s="30"/>
      <c r="H965" s="25"/>
      <c r="I965" s="25"/>
      <c r="J965" s="25"/>
      <c r="K965" s="25"/>
      <c r="L965" s="25"/>
      <c r="M965" s="24"/>
      <c r="N965" s="30"/>
      <c r="O965" s="25"/>
      <c r="P965" s="25"/>
      <c r="Q965" s="25"/>
      <c r="R965" s="25"/>
      <c r="S965" s="25"/>
      <c r="T965" s="24"/>
      <c r="U965" s="25"/>
      <c r="V965" s="25"/>
      <c r="W965" s="25"/>
      <c r="X965" s="25"/>
      <c r="Y965" s="25"/>
      <c r="Z965" s="25"/>
    </row>
    <row r="966" spans="1:26" ht="14.25" customHeight="1" x14ac:dyDescent="0.25">
      <c r="A966" s="25"/>
      <c r="B966" s="23"/>
      <c r="C966" s="23"/>
      <c r="D966" s="23"/>
      <c r="E966" s="23"/>
      <c r="F966" s="24"/>
      <c r="G966" s="30"/>
      <c r="H966" s="25"/>
      <c r="I966" s="25"/>
      <c r="J966" s="25"/>
      <c r="K966" s="25"/>
      <c r="L966" s="25"/>
      <c r="M966" s="24"/>
      <c r="N966" s="30"/>
      <c r="O966" s="25"/>
      <c r="P966" s="25"/>
      <c r="Q966" s="25"/>
      <c r="R966" s="25"/>
      <c r="S966" s="25"/>
      <c r="T966" s="24"/>
      <c r="U966" s="25"/>
      <c r="V966" s="25"/>
      <c r="W966" s="25"/>
      <c r="X966" s="25"/>
      <c r="Y966" s="25"/>
      <c r="Z966" s="25"/>
    </row>
    <row r="967" spans="1:26" ht="14.25" customHeight="1" x14ac:dyDescent="0.25">
      <c r="A967" s="25"/>
      <c r="B967" s="23"/>
      <c r="C967" s="23"/>
      <c r="D967" s="23"/>
      <c r="E967" s="23"/>
      <c r="F967" s="24"/>
      <c r="G967" s="30"/>
      <c r="H967" s="25"/>
      <c r="I967" s="25"/>
      <c r="J967" s="25"/>
      <c r="K967" s="25"/>
      <c r="L967" s="25"/>
      <c r="M967" s="24"/>
      <c r="N967" s="30"/>
      <c r="O967" s="25"/>
      <c r="P967" s="25"/>
      <c r="Q967" s="25"/>
      <c r="R967" s="25"/>
      <c r="S967" s="25"/>
      <c r="T967" s="24"/>
      <c r="U967" s="25"/>
      <c r="V967" s="25"/>
      <c r="W967" s="25"/>
      <c r="X967" s="25"/>
      <c r="Y967" s="25"/>
      <c r="Z967" s="25"/>
    </row>
    <row r="968" spans="1:26" ht="14.25" customHeight="1" x14ac:dyDescent="0.25">
      <c r="A968" s="25"/>
      <c r="B968" s="23"/>
      <c r="C968" s="23"/>
      <c r="D968" s="23"/>
      <c r="E968" s="23"/>
      <c r="F968" s="24"/>
      <c r="G968" s="30"/>
      <c r="H968" s="25"/>
      <c r="I968" s="25"/>
      <c r="J968" s="25"/>
      <c r="K968" s="25"/>
      <c r="L968" s="25"/>
      <c r="M968" s="24"/>
      <c r="N968" s="30"/>
      <c r="O968" s="25"/>
      <c r="P968" s="25"/>
      <c r="Q968" s="25"/>
      <c r="R968" s="25"/>
      <c r="S968" s="25"/>
      <c r="T968" s="24"/>
      <c r="U968" s="25"/>
      <c r="V968" s="25"/>
      <c r="W968" s="25"/>
      <c r="X968" s="25"/>
      <c r="Y968" s="25"/>
      <c r="Z968" s="25"/>
    </row>
    <row r="969" spans="1:26" ht="14.25" customHeight="1" x14ac:dyDescent="0.25">
      <c r="A969" s="25"/>
      <c r="B969" s="23"/>
      <c r="C969" s="23"/>
      <c r="D969" s="23"/>
      <c r="E969" s="23"/>
      <c r="F969" s="24"/>
      <c r="G969" s="30"/>
      <c r="H969" s="25"/>
      <c r="I969" s="25"/>
      <c r="J969" s="25"/>
      <c r="K969" s="25"/>
      <c r="L969" s="25"/>
      <c r="M969" s="24"/>
      <c r="N969" s="30"/>
      <c r="O969" s="25"/>
      <c r="P969" s="25"/>
      <c r="Q969" s="25"/>
      <c r="R969" s="25"/>
      <c r="S969" s="25"/>
      <c r="T969" s="24"/>
      <c r="U969" s="25"/>
      <c r="V969" s="25"/>
      <c r="W969" s="25"/>
      <c r="X969" s="25"/>
      <c r="Y969" s="25"/>
      <c r="Z969" s="25"/>
    </row>
    <row r="970" spans="1:26" ht="14.25" customHeight="1" x14ac:dyDescent="0.25">
      <c r="A970" s="25"/>
      <c r="B970" s="23"/>
      <c r="C970" s="23"/>
      <c r="D970" s="23"/>
      <c r="E970" s="23"/>
      <c r="F970" s="24"/>
      <c r="G970" s="30"/>
      <c r="H970" s="25"/>
      <c r="I970" s="25"/>
      <c r="J970" s="25"/>
      <c r="K970" s="25"/>
      <c r="L970" s="25"/>
      <c r="M970" s="24"/>
      <c r="N970" s="30"/>
      <c r="O970" s="25"/>
      <c r="P970" s="25"/>
      <c r="Q970" s="25"/>
      <c r="R970" s="25"/>
      <c r="S970" s="25"/>
      <c r="T970" s="24"/>
      <c r="U970" s="25"/>
      <c r="V970" s="25"/>
      <c r="W970" s="25"/>
      <c r="X970" s="25"/>
      <c r="Y970" s="25"/>
      <c r="Z970" s="25"/>
    </row>
    <row r="971" spans="1:26" ht="14.25" customHeight="1" x14ac:dyDescent="0.25">
      <c r="A971" s="25"/>
      <c r="B971" s="23"/>
      <c r="C971" s="23"/>
      <c r="D971" s="23"/>
      <c r="E971" s="23"/>
      <c r="F971" s="24"/>
      <c r="G971" s="30"/>
      <c r="H971" s="25"/>
      <c r="I971" s="25"/>
      <c r="J971" s="25"/>
      <c r="K971" s="25"/>
      <c r="L971" s="25"/>
      <c r="M971" s="24"/>
      <c r="N971" s="30"/>
      <c r="O971" s="25"/>
      <c r="P971" s="25"/>
      <c r="Q971" s="25"/>
      <c r="R971" s="25"/>
      <c r="S971" s="25"/>
      <c r="T971" s="24"/>
      <c r="U971" s="25"/>
      <c r="V971" s="25"/>
      <c r="W971" s="25"/>
      <c r="X971" s="25"/>
      <c r="Y971" s="25"/>
      <c r="Z971" s="25"/>
    </row>
    <row r="972" spans="1:26" ht="14.25" customHeight="1" x14ac:dyDescent="0.25">
      <c r="A972" s="25"/>
      <c r="B972" s="23"/>
      <c r="C972" s="23"/>
      <c r="D972" s="23"/>
      <c r="E972" s="23"/>
      <c r="F972" s="24"/>
      <c r="G972" s="30"/>
      <c r="H972" s="25"/>
      <c r="I972" s="25"/>
      <c r="J972" s="25"/>
      <c r="K972" s="25"/>
      <c r="L972" s="25"/>
      <c r="M972" s="24"/>
      <c r="N972" s="30"/>
      <c r="O972" s="25"/>
      <c r="P972" s="25"/>
      <c r="Q972" s="25"/>
      <c r="R972" s="25"/>
      <c r="S972" s="25"/>
      <c r="T972" s="24"/>
      <c r="U972" s="25"/>
      <c r="V972" s="25"/>
      <c r="W972" s="25"/>
      <c r="X972" s="25"/>
      <c r="Y972" s="25"/>
      <c r="Z972" s="25"/>
    </row>
    <row r="973" spans="1:26" ht="14.25" customHeight="1" x14ac:dyDescent="0.25">
      <c r="A973" s="25"/>
      <c r="B973" s="23"/>
      <c r="C973" s="23"/>
      <c r="D973" s="23"/>
      <c r="E973" s="23"/>
      <c r="F973" s="24"/>
      <c r="G973" s="30"/>
      <c r="H973" s="25"/>
      <c r="I973" s="25"/>
      <c r="J973" s="25"/>
      <c r="K973" s="25"/>
      <c r="L973" s="25"/>
      <c r="M973" s="24"/>
      <c r="N973" s="30"/>
      <c r="O973" s="25"/>
      <c r="P973" s="25"/>
      <c r="Q973" s="25"/>
      <c r="R973" s="25"/>
      <c r="S973" s="25"/>
      <c r="T973" s="24"/>
      <c r="U973" s="25"/>
      <c r="V973" s="25"/>
      <c r="W973" s="25"/>
      <c r="X973" s="25"/>
      <c r="Y973" s="25"/>
      <c r="Z973" s="25"/>
    </row>
    <row r="974" spans="1:26" ht="14.25" customHeight="1" x14ac:dyDescent="0.25">
      <c r="A974" s="25"/>
      <c r="B974" s="23"/>
      <c r="C974" s="23"/>
      <c r="D974" s="23"/>
      <c r="E974" s="23"/>
      <c r="F974" s="24"/>
      <c r="G974" s="30"/>
      <c r="H974" s="25"/>
      <c r="I974" s="25"/>
      <c r="J974" s="25"/>
      <c r="K974" s="25"/>
      <c r="L974" s="25"/>
      <c r="M974" s="24"/>
      <c r="N974" s="30"/>
      <c r="O974" s="25"/>
      <c r="P974" s="25"/>
      <c r="Q974" s="25"/>
      <c r="R974" s="25"/>
      <c r="S974" s="25"/>
      <c r="T974" s="24"/>
      <c r="U974" s="25"/>
      <c r="V974" s="25"/>
      <c r="W974" s="25"/>
      <c r="X974" s="25"/>
      <c r="Y974" s="25"/>
      <c r="Z974" s="25"/>
    </row>
    <row r="975" spans="1:26" ht="14.25" customHeight="1" x14ac:dyDescent="0.25">
      <c r="A975" s="25"/>
      <c r="B975" s="23"/>
      <c r="C975" s="23"/>
      <c r="D975" s="23"/>
      <c r="E975" s="23"/>
      <c r="F975" s="24"/>
      <c r="G975" s="30"/>
      <c r="H975" s="25"/>
      <c r="I975" s="25"/>
      <c r="J975" s="25"/>
      <c r="K975" s="25"/>
      <c r="L975" s="25"/>
      <c r="M975" s="24"/>
      <c r="N975" s="30"/>
      <c r="O975" s="25"/>
      <c r="P975" s="25"/>
      <c r="Q975" s="25"/>
      <c r="R975" s="25"/>
      <c r="S975" s="25"/>
      <c r="T975" s="24"/>
      <c r="U975" s="25"/>
      <c r="V975" s="25"/>
      <c r="W975" s="25"/>
      <c r="X975" s="25"/>
      <c r="Y975" s="25"/>
      <c r="Z975" s="25"/>
    </row>
    <row r="976" spans="1:26" ht="14.25" customHeight="1" x14ac:dyDescent="0.25">
      <c r="A976" s="25"/>
      <c r="B976" s="23"/>
      <c r="C976" s="23"/>
      <c r="D976" s="23"/>
      <c r="E976" s="23"/>
      <c r="F976" s="24"/>
      <c r="G976" s="30"/>
      <c r="H976" s="25"/>
      <c r="I976" s="25"/>
      <c r="J976" s="25"/>
      <c r="K976" s="25"/>
      <c r="L976" s="25"/>
      <c r="M976" s="24"/>
      <c r="N976" s="30"/>
      <c r="O976" s="25"/>
      <c r="P976" s="25"/>
      <c r="Q976" s="25"/>
      <c r="R976" s="25"/>
      <c r="S976" s="25"/>
      <c r="T976" s="24"/>
      <c r="U976" s="25"/>
      <c r="V976" s="25"/>
      <c r="W976" s="25"/>
      <c r="X976" s="25"/>
      <c r="Y976" s="25"/>
      <c r="Z976" s="25"/>
    </row>
    <row r="977" spans="1:26" ht="14.25" customHeight="1" x14ac:dyDescent="0.25">
      <c r="A977" s="25"/>
      <c r="B977" s="23"/>
      <c r="C977" s="23"/>
      <c r="D977" s="23"/>
      <c r="E977" s="23"/>
      <c r="F977" s="24"/>
      <c r="G977" s="30"/>
      <c r="H977" s="25"/>
      <c r="I977" s="25"/>
      <c r="J977" s="25"/>
      <c r="K977" s="25"/>
      <c r="L977" s="25"/>
      <c r="M977" s="24"/>
      <c r="N977" s="30"/>
      <c r="O977" s="25"/>
      <c r="P977" s="25"/>
      <c r="Q977" s="25"/>
      <c r="R977" s="25"/>
      <c r="S977" s="25"/>
      <c r="T977" s="24"/>
      <c r="U977" s="25"/>
      <c r="V977" s="25"/>
      <c r="W977" s="25"/>
      <c r="X977" s="25"/>
      <c r="Y977" s="25"/>
      <c r="Z977" s="25"/>
    </row>
    <row r="978" spans="1:26" ht="14.25" customHeight="1" x14ac:dyDescent="0.25">
      <c r="A978" s="25"/>
      <c r="B978" s="23"/>
      <c r="C978" s="23"/>
      <c r="D978" s="23"/>
      <c r="E978" s="23"/>
      <c r="F978" s="24"/>
      <c r="G978" s="30"/>
      <c r="H978" s="25"/>
      <c r="I978" s="25"/>
      <c r="J978" s="25"/>
      <c r="K978" s="25"/>
      <c r="L978" s="25"/>
      <c r="M978" s="24"/>
      <c r="N978" s="30"/>
      <c r="O978" s="25"/>
      <c r="P978" s="25"/>
      <c r="Q978" s="25"/>
      <c r="R978" s="25"/>
      <c r="S978" s="25"/>
      <c r="T978" s="24"/>
      <c r="U978" s="25"/>
      <c r="V978" s="25"/>
      <c r="W978" s="25"/>
      <c r="X978" s="25"/>
      <c r="Y978" s="25"/>
      <c r="Z978" s="25"/>
    </row>
    <row r="979" spans="1:26" ht="14.25" customHeight="1" x14ac:dyDescent="0.25">
      <c r="A979" s="25"/>
      <c r="B979" s="23"/>
      <c r="C979" s="23"/>
      <c r="D979" s="23"/>
      <c r="E979" s="23"/>
      <c r="F979" s="24"/>
      <c r="G979" s="30"/>
      <c r="H979" s="25"/>
      <c r="I979" s="25"/>
      <c r="J979" s="25"/>
      <c r="K979" s="25"/>
      <c r="L979" s="25"/>
      <c r="M979" s="24"/>
      <c r="N979" s="30"/>
      <c r="O979" s="25"/>
      <c r="P979" s="25"/>
      <c r="Q979" s="25"/>
      <c r="R979" s="25"/>
      <c r="S979" s="25"/>
      <c r="T979" s="24"/>
      <c r="U979" s="25"/>
      <c r="V979" s="25"/>
      <c r="W979" s="25"/>
      <c r="X979" s="25"/>
      <c r="Y979" s="25"/>
      <c r="Z979" s="25"/>
    </row>
    <row r="980" spans="1:26" ht="14.25" customHeight="1" x14ac:dyDescent="0.25">
      <c r="A980" s="25"/>
      <c r="B980" s="23"/>
      <c r="C980" s="23"/>
      <c r="D980" s="23"/>
      <c r="E980" s="23"/>
      <c r="F980" s="24"/>
      <c r="G980" s="30"/>
      <c r="H980" s="25"/>
      <c r="I980" s="25"/>
      <c r="J980" s="25"/>
      <c r="K980" s="25"/>
      <c r="L980" s="25"/>
      <c r="M980" s="24"/>
      <c r="N980" s="30"/>
      <c r="O980" s="25"/>
      <c r="P980" s="25"/>
      <c r="Q980" s="25"/>
      <c r="R980" s="25"/>
      <c r="S980" s="25"/>
      <c r="T980" s="24"/>
      <c r="U980" s="25"/>
      <c r="V980" s="25"/>
      <c r="W980" s="25"/>
      <c r="X980" s="25"/>
      <c r="Y980" s="25"/>
      <c r="Z980" s="25"/>
    </row>
    <row r="981" spans="1:26" ht="14.25" customHeight="1" x14ac:dyDescent="0.25">
      <c r="A981" s="25"/>
      <c r="B981" s="23"/>
      <c r="C981" s="23"/>
      <c r="D981" s="23"/>
      <c r="E981" s="23"/>
      <c r="F981" s="24"/>
      <c r="G981" s="30"/>
      <c r="H981" s="25"/>
      <c r="I981" s="25"/>
      <c r="J981" s="25"/>
      <c r="K981" s="25"/>
      <c r="L981" s="25"/>
      <c r="M981" s="24"/>
      <c r="N981" s="30"/>
      <c r="O981" s="25"/>
      <c r="P981" s="25"/>
      <c r="Q981" s="25"/>
      <c r="R981" s="25"/>
      <c r="S981" s="25"/>
      <c r="T981" s="24"/>
      <c r="U981" s="25"/>
      <c r="V981" s="25"/>
      <c r="W981" s="25"/>
      <c r="X981" s="25"/>
      <c r="Y981" s="25"/>
      <c r="Z981" s="25"/>
    </row>
    <row r="982" spans="1:26" ht="14.25" customHeight="1" x14ac:dyDescent="0.25">
      <c r="A982" s="25"/>
      <c r="B982" s="23"/>
      <c r="C982" s="23"/>
      <c r="D982" s="23"/>
      <c r="E982" s="23"/>
      <c r="F982" s="24"/>
      <c r="G982" s="30"/>
      <c r="H982" s="25"/>
      <c r="I982" s="25"/>
      <c r="J982" s="25"/>
      <c r="K982" s="25"/>
      <c r="L982" s="25"/>
      <c r="M982" s="24"/>
      <c r="N982" s="30"/>
      <c r="O982" s="25"/>
      <c r="P982" s="25"/>
      <c r="Q982" s="25"/>
      <c r="R982" s="25"/>
      <c r="S982" s="25"/>
      <c r="T982" s="24"/>
      <c r="U982" s="25"/>
      <c r="V982" s="25"/>
      <c r="W982" s="25"/>
      <c r="X982" s="25"/>
      <c r="Y982" s="25"/>
      <c r="Z982" s="25"/>
    </row>
    <row r="983" spans="1:26" ht="14.25" customHeight="1" x14ac:dyDescent="0.25">
      <c r="A983" s="25"/>
      <c r="B983" s="23"/>
      <c r="C983" s="23"/>
      <c r="D983" s="23"/>
      <c r="E983" s="23"/>
      <c r="F983" s="24"/>
      <c r="G983" s="30"/>
      <c r="H983" s="25"/>
      <c r="I983" s="25"/>
      <c r="J983" s="25"/>
      <c r="K983" s="25"/>
      <c r="L983" s="25"/>
      <c r="M983" s="24"/>
      <c r="N983" s="30"/>
      <c r="O983" s="25"/>
      <c r="P983" s="25"/>
      <c r="Q983" s="25"/>
      <c r="R983" s="25"/>
      <c r="S983" s="25"/>
      <c r="T983" s="24"/>
      <c r="U983" s="25"/>
      <c r="V983" s="25"/>
      <c r="W983" s="25"/>
      <c r="X983" s="25"/>
      <c r="Y983" s="25"/>
      <c r="Z983" s="25"/>
    </row>
    <row r="984" spans="1:26" ht="14.25" customHeight="1" x14ac:dyDescent="0.25">
      <c r="A984" s="25"/>
      <c r="B984" s="23"/>
      <c r="C984" s="23"/>
      <c r="D984" s="23"/>
      <c r="E984" s="23"/>
      <c r="F984" s="24"/>
      <c r="G984" s="30"/>
      <c r="H984" s="25"/>
      <c r="I984" s="25"/>
      <c r="J984" s="25"/>
      <c r="K984" s="25"/>
      <c r="L984" s="25"/>
      <c r="M984" s="24"/>
      <c r="N984" s="30"/>
      <c r="O984" s="25"/>
      <c r="P984" s="25"/>
      <c r="Q984" s="25"/>
      <c r="R984" s="25"/>
      <c r="S984" s="25"/>
      <c r="T984" s="24"/>
      <c r="U984" s="25"/>
      <c r="V984" s="25"/>
      <c r="W984" s="25"/>
      <c r="X984" s="25"/>
      <c r="Y984" s="25"/>
      <c r="Z984" s="25"/>
    </row>
    <row r="985" spans="1:26" ht="14.25" customHeight="1" x14ac:dyDescent="0.25">
      <c r="A985" s="25"/>
      <c r="B985" s="23"/>
      <c r="C985" s="23"/>
      <c r="D985" s="23"/>
      <c r="E985" s="23"/>
      <c r="F985" s="24"/>
      <c r="G985" s="30"/>
      <c r="H985" s="25"/>
      <c r="I985" s="25"/>
      <c r="J985" s="25"/>
      <c r="K985" s="25"/>
      <c r="L985" s="25"/>
      <c r="M985" s="24"/>
      <c r="N985" s="30"/>
      <c r="O985" s="25"/>
      <c r="P985" s="25"/>
      <c r="Q985" s="25"/>
      <c r="R985" s="25"/>
      <c r="S985" s="25"/>
      <c r="T985" s="24"/>
      <c r="U985" s="25"/>
      <c r="V985" s="25"/>
      <c r="W985" s="25"/>
      <c r="X985" s="25"/>
      <c r="Y985" s="25"/>
      <c r="Z985" s="25"/>
    </row>
    <row r="986" spans="1:26" ht="14.25" customHeight="1" x14ac:dyDescent="0.25">
      <c r="A986" s="25"/>
      <c r="B986" s="23"/>
      <c r="C986" s="23"/>
      <c r="D986" s="23"/>
      <c r="E986" s="23"/>
      <c r="F986" s="24"/>
      <c r="G986" s="30"/>
      <c r="H986" s="25"/>
      <c r="I986" s="25"/>
      <c r="J986" s="25"/>
      <c r="K986" s="25"/>
      <c r="L986" s="25"/>
      <c r="M986" s="24"/>
      <c r="N986" s="30"/>
      <c r="O986" s="25"/>
      <c r="P986" s="25"/>
      <c r="Q986" s="25"/>
      <c r="R986" s="25"/>
      <c r="S986" s="25"/>
      <c r="T986" s="24"/>
      <c r="U986" s="25"/>
      <c r="V986" s="25"/>
      <c r="W986" s="25"/>
      <c r="X986" s="25"/>
      <c r="Y986" s="25"/>
      <c r="Z986" s="25"/>
    </row>
    <row r="987" spans="1:26" ht="14.25" customHeight="1" x14ac:dyDescent="0.25">
      <c r="A987" s="25"/>
      <c r="B987" s="23"/>
      <c r="C987" s="23"/>
      <c r="D987" s="23"/>
      <c r="E987" s="23"/>
      <c r="F987" s="24"/>
      <c r="G987" s="30"/>
      <c r="H987" s="25"/>
      <c r="I987" s="25"/>
      <c r="J987" s="25"/>
      <c r="K987" s="25"/>
      <c r="L987" s="25"/>
      <c r="M987" s="24"/>
      <c r="N987" s="30"/>
      <c r="O987" s="25"/>
      <c r="P987" s="25"/>
      <c r="Q987" s="25"/>
      <c r="R987" s="25"/>
      <c r="S987" s="25"/>
      <c r="T987" s="24"/>
      <c r="U987" s="25"/>
      <c r="V987" s="25"/>
      <c r="W987" s="25"/>
      <c r="X987" s="25"/>
      <c r="Y987" s="25"/>
      <c r="Z987" s="25"/>
    </row>
    <row r="988" spans="1:26" ht="14.25" customHeight="1" x14ac:dyDescent="0.25">
      <c r="A988" s="25"/>
      <c r="B988" s="23"/>
      <c r="C988" s="23"/>
      <c r="D988" s="23"/>
      <c r="E988" s="23"/>
      <c r="F988" s="24"/>
      <c r="G988" s="30"/>
      <c r="H988" s="25"/>
      <c r="I988" s="25"/>
      <c r="J988" s="25"/>
      <c r="K988" s="25"/>
      <c r="L988" s="25"/>
      <c r="M988" s="24"/>
      <c r="N988" s="30"/>
      <c r="O988" s="25"/>
      <c r="P988" s="25"/>
      <c r="Q988" s="25"/>
      <c r="R988" s="25"/>
      <c r="S988" s="25"/>
      <c r="T988" s="24"/>
      <c r="U988" s="25"/>
      <c r="V988" s="25"/>
      <c r="W988" s="25"/>
      <c r="X988" s="25"/>
      <c r="Y988" s="25"/>
      <c r="Z988" s="25"/>
    </row>
    <row r="989" spans="1:26" ht="14.25" customHeight="1" x14ac:dyDescent="0.25">
      <c r="A989" s="25"/>
      <c r="B989" s="23"/>
      <c r="C989" s="23"/>
      <c r="D989" s="23"/>
      <c r="E989" s="23"/>
      <c r="F989" s="24"/>
      <c r="G989" s="30"/>
      <c r="H989" s="25"/>
      <c r="I989" s="25"/>
      <c r="J989" s="25"/>
      <c r="K989" s="25"/>
      <c r="L989" s="25"/>
      <c r="M989" s="24"/>
      <c r="N989" s="30"/>
      <c r="O989" s="25"/>
      <c r="P989" s="25"/>
      <c r="Q989" s="25"/>
      <c r="R989" s="25"/>
      <c r="S989" s="25"/>
      <c r="T989" s="24"/>
      <c r="U989" s="25"/>
      <c r="V989" s="25"/>
      <c r="W989" s="25"/>
      <c r="X989" s="25"/>
      <c r="Y989" s="25"/>
      <c r="Z989" s="25"/>
    </row>
    <row r="990" spans="1:26" ht="14.25" customHeight="1" x14ac:dyDescent="0.25">
      <c r="A990" s="25"/>
      <c r="B990" s="23"/>
      <c r="C990" s="23"/>
      <c r="D990" s="23"/>
      <c r="E990" s="23"/>
      <c r="F990" s="24"/>
      <c r="G990" s="30"/>
      <c r="H990" s="25"/>
      <c r="I990" s="25"/>
      <c r="J990" s="25"/>
      <c r="K990" s="25"/>
      <c r="L990" s="25"/>
      <c r="M990" s="24"/>
      <c r="N990" s="30"/>
      <c r="O990" s="25"/>
      <c r="P990" s="25"/>
      <c r="Q990" s="25"/>
      <c r="R990" s="25"/>
      <c r="S990" s="25"/>
      <c r="T990" s="24"/>
      <c r="U990" s="25"/>
      <c r="V990" s="25"/>
      <c r="W990" s="25"/>
      <c r="X990" s="25"/>
      <c r="Y990" s="25"/>
      <c r="Z990" s="25"/>
    </row>
    <row r="991" spans="1:26" ht="14.25" customHeight="1" x14ac:dyDescent="0.25">
      <c r="A991" s="25"/>
      <c r="B991" s="23"/>
      <c r="C991" s="23"/>
      <c r="D991" s="23"/>
      <c r="E991" s="23"/>
      <c r="F991" s="24"/>
      <c r="G991" s="30"/>
      <c r="H991" s="25"/>
      <c r="I991" s="25"/>
      <c r="J991" s="25"/>
      <c r="K991" s="25"/>
      <c r="L991" s="25"/>
      <c r="M991" s="24"/>
      <c r="N991" s="30"/>
      <c r="O991" s="25"/>
      <c r="P991" s="25"/>
      <c r="Q991" s="25"/>
      <c r="R991" s="25"/>
      <c r="S991" s="25"/>
      <c r="T991" s="24"/>
      <c r="U991" s="25"/>
      <c r="V991" s="25"/>
      <c r="W991" s="25"/>
      <c r="X991" s="25"/>
      <c r="Y991" s="25"/>
      <c r="Z991" s="25"/>
    </row>
    <row r="992" spans="1:26" ht="14.25" customHeight="1" x14ac:dyDescent="0.25">
      <c r="A992" s="25"/>
      <c r="B992" s="23"/>
      <c r="C992" s="23"/>
      <c r="D992" s="23"/>
      <c r="E992" s="23"/>
      <c r="F992" s="24"/>
      <c r="G992" s="30"/>
      <c r="H992" s="25"/>
      <c r="I992" s="25"/>
      <c r="J992" s="25"/>
      <c r="K992" s="25"/>
      <c r="L992" s="25"/>
      <c r="M992" s="24"/>
      <c r="N992" s="30"/>
      <c r="O992" s="25"/>
      <c r="P992" s="25"/>
      <c r="Q992" s="25"/>
      <c r="R992" s="25"/>
      <c r="S992" s="25"/>
      <c r="T992" s="24"/>
      <c r="U992" s="25"/>
      <c r="V992" s="25"/>
      <c r="W992" s="25"/>
      <c r="X992" s="25"/>
      <c r="Y992" s="25"/>
      <c r="Z992" s="25"/>
    </row>
    <row r="993" spans="1:26" ht="14.25" customHeight="1" x14ac:dyDescent="0.25">
      <c r="A993" s="25"/>
      <c r="B993" s="23"/>
      <c r="C993" s="23"/>
      <c r="D993" s="23"/>
      <c r="E993" s="23"/>
      <c r="F993" s="24"/>
      <c r="G993" s="30"/>
      <c r="H993" s="25"/>
      <c r="I993" s="25"/>
      <c r="J993" s="25"/>
      <c r="K993" s="25"/>
      <c r="L993" s="25"/>
      <c r="M993" s="24"/>
      <c r="N993" s="30"/>
      <c r="O993" s="25"/>
      <c r="P993" s="25"/>
      <c r="Q993" s="25"/>
      <c r="R993" s="25"/>
      <c r="S993" s="25"/>
      <c r="T993" s="24"/>
      <c r="U993" s="25"/>
      <c r="V993" s="25"/>
      <c r="W993" s="25"/>
      <c r="X993" s="25"/>
      <c r="Y993" s="25"/>
      <c r="Z993" s="25"/>
    </row>
    <row r="994" spans="1:26" ht="14.25" customHeight="1" x14ac:dyDescent="0.25">
      <c r="A994" s="25"/>
      <c r="B994" s="23"/>
      <c r="C994" s="23"/>
      <c r="D994" s="23"/>
      <c r="E994" s="23"/>
      <c r="F994" s="24"/>
      <c r="G994" s="30"/>
      <c r="H994" s="25"/>
      <c r="I994" s="25"/>
      <c r="J994" s="25"/>
      <c r="K994" s="25"/>
      <c r="L994" s="25"/>
      <c r="M994" s="24"/>
      <c r="N994" s="30"/>
      <c r="O994" s="25"/>
      <c r="P994" s="25"/>
      <c r="Q994" s="25"/>
      <c r="R994" s="25"/>
      <c r="S994" s="25"/>
      <c r="T994" s="24"/>
      <c r="U994" s="25"/>
      <c r="V994" s="25"/>
      <c r="W994" s="25"/>
      <c r="X994" s="25"/>
      <c r="Y994" s="25"/>
      <c r="Z994" s="25"/>
    </row>
    <row r="995" spans="1:26" ht="14.25" customHeight="1" x14ac:dyDescent="0.25">
      <c r="A995" s="25"/>
      <c r="B995" s="23"/>
      <c r="C995" s="23"/>
      <c r="D995" s="23"/>
      <c r="E995" s="23"/>
      <c r="F995" s="24"/>
      <c r="G995" s="30"/>
      <c r="H995" s="25"/>
      <c r="I995" s="25"/>
      <c r="J995" s="25"/>
      <c r="K995" s="25"/>
      <c r="L995" s="25"/>
      <c r="M995" s="24"/>
      <c r="N995" s="30"/>
      <c r="O995" s="25"/>
      <c r="P995" s="25"/>
      <c r="Q995" s="25"/>
      <c r="R995" s="25"/>
      <c r="S995" s="25"/>
      <c r="T995" s="24"/>
      <c r="U995" s="25"/>
      <c r="V995" s="25"/>
      <c r="W995" s="25"/>
      <c r="X995" s="25"/>
      <c r="Y995" s="25"/>
      <c r="Z995" s="25"/>
    </row>
    <row r="996" spans="1:26" ht="14.25" customHeight="1" x14ac:dyDescent="0.25">
      <c r="A996" s="25"/>
      <c r="B996" s="23"/>
      <c r="C996" s="23"/>
      <c r="D996" s="23"/>
      <c r="E996" s="23"/>
      <c r="F996" s="24"/>
      <c r="G996" s="30"/>
      <c r="H996" s="25"/>
      <c r="I996" s="25"/>
      <c r="J996" s="25"/>
      <c r="K996" s="25"/>
      <c r="L996" s="25"/>
      <c r="M996" s="24"/>
      <c r="N996" s="30"/>
      <c r="O996" s="25"/>
      <c r="P996" s="25"/>
      <c r="Q996" s="25"/>
      <c r="R996" s="25"/>
      <c r="S996" s="25"/>
      <c r="T996" s="24"/>
      <c r="U996" s="25"/>
      <c r="V996" s="25"/>
      <c r="W996" s="25"/>
      <c r="X996" s="25"/>
      <c r="Y996" s="25"/>
      <c r="Z996" s="25"/>
    </row>
    <row r="997" spans="1:26" ht="14.25" customHeight="1" x14ac:dyDescent="0.25">
      <c r="A997" s="25"/>
      <c r="B997" s="23"/>
      <c r="C997" s="23"/>
      <c r="D997" s="23"/>
      <c r="E997" s="23"/>
      <c r="F997" s="24"/>
      <c r="G997" s="30"/>
      <c r="H997" s="25"/>
      <c r="I997" s="25"/>
      <c r="J997" s="25"/>
      <c r="K997" s="25"/>
      <c r="L997" s="25"/>
      <c r="M997" s="24"/>
      <c r="N997" s="30"/>
      <c r="O997" s="25"/>
      <c r="P997" s="25"/>
      <c r="Q997" s="25"/>
      <c r="R997" s="25"/>
      <c r="S997" s="25"/>
      <c r="T997" s="24"/>
      <c r="U997" s="25"/>
      <c r="V997" s="25"/>
      <c r="W997" s="25"/>
      <c r="X997" s="25"/>
      <c r="Y997" s="25"/>
      <c r="Z997" s="25"/>
    </row>
    <row r="998" spans="1:26" ht="14.25" customHeight="1" x14ac:dyDescent="0.25">
      <c r="A998" s="25"/>
      <c r="B998" s="23"/>
      <c r="C998" s="23"/>
      <c r="D998" s="23"/>
      <c r="E998" s="23"/>
      <c r="F998" s="24"/>
      <c r="G998" s="30"/>
      <c r="H998" s="25"/>
      <c r="I998" s="25"/>
      <c r="J998" s="25"/>
      <c r="K998" s="25"/>
      <c r="L998" s="25"/>
      <c r="M998" s="24"/>
      <c r="N998" s="30"/>
      <c r="O998" s="25"/>
      <c r="P998" s="25"/>
      <c r="Q998" s="25"/>
      <c r="R998" s="25"/>
      <c r="S998" s="25"/>
      <c r="T998" s="24"/>
      <c r="U998" s="25"/>
      <c r="V998" s="25"/>
      <c r="W998" s="25"/>
      <c r="X998" s="25"/>
      <c r="Y998" s="25"/>
      <c r="Z998" s="25"/>
    </row>
    <row r="999" spans="1:26" ht="14.25" customHeight="1" x14ac:dyDescent="0.25">
      <c r="A999" s="25"/>
      <c r="B999" s="23"/>
      <c r="C999" s="23"/>
      <c r="D999" s="23"/>
      <c r="E999" s="23"/>
      <c r="F999" s="24"/>
      <c r="G999" s="30"/>
      <c r="H999" s="25"/>
      <c r="I999" s="25"/>
      <c r="J999" s="25"/>
      <c r="K999" s="25"/>
      <c r="L999" s="25"/>
      <c r="M999" s="24"/>
      <c r="N999" s="30"/>
      <c r="O999" s="25"/>
      <c r="P999" s="25"/>
      <c r="Q999" s="25"/>
      <c r="R999" s="25"/>
      <c r="S999" s="25"/>
      <c r="T999" s="24"/>
      <c r="U999" s="25"/>
      <c r="V999" s="25"/>
      <c r="W999" s="25"/>
      <c r="X999" s="25"/>
      <c r="Y999" s="25"/>
      <c r="Z999" s="25"/>
    </row>
    <row r="1000" spans="1:26" ht="14.25" customHeight="1" x14ac:dyDescent="0.25">
      <c r="A1000" s="25"/>
      <c r="B1000" s="23"/>
      <c r="C1000" s="23"/>
      <c r="D1000" s="23"/>
      <c r="E1000" s="23"/>
      <c r="F1000" s="24"/>
      <c r="G1000" s="30"/>
      <c r="H1000" s="25"/>
      <c r="I1000" s="25"/>
      <c r="J1000" s="25"/>
      <c r="K1000" s="25"/>
      <c r="L1000" s="25"/>
      <c r="M1000" s="24"/>
      <c r="N1000" s="30"/>
      <c r="O1000" s="25"/>
      <c r="P1000" s="25"/>
      <c r="Q1000" s="25"/>
      <c r="R1000" s="25"/>
      <c r="S1000" s="25"/>
      <c r="T1000" s="24"/>
      <c r="U1000" s="25"/>
      <c r="V1000" s="25"/>
      <c r="W1000" s="25"/>
      <c r="X1000" s="25"/>
      <c r="Y1000" s="25"/>
      <c r="Z1000" s="25"/>
    </row>
  </sheetData>
  <mergeCells count="3">
    <mergeCell ref="G1:L2"/>
    <mergeCell ref="N1:S2"/>
    <mergeCell ref="C3:D3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E2EFD9"/>
  </sheetPr>
  <dimension ref="A1:BK1000"/>
  <sheetViews>
    <sheetView topLeftCell="A4" workbookViewId="0"/>
  </sheetViews>
  <sheetFormatPr defaultColWidth="12.59765625" defaultRowHeight="15" customHeight="1" x14ac:dyDescent="0.25"/>
  <cols>
    <col min="1" max="1" width="2.8984375" customWidth="1"/>
    <col min="2" max="2" width="34.5" customWidth="1"/>
    <col min="3" max="3" width="2.8984375" customWidth="1"/>
    <col min="4" max="4" width="16.5" customWidth="1"/>
    <col min="5" max="5" width="7.59765625" customWidth="1"/>
    <col min="6" max="6" width="8.69921875" customWidth="1"/>
    <col min="7" max="7" width="13.69921875" customWidth="1"/>
    <col min="8" max="8" width="10.8984375" customWidth="1"/>
    <col min="9" max="9" width="16.69921875" customWidth="1"/>
    <col min="10" max="10" width="11.5" customWidth="1"/>
    <col min="11" max="11" width="59" customWidth="1"/>
    <col min="12" max="12" width="8" customWidth="1"/>
    <col min="13" max="13" width="10.19921875" customWidth="1"/>
    <col min="14" max="14" width="10.5" customWidth="1"/>
    <col min="15" max="15" width="2.5" customWidth="1"/>
    <col min="16" max="16" width="3.69921875" customWidth="1"/>
    <col min="17" max="17" width="9.3984375" customWidth="1"/>
    <col min="18" max="18" width="5.8984375" customWidth="1"/>
    <col min="19" max="19" width="9.3984375" customWidth="1"/>
    <col min="20" max="20" width="3.69921875" customWidth="1"/>
    <col min="21" max="21" width="9.3984375" customWidth="1"/>
    <col min="22" max="22" width="5.8984375" customWidth="1"/>
    <col min="23" max="23" width="9.3984375" customWidth="1"/>
    <col min="24" max="24" width="3.69921875" customWidth="1"/>
    <col min="25" max="25" width="9.3984375" customWidth="1"/>
    <col min="26" max="26" width="5.8984375" customWidth="1"/>
    <col min="27" max="27" width="9.3984375" customWidth="1"/>
    <col min="28" max="28" width="3.69921875" customWidth="1"/>
    <col min="29" max="29" width="9.3984375" customWidth="1"/>
    <col min="30" max="30" width="5.8984375" customWidth="1"/>
    <col min="31" max="31" width="9.3984375" customWidth="1"/>
    <col min="32" max="32" width="3.69921875" customWidth="1"/>
    <col min="33" max="33" width="9.3984375" customWidth="1"/>
    <col min="34" max="34" width="5.8984375" customWidth="1"/>
    <col min="35" max="35" width="9.3984375" customWidth="1"/>
    <col min="36" max="36" width="3.69921875" customWidth="1"/>
    <col min="37" max="37" width="9.3984375" customWidth="1"/>
    <col min="38" max="38" width="5.8984375" customWidth="1"/>
    <col min="39" max="39" width="9.3984375" customWidth="1"/>
    <col min="40" max="40" width="3.69921875" customWidth="1"/>
    <col min="41" max="41" width="9.3984375" customWidth="1"/>
    <col min="42" max="42" width="5.8984375" customWidth="1"/>
    <col min="43" max="43" width="9.3984375" customWidth="1"/>
    <col min="44" max="44" width="3.69921875" customWidth="1"/>
    <col min="45" max="45" width="9.3984375" customWidth="1"/>
    <col min="46" max="46" width="5.8984375" customWidth="1"/>
    <col min="47" max="47" width="9.3984375" customWidth="1"/>
    <col min="48" max="48" width="3.69921875" customWidth="1"/>
    <col min="49" max="49" width="9.3984375" customWidth="1"/>
    <col min="50" max="50" width="5.8984375" customWidth="1"/>
    <col min="51" max="51" width="9.3984375" customWidth="1"/>
    <col min="52" max="52" width="3.69921875" customWidth="1"/>
    <col min="53" max="53" width="9.3984375" customWidth="1"/>
    <col min="54" max="54" width="5.8984375" customWidth="1"/>
    <col min="55" max="55" width="9.3984375" customWidth="1"/>
    <col min="56" max="56" width="3.69921875" customWidth="1"/>
    <col min="57" max="57" width="9.3984375" customWidth="1"/>
    <col min="58" max="58" width="5.8984375" customWidth="1"/>
    <col min="59" max="59" width="9.3984375" customWidth="1"/>
    <col min="60" max="60" width="3.69921875" customWidth="1"/>
    <col min="61" max="61" width="9.3984375" customWidth="1"/>
    <col min="62" max="62" width="5.8984375" customWidth="1"/>
    <col min="63" max="63" width="9.3984375" customWidth="1"/>
  </cols>
  <sheetData>
    <row r="1" spans="1:63" ht="14.25" hidden="1" customHeight="1" x14ac:dyDescent="0.25">
      <c r="A1" s="41"/>
      <c r="B1" s="42"/>
      <c r="C1" s="42"/>
      <c r="D1" s="35"/>
      <c r="E1" s="25"/>
      <c r="F1" s="42"/>
      <c r="G1" s="30"/>
      <c r="H1" s="25"/>
      <c r="I1" s="43">
        <v>0</v>
      </c>
      <c r="J1" s="25"/>
      <c r="K1" s="25"/>
      <c r="L1" s="44"/>
      <c r="M1" s="44"/>
      <c r="N1" s="44"/>
      <c r="O1" s="42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</row>
    <row r="2" spans="1:63" ht="14.25" hidden="1" customHeight="1" x14ac:dyDescent="0.25">
      <c r="A2" s="41"/>
      <c r="B2" s="42"/>
      <c r="C2" s="42"/>
      <c r="D2" s="35"/>
      <c r="E2" s="25"/>
      <c r="F2" s="42"/>
      <c r="G2" s="30"/>
      <c r="H2" s="25"/>
      <c r="I2" s="43" t="s">
        <v>2336</v>
      </c>
      <c r="J2" s="25"/>
      <c r="K2" s="25"/>
      <c r="L2" s="44"/>
      <c r="M2" s="44"/>
      <c r="N2" s="44"/>
      <c r="O2" s="42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</row>
    <row r="3" spans="1:63" ht="14.25" hidden="1" customHeight="1" x14ac:dyDescent="0.25">
      <c r="A3" s="41"/>
      <c r="B3" s="42"/>
      <c r="C3" s="42"/>
      <c r="D3" s="35"/>
      <c r="E3" s="25"/>
      <c r="F3" s="42"/>
      <c r="G3" s="30"/>
      <c r="H3" s="25"/>
      <c r="I3" s="45">
        <f>D5</f>
        <v>5099</v>
      </c>
      <c r="J3" s="25"/>
      <c r="K3" s="25"/>
      <c r="L3" s="44"/>
      <c r="M3" s="44"/>
      <c r="N3" s="44"/>
      <c r="O3" s="42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</row>
    <row r="4" spans="1:63" ht="14.25" customHeight="1" x14ac:dyDescent="0.25">
      <c r="A4" s="41"/>
      <c r="B4" s="42"/>
      <c r="C4" s="42"/>
      <c r="D4" s="42"/>
      <c r="E4" s="42"/>
      <c r="F4" s="42"/>
      <c r="G4" s="27" t="s">
        <v>2323</v>
      </c>
      <c r="H4" s="28" t="s">
        <v>2324</v>
      </c>
      <c r="I4" s="46" t="s">
        <v>2325</v>
      </c>
      <c r="J4" s="28" t="s">
        <v>2326</v>
      </c>
      <c r="K4" s="28" t="s">
        <v>2327</v>
      </c>
      <c r="L4" s="47" t="s">
        <v>2337</v>
      </c>
      <c r="M4" s="47" t="s">
        <v>2338</v>
      </c>
      <c r="N4" s="47" t="s">
        <v>2339</v>
      </c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</row>
    <row r="5" spans="1:63" ht="15" customHeight="1" x14ac:dyDescent="0.25">
      <c r="A5" s="41"/>
      <c r="B5" s="35" t="s">
        <v>2340</v>
      </c>
      <c r="C5" s="35"/>
      <c r="D5" s="130">
        <v>5099</v>
      </c>
      <c r="E5" s="119"/>
      <c r="F5" s="127" t="s">
        <v>2341</v>
      </c>
      <c r="G5" s="48">
        <f t="shared" ref="G5:G15" si="0">IF($I5="","",$D$8)</f>
        <v>43739</v>
      </c>
      <c r="H5" s="49">
        <f t="array" ref="H5">IFERROR(INDEX($23:$23,MATCH(0,INDEX(COUNTIF(I$4:I4,$23:$23),0,0),0)),"")</f>
        <v>0</v>
      </c>
      <c r="I5" s="50">
        <f t="shared" ref="I5:I15" si="1">IFERROR(INDEX($23:$23,MATCH(0,INDEX(COUNTIF(I$1:I4,$23:$23),0,0),0)),"")</f>
        <v>4028</v>
      </c>
      <c r="J5" s="48" t="str">
        <f t="shared" ref="J5:J15" si="2">IF($I5="","",$D$7)</f>
        <v>19.02.01</v>
      </c>
      <c r="K5" s="25" t="str">
        <f t="array" ref="K5">IFERROR( INDEX( GBK!$B:$B, MATCH( I5, GBK!$C:$C, 0 ) ) &amp; " - " &amp; $D$6, "" )</f>
        <v>Lasten Verenigingsborrels - Epische borrel</v>
      </c>
      <c r="L5" s="44">
        <f t="shared" ref="L5:L15" si="3">IF(I5="","",SUMIFS($21:$21,$23:$23, "=" &amp; $I5,$20:$20, "=Debit" ))</f>
        <v>190</v>
      </c>
      <c r="M5" s="44">
        <f t="shared" ref="M5:M15" si="4">IF(L5="","",SUMIFS($21:$21,$23:$23, "=" &amp; $I5,$20:$20, "=Credit" ))</f>
        <v>0</v>
      </c>
      <c r="N5" s="44">
        <f t="shared" ref="N5:N15" si="5">IF(I5="","",L5+M5)</f>
        <v>190</v>
      </c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</row>
    <row r="6" spans="1:63" ht="14.25" customHeight="1" x14ac:dyDescent="0.25">
      <c r="A6" s="41"/>
      <c r="B6" s="35" t="s">
        <v>2327</v>
      </c>
      <c r="C6" s="35"/>
      <c r="D6" s="118" t="s">
        <v>2342</v>
      </c>
      <c r="E6" s="119"/>
      <c r="F6" s="128"/>
      <c r="G6" s="48">
        <f t="shared" si="0"/>
        <v>43739</v>
      </c>
      <c r="H6" s="25"/>
      <c r="I6" s="50">
        <f t="shared" si="1"/>
        <v>8028</v>
      </c>
      <c r="J6" s="48" t="str">
        <f t="shared" si="2"/>
        <v>19.02.01</v>
      </c>
      <c r="K6" s="25" t="str">
        <f t="array" ref="K6">IFERROR( INDEX( GBK!$B:$B, MATCH( I6, GBK!$C:$C, 0 ) ) &amp; " - " &amp; $D$6, "" )</f>
        <v>Baten Verenigingsborrels - Epische borrel</v>
      </c>
      <c r="L6" s="44">
        <f t="shared" si="3"/>
        <v>0</v>
      </c>
      <c r="M6" s="44">
        <f t="shared" si="4"/>
        <v>-190.01</v>
      </c>
      <c r="N6" s="44">
        <f t="shared" si="5"/>
        <v>-190.01</v>
      </c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</row>
    <row r="7" spans="1:63" ht="14.25" customHeight="1" x14ac:dyDescent="0.25">
      <c r="A7" s="41"/>
      <c r="B7" s="35" t="s">
        <v>2326</v>
      </c>
      <c r="C7" s="35"/>
      <c r="D7" s="118" t="s">
        <v>2343</v>
      </c>
      <c r="E7" s="119"/>
      <c r="F7" s="128"/>
      <c r="G7" s="48" t="str">
        <f t="shared" si="0"/>
        <v/>
      </c>
      <c r="H7" s="25"/>
      <c r="I7" s="50" t="str">
        <f t="shared" si="1"/>
        <v/>
      </c>
      <c r="J7" s="48" t="str">
        <f t="shared" si="2"/>
        <v/>
      </c>
      <c r="K7" s="25" t="str">
        <f t="array" ref="K7">IFERROR( INDEX( GBK!$B:$B, MATCH( I7, GBK!$C:$C, 0 ) ) &amp; " - " &amp; $D$6, "" )</f>
        <v/>
      </c>
      <c r="L7" s="44" t="str">
        <f t="shared" si="3"/>
        <v/>
      </c>
      <c r="M7" s="44" t="str">
        <f t="shared" si="4"/>
        <v/>
      </c>
      <c r="N7" s="44" t="str">
        <f t="shared" si="5"/>
        <v/>
      </c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</row>
    <row r="8" spans="1:63" ht="14.25" customHeight="1" x14ac:dyDescent="0.25">
      <c r="A8" s="41"/>
      <c r="B8" s="35" t="s">
        <v>2344</v>
      </c>
      <c r="C8" s="35"/>
      <c r="D8" s="126">
        <v>43739</v>
      </c>
      <c r="E8" s="119"/>
      <c r="F8" s="128"/>
      <c r="G8" s="48" t="str">
        <f t="shared" si="0"/>
        <v/>
      </c>
      <c r="H8" s="25"/>
      <c r="I8" s="50" t="str">
        <f t="shared" si="1"/>
        <v/>
      </c>
      <c r="J8" s="48" t="str">
        <f t="shared" si="2"/>
        <v/>
      </c>
      <c r="K8" s="25" t="str">
        <f t="array" ref="K8">IFERROR( INDEX( GBK!$B:$B, MATCH( I8, GBK!$C:$C, 0 ) ) &amp; " - " &amp; $D$6, "" )</f>
        <v/>
      </c>
      <c r="L8" s="44" t="str">
        <f t="shared" si="3"/>
        <v/>
      </c>
      <c r="M8" s="44" t="str">
        <f t="shared" si="4"/>
        <v/>
      </c>
      <c r="N8" s="44" t="str">
        <f t="shared" si="5"/>
        <v/>
      </c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</row>
    <row r="9" spans="1:63" ht="14.25" customHeight="1" x14ac:dyDescent="0.25">
      <c r="A9" s="41"/>
      <c r="B9" s="125" t="s">
        <v>2312</v>
      </c>
      <c r="C9" s="119"/>
      <c r="D9" s="126" t="s">
        <v>2317</v>
      </c>
      <c r="E9" s="119"/>
      <c r="F9" s="128"/>
      <c r="G9" s="48" t="str">
        <f t="shared" si="0"/>
        <v/>
      </c>
      <c r="H9" s="25"/>
      <c r="I9" s="50" t="str">
        <f t="shared" si="1"/>
        <v/>
      </c>
      <c r="J9" s="48" t="str">
        <f t="shared" si="2"/>
        <v/>
      </c>
      <c r="K9" s="25" t="str">
        <f t="array" ref="K9">IFERROR( INDEX( GBK!$B:$B, MATCH( I9, GBK!$C:$C, 0 ) ) &amp; " - " &amp; $D$6, "" )</f>
        <v/>
      </c>
      <c r="L9" s="44" t="str">
        <f t="shared" si="3"/>
        <v/>
      </c>
      <c r="M9" s="44" t="str">
        <f t="shared" si="4"/>
        <v/>
      </c>
      <c r="N9" s="44" t="str">
        <f t="shared" si="5"/>
        <v/>
      </c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</row>
    <row r="10" spans="1:63" ht="14.25" customHeight="1" x14ac:dyDescent="0.25">
      <c r="A10" s="41"/>
      <c r="B10" s="42"/>
      <c r="C10" s="42"/>
      <c r="D10" s="42"/>
      <c r="E10" s="42"/>
      <c r="F10" s="128"/>
      <c r="G10" s="48" t="str">
        <f t="shared" si="0"/>
        <v/>
      </c>
      <c r="H10" s="25"/>
      <c r="I10" s="50" t="str">
        <f t="shared" si="1"/>
        <v/>
      </c>
      <c r="J10" s="48" t="str">
        <f t="shared" si="2"/>
        <v/>
      </c>
      <c r="K10" s="25" t="str">
        <f t="array" ref="K10">IFERROR( INDEX( GBK!$B:$B, MATCH( I10, GBK!$C:$C, 0 ) ) &amp; " - " &amp; $D$6, "" )</f>
        <v/>
      </c>
      <c r="L10" s="44" t="str">
        <f t="shared" si="3"/>
        <v/>
      </c>
      <c r="M10" s="44" t="str">
        <f t="shared" si="4"/>
        <v/>
      </c>
      <c r="N10" s="44" t="str">
        <f t="shared" si="5"/>
        <v/>
      </c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</row>
    <row r="11" spans="1:63" ht="14.25" customHeight="1" x14ac:dyDescent="0.25">
      <c r="A11" s="41"/>
      <c r="B11" s="42" t="s">
        <v>2345</v>
      </c>
      <c r="C11" s="42"/>
      <c r="D11" s="131" t="b">
        <f>ROUND(SUM(N:N),2)=0</f>
        <v>1</v>
      </c>
      <c r="E11" s="119"/>
      <c r="F11" s="128"/>
      <c r="G11" s="48" t="str">
        <f t="shared" si="0"/>
        <v/>
      </c>
      <c r="H11" s="25"/>
      <c r="I11" s="50" t="str">
        <f t="shared" si="1"/>
        <v/>
      </c>
      <c r="J11" s="48" t="str">
        <f t="shared" si="2"/>
        <v/>
      </c>
      <c r="K11" s="25" t="str">
        <f t="array" ref="K11">IFERROR( INDEX( GBK!$B:$B, MATCH( I11, GBK!$C:$C, 0 ) ) &amp; " - " &amp; $D$6, "" )</f>
        <v/>
      </c>
      <c r="L11" s="44" t="str">
        <f t="shared" si="3"/>
        <v/>
      </c>
      <c r="M11" s="44" t="str">
        <f t="shared" si="4"/>
        <v/>
      </c>
      <c r="N11" s="44" t="str">
        <f t="shared" si="5"/>
        <v/>
      </c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42"/>
      <c r="AT11" s="42"/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</row>
    <row r="12" spans="1:63" ht="12.75" customHeight="1" x14ac:dyDescent="0.25">
      <c r="A12" s="41"/>
      <c r="B12" s="42" t="s">
        <v>2346</v>
      </c>
      <c r="C12" s="42"/>
      <c r="D12" s="132" t="b">
        <f>SUMIF(I:I,"=''",N:N)=0</f>
        <v>1</v>
      </c>
      <c r="E12" s="119"/>
      <c r="F12" s="128"/>
      <c r="G12" s="48" t="str">
        <f t="shared" si="0"/>
        <v/>
      </c>
      <c r="H12" s="25"/>
      <c r="I12" s="50" t="str">
        <f t="shared" si="1"/>
        <v/>
      </c>
      <c r="J12" s="48" t="str">
        <f t="shared" si="2"/>
        <v/>
      </c>
      <c r="K12" s="25" t="str">
        <f t="array" ref="K12">IFERROR( INDEX( GBK!$B:$B, MATCH( I12, GBK!$C:$C, 0 ) ) &amp; " - " &amp; $D$6, "" )</f>
        <v/>
      </c>
      <c r="L12" s="44" t="str">
        <f t="shared" si="3"/>
        <v/>
      </c>
      <c r="M12" s="44" t="str">
        <f t="shared" si="4"/>
        <v/>
      </c>
      <c r="N12" s="44" t="str">
        <f t="shared" si="5"/>
        <v/>
      </c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</row>
    <row r="13" spans="1:63" ht="14.25" customHeight="1" x14ac:dyDescent="0.25">
      <c r="A13" s="41"/>
      <c r="B13" s="42"/>
      <c r="C13" s="42"/>
      <c r="D13" s="42"/>
      <c r="E13" s="42"/>
      <c r="F13" s="128"/>
      <c r="G13" s="48" t="str">
        <f t="shared" si="0"/>
        <v/>
      </c>
      <c r="H13" s="25"/>
      <c r="I13" s="50" t="str">
        <f t="shared" si="1"/>
        <v/>
      </c>
      <c r="J13" s="48" t="str">
        <f t="shared" si="2"/>
        <v/>
      </c>
      <c r="K13" s="25" t="str">
        <f t="array" ref="K13">IFERROR( INDEX( GBK!$B:$B, MATCH( I13, GBK!$C:$C, 0 ) ) &amp; " - " &amp; $D$6, "" )</f>
        <v/>
      </c>
      <c r="L13" s="44" t="str">
        <f t="shared" si="3"/>
        <v/>
      </c>
      <c r="M13" s="44" t="str">
        <f t="shared" si="4"/>
        <v/>
      </c>
      <c r="N13" s="44" t="str">
        <f t="shared" si="5"/>
        <v/>
      </c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2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</row>
    <row r="14" spans="1:63" ht="14.25" customHeight="1" x14ac:dyDescent="0.25">
      <c r="A14" s="41"/>
      <c r="B14" s="42"/>
      <c r="C14" s="42"/>
      <c r="D14" s="42"/>
      <c r="E14" s="51"/>
      <c r="F14" s="128"/>
      <c r="G14" s="48" t="str">
        <f t="shared" si="0"/>
        <v/>
      </c>
      <c r="H14" s="25"/>
      <c r="I14" s="50" t="str">
        <f t="shared" si="1"/>
        <v/>
      </c>
      <c r="J14" s="48" t="str">
        <f t="shared" si="2"/>
        <v/>
      </c>
      <c r="K14" s="25" t="str">
        <f t="array" ref="K14">IFERROR( INDEX( GBK!$B:$B, MATCH( I14, GBK!$C:$C, 0 ) ) &amp; " - " &amp; $D$6, "" )</f>
        <v/>
      </c>
      <c r="L14" s="44" t="str">
        <f t="shared" si="3"/>
        <v/>
      </c>
      <c r="M14" s="44" t="str">
        <f t="shared" si="4"/>
        <v/>
      </c>
      <c r="N14" s="44" t="str">
        <f t="shared" si="5"/>
        <v/>
      </c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</row>
    <row r="15" spans="1:63" ht="14.25" customHeight="1" x14ac:dyDescent="0.25">
      <c r="A15" s="41"/>
      <c r="B15" s="35" t="s">
        <v>2332</v>
      </c>
      <c r="C15" s="35"/>
      <c r="D15" s="52">
        <f>-SUMIF(N5:N15,"&lt;0")</f>
        <v>190.01</v>
      </c>
      <c r="E15" s="52"/>
      <c r="F15" s="128"/>
      <c r="G15" s="48" t="str">
        <f t="shared" si="0"/>
        <v/>
      </c>
      <c r="H15" s="25"/>
      <c r="I15" s="50" t="str">
        <f t="shared" si="1"/>
        <v/>
      </c>
      <c r="J15" s="48" t="str">
        <f t="shared" si="2"/>
        <v/>
      </c>
      <c r="K15" s="25" t="str">
        <f t="array" ref="K15">IFERROR( INDEX( GBK!$B:$B, MATCH( I15, GBK!$C:$C, 0 ) ) &amp; " - " &amp; $D$6, "" )</f>
        <v/>
      </c>
      <c r="L15" s="44" t="str">
        <f t="shared" si="3"/>
        <v/>
      </c>
      <c r="M15" s="44" t="str">
        <f t="shared" si="4"/>
        <v/>
      </c>
      <c r="N15" s="44" t="str">
        <f t="shared" si="5"/>
        <v/>
      </c>
      <c r="O15" s="42"/>
      <c r="P15" s="120"/>
      <c r="Q15" s="114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</row>
    <row r="16" spans="1:63" ht="14.25" customHeight="1" x14ac:dyDescent="0.25">
      <c r="A16" s="41"/>
      <c r="B16" s="35" t="s">
        <v>2333</v>
      </c>
      <c r="C16" s="35"/>
      <c r="D16" s="52">
        <f>SUMIF(N5:N15,"&gt;0")</f>
        <v>190</v>
      </c>
      <c r="E16" s="52"/>
      <c r="F16" s="128"/>
      <c r="G16" s="53"/>
      <c r="H16" s="42"/>
      <c r="I16" s="38"/>
      <c r="J16" s="54"/>
      <c r="K16" s="28"/>
      <c r="L16" s="55"/>
      <c r="M16" s="55"/>
      <c r="N16" s="55"/>
      <c r="O16" s="42"/>
      <c r="P16" s="115"/>
      <c r="Q16" s="117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</row>
    <row r="17" spans="1:63" ht="14.25" customHeight="1" x14ac:dyDescent="0.25">
      <c r="A17" s="41"/>
      <c r="B17" s="35" t="s">
        <v>2334</v>
      </c>
      <c r="C17" s="35"/>
      <c r="D17" s="56">
        <f>COUNTIF(E:E,"&lt;&gt;")-1</f>
        <v>5</v>
      </c>
      <c r="E17" s="56"/>
      <c r="F17" s="128"/>
      <c r="G17" s="48">
        <f t="shared" ref="G17:G18" si="6">IF($I17="","",$D$8)</f>
        <v>43739</v>
      </c>
      <c r="H17" s="25"/>
      <c r="I17" s="57">
        <f t="shared" ref="I17:I18" si="7">$D$5</f>
        <v>5099</v>
      </c>
      <c r="J17" s="48" t="str">
        <f t="shared" ref="J17:J18" si="8">IF($I17="","",$D$7)</f>
        <v>19.02.01</v>
      </c>
      <c r="K17" s="25" t="str">
        <f t="array" ref="K17">IFERROR( INDEX( GBK!$B:$B, MATCH( I17, GBK!$C:$C, 0 ) ) &amp; " - " &amp; $D$6, "" )</f>
        <v>Winst door afrondingsverschillen - Epische borrel</v>
      </c>
      <c r="L17" s="44">
        <f>-IF(I17="","",SUMIFS($21:$21,$23:$23, "=" &amp; $I17,$20:$20, "=Afr" ))</f>
        <v>1.0000000000001563E-2</v>
      </c>
      <c r="M17" s="44">
        <f>0</f>
        <v>0</v>
      </c>
      <c r="N17" s="44">
        <f t="shared" ref="N17:N18" si="9">IF(I17="","",L17+M17)</f>
        <v>1.0000000000001563E-2</v>
      </c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</row>
    <row r="18" spans="1:63" ht="14.25" customHeight="1" x14ac:dyDescent="0.25">
      <c r="A18" s="41"/>
      <c r="B18" s="35" t="s">
        <v>2335</v>
      </c>
      <c r="C18" s="35"/>
      <c r="D18" s="56">
        <f>IFERROR(ROUNDUP(D15/D17,2),"")</f>
        <v>38.01</v>
      </c>
      <c r="E18" s="56"/>
      <c r="F18" s="129"/>
      <c r="G18" s="48">
        <f t="shared" si="6"/>
        <v>43739</v>
      </c>
      <c r="H18" s="25"/>
      <c r="I18" s="57">
        <f t="shared" si="7"/>
        <v>5099</v>
      </c>
      <c r="J18" s="48" t="str">
        <f t="shared" si="8"/>
        <v>19.02.01</v>
      </c>
      <c r="K18" s="25" t="str">
        <f t="array" ref="K18">IFERROR( INDEX( GBK!$B:$B, MATCH( I18, GBK!$C:$C, 0 ) ) &amp; " - " &amp; $D$6 &amp; " tegenboeking", "" )</f>
        <v>Winst door afrondingsverschillen - Epische borrel tegenboeking</v>
      </c>
      <c r="L18" s="44">
        <v>0</v>
      </c>
      <c r="M18" s="44">
        <f>IF(L18="","",SUMIFS($21:$21,$23:$23, "=" &amp; $I18,$20:$20, "=Afr" ))</f>
        <v>-1.0000000000001563E-2</v>
      </c>
      <c r="N18" s="44">
        <f t="shared" si="9"/>
        <v>-1.0000000000001563E-2</v>
      </c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</row>
    <row r="19" spans="1:63" ht="14.25" customHeight="1" x14ac:dyDescent="0.25">
      <c r="A19" s="41"/>
      <c r="B19" s="42"/>
      <c r="C19" s="42"/>
      <c r="D19" s="51"/>
      <c r="E19" s="51"/>
      <c r="F19" s="42"/>
      <c r="G19" s="53"/>
      <c r="H19" s="42"/>
      <c r="I19" s="46"/>
      <c r="J19" s="28"/>
      <c r="K19" s="51"/>
      <c r="L19" s="47"/>
      <c r="M19" s="47"/>
      <c r="N19" s="47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121"/>
      <c r="BA19" s="122"/>
      <c r="BB19" s="122"/>
      <c r="BC19" s="122"/>
      <c r="BD19" s="122"/>
      <c r="BE19" s="122"/>
      <c r="BF19" s="122"/>
      <c r="BG19" s="119"/>
      <c r="BH19" s="42"/>
      <c r="BI19" s="42"/>
      <c r="BJ19" s="42"/>
      <c r="BK19" s="42"/>
    </row>
    <row r="20" spans="1:63" ht="14.25" customHeight="1" x14ac:dyDescent="0.25">
      <c r="A20" s="41"/>
      <c r="B20" s="123" t="s">
        <v>2347</v>
      </c>
      <c r="C20" s="122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19"/>
      <c r="O20" s="42"/>
      <c r="P20" s="58"/>
      <c r="Q20" s="59" t="s">
        <v>2337</v>
      </c>
      <c r="R20" s="60" t="s">
        <v>2348</v>
      </c>
      <c r="S20" s="59" t="s">
        <v>2338</v>
      </c>
      <c r="T20" s="58"/>
      <c r="U20" s="59" t="s">
        <v>2337</v>
      </c>
      <c r="V20" s="60" t="s">
        <v>2348</v>
      </c>
      <c r="W20" s="59" t="s">
        <v>2338</v>
      </c>
      <c r="X20" s="58"/>
      <c r="Y20" s="59" t="s">
        <v>2337</v>
      </c>
      <c r="Z20" s="60" t="s">
        <v>2348</v>
      </c>
      <c r="AA20" s="59" t="s">
        <v>2338</v>
      </c>
      <c r="AB20" s="58"/>
      <c r="AC20" s="59" t="s">
        <v>2337</v>
      </c>
      <c r="AD20" s="60" t="s">
        <v>2348</v>
      </c>
      <c r="AE20" s="59" t="s">
        <v>2338</v>
      </c>
      <c r="AF20" s="58"/>
      <c r="AG20" s="59" t="s">
        <v>2337</v>
      </c>
      <c r="AH20" s="60" t="s">
        <v>2348</v>
      </c>
      <c r="AI20" s="59" t="s">
        <v>2338</v>
      </c>
      <c r="AJ20" s="58"/>
      <c r="AK20" s="59" t="s">
        <v>2337</v>
      </c>
      <c r="AL20" s="60" t="s">
        <v>2348</v>
      </c>
      <c r="AM20" s="59" t="s">
        <v>2338</v>
      </c>
      <c r="AN20" s="58"/>
      <c r="AO20" s="59" t="s">
        <v>2337</v>
      </c>
      <c r="AP20" s="60" t="s">
        <v>2348</v>
      </c>
      <c r="AQ20" s="59" t="s">
        <v>2338</v>
      </c>
      <c r="AR20" s="58"/>
      <c r="AS20" s="59" t="s">
        <v>2337</v>
      </c>
      <c r="AT20" s="60" t="s">
        <v>2348</v>
      </c>
      <c r="AU20" s="59" t="s">
        <v>2338</v>
      </c>
      <c r="AV20" s="58"/>
      <c r="AW20" s="59" t="s">
        <v>2337</v>
      </c>
      <c r="AX20" s="60" t="s">
        <v>2348</v>
      </c>
      <c r="AY20" s="59" t="s">
        <v>2338</v>
      </c>
      <c r="AZ20" s="58"/>
      <c r="BA20" s="59" t="s">
        <v>2337</v>
      </c>
      <c r="BB20" s="60" t="s">
        <v>2348</v>
      </c>
      <c r="BC20" s="59" t="s">
        <v>2338</v>
      </c>
      <c r="BD20" s="58"/>
      <c r="BE20" s="59" t="s">
        <v>2337</v>
      </c>
      <c r="BF20" s="60" t="s">
        <v>2348</v>
      </c>
      <c r="BG20" s="59" t="s">
        <v>2338</v>
      </c>
      <c r="BH20" s="58"/>
      <c r="BI20" s="59" t="s">
        <v>2337</v>
      </c>
      <c r="BJ20" s="60" t="s">
        <v>2348</v>
      </c>
      <c r="BK20" s="59" t="s">
        <v>2338</v>
      </c>
    </row>
    <row r="21" spans="1:63" ht="14.25" customHeight="1" x14ac:dyDescent="0.25">
      <c r="A21" s="41"/>
      <c r="B21" s="123" t="s">
        <v>2349</v>
      </c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19"/>
      <c r="O21" s="42"/>
      <c r="P21" s="58"/>
      <c r="Q21" s="59">
        <f>ROUNDUP( SUM(Q27:Q234), 2)</f>
        <v>9</v>
      </c>
      <c r="R21" s="61">
        <f>(Q21+S21)</f>
        <v>0</v>
      </c>
      <c r="S21" s="59">
        <f>ROUNDUP(SUM(S27:S234),2)</f>
        <v>-9</v>
      </c>
      <c r="T21" s="58"/>
      <c r="U21" s="59">
        <f>ROUNDUP( SUM(U27:U234), 2)</f>
        <v>21</v>
      </c>
      <c r="V21" s="61">
        <f>(U21+W21)</f>
        <v>0</v>
      </c>
      <c r="W21" s="59">
        <f>ROUNDUP(SUM(W27:W234),2)</f>
        <v>-21</v>
      </c>
      <c r="X21" s="58"/>
      <c r="Y21" s="59">
        <f>ROUNDUP( SUM(Y27:Y234), 2)</f>
        <v>20</v>
      </c>
      <c r="Z21" s="61">
        <f>(Y21+AA21)</f>
        <v>0</v>
      </c>
      <c r="AA21" s="59">
        <f>ROUNDUP(SUM(AA27:AA234),2)</f>
        <v>-20</v>
      </c>
      <c r="AB21" s="58"/>
      <c r="AC21" s="59">
        <f>ROUNDUP( SUM(AC27:AC234), 2)</f>
        <v>20</v>
      </c>
      <c r="AD21" s="61">
        <f>(AC21+AE21)</f>
        <v>0</v>
      </c>
      <c r="AE21" s="59">
        <f>ROUNDUP(SUM(AE27:AE234),2)</f>
        <v>-20</v>
      </c>
      <c r="AF21" s="58"/>
      <c r="AG21" s="59">
        <f>ROUNDUP( SUM(AG27:AG234), 2)</f>
        <v>20</v>
      </c>
      <c r="AH21" s="61">
        <f>(AG21+AI21)</f>
        <v>-1.0000000000001563E-2</v>
      </c>
      <c r="AI21" s="59">
        <f>ROUNDUP(SUM(AI27:AI234),2)</f>
        <v>-20.010000000000002</v>
      </c>
      <c r="AJ21" s="58"/>
      <c r="AK21" s="59">
        <f>ROUNDUP( SUM(AK27:AK234), 2)</f>
        <v>70</v>
      </c>
      <c r="AL21" s="61">
        <f>(AK21+AM21)</f>
        <v>0</v>
      </c>
      <c r="AM21" s="59">
        <f>ROUNDUP(SUM(AM27:AM234),2)</f>
        <v>-70</v>
      </c>
      <c r="AN21" s="58"/>
      <c r="AO21" s="59">
        <f>ROUNDUP( SUM(AO27:AO234), 2)</f>
        <v>30</v>
      </c>
      <c r="AP21" s="61">
        <f>(AO21+AQ21)</f>
        <v>0</v>
      </c>
      <c r="AQ21" s="59">
        <f>ROUNDUP(SUM(AQ27:AQ234),2)</f>
        <v>-30</v>
      </c>
      <c r="AR21" s="58"/>
      <c r="AS21" s="59">
        <f>ROUNDUP( SUM(AS27:AS234), 2)</f>
        <v>0</v>
      </c>
      <c r="AT21" s="61">
        <f>(AS21+AU21)</f>
        <v>0</v>
      </c>
      <c r="AU21" s="59">
        <f>ROUNDUP(SUM(AU27:AU234),2)</f>
        <v>0</v>
      </c>
      <c r="AV21" s="58"/>
      <c r="AW21" s="59">
        <f>ROUNDUP( SUM(AW27:AW234), 2)</f>
        <v>0</v>
      </c>
      <c r="AX21" s="61">
        <f>(AW21+AY21)</f>
        <v>0</v>
      </c>
      <c r="AY21" s="59">
        <f>ROUNDUP(SUM(AY27:AY234),2)</f>
        <v>0</v>
      </c>
      <c r="AZ21" s="58"/>
      <c r="BA21" s="59">
        <f>ROUNDUP( SUM(BA27:BA234), 2)</f>
        <v>0</v>
      </c>
      <c r="BB21" s="61">
        <f>(BA21+BC21)</f>
        <v>0</v>
      </c>
      <c r="BC21" s="59">
        <f>ROUNDUP(SUM(BC27:BC234),2)</f>
        <v>0</v>
      </c>
      <c r="BD21" s="58"/>
      <c r="BE21" s="59">
        <f>ROUNDUP( SUM(BE27:BE234), 2)</f>
        <v>0</v>
      </c>
      <c r="BF21" s="61">
        <f>(BE21+BG21)</f>
        <v>0</v>
      </c>
      <c r="BG21" s="59">
        <f>ROUNDUP(SUM(BG27:BG234),2)</f>
        <v>0</v>
      </c>
      <c r="BH21" s="58"/>
      <c r="BI21" s="59">
        <f>ROUNDUP( SUM(BI27:BI234), 2)</f>
        <v>0</v>
      </c>
      <c r="BJ21" s="61">
        <f>(BI21+BK21)</f>
        <v>0</v>
      </c>
      <c r="BK21" s="59">
        <f>ROUNDUP(SUM(BK27:BK234),2)</f>
        <v>0</v>
      </c>
    </row>
    <row r="22" spans="1:63" ht="14.25" customHeight="1" x14ac:dyDescent="0.25">
      <c r="A22" s="41"/>
      <c r="B22" s="123" t="s">
        <v>2350</v>
      </c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19"/>
      <c r="O22" s="42"/>
      <c r="P22" s="58"/>
      <c r="Q22" s="62"/>
      <c r="R22" s="63">
        <f>MAX(SUM(R27:R234),1)</f>
        <v>2</v>
      </c>
      <c r="S22" s="62"/>
      <c r="T22" s="58"/>
      <c r="U22" s="62"/>
      <c r="V22" s="63">
        <f>MAX(SUM(V27:V234),1)</f>
        <v>2</v>
      </c>
      <c r="W22" s="62"/>
      <c r="X22" s="58"/>
      <c r="Y22" s="62"/>
      <c r="Z22" s="63">
        <f>MAX(SUM(Z27:Z234),1)</f>
        <v>1</v>
      </c>
      <c r="AA22" s="62"/>
      <c r="AB22" s="58"/>
      <c r="AC22" s="62"/>
      <c r="AD22" s="63">
        <f>MAX(SUM(AD27:AD234),1)</f>
        <v>4</v>
      </c>
      <c r="AE22" s="62"/>
      <c r="AF22" s="58"/>
      <c r="AG22" s="62"/>
      <c r="AH22" s="63">
        <f>MAX(SUM(AH27:AH234),1)</f>
        <v>3</v>
      </c>
      <c r="AI22" s="62"/>
      <c r="AJ22" s="58"/>
      <c r="AK22" s="62"/>
      <c r="AL22" s="63">
        <f>MAX(SUM(AL27:AL234),1)</f>
        <v>5</v>
      </c>
      <c r="AM22" s="62"/>
      <c r="AN22" s="58"/>
      <c r="AO22" s="62"/>
      <c r="AP22" s="63">
        <f>MAX(SUM(AP27:AP234),1)</f>
        <v>5</v>
      </c>
      <c r="AQ22" s="62"/>
      <c r="AR22" s="58"/>
      <c r="AS22" s="62"/>
      <c r="AT22" s="63">
        <f>MAX(SUM(AT27:AT234),1)</f>
        <v>5</v>
      </c>
      <c r="AU22" s="62"/>
      <c r="AV22" s="58"/>
      <c r="AW22" s="62"/>
      <c r="AX22" s="63">
        <f>MAX(SUM(AX27:AX234),1)</f>
        <v>1</v>
      </c>
      <c r="AY22" s="62"/>
      <c r="AZ22" s="58"/>
      <c r="BA22" s="62"/>
      <c r="BB22" s="63">
        <f>MAX(SUM(BB27:BB234),1)</f>
        <v>1</v>
      </c>
      <c r="BC22" s="62"/>
      <c r="BD22" s="58"/>
      <c r="BE22" s="62"/>
      <c r="BF22" s="63">
        <f>MAX(SUM(BF27:BF234),1)</f>
        <v>1</v>
      </c>
      <c r="BG22" s="62"/>
      <c r="BH22" s="58"/>
      <c r="BI22" s="62"/>
      <c r="BJ22" s="63">
        <f>MAX(SUM(BJ27:BJ234),1)</f>
        <v>1</v>
      </c>
      <c r="BK22" s="62"/>
    </row>
    <row r="23" spans="1:63" ht="14.25" customHeight="1" x14ac:dyDescent="0.25">
      <c r="A23" s="41"/>
      <c r="B23" s="123" t="s">
        <v>2336</v>
      </c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19"/>
      <c r="O23" s="42"/>
      <c r="P23" s="64"/>
      <c r="Q23" s="65">
        <f t="array" ref="Q23">INDEX(Settings!$H:$H,MATCH(Voorbeeld!$D$9,Settings!$F:$F,0))</f>
        <v>4028</v>
      </c>
      <c r="R23" s="66">
        <f>$D$5</f>
        <v>5099</v>
      </c>
      <c r="S23" s="65">
        <f t="array" ref="S23">INDEX(Settings!$G:$G,MATCH(Voorbeeld!$D$9,Settings!$F:$F,0))</f>
        <v>8028</v>
      </c>
      <c r="T23" s="64"/>
      <c r="U23" s="65">
        <f t="array" ref="U23">INDEX(Settings!$H:$H,MATCH(Voorbeeld!$D$9,Settings!$F:$F,0))</f>
        <v>4028</v>
      </c>
      <c r="V23" s="66">
        <f>$D$5</f>
        <v>5099</v>
      </c>
      <c r="W23" s="65">
        <f t="array" ref="W23">INDEX(Settings!$G:$G,MATCH(Voorbeeld!$D$9,Settings!$F:$F,0))</f>
        <v>8028</v>
      </c>
      <c r="X23" s="64"/>
      <c r="Y23" s="65">
        <f t="array" ref="Y23">INDEX(Settings!$H:$H,MATCH(Voorbeeld!$D$9,Settings!$F:$F,0))</f>
        <v>4028</v>
      </c>
      <c r="Z23" s="66">
        <f>$D$5</f>
        <v>5099</v>
      </c>
      <c r="AA23" s="65">
        <f t="array" ref="AA23">INDEX(Settings!$G:$G,MATCH(Voorbeeld!$D$9,Settings!$F:$F,0))</f>
        <v>8028</v>
      </c>
      <c r="AB23" s="64"/>
      <c r="AC23" s="65">
        <f t="array" ref="AC23">INDEX(Settings!$H:$H,MATCH(Voorbeeld!$D$9,Settings!$F:$F,0))</f>
        <v>4028</v>
      </c>
      <c r="AD23" s="66">
        <f>$D$5</f>
        <v>5099</v>
      </c>
      <c r="AE23" s="65">
        <f t="array" ref="AE23">INDEX(Settings!$G:$G,MATCH(Voorbeeld!$D$9,Settings!$F:$F,0))</f>
        <v>8028</v>
      </c>
      <c r="AF23" s="64"/>
      <c r="AG23" s="65">
        <f t="array" ref="AG23">INDEX(Settings!$H:$H,MATCH(Voorbeeld!$D$9,Settings!$F:$F,0))</f>
        <v>4028</v>
      </c>
      <c r="AH23" s="66">
        <f>$D$5</f>
        <v>5099</v>
      </c>
      <c r="AI23" s="65">
        <f t="array" ref="AI23">INDEX(Settings!$G:$G,MATCH(Voorbeeld!$D$9,Settings!$F:$F,0))</f>
        <v>8028</v>
      </c>
      <c r="AJ23" s="64"/>
      <c r="AK23" s="65">
        <f t="array" ref="AK23">INDEX(Settings!$H:$H,MATCH(Voorbeeld!$D$9,Settings!$F:$F,0))</f>
        <v>4028</v>
      </c>
      <c r="AL23" s="66">
        <f>$D$5</f>
        <v>5099</v>
      </c>
      <c r="AM23" s="65">
        <f t="array" ref="AM23">INDEX(Settings!$G:$G,MATCH(Voorbeeld!$D$9,Settings!$F:$F,0))</f>
        <v>8028</v>
      </c>
      <c r="AN23" s="64"/>
      <c r="AO23" s="65">
        <f t="array" ref="AO23">INDEX(Settings!$H:$H,MATCH(Voorbeeld!$D$9,Settings!$F:$F,0))</f>
        <v>4028</v>
      </c>
      <c r="AP23" s="66">
        <f>$D$5</f>
        <v>5099</v>
      </c>
      <c r="AQ23" s="65">
        <f t="array" ref="AQ23">INDEX(Settings!$G:$G,MATCH(Voorbeeld!$D$9,Settings!$F:$F,0))</f>
        <v>8028</v>
      </c>
      <c r="AR23" s="64"/>
      <c r="AS23" s="65">
        <f t="array" ref="AS23">INDEX(Settings!$H:$H,MATCH(Voorbeeld!$D$9,Settings!$F:$F,0))</f>
        <v>4028</v>
      </c>
      <c r="AT23" s="66">
        <f>$D$5</f>
        <v>5099</v>
      </c>
      <c r="AU23" s="65">
        <f t="array" ref="AU23">INDEX(Settings!$G:$G,MATCH(Voorbeeld!$D$9,Settings!$F:$F,0))</f>
        <v>8028</v>
      </c>
      <c r="AV23" s="64"/>
      <c r="AW23" s="65">
        <f t="array" ref="AW23">INDEX(Settings!$H:$H,MATCH(Voorbeeld!$D$9,Settings!$F:$F,0))</f>
        <v>4028</v>
      </c>
      <c r="AX23" s="66">
        <f>$D$5</f>
        <v>5099</v>
      </c>
      <c r="AY23" s="65">
        <f t="array" ref="AY23">INDEX(Settings!$G:$G,MATCH(Voorbeeld!$D$9,Settings!$F:$F,0))</f>
        <v>8028</v>
      </c>
      <c r="AZ23" s="64"/>
      <c r="BA23" s="65">
        <f t="array" ref="BA23">INDEX(Settings!$H:$H,MATCH(Voorbeeld!$D$9,Settings!$F:$F,0))</f>
        <v>4028</v>
      </c>
      <c r="BB23" s="66">
        <f>$D$5</f>
        <v>5099</v>
      </c>
      <c r="BC23" s="65">
        <f t="array" ref="BC23">INDEX(Settings!$G:$G,MATCH(Voorbeeld!$D$9,Settings!$F:$F,0))</f>
        <v>8028</v>
      </c>
      <c r="BD23" s="64"/>
      <c r="BE23" s="65">
        <f t="array" ref="BE23">INDEX(Settings!$H:$H,MATCH(Voorbeeld!$D$9,Settings!$F:$F,0))</f>
        <v>4028</v>
      </c>
      <c r="BF23" s="66">
        <f>$D$5</f>
        <v>5099</v>
      </c>
      <c r="BG23" s="65">
        <f t="array" ref="BG23">INDEX(Settings!$G:$G,MATCH(Voorbeeld!$D$9,Settings!$F:$F,0))</f>
        <v>8028</v>
      </c>
      <c r="BH23" s="64"/>
      <c r="BI23" s="65">
        <f t="array" ref="BI23">INDEX(Settings!$H:$H,MATCH(Voorbeeld!$D$9,Settings!$F:$F,0))</f>
        <v>4028</v>
      </c>
      <c r="BJ23" s="66">
        <f>$D$5</f>
        <v>5099</v>
      </c>
      <c r="BK23" s="65">
        <f t="array" ref="BK23">INDEX(Settings!$G:$G,MATCH(Voorbeeld!$D$9,Settings!$F:$F,0))</f>
        <v>8028</v>
      </c>
    </row>
    <row r="24" spans="1:63" ht="14.25" customHeight="1" x14ac:dyDescent="0.25">
      <c r="A24" s="41"/>
      <c r="B24" s="123" t="s">
        <v>2351</v>
      </c>
      <c r="C24" s="122"/>
      <c r="D24" s="122"/>
      <c r="E24" s="122"/>
      <c r="F24" s="122"/>
      <c r="G24" s="122"/>
      <c r="H24" s="122"/>
      <c r="I24" s="122"/>
      <c r="J24" s="122"/>
      <c r="K24" s="122"/>
      <c r="L24" s="122"/>
      <c r="M24" s="122"/>
      <c r="N24" s="119"/>
      <c r="O24" s="42"/>
      <c r="P24" s="124" t="s">
        <v>2352</v>
      </c>
      <c r="Q24" s="122"/>
      <c r="R24" s="122"/>
      <c r="S24" s="119"/>
      <c r="T24" s="124" t="s">
        <v>2353</v>
      </c>
      <c r="U24" s="122"/>
      <c r="V24" s="122"/>
      <c r="W24" s="119"/>
      <c r="X24" s="124" t="s">
        <v>2354</v>
      </c>
      <c r="Y24" s="122"/>
      <c r="Z24" s="122"/>
      <c r="AA24" s="119"/>
      <c r="AB24" s="124" t="s">
        <v>2355</v>
      </c>
      <c r="AC24" s="122"/>
      <c r="AD24" s="122"/>
      <c r="AE24" s="119"/>
      <c r="AF24" s="124" t="s">
        <v>2356</v>
      </c>
      <c r="AG24" s="122"/>
      <c r="AH24" s="122"/>
      <c r="AI24" s="119"/>
      <c r="AJ24" s="124" t="s">
        <v>2357</v>
      </c>
      <c r="AK24" s="122"/>
      <c r="AL24" s="122"/>
      <c r="AM24" s="119"/>
      <c r="AN24" s="124" t="s">
        <v>2358</v>
      </c>
      <c r="AO24" s="122"/>
      <c r="AP24" s="122"/>
      <c r="AQ24" s="119"/>
      <c r="AR24" s="124"/>
      <c r="AS24" s="122"/>
      <c r="AT24" s="122"/>
      <c r="AU24" s="119"/>
      <c r="AV24" s="124"/>
      <c r="AW24" s="122"/>
      <c r="AX24" s="122"/>
      <c r="AY24" s="119"/>
      <c r="AZ24" s="124"/>
      <c r="BA24" s="122"/>
      <c r="BB24" s="122"/>
      <c r="BC24" s="119"/>
      <c r="BD24" s="124"/>
      <c r="BE24" s="122"/>
      <c r="BF24" s="122"/>
      <c r="BG24" s="119"/>
      <c r="BH24" s="124"/>
      <c r="BI24" s="122"/>
      <c r="BJ24" s="122"/>
      <c r="BK24" s="119"/>
    </row>
    <row r="25" spans="1:63" ht="14.25" customHeight="1" x14ac:dyDescent="0.25">
      <c r="A25" s="41"/>
      <c r="B25" s="42"/>
      <c r="C25" s="28"/>
      <c r="D25" s="42"/>
      <c r="E25" s="42"/>
      <c r="F25" s="42"/>
      <c r="G25" s="54"/>
      <c r="H25" s="54"/>
      <c r="I25" s="38"/>
      <c r="J25" s="54"/>
      <c r="K25" s="54"/>
      <c r="L25" s="54"/>
      <c r="M25" s="54"/>
      <c r="N25" s="54"/>
      <c r="O25" s="42"/>
      <c r="P25" s="67"/>
      <c r="Q25" s="51"/>
      <c r="R25" s="51"/>
      <c r="S25" s="51"/>
      <c r="T25" s="67"/>
      <c r="U25" s="51"/>
      <c r="V25" s="51"/>
      <c r="W25" s="51"/>
      <c r="X25" s="67"/>
      <c r="Y25" s="51"/>
      <c r="Z25" s="51"/>
      <c r="AA25" s="51"/>
      <c r="AB25" s="67"/>
      <c r="AC25" s="51"/>
      <c r="AD25" s="51"/>
      <c r="AE25" s="51"/>
      <c r="AF25" s="67"/>
      <c r="AG25" s="51"/>
      <c r="AH25" s="51"/>
      <c r="AI25" s="51"/>
      <c r="AJ25" s="67"/>
      <c r="AK25" s="51"/>
      <c r="AL25" s="51"/>
      <c r="AM25" s="51"/>
      <c r="AN25" s="67"/>
      <c r="AO25" s="51"/>
      <c r="AP25" s="51"/>
      <c r="AQ25" s="51"/>
      <c r="AR25" s="67"/>
      <c r="AS25" s="51"/>
      <c r="AT25" s="51"/>
      <c r="AU25" s="51"/>
      <c r="AV25" s="67"/>
      <c r="AW25" s="51"/>
      <c r="AX25" s="51"/>
      <c r="AY25" s="51"/>
      <c r="AZ25" s="67"/>
      <c r="BA25" s="51"/>
      <c r="BB25" s="51"/>
      <c r="BC25" s="51"/>
      <c r="BD25" s="67"/>
      <c r="BE25" s="51"/>
      <c r="BF25" s="51"/>
      <c r="BG25" s="51"/>
      <c r="BH25" s="67"/>
      <c r="BI25" s="51"/>
      <c r="BJ25" s="51"/>
      <c r="BK25" s="51"/>
    </row>
    <row r="26" spans="1:63" ht="15" customHeight="1" x14ac:dyDescent="0.25">
      <c r="A26" s="41"/>
      <c r="B26" s="68" t="s">
        <v>2359</v>
      </c>
      <c r="C26" s="42"/>
      <c r="D26" s="42"/>
      <c r="E26" s="42"/>
      <c r="F26" s="127" t="s">
        <v>2360</v>
      </c>
      <c r="G26" s="27" t="s">
        <v>2323</v>
      </c>
      <c r="H26" s="28" t="s">
        <v>2324</v>
      </c>
      <c r="I26" s="46" t="s">
        <v>2325</v>
      </c>
      <c r="J26" s="28" t="s">
        <v>2326</v>
      </c>
      <c r="K26" s="28" t="s">
        <v>2327</v>
      </c>
      <c r="L26" s="47" t="s">
        <v>2337</v>
      </c>
      <c r="M26" s="47" t="s">
        <v>2338</v>
      </c>
      <c r="N26" s="47" t="s">
        <v>2339</v>
      </c>
      <c r="O26" s="42"/>
      <c r="P26" s="69" t="s">
        <v>2361</v>
      </c>
      <c r="Q26" s="70" t="s">
        <v>2362</v>
      </c>
      <c r="R26" s="71"/>
      <c r="S26" s="70" t="s">
        <v>2363</v>
      </c>
      <c r="T26" s="69" t="s">
        <v>2361</v>
      </c>
      <c r="U26" s="70" t="s">
        <v>2362</v>
      </c>
      <c r="V26" s="71"/>
      <c r="W26" s="70" t="s">
        <v>2363</v>
      </c>
      <c r="X26" s="69" t="s">
        <v>2361</v>
      </c>
      <c r="Y26" s="70" t="s">
        <v>2362</v>
      </c>
      <c r="Z26" s="71"/>
      <c r="AA26" s="70" t="s">
        <v>2363</v>
      </c>
      <c r="AB26" s="69" t="s">
        <v>2361</v>
      </c>
      <c r="AC26" s="70" t="s">
        <v>2362</v>
      </c>
      <c r="AD26" s="71"/>
      <c r="AE26" s="70" t="s">
        <v>2363</v>
      </c>
      <c r="AF26" s="69" t="s">
        <v>2361</v>
      </c>
      <c r="AG26" s="70" t="s">
        <v>2362</v>
      </c>
      <c r="AH26" s="71"/>
      <c r="AI26" s="70" t="s">
        <v>2363</v>
      </c>
      <c r="AJ26" s="69" t="s">
        <v>2361</v>
      </c>
      <c r="AK26" s="70" t="s">
        <v>2362</v>
      </c>
      <c r="AL26" s="71"/>
      <c r="AM26" s="70" t="s">
        <v>2363</v>
      </c>
      <c r="AN26" s="69" t="s">
        <v>2361</v>
      </c>
      <c r="AO26" s="70" t="s">
        <v>2362</v>
      </c>
      <c r="AP26" s="71"/>
      <c r="AQ26" s="70" t="s">
        <v>2363</v>
      </c>
      <c r="AR26" s="69" t="s">
        <v>2361</v>
      </c>
      <c r="AS26" s="70" t="s">
        <v>2362</v>
      </c>
      <c r="AT26" s="71"/>
      <c r="AU26" s="70" t="s">
        <v>2363</v>
      </c>
      <c r="AV26" s="69" t="s">
        <v>2361</v>
      </c>
      <c r="AW26" s="70" t="s">
        <v>2362</v>
      </c>
      <c r="AX26" s="71"/>
      <c r="AY26" s="70" t="s">
        <v>2363</v>
      </c>
      <c r="AZ26" s="69" t="s">
        <v>2361</v>
      </c>
      <c r="BA26" s="70" t="s">
        <v>2362</v>
      </c>
      <c r="BB26" s="71"/>
      <c r="BC26" s="70" t="s">
        <v>2363</v>
      </c>
      <c r="BD26" s="69" t="s">
        <v>2361</v>
      </c>
      <c r="BE26" s="70" t="s">
        <v>2362</v>
      </c>
      <c r="BF26" s="71"/>
      <c r="BG26" s="70" t="s">
        <v>2363</v>
      </c>
      <c r="BH26" s="69" t="s">
        <v>2361</v>
      </c>
      <c r="BI26" s="70" t="s">
        <v>2362</v>
      </c>
      <c r="BJ26" s="71"/>
      <c r="BK26" s="70" t="s">
        <v>2363</v>
      </c>
    </row>
    <row r="27" spans="1:63" ht="14.25" customHeight="1" x14ac:dyDescent="0.25">
      <c r="A27" s="41"/>
      <c r="B27" s="72" t="s">
        <v>2364</v>
      </c>
      <c r="C27" s="42"/>
      <c r="D27" s="42"/>
      <c r="E27" s="42"/>
      <c r="F27" s="128"/>
      <c r="G27" s="27">
        <f t="shared" ref="G27:G32" si="10">IF($I27="","",$D$8)</f>
        <v>43739</v>
      </c>
      <c r="H27" s="27" t="str">
        <f>Settings!$B$1</f>
        <v>904097D</v>
      </c>
      <c r="I27" s="28">
        <v>1300</v>
      </c>
      <c r="J27" s="27" t="str">
        <f t="shared" ref="J27:J32" si="11">IF($I27="","",$D$7)</f>
        <v>19.02.01</v>
      </c>
      <c r="K27" s="27" t="s">
        <v>2365</v>
      </c>
      <c r="L27" s="73">
        <f t="shared" ref="L27:L32" si="12">IF(I27="","",-SUMIFS(27:27,$20:$20,"=Credit"))</f>
        <v>0</v>
      </c>
      <c r="M27" s="74">
        <v>-30</v>
      </c>
      <c r="N27" s="73">
        <f t="shared" ref="N27:N32" si="13">IF(I27="","",L27+M27)</f>
        <v>-30</v>
      </c>
      <c r="O27" s="42"/>
      <c r="P27" s="75"/>
      <c r="Q27" s="44">
        <f>SUM(R27:R234)*5*Settings!B2</f>
        <v>9</v>
      </c>
      <c r="R27" s="76"/>
      <c r="S27" s="44">
        <f t="shared" ref="S27:S32" si="14">-ROUNDUP( R27 * ( Q$21 / R$22 ), 2)</f>
        <v>0</v>
      </c>
      <c r="T27" s="75"/>
      <c r="U27" s="44">
        <f>-M27-Q27</f>
        <v>21</v>
      </c>
      <c r="V27" s="76"/>
      <c r="W27" s="44">
        <f t="shared" ref="W27:W32" si="15">-ROUNDUP( V27 * ( U$21 / V$22 ), 2)</f>
        <v>0</v>
      </c>
      <c r="X27" s="75"/>
      <c r="Y27" s="44"/>
      <c r="Z27" s="76"/>
      <c r="AA27" s="44">
        <f t="shared" ref="AA27:AA32" si="16">-ROUNDUP( Z27 * ( Y$21 / Z$22 ), 2)</f>
        <v>0</v>
      </c>
      <c r="AB27" s="75"/>
      <c r="AC27" s="44"/>
      <c r="AD27" s="76"/>
      <c r="AE27" s="44">
        <f t="shared" ref="AE27:AE32" si="17">-ROUNDUP( AD27 * ( AC$21 / AD$22 ), 2)</f>
        <v>0</v>
      </c>
      <c r="AF27" s="75"/>
      <c r="AG27" s="44"/>
      <c r="AH27" s="76"/>
      <c r="AI27" s="44">
        <f t="shared" ref="AI27:AI32" si="18">-ROUNDUP( AH27 * ( AG$21 / AH$22 ), 2)</f>
        <v>0</v>
      </c>
      <c r="AJ27" s="75"/>
      <c r="AK27" s="44"/>
      <c r="AL27" s="76"/>
      <c r="AM27" s="44">
        <f t="shared" ref="AM27:AM32" si="19">-ROUNDUP( AL27 * ( AK$21 / AL$22 ), 2)</f>
        <v>0</v>
      </c>
      <c r="AN27" s="75"/>
      <c r="AO27" s="44"/>
      <c r="AP27" s="76"/>
      <c r="AQ27" s="44">
        <f t="shared" ref="AQ27:AQ32" si="20">-ROUNDUP( AP27 * ( AO$21 / AP$22 ), 2)</f>
        <v>0</v>
      </c>
      <c r="AR27" s="75"/>
      <c r="AS27" s="44"/>
      <c r="AT27" s="76"/>
      <c r="AU27" s="44">
        <f t="shared" ref="AU27:AU32" si="21">-ROUNDUP( AT27 * ( AS$21 / AT$22 ), 2)</f>
        <v>0</v>
      </c>
      <c r="AV27" s="75"/>
      <c r="AW27" s="44"/>
      <c r="AX27" s="76"/>
      <c r="AY27" s="44">
        <f t="shared" ref="AY27:AY32" si="22">-ROUNDUP( AX27 * ( AW$21 / AX$22 ), 2)</f>
        <v>0</v>
      </c>
      <c r="AZ27" s="75"/>
      <c r="BA27" s="44"/>
      <c r="BB27" s="76"/>
      <c r="BC27" s="44">
        <f t="shared" ref="BC27:BC32" si="23">-ROUNDUP( BB27 * ( BA$21 / BB$22 ), 2)</f>
        <v>0</v>
      </c>
      <c r="BD27" s="75"/>
      <c r="BE27" s="44"/>
      <c r="BF27" s="76"/>
      <c r="BG27" s="44">
        <f t="shared" ref="BG27:BG32" si="24">-ROUNDUP( BF27 * ( BE$21 / BF$22 ), 2)</f>
        <v>0</v>
      </c>
      <c r="BH27" s="75"/>
      <c r="BI27" s="44"/>
      <c r="BJ27" s="76"/>
      <c r="BK27" s="44">
        <f t="shared" ref="BK27:BK32" si="25">-ROUNDUP( BJ27 * ( BI$21 / BJ$22 ), 2)</f>
        <v>0</v>
      </c>
    </row>
    <row r="28" spans="1:63" ht="14.25" customHeight="1" x14ac:dyDescent="0.25">
      <c r="A28" s="41"/>
      <c r="B28" s="77" t="s">
        <v>2366</v>
      </c>
      <c r="C28" s="42"/>
      <c r="D28" s="42"/>
      <c r="E28" s="42"/>
      <c r="F28" s="128"/>
      <c r="G28" s="27">
        <f t="shared" si="10"/>
        <v>43739</v>
      </c>
      <c r="H28" s="27" t="str">
        <f>Settings!$B$1</f>
        <v>904097D</v>
      </c>
      <c r="I28" s="28">
        <v>1300</v>
      </c>
      <c r="J28" s="27" t="str">
        <f t="shared" si="11"/>
        <v>19.02.01</v>
      </c>
      <c r="K28" s="27" t="s">
        <v>2367</v>
      </c>
      <c r="L28" s="73">
        <f t="shared" si="12"/>
        <v>0</v>
      </c>
      <c r="M28" s="74">
        <v>-20</v>
      </c>
      <c r="N28" s="73">
        <f t="shared" si="13"/>
        <v>-20</v>
      </c>
      <c r="O28" s="42"/>
      <c r="P28" s="75"/>
      <c r="Q28" s="44"/>
      <c r="R28" s="76"/>
      <c r="S28" s="44">
        <f t="shared" si="14"/>
        <v>0</v>
      </c>
      <c r="T28" s="75"/>
      <c r="U28" s="44"/>
      <c r="V28" s="76"/>
      <c r="W28" s="44">
        <f t="shared" si="15"/>
        <v>0</v>
      </c>
      <c r="X28" s="75"/>
      <c r="Y28" s="44">
        <f>-M28</f>
        <v>20</v>
      </c>
      <c r="Z28" s="76"/>
      <c r="AA28" s="44">
        <f t="shared" si="16"/>
        <v>0</v>
      </c>
      <c r="AB28" s="75"/>
      <c r="AC28" s="44"/>
      <c r="AD28" s="76"/>
      <c r="AE28" s="44">
        <f t="shared" si="17"/>
        <v>0</v>
      </c>
      <c r="AF28" s="75"/>
      <c r="AG28" s="44"/>
      <c r="AH28" s="76"/>
      <c r="AI28" s="44">
        <f t="shared" si="18"/>
        <v>0</v>
      </c>
      <c r="AJ28" s="75"/>
      <c r="AK28" s="44"/>
      <c r="AL28" s="76"/>
      <c r="AM28" s="44">
        <f t="shared" si="19"/>
        <v>0</v>
      </c>
      <c r="AN28" s="75"/>
      <c r="AO28" s="44"/>
      <c r="AP28" s="76"/>
      <c r="AQ28" s="44">
        <f t="shared" si="20"/>
        <v>0</v>
      </c>
      <c r="AR28" s="75"/>
      <c r="AS28" s="44"/>
      <c r="AT28" s="76"/>
      <c r="AU28" s="44">
        <f t="shared" si="21"/>
        <v>0</v>
      </c>
      <c r="AV28" s="75"/>
      <c r="AW28" s="44"/>
      <c r="AX28" s="76"/>
      <c r="AY28" s="44">
        <f t="shared" si="22"/>
        <v>0</v>
      </c>
      <c r="AZ28" s="75"/>
      <c r="BA28" s="44"/>
      <c r="BB28" s="76"/>
      <c r="BC28" s="44">
        <f t="shared" si="23"/>
        <v>0</v>
      </c>
      <c r="BD28" s="75"/>
      <c r="BE28" s="44"/>
      <c r="BF28" s="76"/>
      <c r="BG28" s="44">
        <f t="shared" si="24"/>
        <v>0</v>
      </c>
      <c r="BH28" s="75"/>
      <c r="BI28" s="44"/>
      <c r="BJ28" s="76"/>
      <c r="BK28" s="44">
        <f t="shared" si="25"/>
        <v>0</v>
      </c>
    </row>
    <row r="29" spans="1:63" ht="14.25" customHeight="1" x14ac:dyDescent="0.25">
      <c r="A29" s="41"/>
      <c r="B29" s="78" t="s">
        <v>2368</v>
      </c>
      <c r="C29" s="42"/>
      <c r="D29" s="42"/>
      <c r="E29" s="42"/>
      <c r="F29" s="128"/>
      <c r="G29" s="27">
        <f t="shared" si="10"/>
        <v>43739</v>
      </c>
      <c r="H29" s="27" t="str">
        <f>Settings!$B$1</f>
        <v>904097D</v>
      </c>
      <c r="I29" s="28">
        <v>1300</v>
      </c>
      <c r="J29" s="27" t="str">
        <f t="shared" si="11"/>
        <v>19.02.01</v>
      </c>
      <c r="K29" s="27" t="s">
        <v>2369</v>
      </c>
      <c r="L29" s="73">
        <f t="shared" si="12"/>
        <v>0</v>
      </c>
      <c r="M29" s="74">
        <v>-20</v>
      </c>
      <c r="N29" s="73">
        <f t="shared" si="13"/>
        <v>-20</v>
      </c>
      <c r="O29" s="42"/>
      <c r="P29" s="75"/>
      <c r="Q29" s="44"/>
      <c r="R29" s="76"/>
      <c r="S29" s="44">
        <f t="shared" si="14"/>
        <v>0</v>
      </c>
      <c r="T29" s="75"/>
      <c r="U29" s="44"/>
      <c r="V29" s="76"/>
      <c r="W29" s="44">
        <f t="shared" si="15"/>
        <v>0</v>
      </c>
      <c r="X29" s="75"/>
      <c r="Y29" s="44"/>
      <c r="Z29" s="76"/>
      <c r="AA29" s="44">
        <f t="shared" si="16"/>
        <v>0</v>
      </c>
      <c r="AB29" s="75"/>
      <c r="AC29" s="44">
        <f>-M29</f>
        <v>20</v>
      </c>
      <c r="AD29" s="76"/>
      <c r="AE29" s="44">
        <f t="shared" si="17"/>
        <v>0</v>
      </c>
      <c r="AF29" s="75"/>
      <c r="AG29" s="44"/>
      <c r="AH29" s="76"/>
      <c r="AI29" s="44">
        <f t="shared" si="18"/>
        <v>0</v>
      </c>
      <c r="AJ29" s="75"/>
      <c r="AK29" s="44"/>
      <c r="AL29" s="76"/>
      <c r="AM29" s="44">
        <f t="shared" si="19"/>
        <v>0</v>
      </c>
      <c r="AN29" s="75"/>
      <c r="AO29" s="44"/>
      <c r="AP29" s="76"/>
      <c r="AQ29" s="44">
        <f t="shared" si="20"/>
        <v>0</v>
      </c>
      <c r="AR29" s="75"/>
      <c r="AS29" s="44"/>
      <c r="AT29" s="76"/>
      <c r="AU29" s="44">
        <f t="shared" si="21"/>
        <v>0</v>
      </c>
      <c r="AV29" s="75"/>
      <c r="AW29" s="44"/>
      <c r="AX29" s="76"/>
      <c r="AY29" s="44">
        <f t="shared" si="22"/>
        <v>0</v>
      </c>
      <c r="AZ29" s="75"/>
      <c r="BA29" s="44"/>
      <c r="BB29" s="76"/>
      <c r="BC29" s="44">
        <f t="shared" si="23"/>
        <v>0</v>
      </c>
      <c r="BD29" s="75"/>
      <c r="BE29" s="44"/>
      <c r="BF29" s="76"/>
      <c r="BG29" s="44">
        <f t="shared" si="24"/>
        <v>0</v>
      </c>
      <c r="BH29" s="75"/>
      <c r="BI29" s="44"/>
      <c r="BJ29" s="76"/>
      <c r="BK29" s="44">
        <f t="shared" si="25"/>
        <v>0</v>
      </c>
    </row>
    <row r="30" spans="1:63" ht="14.25" customHeight="1" x14ac:dyDescent="0.25">
      <c r="A30" s="41"/>
      <c r="B30" s="25" t="s">
        <v>2370</v>
      </c>
      <c r="C30" s="42"/>
      <c r="D30" s="42"/>
      <c r="E30" s="42"/>
      <c r="F30" s="128"/>
      <c r="G30" s="27">
        <f t="shared" si="10"/>
        <v>43739</v>
      </c>
      <c r="H30" s="27"/>
      <c r="I30" s="28">
        <v>1000</v>
      </c>
      <c r="J30" s="27" t="str">
        <f t="shared" si="11"/>
        <v>19.02.01</v>
      </c>
      <c r="K30" s="27" t="s">
        <v>2371</v>
      </c>
      <c r="L30" s="79">
        <f t="shared" si="12"/>
        <v>0</v>
      </c>
      <c r="M30" s="80">
        <f t="shared" ref="M30:M32" si="26">IF(I30="","",-SUMIFS(30:30,$20:$20,"=Debit"))</f>
        <v>-30</v>
      </c>
      <c r="N30" s="79">
        <f t="shared" si="13"/>
        <v>-30</v>
      </c>
      <c r="O30" s="42"/>
      <c r="P30" s="75"/>
      <c r="Q30" s="44"/>
      <c r="R30" s="76"/>
      <c r="S30" s="44">
        <f t="shared" si="14"/>
        <v>0</v>
      </c>
      <c r="T30" s="75"/>
      <c r="U30" s="44"/>
      <c r="V30" s="76"/>
      <c r="W30" s="44">
        <f t="shared" si="15"/>
        <v>0</v>
      </c>
      <c r="X30" s="75"/>
      <c r="Y30" s="44"/>
      <c r="Z30" s="76"/>
      <c r="AA30" s="44">
        <f t="shared" si="16"/>
        <v>0</v>
      </c>
      <c r="AB30" s="75"/>
      <c r="AC30" s="44"/>
      <c r="AD30" s="76"/>
      <c r="AE30" s="44">
        <f t="shared" si="17"/>
        <v>0</v>
      </c>
      <c r="AF30" s="81"/>
      <c r="AG30" s="82"/>
      <c r="AH30" s="83"/>
      <c r="AI30" s="44">
        <f t="shared" si="18"/>
        <v>0</v>
      </c>
      <c r="AJ30" s="81"/>
      <c r="AK30" s="82"/>
      <c r="AL30" s="83"/>
      <c r="AM30" s="44">
        <f t="shared" si="19"/>
        <v>0</v>
      </c>
      <c r="AN30" s="81">
        <v>4</v>
      </c>
      <c r="AO30" s="82">
        <v>30</v>
      </c>
      <c r="AP30" s="83"/>
      <c r="AQ30" s="44">
        <f t="shared" si="20"/>
        <v>0</v>
      </c>
      <c r="AR30" s="81"/>
      <c r="AS30" s="82"/>
      <c r="AT30" s="83"/>
      <c r="AU30" s="44">
        <f t="shared" si="21"/>
        <v>0</v>
      </c>
      <c r="AV30" s="81"/>
      <c r="AW30" s="82"/>
      <c r="AX30" s="83"/>
      <c r="AY30" s="44">
        <f t="shared" si="22"/>
        <v>0</v>
      </c>
      <c r="AZ30" s="81"/>
      <c r="BA30" s="82"/>
      <c r="BB30" s="83"/>
      <c r="BC30" s="44">
        <f t="shared" si="23"/>
        <v>0</v>
      </c>
      <c r="BD30" s="81"/>
      <c r="BE30" s="82"/>
      <c r="BF30" s="83"/>
      <c r="BG30" s="44">
        <f t="shared" si="24"/>
        <v>0</v>
      </c>
      <c r="BH30" s="81"/>
      <c r="BI30" s="82"/>
      <c r="BJ30" s="83"/>
      <c r="BK30" s="44">
        <f t="shared" si="25"/>
        <v>0</v>
      </c>
    </row>
    <row r="31" spans="1:63" ht="15" customHeight="1" x14ac:dyDescent="0.25">
      <c r="A31" s="41"/>
      <c r="B31" s="32" t="s">
        <v>2372</v>
      </c>
      <c r="C31" s="42"/>
      <c r="D31" s="42"/>
      <c r="E31" s="42"/>
      <c r="F31" s="128"/>
      <c r="G31" s="27">
        <f t="shared" si="10"/>
        <v>43739</v>
      </c>
      <c r="H31" s="27"/>
      <c r="I31" s="28">
        <v>1150</v>
      </c>
      <c r="J31" s="27" t="str">
        <f t="shared" si="11"/>
        <v>19.02.01</v>
      </c>
      <c r="K31" s="27" t="s">
        <v>2373</v>
      </c>
      <c r="L31" s="79">
        <f t="shared" si="12"/>
        <v>0</v>
      </c>
      <c r="M31" s="80">
        <f t="shared" si="26"/>
        <v>-50</v>
      </c>
      <c r="N31" s="79">
        <f t="shared" si="13"/>
        <v>-50</v>
      </c>
      <c r="O31" s="42"/>
      <c r="P31" s="75"/>
      <c r="Q31" s="44"/>
      <c r="R31" s="76"/>
      <c r="S31" s="44">
        <f t="shared" si="14"/>
        <v>0</v>
      </c>
      <c r="T31" s="75"/>
      <c r="U31" s="44"/>
      <c r="V31" s="76"/>
      <c r="W31" s="44">
        <f t="shared" si="15"/>
        <v>0</v>
      </c>
      <c r="X31" s="75"/>
      <c r="Y31" s="44"/>
      <c r="Z31" s="76"/>
      <c r="AA31" s="44">
        <f t="shared" si="16"/>
        <v>0</v>
      </c>
      <c r="AB31" s="75"/>
      <c r="AC31" s="44"/>
      <c r="AD31" s="76"/>
      <c r="AE31" s="44">
        <f t="shared" si="17"/>
        <v>0</v>
      </c>
      <c r="AF31" s="81"/>
      <c r="AG31" s="82"/>
      <c r="AH31" s="83"/>
      <c r="AI31" s="44">
        <f t="shared" si="18"/>
        <v>0</v>
      </c>
      <c r="AJ31" s="81">
        <v>3</v>
      </c>
      <c r="AK31" s="82">
        <v>50</v>
      </c>
      <c r="AL31" s="83"/>
      <c r="AM31" s="44">
        <f t="shared" si="19"/>
        <v>0</v>
      </c>
      <c r="AN31" s="81"/>
      <c r="AO31" s="82"/>
      <c r="AP31" s="83"/>
      <c r="AQ31" s="44">
        <f t="shared" si="20"/>
        <v>0</v>
      </c>
      <c r="AR31" s="81"/>
      <c r="AS31" s="82"/>
      <c r="AT31" s="83"/>
      <c r="AU31" s="44">
        <f t="shared" si="21"/>
        <v>0</v>
      </c>
      <c r="AV31" s="81"/>
      <c r="AW31" s="82"/>
      <c r="AX31" s="83"/>
      <c r="AY31" s="44">
        <f t="shared" si="22"/>
        <v>0</v>
      </c>
      <c r="AZ31" s="81"/>
      <c r="BA31" s="82"/>
      <c r="BB31" s="83"/>
      <c r="BC31" s="44">
        <f t="shared" si="23"/>
        <v>0</v>
      </c>
      <c r="BD31" s="81"/>
      <c r="BE31" s="82"/>
      <c r="BF31" s="83"/>
      <c r="BG31" s="44">
        <f t="shared" si="24"/>
        <v>0</v>
      </c>
      <c r="BH31" s="81"/>
      <c r="BI31" s="82"/>
      <c r="BJ31" s="83"/>
      <c r="BK31" s="44">
        <f t="shared" si="25"/>
        <v>0</v>
      </c>
    </row>
    <row r="32" spans="1:63" ht="14.25" customHeight="1" x14ac:dyDescent="0.25">
      <c r="A32" s="41"/>
      <c r="B32" s="42"/>
      <c r="C32" s="42"/>
      <c r="D32" s="42"/>
      <c r="E32" s="42"/>
      <c r="F32" s="129"/>
      <c r="G32" s="48" t="str">
        <f t="shared" si="10"/>
        <v/>
      </c>
      <c r="H32" s="84"/>
      <c r="I32" s="85"/>
      <c r="J32" s="48" t="str">
        <f t="shared" si="11"/>
        <v/>
      </c>
      <c r="K32" s="84"/>
      <c r="L32" s="86" t="str">
        <f t="shared" si="12"/>
        <v/>
      </c>
      <c r="M32" s="86" t="str">
        <f t="shared" si="26"/>
        <v/>
      </c>
      <c r="N32" s="86" t="str">
        <f t="shared" si="13"/>
        <v/>
      </c>
      <c r="O32" s="42"/>
      <c r="P32" s="81"/>
      <c r="Q32" s="82"/>
      <c r="R32" s="83"/>
      <c r="S32" s="44">
        <f t="shared" si="14"/>
        <v>0</v>
      </c>
      <c r="T32" s="81"/>
      <c r="U32" s="82"/>
      <c r="V32" s="83"/>
      <c r="W32" s="44">
        <f t="shared" si="15"/>
        <v>0</v>
      </c>
      <c r="X32" s="81"/>
      <c r="Y32" s="82"/>
      <c r="Z32" s="83"/>
      <c r="AA32" s="44">
        <f t="shared" si="16"/>
        <v>0</v>
      </c>
      <c r="AB32" s="81"/>
      <c r="AC32" s="82"/>
      <c r="AD32" s="83"/>
      <c r="AE32" s="44">
        <f t="shared" si="17"/>
        <v>0</v>
      </c>
      <c r="AF32" s="81"/>
      <c r="AG32" s="82"/>
      <c r="AH32" s="83"/>
      <c r="AI32" s="44">
        <f t="shared" si="18"/>
        <v>0</v>
      </c>
      <c r="AJ32" s="81"/>
      <c r="AK32" s="82"/>
      <c r="AL32" s="83"/>
      <c r="AM32" s="44">
        <f t="shared" si="19"/>
        <v>0</v>
      </c>
      <c r="AN32" s="81"/>
      <c r="AO32" s="82"/>
      <c r="AP32" s="83"/>
      <c r="AQ32" s="44">
        <f t="shared" si="20"/>
        <v>0</v>
      </c>
      <c r="AR32" s="81"/>
      <c r="AS32" s="82"/>
      <c r="AT32" s="83"/>
      <c r="AU32" s="44">
        <f t="shared" si="21"/>
        <v>0</v>
      </c>
      <c r="AV32" s="81"/>
      <c r="AW32" s="82"/>
      <c r="AX32" s="83"/>
      <c r="AY32" s="44">
        <f t="shared" si="22"/>
        <v>0</v>
      </c>
      <c r="AZ32" s="81"/>
      <c r="BA32" s="82"/>
      <c r="BB32" s="83"/>
      <c r="BC32" s="44">
        <f t="shared" si="23"/>
        <v>0</v>
      </c>
      <c r="BD32" s="81"/>
      <c r="BE32" s="82"/>
      <c r="BF32" s="83"/>
      <c r="BG32" s="44">
        <f t="shared" si="24"/>
        <v>0</v>
      </c>
      <c r="BH32" s="81"/>
      <c r="BI32" s="82"/>
      <c r="BJ32" s="83"/>
      <c r="BK32" s="44">
        <f t="shared" si="25"/>
        <v>0</v>
      </c>
    </row>
    <row r="33" spans="1:63" ht="14.25" customHeight="1" x14ac:dyDescent="0.25">
      <c r="A33" s="41"/>
      <c r="B33" s="42"/>
      <c r="C33" s="42"/>
      <c r="D33" s="42"/>
      <c r="E33" s="42"/>
      <c r="F33" s="87"/>
      <c r="G33" s="53"/>
      <c r="H33" s="42"/>
      <c r="I33" s="38"/>
      <c r="J33" s="53"/>
      <c r="K33" s="42"/>
      <c r="L33" s="55"/>
      <c r="M33" s="55"/>
      <c r="N33" s="55"/>
      <c r="O33" s="42"/>
      <c r="P33" s="88"/>
      <c r="Q33" s="55"/>
      <c r="R33" s="89"/>
      <c r="S33" s="55"/>
      <c r="T33" s="88"/>
      <c r="U33" s="55"/>
      <c r="V33" s="89"/>
      <c r="W33" s="55"/>
      <c r="X33" s="88"/>
      <c r="Y33" s="55"/>
      <c r="Z33" s="89"/>
      <c r="AA33" s="55"/>
      <c r="AB33" s="88"/>
      <c r="AC33" s="55"/>
      <c r="AD33" s="89"/>
      <c r="AE33" s="55"/>
      <c r="AF33" s="88"/>
      <c r="AG33" s="55"/>
      <c r="AH33" s="89"/>
      <c r="AI33" s="55"/>
      <c r="AJ33" s="88"/>
      <c r="AK33" s="55"/>
      <c r="AL33" s="89"/>
      <c r="AM33" s="55"/>
      <c r="AN33" s="88"/>
      <c r="AO33" s="55"/>
      <c r="AP33" s="89"/>
      <c r="AQ33" s="55"/>
      <c r="AR33" s="88"/>
      <c r="AS33" s="55"/>
      <c r="AT33" s="89"/>
      <c r="AU33" s="55"/>
      <c r="AV33" s="88"/>
      <c r="AW33" s="55"/>
      <c r="AX33" s="89"/>
      <c r="AY33" s="55"/>
      <c r="AZ33" s="88"/>
      <c r="BA33" s="55"/>
      <c r="BB33" s="89"/>
      <c r="BC33" s="55"/>
      <c r="BD33" s="88"/>
      <c r="BE33" s="55"/>
      <c r="BF33" s="89"/>
      <c r="BG33" s="55"/>
      <c r="BH33" s="88"/>
      <c r="BI33" s="55"/>
      <c r="BJ33" s="89"/>
      <c r="BK33" s="55"/>
    </row>
    <row r="34" spans="1:63" ht="14.25" customHeight="1" x14ac:dyDescent="0.25">
      <c r="A34" s="41"/>
      <c r="B34" s="28" t="s">
        <v>2374</v>
      </c>
      <c r="C34" s="42"/>
      <c r="D34" s="42"/>
      <c r="E34" s="28" t="s">
        <v>2375</v>
      </c>
      <c r="F34" s="90"/>
      <c r="G34" s="27" t="s">
        <v>2323</v>
      </c>
      <c r="H34" s="28" t="s">
        <v>2324</v>
      </c>
      <c r="I34" s="46" t="s">
        <v>2325</v>
      </c>
      <c r="J34" s="28" t="s">
        <v>2326</v>
      </c>
      <c r="K34" s="28" t="s">
        <v>2327</v>
      </c>
      <c r="L34" s="47" t="s">
        <v>2337</v>
      </c>
      <c r="M34" s="47" t="s">
        <v>2338</v>
      </c>
      <c r="N34" s="47" t="s">
        <v>2339</v>
      </c>
      <c r="O34" s="42"/>
      <c r="P34" s="88"/>
      <c r="Q34" s="55"/>
      <c r="R34" s="89"/>
      <c r="S34" s="55"/>
      <c r="T34" s="88"/>
      <c r="U34" s="55"/>
      <c r="V34" s="89"/>
      <c r="W34" s="55"/>
      <c r="X34" s="88"/>
      <c r="Y34" s="55"/>
      <c r="Z34" s="89"/>
      <c r="AA34" s="55"/>
      <c r="AB34" s="88"/>
      <c r="AC34" s="55"/>
      <c r="AD34" s="89"/>
      <c r="AE34" s="55"/>
      <c r="AF34" s="88"/>
      <c r="AG34" s="55"/>
      <c r="AH34" s="89"/>
      <c r="AI34" s="55"/>
      <c r="AJ34" s="88"/>
      <c r="AK34" s="55"/>
      <c r="AL34" s="89"/>
      <c r="AM34" s="55"/>
      <c r="AN34" s="88"/>
      <c r="AO34" s="55"/>
      <c r="AP34" s="89"/>
      <c r="AQ34" s="55"/>
      <c r="AR34" s="88"/>
      <c r="AS34" s="55"/>
      <c r="AT34" s="89"/>
      <c r="AU34" s="55"/>
      <c r="AV34" s="88"/>
      <c r="AW34" s="55"/>
      <c r="AX34" s="89"/>
      <c r="AY34" s="55"/>
      <c r="AZ34" s="88"/>
      <c r="BA34" s="55"/>
      <c r="BB34" s="89"/>
      <c r="BC34" s="55"/>
      <c r="BD34" s="88"/>
      <c r="BE34" s="55"/>
      <c r="BF34" s="89"/>
      <c r="BG34" s="55"/>
      <c r="BH34" s="88"/>
      <c r="BI34" s="55"/>
      <c r="BJ34" s="89"/>
      <c r="BK34" s="55"/>
    </row>
    <row r="35" spans="1:63" ht="15" customHeight="1" x14ac:dyDescent="0.25">
      <c r="A35" s="91">
        <v>1</v>
      </c>
      <c r="B35" s="92" t="s">
        <v>2376</v>
      </c>
      <c r="C35" s="42"/>
      <c r="D35" s="35">
        <v>1</v>
      </c>
      <c r="E35" s="84">
        <v>379</v>
      </c>
      <c r="F35" s="127" t="s">
        <v>2377</v>
      </c>
      <c r="G35" s="48">
        <f t="shared" ref="G35:G234" si="27">IF($I35="","",$D$8)</f>
        <v>43739</v>
      </c>
      <c r="H35" s="25" t="str">
        <f t="array" ref="H35">IF(I35="","",IFERROR(INDEX(Lid!$F:$F,MATCH($E35,Lid!$A:$A,0)),""))</f>
        <v>907020D</v>
      </c>
      <c r="I35" s="93">
        <f t="shared" ref="I35:I234" si="28">IF(E35="","",1300)</f>
        <v>1300</v>
      </c>
      <c r="J35" s="48" t="str">
        <f t="shared" ref="J35:J234" si="29">IF($I35="","",$D$7)</f>
        <v>19.02.01</v>
      </c>
      <c r="K35" s="25" t="str">
        <f t="array" ref="K35">IF(I35="","",IFERROR($D$6 &amp; " " &amp;INDEX(Lid!$B:$B,MATCH($E35,Lid!$A:$A,0)),""))</f>
        <v>Epische borrel Wouter Kuijsters</v>
      </c>
      <c r="L35" s="44">
        <f t="shared" ref="L35:L234" si="30">IF(I35="","",-SUMIFS(35:35,$20:$20,"=Credit"))</f>
        <v>36.17</v>
      </c>
      <c r="M35" s="44">
        <f t="shared" ref="M35:M234" si="31">IF(I35="","",-SUMIFS(35:35,$20:$20,"=Debit"))</f>
        <v>-20</v>
      </c>
      <c r="N35" s="44">
        <f t="shared" ref="N35:N234" si="32">IF(I35="","",L35+M35)</f>
        <v>16.170000000000002</v>
      </c>
      <c r="O35" s="42"/>
      <c r="P35" s="81"/>
      <c r="Q35" s="82"/>
      <c r="R35" s="83">
        <v>1</v>
      </c>
      <c r="S35" s="44">
        <f t="shared" ref="S35:S234" si="33">-ROUNDUP( R35 * ( Q$21 / R$22 ), 2)</f>
        <v>-4.5</v>
      </c>
      <c r="T35" s="81"/>
      <c r="U35" s="82"/>
      <c r="V35" s="83"/>
      <c r="W35" s="44">
        <f t="shared" ref="W35:W234" si="34">-ROUNDUP( V35 * ( U$21 / V$22 ), 2)</f>
        <v>0</v>
      </c>
      <c r="X35" s="81"/>
      <c r="Y35" s="82"/>
      <c r="Z35" s="83"/>
      <c r="AA35" s="44">
        <f t="shared" ref="AA35:AA234" si="35">-ROUNDUP( Z35 * ( Y$21 / Z$22 ), 2)</f>
        <v>0</v>
      </c>
      <c r="AB35" s="81"/>
      <c r="AC35" s="82"/>
      <c r="AD35" s="83">
        <v>1</v>
      </c>
      <c r="AE35" s="44">
        <f t="shared" ref="AE35:AE234" si="36">-ROUNDUP( AD35 * ( AC$21 / AD$22 ), 2)</f>
        <v>-5</v>
      </c>
      <c r="AF35" s="81"/>
      <c r="AG35" s="82"/>
      <c r="AH35" s="83">
        <v>1</v>
      </c>
      <c r="AI35" s="44">
        <f t="shared" ref="AI35:AI234" si="37">-ROUNDUP( AH35 * ( AG$21 / AH$22 ), 2)</f>
        <v>-6.67</v>
      </c>
      <c r="AJ35" s="81">
        <v>2</v>
      </c>
      <c r="AK35" s="82">
        <v>20</v>
      </c>
      <c r="AL35" s="83">
        <v>1</v>
      </c>
      <c r="AM35" s="44">
        <f t="shared" ref="AM35:AM234" si="38">-ROUNDUP( AL35 * ( AK$21 / AL$22 ), 2)</f>
        <v>-14</v>
      </c>
      <c r="AN35" s="81"/>
      <c r="AO35" s="82"/>
      <c r="AP35" s="83">
        <v>1</v>
      </c>
      <c r="AQ35" s="44">
        <f t="shared" ref="AQ35:AQ234" si="39">-ROUNDUP( AP35 * ( AO$21 / AP$22 ), 2)</f>
        <v>-6</v>
      </c>
      <c r="AR35" s="81"/>
      <c r="AS35" s="82"/>
      <c r="AT35" s="83">
        <v>1</v>
      </c>
      <c r="AU35" s="44">
        <f t="shared" ref="AU35:AU234" si="40">-ROUNDUP( AT35 * ( AS$21 / AT$22 ), 2)</f>
        <v>0</v>
      </c>
      <c r="AV35" s="81"/>
      <c r="AW35" s="82"/>
      <c r="AX35" s="83"/>
      <c r="AY35" s="44">
        <f t="shared" ref="AY35:AY234" si="41">-ROUNDUP( AX35 * ( AW$21 / AX$22 ), 2)</f>
        <v>0</v>
      </c>
      <c r="AZ35" s="81"/>
      <c r="BA35" s="82"/>
      <c r="BB35" s="83"/>
      <c r="BC35" s="44">
        <f t="shared" ref="BC35:BC234" si="42">-ROUNDUP( BB35 * ( BA$21 / BB$22 ), 2)</f>
        <v>0</v>
      </c>
      <c r="BD35" s="81"/>
      <c r="BE35" s="82"/>
      <c r="BF35" s="83"/>
      <c r="BG35" s="44">
        <f t="shared" ref="BG35:BG234" si="43">-ROUNDUP( BF35 * ( BE$21 / BF$22 ), 2)</f>
        <v>0</v>
      </c>
      <c r="BH35" s="81"/>
      <c r="BI35" s="82"/>
      <c r="BJ35" s="83"/>
      <c r="BK35" s="44">
        <f t="shared" ref="BK35:BK234" si="44">-ROUNDUP( BJ35 * ( BI$21 / BJ$22 ), 2)</f>
        <v>0</v>
      </c>
    </row>
    <row r="36" spans="1:63" ht="14.25" customHeight="1" x14ac:dyDescent="0.25">
      <c r="A36" s="94">
        <f t="shared" ref="A36:A47" ca="1" si="45">IFERROR(MATCH("*"&amp;$B$35&amp;"*",INDIRECT("Lid!B" &amp; A35 + 1 &amp;":B99999"),0)+A35,"")</f>
        <v>145</v>
      </c>
      <c r="B36" s="32" t="str">
        <f t="array" aca="1" ref="B36" ca="1">IFERROR(INDEX(Lid!A:A,A36) &amp; " - " &amp; INDEX(Lid!B:B,A36),"")</f>
        <v>512 - Olaf Dessing</v>
      </c>
      <c r="C36" s="42"/>
      <c r="D36" s="35">
        <v>2</v>
      </c>
      <c r="E36" s="84">
        <v>653</v>
      </c>
      <c r="F36" s="128"/>
      <c r="G36" s="48">
        <f t="shared" si="27"/>
        <v>43739</v>
      </c>
      <c r="H36" s="25" t="str">
        <f t="array" ref="H36">IF(I36="","",IFERROR(INDEX(Lid!$F:$F,MATCH($E36,Lid!$A:$A,0)),""))</f>
        <v>912653D</v>
      </c>
      <c r="I36" s="93">
        <f t="shared" si="28"/>
        <v>1300</v>
      </c>
      <c r="J36" s="48" t="str">
        <f t="shared" si="29"/>
        <v>19.02.01</v>
      </c>
      <c r="K36" s="25" t="str">
        <f t="array" ref="K36">IF(I36="","",IFERROR($D$6 &amp; " " &amp;INDEX(Lid!$B:$B,MATCH($E36,Lid!$A:$A,0)),""))</f>
        <v>Epische borrel Chantal de Zeeuw</v>
      </c>
      <c r="L36" s="44">
        <f t="shared" si="30"/>
        <v>42.17</v>
      </c>
      <c r="M36" s="44">
        <f t="shared" si="31"/>
        <v>-20</v>
      </c>
      <c r="N36" s="44">
        <f t="shared" si="32"/>
        <v>22.17</v>
      </c>
      <c r="O36" s="42"/>
      <c r="P36" s="81"/>
      <c r="Q36" s="82"/>
      <c r="R36" s="83"/>
      <c r="S36" s="44">
        <f t="shared" si="33"/>
        <v>0</v>
      </c>
      <c r="T36" s="81"/>
      <c r="U36" s="82"/>
      <c r="V36" s="83">
        <v>1</v>
      </c>
      <c r="W36" s="44">
        <f t="shared" si="34"/>
        <v>-10.5</v>
      </c>
      <c r="X36" s="81"/>
      <c r="Y36" s="82"/>
      <c r="Z36" s="83"/>
      <c r="AA36" s="44">
        <f t="shared" si="35"/>
        <v>0</v>
      </c>
      <c r="AB36" s="81"/>
      <c r="AC36" s="82"/>
      <c r="AD36" s="83">
        <v>1</v>
      </c>
      <c r="AE36" s="44">
        <f t="shared" si="36"/>
        <v>-5</v>
      </c>
      <c r="AF36" s="81">
        <v>1</v>
      </c>
      <c r="AG36" s="82">
        <v>20</v>
      </c>
      <c r="AH36" s="83">
        <v>1</v>
      </c>
      <c r="AI36" s="44">
        <f t="shared" si="37"/>
        <v>-6.67</v>
      </c>
      <c r="AJ36" s="81"/>
      <c r="AK36" s="82"/>
      <c r="AL36" s="83">
        <v>1</v>
      </c>
      <c r="AM36" s="44">
        <f t="shared" si="38"/>
        <v>-14</v>
      </c>
      <c r="AN36" s="81"/>
      <c r="AO36" s="82"/>
      <c r="AP36" s="83">
        <v>1</v>
      </c>
      <c r="AQ36" s="44">
        <f t="shared" si="39"/>
        <v>-6</v>
      </c>
      <c r="AR36" s="81"/>
      <c r="AS36" s="82"/>
      <c r="AT36" s="83">
        <v>1</v>
      </c>
      <c r="AU36" s="44">
        <f t="shared" si="40"/>
        <v>0</v>
      </c>
      <c r="AV36" s="81"/>
      <c r="AW36" s="82"/>
      <c r="AX36" s="83"/>
      <c r="AY36" s="44">
        <f t="shared" si="41"/>
        <v>0</v>
      </c>
      <c r="AZ36" s="81"/>
      <c r="BA36" s="82"/>
      <c r="BB36" s="83"/>
      <c r="BC36" s="44">
        <f t="shared" si="42"/>
        <v>0</v>
      </c>
      <c r="BD36" s="81"/>
      <c r="BE36" s="82"/>
      <c r="BF36" s="83"/>
      <c r="BG36" s="44">
        <f t="shared" si="43"/>
        <v>0</v>
      </c>
      <c r="BH36" s="81"/>
      <c r="BI36" s="82"/>
      <c r="BJ36" s="83"/>
      <c r="BK36" s="44">
        <f t="shared" si="44"/>
        <v>0</v>
      </c>
    </row>
    <row r="37" spans="1:63" ht="14.25" customHeight="1" x14ac:dyDescent="0.25">
      <c r="A37" s="94">
        <f t="shared" ca="1" si="45"/>
        <v>442</v>
      </c>
      <c r="B37" s="32" t="str">
        <f t="array" aca="1" ref="B37" ca="1">IFERROR(INDEX(Lid!A:A,A37) &amp; " - " &amp; INDEX(Lid!B:B,A37),"")</f>
        <v>1109 - Jostijn Dessing</v>
      </c>
      <c r="C37" s="42"/>
      <c r="D37" s="35">
        <v>3</v>
      </c>
      <c r="E37" s="84">
        <v>297</v>
      </c>
      <c r="F37" s="128"/>
      <c r="G37" s="48">
        <f t="shared" si="27"/>
        <v>43739</v>
      </c>
      <c r="H37" s="25" t="str">
        <f t="array" ref="H37">IF(I37="","",IFERROR(INDEX(Lid!$F:$F,MATCH($E37,Lid!$A:$A,0)),""))</f>
        <v>507151D</v>
      </c>
      <c r="I37" s="93">
        <f t="shared" si="28"/>
        <v>1300</v>
      </c>
      <c r="J37" s="48" t="str">
        <f t="shared" si="29"/>
        <v>19.02.01</v>
      </c>
      <c r="K37" s="25" t="str">
        <f t="array" ref="K37">IF(I37="","",IFERROR($D$6 &amp; " " &amp;INDEX(Lid!$B:$B,MATCH($E37,Lid!$A:$A,0)),""))</f>
        <v>Epische borrel Jurgen Kuipers</v>
      </c>
      <c r="L37" s="44">
        <f t="shared" si="30"/>
        <v>35.5</v>
      </c>
      <c r="M37" s="44">
        <f t="shared" si="31"/>
        <v>0</v>
      </c>
      <c r="N37" s="44">
        <f t="shared" si="32"/>
        <v>35.5</v>
      </c>
      <c r="O37" s="42"/>
      <c r="P37" s="81"/>
      <c r="Q37" s="82"/>
      <c r="R37" s="83"/>
      <c r="S37" s="44">
        <f t="shared" si="33"/>
        <v>0</v>
      </c>
      <c r="T37" s="81"/>
      <c r="U37" s="82"/>
      <c r="V37" s="83">
        <v>1</v>
      </c>
      <c r="W37" s="44">
        <f t="shared" si="34"/>
        <v>-10.5</v>
      </c>
      <c r="X37" s="81"/>
      <c r="Y37" s="82"/>
      <c r="Z37" s="83"/>
      <c r="AA37" s="44">
        <f t="shared" si="35"/>
        <v>0</v>
      </c>
      <c r="AB37" s="81"/>
      <c r="AC37" s="82"/>
      <c r="AD37" s="83">
        <v>1</v>
      </c>
      <c r="AE37" s="44">
        <f t="shared" si="36"/>
        <v>-5</v>
      </c>
      <c r="AF37" s="81"/>
      <c r="AG37" s="82"/>
      <c r="AH37" s="83"/>
      <c r="AI37" s="44">
        <f t="shared" si="37"/>
        <v>0</v>
      </c>
      <c r="AJ37" s="81"/>
      <c r="AK37" s="82"/>
      <c r="AL37" s="83">
        <v>1</v>
      </c>
      <c r="AM37" s="44">
        <f t="shared" si="38"/>
        <v>-14</v>
      </c>
      <c r="AN37" s="81"/>
      <c r="AO37" s="82"/>
      <c r="AP37" s="83">
        <v>1</v>
      </c>
      <c r="AQ37" s="44">
        <f t="shared" si="39"/>
        <v>-6</v>
      </c>
      <c r="AR37" s="81"/>
      <c r="AS37" s="82"/>
      <c r="AT37" s="83">
        <v>1</v>
      </c>
      <c r="AU37" s="44">
        <f t="shared" si="40"/>
        <v>0</v>
      </c>
      <c r="AV37" s="81"/>
      <c r="AW37" s="82"/>
      <c r="AX37" s="83"/>
      <c r="AY37" s="44">
        <f t="shared" si="41"/>
        <v>0</v>
      </c>
      <c r="AZ37" s="81"/>
      <c r="BA37" s="82"/>
      <c r="BB37" s="83"/>
      <c r="BC37" s="44">
        <f t="shared" si="42"/>
        <v>0</v>
      </c>
      <c r="BD37" s="81"/>
      <c r="BE37" s="82"/>
      <c r="BF37" s="83"/>
      <c r="BG37" s="44">
        <f t="shared" si="43"/>
        <v>0</v>
      </c>
      <c r="BH37" s="81"/>
      <c r="BI37" s="82"/>
      <c r="BJ37" s="83"/>
      <c r="BK37" s="44">
        <f t="shared" si="44"/>
        <v>0</v>
      </c>
    </row>
    <row r="38" spans="1:63" ht="14.25" customHeight="1" x14ac:dyDescent="0.25">
      <c r="A38" s="94" t="str">
        <f t="shared" ca="1" si="45"/>
        <v/>
      </c>
      <c r="B38" s="32" t="str">
        <f t="array" aca="1" ref="B38" ca="1">IFERROR(INDEX(Lid!A:A,A38) &amp; " - " &amp; INDEX(Lid!B:B,A38),"")</f>
        <v/>
      </c>
      <c r="C38" s="42"/>
      <c r="D38" s="35">
        <v>4</v>
      </c>
      <c r="E38" s="84">
        <v>528</v>
      </c>
      <c r="F38" s="128"/>
      <c r="G38" s="48">
        <f t="shared" si="27"/>
        <v>43739</v>
      </c>
      <c r="H38" s="25" t="str">
        <f t="array" ref="H38">IF(I38="","",IFERROR(INDEX(Lid!$F:$F,MATCH($E38,Lid!$A:$A,0)),""))</f>
        <v>911528D</v>
      </c>
      <c r="I38" s="93">
        <f t="shared" si="28"/>
        <v>1300</v>
      </c>
      <c r="J38" s="48" t="str">
        <f t="shared" si="29"/>
        <v>19.02.01</v>
      </c>
      <c r="K38" s="25" t="str">
        <f t="array" ref="K38">IF(I38="","",IFERROR($D$6 &amp; " " &amp;INDEX(Lid!$B:$B,MATCH($E38,Lid!$A:$A,0)),""))</f>
        <v>Epische borrel Laura Peeperkorn</v>
      </c>
      <c r="L38" s="44">
        <f t="shared" si="30"/>
        <v>51.67</v>
      </c>
      <c r="M38" s="44">
        <f t="shared" si="31"/>
        <v>0</v>
      </c>
      <c r="N38" s="44">
        <f t="shared" si="32"/>
        <v>51.67</v>
      </c>
      <c r="O38" s="42"/>
      <c r="P38" s="81"/>
      <c r="Q38" s="82"/>
      <c r="R38" s="83"/>
      <c r="S38" s="44">
        <f t="shared" si="33"/>
        <v>0</v>
      </c>
      <c r="T38" s="81"/>
      <c r="U38" s="82"/>
      <c r="V38" s="83"/>
      <c r="W38" s="44">
        <f t="shared" si="34"/>
        <v>0</v>
      </c>
      <c r="X38" s="81"/>
      <c r="Y38" s="82"/>
      <c r="Z38" s="83">
        <v>1</v>
      </c>
      <c r="AA38" s="44">
        <f t="shared" si="35"/>
        <v>-20</v>
      </c>
      <c r="AB38" s="81"/>
      <c r="AC38" s="82"/>
      <c r="AD38" s="83">
        <v>1</v>
      </c>
      <c r="AE38" s="44">
        <f t="shared" si="36"/>
        <v>-5</v>
      </c>
      <c r="AF38" s="81"/>
      <c r="AG38" s="82"/>
      <c r="AH38" s="83">
        <v>1</v>
      </c>
      <c r="AI38" s="44">
        <f t="shared" si="37"/>
        <v>-6.67</v>
      </c>
      <c r="AJ38" s="81"/>
      <c r="AK38" s="82"/>
      <c r="AL38" s="83">
        <v>1</v>
      </c>
      <c r="AM38" s="44">
        <f t="shared" si="38"/>
        <v>-14</v>
      </c>
      <c r="AN38" s="81"/>
      <c r="AO38" s="82"/>
      <c r="AP38" s="83">
        <v>1</v>
      </c>
      <c r="AQ38" s="44">
        <f t="shared" si="39"/>
        <v>-6</v>
      </c>
      <c r="AR38" s="81"/>
      <c r="AS38" s="82"/>
      <c r="AT38" s="83">
        <v>1</v>
      </c>
      <c r="AU38" s="44">
        <f t="shared" si="40"/>
        <v>0</v>
      </c>
      <c r="AV38" s="81"/>
      <c r="AW38" s="82"/>
      <c r="AX38" s="83"/>
      <c r="AY38" s="44">
        <f t="shared" si="41"/>
        <v>0</v>
      </c>
      <c r="AZ38" s="81"/>
      <c r="BA38" s="82"/>
      <c r="BB38" s="83"/>
      <c r="BC38" s="44">
        <f t="shared" si="42"/>
        <v>0</v>
      </c>
      <c r="BD38" s="81"/>
      <c r="BE38" s="82"/>
      <c r="BF38" s="83"/>
      <c r="BG38" s="44">
        <f t="shared" si="43"/>
        <v>0</v>
      </c>
      <c r="BH38" s="81"/>
      <c r="BI38" s="82"/>
      <c r="BJ38" s="83"/>
      <c r="BK38" s="44">
        <f t="shared" si="44"/>
        <v>0</v>
      </c>
    </row>
    <row r="39" spans="1:63" ht="14.25" customHeight="1" x14ac:dyDescent="0.25">
      <c r="A39" s="94" t="str">
        <f t="shared" ca="1" si="45"/>
        <v/>
      </c>
      <c r="B39" s="32" t="str">
        <f t="array" aca="1" ref="B39" ca="1">IFERROR(INDEX(Lid!A:A,A39) &amp; " - " &amp; INDEX(Lid!B:B,A39),"")</f>
        <v/>
      </c>
      <c r="C39" s="42"/>
      <c r="D39" s="35">
        <v>5</v>
      </c>
      <c r="E39" s="84">
        <v>512</v>
      </c>
      <c r="F39" s="128"/>
      <c r="G39" s="48">
        <f t="shared" si="27"/>
        <v>43739</v>
      </c>
      <c r="H39" s="25" t="str">
        <f t="array" ref="H39">IF(I39="","",IFERROR(INDEX(Lid!$F:$F,MATCH($E39,Lid!$A:$A,0)),""))</f>
        <v>910512D</v>
      </c>
      <c r="I39" s="93">
        <f t="shared" si="28"/>
        <v>1300</v>
      </c>
      <c r="J39" s="48" t="str">
        <f t="shared" si="29"/>
        <v>19.02.01</v>
      </c>
      <c r="K39" s="25" t="str">
        <f t="array" ref="K39">IF(I39="","",IFERROR($D$6 &amp; " " &amp;INDEX(Lid!$B:$B,MATCH($E39,Lid!$A:$A,0)),""))</f>
        <v>Epische borrel Olaf Dessing</v>
      </c>
      <c r="L39" s="44">
        <f t="shared" si="30"/>
        <v>24.5</v>
      </c>
      <c r="M39" s="44">
        <f t="shared" si="31"/>
        <v>0</v>
      </c>
      <c r="N39" s="44">
        <f t="shared" si="32"/>
        <v>24.5</v>
      </c>
      <c r="O39" s="42"/>
      <c r="P39" s="81"/>
      <c r="Q39" s="82"/>
      <c r="R39" s="83">
        <v>1</v>
      </c>
      <c r="S39" s="44">
        <f t="shared" si="33"/>
        <v>-4.5</v>
      </c>
      <c r="T39" s="81"/>
      <c r="U39" s="82"/>
      <c r="V39" s="83"/>
      <c r="W39" s="44">
        <f t="shared" si="34"/>
        <v>0</v>
      </c>
      <c r="X39" s="81"/>
      <c r="Y39" s="82"/>
      <c r="Z39" s="83"/>
      <c r="AA39" s="44">
        <f t="shared" si="35"/>
        <v>0</v>
      </c>
      <c r="AB39" s="81"/>
      <c r="AC39" s="82"/>
      <c r="AD39" s="83"/>
      <c r="AE39" s="44">
        <f t="shared" si="36"/>
        <v>0</v>
      </c>
      <c r="AF39" s="81"/>
      <c r="AG39" s="82"/>
      <c r="AH39" s="83"/>
      <c r="AI39" s="44">
        <f t="shared" si="37"/>
        <v>0</v>
      </c>
      <c r="AJ39" s="81"/>
      <c r="AK39" s="82"/>
      <c r="AL39" s="83">
        <v>1</v>
      </c>
      <c r="AM39" s="44">
        <f t="shared" si="38"/>
        <v>-14</v>
      </c>
      <c r="AN39" s="81"/>
      <c r="AO39" s="82"/>
      <c r="AP39" s="83">
        <v>1</v>
      </c>
      <c r="AQ39" s="44">
        <f t="shared" si="39"/>
        <v>-6</v>
      </c>
      <c r="AR39" s="81"/>
      <c r="AS39" s="82"/>
      <c r="AT39" s="83">
        <v>1</v>
      </c>
      <c r="AU39" s="44">
        <f t="shared" si="40"/>
        <v>0</v>
      </c>
      <c r="AV39" s="81"/>
      <c r="AW39" s="82"/>
      <c r="AX39" s="83"/>
      <c r="AY39" s="44">
        <f t="shared" si="41"/>
        <v>0</v>
      </c>
      <c r="AZ39" s="81"/>
      <c r="BA39" s="82"/>
      <c r="BB39" s="83"/>
      <c r="BC39" s="44">
        <f t="shared" si="42"/>
        <v>0</v>
      </c>
      <c r="BD39" s="81"/>
      <c r="BE39" s="82"/>
      <c r="BF39" s="83"/>
      <c r="BG39" s="44">
        <f t="shared" si="43"/>
        <v>0</v>
      </c>
      <c r="BH39" s="81"/>
      <c r="BI39" s="82"/>
      <c r="BJ39" s="83"/>
      <c r="BK39" s="44">
        <f t="shared" si="44"/>
        <v>0</v>
      </c>
    </row>
    <row r="40" spans="1:63" ht="14.25" customHeight="1" x14ac:dyDescent="0.25">
      <c r="A40" s="94" t="str">
        <f t="shared" ca="1" si="45"/>
        <v/>
      </c>
      <c r="B40" s="32" t="str">
        <f t="array" aca="1" ref="B40" ca="1">IFERROR(INDEX(Lid!A:A,A40) &amp; " - " &amp; INDEX(Lid!B:B,A40),"")</f>
        <v/>
      </c>
      <c r="C40" s="42"/>
      <c r="D40" s="35">
        <v>6</v>
      </c>
      <c r="E40" s="84"/>
      <c r="F40" s="128"/>
      <c r="G40" s="48" t="str">
        <f t="shared" si="27"/>
        <v/>
      </c>
      <c r="H40" s="25" t="str">
        <f t="array" ref="H40">IF(I40="","",IFERROR(INDEX(Lid!$F:$F,MATCH($E40,Lid!$A:$A,0)),""))</f>
        <v/>
      </c>
      <c r="I40" s="93" t="str">
        <f t="shared" si="28"/>
        <v/>
      </c>
      <c r="J40" s="48" t="str">
        <f t="shared" si="29"/>
        <v/>
      </c>
      <c r="K40" s="25" t="str">
        <f t="array" ref="K40">IF(I40="","",IFERROR($D$6 &amp; " " &amp;INDEX(Lid!$B:$B,MATCH($E40,Lid!$A:$A,0)),""))</f>
        <v/>
      </c>
      <c r="L40" s="44" t="str">
        <f t="shared" si="30"/>
        <v/>
      </c>
      <c r="M40" s="44" t="str">
        <f t="shared" si="31"/>
        <v/>
      </c>
      <c r="N40" s="44" t="str">
        <f t="shared" si="32"/>
        <v/>
      </c>
      <c r="O40" s="42"/>
      <c r="P40" s="81"/>
      <c r="Q40" s="82"/>
      <c r="R40" s="83"/>
      <c r="S40" s="44">
        <f t="shared" si="33"/>
        <v>0</v>
      </c>
      <c r="T40" s="81"/>
      <c r="U40" s="82"/>
      <c r="V40" s="83"/>
      <c r="W40" s="44">
        <f t="shared" si="34"/>
        <v>0</v>
      </c>
      <c r="X40" s="81"/>
      <c r="Y40" s="82"/>
      <c r="Z40" s="83"/>
      <c r="AA40" s="44">
        <f t="shared" si="35"/>
        <v>0</v>
      </c>
      <c r="AB40" s="81"/>
      <c r="AC40" s="82"/>
      <c r="AD40" s="83"/>
      <c r="AE40" s="44">
        <f t="shared" si="36"/>
        <v>0</v>
      </c>
      <c r="AF40" s="81"/>
      <c r="AG40" s="82"/>
      <c r="AH40" s="83"/>
      <c r="AI40" s="44">
        <f t="shared" si="37"/>
        <v>0</v>
      </c>
      <c r="AJ40" s="81"/>
      <c r="AK40" s="82"/>
      <c r="AL40" s="83"/>
      <c r="AM40" s="44">
        <f t="shared" si="38"/>
        <v>0</v>
      </c>
      <c r="AN40" s="81"/>
      <c r="AO40" s="82"/>
      <c r="AP40" s="83"/>
      <c r="AQ40" s="44">
        <f t="shared" si="39"/>
        <v>0</v>
      </c>
      <c r="AR40" s="81"/>
      <c r="AS40" s="82"/>
      <c r="AT40" s="83"/>
      <c r="AU40" s="44">
        <f t="shared" si="40"/>
        <v>0</v>
      </c>
      <c r="AV40" s="81"/>
      <c r="AW40" s="82"/>
      <c r="AX40" s="83"/>
      <c r="AY40" s="44">
        <f t="shared" si="41"/>
        <v>0</v>
      </c>
      <c r="AZ40" s="81"/>
      <c r="BA40" s="82"/>
      <c r="BB40" s="83"/>
      <c r="BC40" s="44">
        <f t="shared" si="42"/>
        <v>0</v>
      </c>
      <c r="BD40" s="81"/>
      <c r="BE40" s="82"/>
      <c r="BF40" s="83"/>
      <c r="BG40" s="44">
        <f t="shared" si="43"/>
        <v>0</v>
      </c>
      <c r="BH40" s="81"/>
      <c r="BI40" s="82"/>
      <c r="BJ40" s="83"/>
      <c r="BK40" s="44">
        <f t="shared" si="44"/>
        <v>0</v>
      </c>
    </row>
    <row r="41" spans="1:63" ht="14.25" customHeight="1" x14ac:dyDescent="0.25">
      <c r="A41" s="94" t="str">
        <f t="shared" ca="1" si="45"/>
        <v/>
      </c>
      <c r="B41" s="32" t="str">
        <f t="array" aca="1" ref="B41" ca="1">IFERROR(INDEX(Lid!A:A,A41) &amp; " - " &amp; INDEX(Lid!B:B,A41),"")</f>
        <v/>
      </c>
      <c r="C41" s="42"/>
      <c r="D41" s="35">
        <v>7</v>
      </c>
      <c r="E41" s="84"/>
      <c r="F41" s="128"/>
      <c r="G41" s="48" t="str">
        <f t="shared" si="27"/>
        <v/>
      </c>
      <c r="H41" s="25" t="str">
        <f t="array" ref="H41">IF(I41="","",IFERROR(INDEX(Lid!$F:$F,MATCH($E41,Lid!$A:$A,0)),""))</f>
        <v/>
      </c>
      <c r="I41" s="93" t="str">
        <f t="shared" si="28"/>
        <v/>
      </c>
      <c r="J41" s="48" t="str">
        <f t="shared" si="29"/>
        <v/>
      </c>
      <c r="K41" s="25" t="str">
        <f t="array" ref="K41">IF(I41="","",IFERROR($D$6 &amp; " " &amp;INDEX(Lid!$B:$B,MATCH($E41,Lid!$A:$A,0)),""))</f>
        <v/>
      </c>
      <c r="L41" s="44" t="str">
        <f t="shared" si="30"/>
        <v/>
      </c>
      <c r="M41" s="44" t="str">
        <f t="shared" si="31"/>
        <v/>
      </c>
      <c r="N41" s="44" t="str">
        <f t="shared" si="32"/>
        <v/>
      </c>
      <c r="O41" s="42"/>
      <c r="P41" s="81"/>
      <c r="Q41" s="82"/>
      <c r="R41" s="83"/>
      <c r="S41" s="44">
        <f t="shared" si="33"/>
        <v>0</v>
      </c>
      <c r="T41" s="81"/>
      <c r="U41" s="82"/>
      <c r="V41" s="83"/>
      <c r="W41" s="44">
        <f t="shared" si="34"/>
        <v>0</v>
      </c>
      <c r="X41" s="81"/>
      <c r="Y41" s="82"/>
      <c r="Z41" s="83"/>
      <c r="AA41" s="44">
        <f t="shared" si="35"/>
        <v>0</v>
      </c>
      <c r="AB41" s="81"/>
      <c r="AC41" s="82"/>
      <c r="AD41" s="83"/>
      <c r="AE41" s="44">
        <f t="shared" si="36"/>
        <v>0</v>
      </c>
      <c r="AF41" s="81"/>
      <c r="AG41" s="82"/>
      <c r="AH41" s="83"/>
      <c r="AI41" s="44">
        <f t="shared" si="37"/>
        <v>0</v>
      </c>
      <c r="AJ41" s="81"/>
      <c r="AK41" s="82"/>
      <c r="AL41" s="83"/>
      <c r="AM41" s="44">
        <f t="shared" si="38"/>
        <v>0</v>
      </c>
      <c r="AN41" s="81"/>
      <c r="AO41" s="82"/>
      <c r="AP41" s="83"/>
      <c r="AQ41" s="44">
        <f t="shared" si="39"/>
        <v>0</v>
      </c>
      <c r="AR41" s="81"/>
      <c r="AS41" s="82"/>
      <c r="AT41" s="83"/>
      <c r="AU41" s="44">
        <f t="shared" si="40"/>
        <v>0</v>
      </c>
      <c r="AV41" s="81"/>
      <c r="AW41" s="82"/>
      <c r="AX41" s="83"/>
      <c r="AY41" s="44">
        <f t="shared" si="41"/>
        <v>0</v>
      </c>
      <c r="AZ41" s="81"/>
      <c r="BA41" s="82"/>
      <c r="BB41" s="83"/>
      <c r="BC41" s="44">
        <f t="shared" si="42"/>
        <v>0</v>
      </c>
      <c r="BD41" s="81"/>
      <c r="BE41" s="82"/>
      <c r="BF41" s="83"/>
      <c r="BG41" s="44">
        <f t="shared" si="43"/>
        <v>0</v>
      </c>
      <c r="BH41" s="81"/>
      <c r="BI41" s="82"/>
      <c r="BJ41" s="83"/>
      <c r="BK41" s="44">
        <f t="shared" si="44"/>
        <v>0</v>
      </c>
    </row>
    <row r="42" spans="1:63" ht="15" customHeight="1" x14ac:dyDescent="0.25">
      <c r="A42" s="94" t="str">
        <f t="shared" ca="1" si="45"/>
        <v/>
      </c>
      <c r="B42" s="32" t="str">
        <f t="array" aca="1" ref="B42" ca="1">IFERROR(INDEX(Lid!A:A,A42) &amp; " - " &amp; INDEX(Lid!B:B,A42),"")</f>
        <v/>
      </c>
      <c r="C42" s="42"/>
      <c r="D42" s="35">
        <v>8</v>
      </c>
      <c r="E42" s="84"/>
      <c r="F42" s="128"/>
      <c r="G42" s="48" t="str">
        <f t="shared" si="27"/>
        <v/>
      </c>
      <c r="H42" s="25" t="str">
        <f t="array" ref="H42">IF(I42="","",IFERROR(INDEX(Lid!$F:$F,MATCH($E42,Lid!$A:$A,0)),""))</f>
        <v/>
      </c>
      <c r="I42" s="93" t="str">
        <f t="shared" si="28"/>
        <v/>
      </c>
      <c r="J42" s="48" t="str">
        <f t="shared" si="29"/>
        <v/>
      </c>
      <c r="K42" s="25" t="str">
        <f t="array" ref="K42">IF(I42="","",IFERROR($D$6 &amp; " " &amp;INDEX(Lid!$B:$B,MATCH($E42,Lid!$A:$A,0)),""))</f>
        <v/>
      </c>
      <c r="L42" s="44" t="str">
        <f t="shared" si="30"/>
        <v/>
      </c>
      <c r="M42" s="44" t="str">
        <f t="shared" si="31"/>
        <v/>
      </c>
      <c r="N42" s="44" t="str">
        <f t="shared" si="32"/>
        <v/>
      </c>
      <c r="O42" s="42"/>
      <c r="P42" s="81"/>
      <c r="Q42" s="82"/>
      <c r="R42" s="83"/>
      <c r="S42" s="44">
        <f t="shared" si="33"/>
        <v>0</v>
      </c>
      <c r="T42" s="81"/>
      <c r="U42" s="82"/>
      <c r="V42" s="83"/>
      <c r="W42" s="44">
        <f t="shared" si="34"/>
        <v>0</v>
      </c>
      <c r="X42" s="81"/>
      <c r="Y42" s="82"/>
      <c r="Z42" s="83"/>
      <c r="AA42" s="44">
        <f t="shared" si="35"/>
        <v>0</v>
      </c>
      <c r="AB42" s="81"/>
      <c r="AC42" s="82"/>
      <c r="AD42" s="83"/>
      <c r="AE42" s="44">
        <f t="shared" si="36"/>
        <v>0</v>
      </c>
      <c r="AF42" s="81"/>
      <c r="AG42" s="82"/>
      <c r="AH42" s="83"/>
      <c r="AI42" s="44">
        <f t="shared" si="37"/>
        <v>0</v>
      </c>
      <c r="AJ42" s="81"/>
      <c r="AK42" s="82"/>
      <c r="AL42" s="83"/>
      <c r="AM42" s="44">
        <f t="shared" si="38"/>
        <v>0</v>
      </c>
      <c r="AN42" s="81"/>
      <c r="AO42" s="82"/>
      <c r="AP42" s="83"/>
      <c r="AQ42" s="44">
        <f t="shared" si="39"/>
        <v>0</v>
      </c>
      <c r="AR42" s="81"/>
      <c r="AS42" s="82"/>
      <c r="AT42" s="83"/>
      <c r="AU42" s="44">
        <f t="shared" si="40"/>
        <v>0</v>
      </c>
      <c r="AV42" s="81"/>
      <c r="AW42" s="82"/>
      <c r="AX42" s="83"/>
      <c r="AY42" s="44">
        <f t="shared" si="41"/>
        <v>0</v>
      </c>
      <c r="AZ42" s="81"/>
      <c r="BA42" s="82"/>
      <c r="BB42" s="83"/>
      <c r="BC42" s="44">
        <f t="shared" si="42"/>
        <v>0</v>
      </c>
      <c r="BD42" s="81"/>
      <c r="BE42" s="82"/>
      <c r="BF42" s="83"/>
      <c r="BG42" s="44">
        <f t="shared" si="43"/>
        <v>0</v>
      </c>
      <c r="BH42" s="81"/>
      <c r="BI42" s="82"/>
      <c r="BJ42" s="83"/>
      <c r="BK42" s="44">
        <f t="shared" si="44"/>
        <v>0</v>
      </c>
    </row>
    <row r="43" spans="1:63" ht="14.25" customHeight="1" x14ac:dyDescent="0.25">
      <c r="A43" s="94" t="str">
        <f t="shared" ca="1" si="45"/>
        <v/>
      </c>
      <c r="B43" s="32" t="str">
        <f t="array" aca="1" ref="B43" ca="1">IFERROR(INDEX(Lid!A:A,A43) &amp; " - " &amp; INDEX(Lid!B:B,A43),"")</f>
        <v/>
      </c>
      <c r="C43" s="42"/>
      <c r="D43" s="35">
        <v>9</v>
      </c>
      <c r="E43" s="84"/>
      <c r="F43" s="128"/>
      <c r="G43" s="48" t="str">
        <f t="shared" si="27"/>
        <v/>
      </c>
      <c r="H43" s="25" t="str">
        <f t="array" ref="H43">IF(I43="","",IFERROR(INDEX(Lid!$F:$F,MATCH($E43,Lid!$A:$A,0)),""))</f>
        <v/>
      </c>
      <c r="I43" s="93" t="str">
        <f t="shared" si="28"/>
        <v/>
      </c>
      <c r="J43" s="48" t="str">
        <f t="shared" si="29"/>
        <v/>
      </c>
      <c r="K43" s="25" t="str">
        <f t="array" ref="K43">IF(I43="","",IFERROR($D$6 &amp; " " &amp;INDEX(Lid!$B:$B,MATCH($E43,Lid!$A:$A,0)),""))</f>
        <v/>
      </c>
      <c r="L43" s="44" t="str">
        <f t="shared" si="30"/>
        <v/>
      </c>
      <c r="M43" s="44" t="str">
        <f t="shared" si="31"/>
        <v/>
      </c>
      <c r="N43" s="44" t="str">
        <f t="shared" si="32"/>
        <v/>
      </c>
      <c r="O43" s="42"/>
      <c r="P43" s="81"/>
      <c r="Q43" s="82"/>
      <c r="R43" s="83"/>
      <c r="S43" s="44">
        <f t="shared" si="33"/>
        <v>0</v>
      </c>
      <c r="T43" s="81"/>
      <c r="U43" s="82"/>
      <c r="V43" s="83"/>
      <c r="W43" s="44">
        <f t="shared" si="34"/>
        <v>0</v>
      </c>
      <c r="X43" s="81"/>
      <c r="Y43" s="82"/>
      <c r="Z43" s="83"/>
      <c r="AA43" s="44">
        <f t="shared" si="35"/>
        <v>0</v>
      </c>
      <c r="AB43" s="81"/>
      <c r="AC43" s="82"/>
      <c r="AD43" s="83"/>
      <c r="AE43" s="44">
        <f t="shared" si="36"/>
        <v>0</v>
      </c>
      <c r="AF43" s="81"/>
      <c r="AG43" s="82"/>
      <c r="AH43" s="83"/>
      <c r="AI43" s="44">
        <f t="shared" si="37"/>
        <v>0</v>
      </c>
      <c r="AJ43" s="81"/>
      <c r="AK43" s="82"/>
      <c r="AL43" s="83"/>
      <c r="AM43" s="44">
        <f t="shared" si="38"/>
        <v>0</v>
      </c>
      <c r="AN43" s="81"/>
      <c r="AO43" s="82"/>
      <c r="AP43" s="83"/>
      <c r="AQ43" s="44">
        <f t="shared" si="39"/>
        <v>0</v>
      </c>
      <c r="AR43" s="81"/>
      <c r="AS43" s="82"/>
      <c r="AT43" s="83"/>
      <c r="AU43" s="44">
        <f t="shared" si="40"/>
        <v>0</v>
      </c>
      <c r="AV43" s="81"/>
      <c r="AW43" s="82"/>
      <c r="AX43" s="83"/>
      <c r="AY43" s="44">
        <f t="shared" si="41"/>
        <v>0</v>
      </c>
      <c r="AZ43" s="81"/>
      <c r="BA43" s="82"/>
      <c r="BB43" s="83"/>
      <c r="BC43" s="44">
        <f t="shared" si="42"/>
        <v>0</v>
      </c>
      <c r="BD43" s="81"/>
      <c r="BE43" s="82"/>
      <c r="BF43" s="83"/>
      <c r="BG43" s="44">
        <f t="shared" si="43"/>
        <v>0</v>
      </c>
      <c r="BH43" s="81"/>
      <c r="BI43" s="82"/>
      <c r="BJ43" s="83"/>
      <c r="BK43" s="44">
        <f t="shared" si="44"/>
        <v>0</v>
      </c>
    </row>
    <row r="44" spans="1:63" ht="14.25" customHeight="1" x14ac:dyDescent="0.25">
      <c r="A44" s="94" t="str">
        <f t="shared" ca="1" si="45"/>
        <v/>
      </c>
      <c r="B44" s="32" t="str">
        <f t="array" aca="1" ref="B44" ca="1">IFERROR(INDEX(Lid!A:A,A44) &amp; " - " &amp; INDEX(Lid!B:B,A44),"")</f>
        <v/>
      </c>
      <c r="C44" s="42"/>
      <c r="D44" s="35">
        <v>10</v>
      </c>
      <c r="E44" s="84"/>
      <c r="F44" s="128"/>
      <c r="G44" s="48" t="str">
        <f t="shared" si="27"/>
        <v/>
      </c>
      <c r="H44" s="25" t="str">
        <f t="array" ref="H44">IF(I44="","",IFERROR(INDEX(Lid!$F:$F,MATCH($E44,Lid!$A:$A,0)),""))</f>
        <v/>
      </c>
      <c r="I44" s="93" t="str">
        <f t="shared" si="28"/>
        <v/>
      </c>
      <c r="J44" s="48" t="str">
        <f t="shared" si="29"/>
        <v/>
      </c>
      <c r="K44" s="25" t="str">
        <f t="array" ref="K44">IF(I44="","",IFERROR($D$6 &amp; " " &amp;INDEX(Lid!$B:$B,MATCH($E44,Lid!$A:$A,0)),""))</f>
        <v/>
      </c>
      <c r="L44" s="44" t="str">
        <f t="shared" si="30"/>
        <v/>
      </c>
      <c r="M44" s="44" t="str">
        <f t="shared" si="31"/>
        <v/>
      </c>
      <c r="N44" s="44" t="str">
        <f t="shared" si="32"/>
        <v/>
      </c>
      <c r="O44" s="42"/>
      <c r="P44" s="81"/>
      <c r="Q44" s="82"/>
      <c r="R44" s="83"/>
      <c r="S44" s="44">
        <f t="shared" si="33"/>
        <v>0</v>
      </c>
      <c r="T44" s="81"/>
      <c r="U44" s="82"/>
      <c r="V44" s="83"/>
      <c r="W44" s="44">
        <f t="shared" si="34"/>
        <v>0</v>
      </c>
      <c r="X44" s="81"/>
      <c r="Y44" s="82"/>
      <c r="Z44" s="83"/>
      <c r="AA44" s="44">
        <f t="shared" si="35"/>
        <v>0</v>
      </c>
      <c r="AB44" s="81"/>
      <c r="AC44" s="82"/>
      <c r="AD44" s="83"/>
      <c r="AE44" s="44">
        <f t="shared" si="36"/>
        <v>0</v>
      </c>
      <c r="AF44" s="81"/>
      <c r="AG44" s="82"/>
      <c r="AH44" s="83"/>
      <c r="AI44" s="44">
        <f t="shared" si="37"/>
        <v>0</v>
      </c>
      <c r="AJ44" s="81"/>
      <c r="AK44" s="82"/>
      <c r="AL44" s="83"/>
      <c r="AM44" s="44">
        <f t="shared" si="38"/>
        <v>0</v>
      </c>
      <c r="AN44" s="81"/>
      <c r="AO44" s="82"/>
      <c r="AP44" s="83"/>
      <c r="AQ44" s="44">
        <f t="shared" si="39"/>
        <v>0</v>
      </c>
      <c r="AR44" s="81"/>
      <c r="AS44" s="82"/>
      <c r="AT44" s="83"/>
      <c r="AU44" s="44">
        <f t="shared" si="40"/>
        <v>0</v>
      </c>
      <c r="AV44" s="81"/>
      <c r="AW44" s="82"/>
      <c r="AX44" s="83"/>
      <c r="AY44" s="44">
        <f t="shared" si="41"/>
        <v>0</v>
      </c>
      <c r="AZ44" s="81"/>
      <c r="BA44" s="82"/>
      <c r="BB44" s="83"/>
      <c r="BC44" s="44">
        <f t="shared" si="42"/>
        <v>0</v>
      </c>
      <c r="BD44" s="81"/>
      <c r="BE44" s="82"/>
      <c r="BF44" s="83"/>
      <c r="BG44" s="44">
        <f t="shared" si="43"/>
        <v>0</v>
      </c>
      <c r="BH44" s="81"/>
      <c r="BI44" s="82"/>
      <c r="BJ44" s="83"/>
      <c r="BK44" s="44">
        <f t="shared" si="44"/>
        <v>0</v>
      </c>
    </row>
    <row r="45" spans="1:63" ht="14.25" customHeight="1" x14ac:dyDescent="0.25">
      <c r="A45" s="94" t="str">
        <f t="shared" ca="1" si="45"/>
        <v/>
      </c>
      <c r="B45" s="32" t="str">
        <f t="array" aca="1" ref="B45" ca="1">IFERROR(INDEX(Lid!A:A,A45) &amp; " - " &amp; INDEX(Lid!B:B,A45),"")</f>
        <v/>
      </c>
      <c r="C45" s="42"/>
      <c r="D45" s="35">
        <v>11</v>
      </c>
      <c r="E45" s="84"/>
      <c r="F45" s="128"/>
      <c r="G45" s="48" t="str">
        <f t="shared" si="27"/>
        <v/>
      </c>
      <c r="H45" s="25" t="str">
        <f t="array" ref="H45">IF(I45="","",IFERROR(INDEX(Lid!$F:$F,MATCH($E45,Lid!$A:$A,0)),""))</f>
        <v/>
      </c>
      <c r="I45" s="93" t="str">
        <f t="shared" si="28"/>
        <v/>
      </c>
      <c r="J45" s="48" t="str">
        <f t="shared" si="29"/>
        <v/>
      </c>
      <c r="K45" s="25" t="str">
        <f t="array" ref="K45">IF(I45="","",IFERROR($D$6 &amp; " " &amp;INDEX(Lid!$B:$B,MATCH($E45,Lid!$A:$A,0)),""))</f>
        <v/>
      </c>
      <c r="L45" s="44" t="str">
        <f t="shared" si="30"/>
        <v/>
      </c>
      <c r="M45" s="44" t="str">
        <f t="shared" si="31"/>
        <v/>
      </c>
      <c r="N45" s="44" t="str">
        <f t="shared" si="32"/>
        <v/>
      </c>
      <c r="O45" s="42"/>
      <c r="P45" s="81"/>
      <c r="Q45" s="82"/>
      <c r="R45" s="83"/>
      <c r="S45" s="44">
        <f t="shared" si="33"/>
        <v>0</v>
      </c>
      <c r="T45" s="81"/>
      <c r="U45" s="82"/>
      <c r="V45" s="83"/>
      <c r="W45" s="44">
        <f t="shared" si="34"/>
        <v>0</v>
      </c>
      <c r="X45" s="81"/>
      <c r="Y45" s="82"/>
      <c r="Z45" s="83"/>
      <c r="AA45" s="44">
        <f t="shared" si="35"/>
        <v>0</v>
      </c>
      <c r="AB45" s="81"/>
      <c r="AC45" s="82"/>
      <c r="AD45" s="83"/>
      <c r="AE45" s="44">
        <f t="shared" si="36"/>
        <v>0</v>
      </c>
      <c r="AF45" s="81"/>
      <c r="AG45" s="82"/>
      <c r="AH45" s="83"/>
      <c r="AI45" s="44">
        <f t="shared" si="37"/>
        <v>0</v>
      </c>
      <c r="AJ45" s="81"/>
      <c r="AK45" s="82"/>
      <c r="AL45" s="83"/>
      <c r="AM45" s="44">
        <f t="shared" si="38"/>
        <v>0</v>
      </c>
      <c r="AN45" s="81"/>
      <c r="AO45" s="82"/>
      <c r="AP45" s="83"/>
      <c r="AQ45" s="44">
        <f t="shared" si="39"/>
        <v>0</v>
      </c>
      <c r="AR45" s="81"/>
      <c r="AS45" s="82"/>
      <c r="AT45" s="83"/>
      <c r="AU45" s="44">
        <f t="shared" si="40"/>
        <v>0</v>
      </c>
      <c r="AV45" s="81"/>
      <c r="AW45" s="82"/>
      <c r="AX45" s="83"/>
      <c r="AY45" s="44">
        <f t="shared" si="41"/>
        <v>0</v>
      </c>
      <c r="AZ45" s="81"/>
      <c r="BA45" s="82"/>
      <c r="BB45" s="83"/>
      <c r="BC45" s="44">
        <f t="shared" si="42"/>
        <v>0</v>
      </c>
      <c r="BD45" s="81"/>
      <c r="BE45" s="82"/>
      <c r="BF45" s="83"/>
      <c r="BG45" s="44">
        <f t="shared" si="43"/>
        <v>0</v>
      </c>
      <c r="BH45" s="81"/>
      <c r="BI45" s="82"/>
      <c r="BJ45" s="83"/>
      <c r="BK45" s="44">
        <f t="shared" si="44"/>
        <v>0</v>
      </c>
    </row>
    <row r="46" spans="1:63" ht="14.25" customHeight="1" x14ac:dyDescent="0.25">
      <c r="A46" s="94" t="str">
        <f t="shared" ca="1" si="45"/>
        <v/>
      </c>
      <c r="B46" s="32" t="str">
        <f t="array" aca="1" ref="B46" ca="1">IFERROR(INDEX(Lid!A:A,A46) &amp; " - " &amp; INDEX(Lid!B:B,A46),"")</f>
        <v/>
      </c>
      <c r="C46" s="42"/>
      <c r="D46" s="35">
        <v>12</v>
      </c>
      <c r="E46" s="84"/>
      <c r="F46" s="128"/>
      <c r="G46" s="48" t="str">
        <f t="shared" si="27"/>
        <v/>
      </c>
      <c r="H46" s="25" t="str">
        <f t="array" ref="H46">IF(I46="","",IFERROR(INDEX(Lid!$F:$F,MATCH($E46,Lid!$A:$A,0)),""))</f>
        <v/>
      </c>
      <c r="I46" s="93" t="str">
        <f t="shared" si="28"/>
        <v/>
      </c>
      <c r="J46" s="48" t="str">
        <f t="shared" si="29"/>
        <v/>
      </c>
      <c r="K46" s="25" t="str">
        <f t="array" ref="K46">IF(I46="","",IFERROR($D$6 &amp; " " &amp;INDEX(Lid!$B:$B,MATCH($E46,Lid!$A:$A,0)),""))</f>
        <v/>
      </c>
      <c r="L46" s="44" t="str">
        <f t="shared" si="30"/>
        <v/>
      </c>
      <c r="M46" s="44" t="str">
        <f t="shared" si="31"/>
        <v/>
      </c>
      <c r="N46" s="44" t="str">
        <f t="shared" si="32"/>
        <v/>
      </c>
      <c r="O46" s="42"/>
      <c r="P46" s="81"/>
      <c r="Q46" s="82"/>
      <c r="R46" s="83"/>
      <c r="S46" s="44">
        <f t="shared" si="33"/>
        <v>0</v>
      </c>
      <c r="T46" s="81"/>
      <c r="U46" s="82"/>
      <c r="V46" s="83"/>
      <c r="W46" s="44">
        <f t="shared" si="34"/>
        <v>0</v>
      </c>
      <c r="X46" s="81"/>
      <c r="Y46" s="82"/>
      <c r="Z46" s="83"/>
      <c r="AA46" s="44">
        <f t="shared" si="35"/>
        <v>0</v>
      </c>
      <c r="AB46" s="81"/>
      <c r="AC46" s="82"/>
      <c r="AD46" s="83"/>
      <c r="AE46" s="44">
        <f t="shared" si="36"/>
        <v>0</v>
      </c>
      <c r="AF46" s="81"/>
      <c r="AG46" s="82"/>
      <c r="AH46" s="83"/>
      <c r="AI46" s="44">
        <f t="shared" si="37"/>
        <v>0</v>
      </c>
      <c r="AJ46" s="81"/>
      <c r="AK46" s="82"/>
      <c r="AL46" s="83"/>
      <c r="AM46" s="44">
        <f t="shared" si="38"/>
        <v>0</v>
      </c>
      <c r="AN46" s="81"/>
      <c r="AO46" s="82"/>
      <c r="AP46" s="83"/>
      <c r="AQ46" s="44">
        <f t="shared" si="39"/>
        <v>0</v>
      </c>
      <c r="AR46" s="81"/>
      <c r="AS46" s="82"/>
      <c r="AT46" s="83"/>
      <c r="AU46" s="44">
        <f t="shared" si="40"/>
        <v>0</v>
      </c>
      <c r="AV46" s="81"/>
      <c r="AW46" s="82"/>
      <c r="AX46" s="83"/>
      <c r="AY46" s="44">
        <f t="shared" si="41"/>
        <v>0</v>
      </c>
      <c r="AZ46" s="81"/>
      <c r="BA46" s="82"/>
      <c r="BB46" s="83"/>
      <c r="BC46" s="44">
        <f t="shared" si="42"/>
        <v>0</v>
      </c>
      <c r="BD46" s="81"/>
      <c r="BE46" s="82"/>
      <c r="BF46" s="83"/>
      <c r="BG46" s="44">
        <f t="shared" si="43"/>
        <v>0</v>
      </c>
      <c r="BH46" s="81"/>
      <c r="BI46" s="82"/>
      <c r="BJ46" s="83"/>
      <c r="BK46" s="44">
        <f t="shared" si="44"/>
        <v>0</v>
      </c>
    </row>
    <row r="47" spans="1:63" ht="14.25" customHeight="1" x14ac:dyDescent="0.25">
      <c r="A47" s="94" t="str">
        <f t="shared" ca="1" si="45"/>
        <v/>
      </c>
      <c r="B47" s="32" t="str">
        <f t="array" aca="1" ref="B47" ca="1">IFERROR(INDEX(Lid!A:A,A47) &amp; " - " &amp; INDEX(Lid!B:B,A47),"")</f>
        <v/>
      </c>
      <c r="C47" s="42"/>
      <c r="D47" s="35">
        <v>13</v>
      </c>
      <c r="E47" s="84"/>
      <c r="F47" s="128"/>
      <c r="G47" s="48" t="str">
        <f t="shared" si="27"/>
        <v/>
      </c>
      <c r="H47" s="25" t="str">
        <f t="array" ref="H47">IF(I47="","",IFERROR(INDEX(Lid!$F:$F,MATCH($E47,Lid!$A:$A,0)),""))</f>
        <v/>
      </c>
      <c r="I47" s="93" t="str">
        <f t="shared" si="28"/>
        <v/>
      </c>
      <c r="J47" s="48" t="str">
        <f t="shared" si="29"/>
        <v/>
      </c>
      <c r="K47" s="25" t="str">
        <f t="array" ref="K47">IF(I47="","",IFERROR($D$6 &amp; " " &amp;INDEX(Lid!$B:$B,MATCH($E47,Lid!$A:$A,0)),""))</f>
        <v/>
      </c>
      <c r="L47" s="44" t="str">
        <f t="shared" si="30"/>
        <v/>
      </c>
      <c r="M47" s="44" t="str">
        <f t="shared" si="31"/>
        <v/>
      </c>
      <c r="N47" s="44" t="str">
        <f t="shared" si="32"/>
        <v/>
      </c>
      <c r="O47" s="42"/>
      <c r="P47" s="81"/>
      <c r="Q47" s="82"/>
      <c r="R47" s="83"/>
      <c r="S47" s="44">
        <f t="shared" si="33"/>
        <v>0</v>
      </c>
      <c r="T47" s="81"/>
      <c r="U47" s="82"/>
      <c r="V47" s="83"/>
      <c r="W47" s="44">
        <f t="shared" si="34"/>
        <v>0</v>
      </c>
      <c r="X47" s="81"/>
      <c r="Y47" s="82"/>
      <c r="Z47" s="83"/>
      <c r="AA47" s="44">
        <f t="shared" si="35"/>
        <v>0</v>
      </c>
      <c r="AB47" s="81"/>
      <c r="AC47" s="82"/>
      <c r="AD47" s="83"/>
      <c r="AE47" s="44">
        <f t="shared" si="36"/>
        <v>0</v>
      </c>
      <c r="AF47" s="81"/>
      <c r="AG47" s="82"/>
      <c r="AH47" s="83"/>
      <c r="AI47" s="44">
        <f t="shared" si="37"/>
        <v>0</v>
      </c>
      <c r="AJ47" s="81"/>
      <c r="AK47" s="82"/>
      <c r="AL47" s="83"/>
      <c r="AM47" s="44">
        <f t="shared" si="38"/>
        <v>0</v>
      </c>
      <c r="AN47" s="81"/>
      <c r="AO47" s="82"/>
      <c r="AP47" s="83"/>
      <c r="AQ47" s="44">
        <f t="shared" si="39"/>
        <v>0</v>
      </c>
      <c r="AR47" s="81"/>
      <c r="AS47" s="82"/>
      <c r="AT47" s="83"/>
      <c r="AU47" s="44">
        <f t="shared" si="40"/>
        <v>0</v>
      </c>
      <c r="AV47" s="81"/>
      <c r="AW47" s="82"/>
      <c r="AX47" s="83"/>
      <c r="AY47" s="44">
        <f t="shared" si="41"/>
        <v>0</v>
      </c>
      <c r="AZ47" s="81"/>
      <c r="BA47" s="82"/>
      <c r="BB47" s="83"/>
      <c r="BC47" s="44">
        <f t="shared" si="42"/>
        <v>0</v>
      </c>
      <c r="BD47" s="81"/>
      <c r="BE47" s="82"/>
      <c r="BF47" s="83"/>
      <c r="BG47" s="44">
        <f t="shared" si="43"/>
        <v>0</v>
      </c>
      <c r="BH47" s="81"/>
      <c r="BI47" s="82"/>
      <c r="BJ47" s="83"/>
      <c r="BK47" s="44">
        <f t="shared" si="44"/>
        <v>0</v>
      </c>
    </row>
    <row r="48" spans="1:63" ht="14.25" customHeight="1" x14ac:dyDescent="0.25">
      <c r="A48" s="94">
        <f ca="1">COUNTIF(Lid!B:B,"=*"&amp;$B$35&amp;"*") -COUNTIF(B36:B47,"&gt;''")</f>
        <v>0</v>
      </c>
      <c r="B48" s="95" t="str">
        <f ca="1">IF( A48 = 0, "", "Another " &amp; A48 &amp; " results … ")</f>
        <v/>
      </c>
      <c r="C48" s="42"/>
      <c r="D48" s="35">
        <v>14</v>
      </c>
      <c r="E48" s="84"/>
      <c r="F48" s="128"/>
      <c r="G48" s="48" t="str">
        <f t="shared" si="27"/>
        <v/>
      </c>
      <c r="H48" s="25" t="str">
        <f t="array" ref="H48">IF(I48="","",IFERROR(INDEX(Lid!$F:$F,MATCH($E48,Lid!$A:$A,0)),""))</f>
        <v/>
      </c>
      <c r="I48" s="93" t="str">
        <f t="shared" si="28"/>
        <v/>
      </c>
      <c r="J48" s="48" t="str">
        <f t="shared" si="29"/>
        <v/>
      </c>
      <c r="K48" s="25" t="str">
        <f t="array" ref="K48">IF(I48="","",IFERROR($D$6 &amp; " " &amp;INDEX(Lid!$B:$B,MATCH($E48,Lid!$A:$A,0)),""))</f>
        <v/>
      </c>
      <c r="L48" s="44" t="str">
        <f t="shared" si="30"/>
        <v/>
      </c>
      <c r="M48" s="44" t="str">
        <f t="shared" si="31"/>
        <v/>
      </c>
      <c r="N48" s="44" t="str">
        <f t="shared" si="32"/>
        <v/>
      </c>
      <c r="O48" s="42"/>
      <c r="P48" s="81"/>
      <c r="Q48" s="82"/>
      <c r="R48" s="83"/>
      <c r="S48" s="44">
        <f t="shared" si="33"/>
        <v>0</v>
      </c>
      <c r="T48" s="81"/>
      <c r="U48" s="82"/>
      <c r="V48" s="83"/>
      <c r="W48" s="44">
        <f t="shared" si="34"/>
        <v>0</v>
      </c>
      <c r="X48" s="81"/>
      <c r="Y48" s="82"/>
      <c r="Z48" s="83"/>
      <c r="AA48" s="44">
        <f t="shared" si="35"/>
        <v>0</v>
      </c>
      <c r="AB48" s="81"/>
      <c r="AC48" s="82"/>
      <c r="AD48" s="83"/>
      <c r="AE48" s="44">
        <f t="shared" si="36"/>
        <v>0</v>
      </c>
      <c r="AF48" s="81"/>
      <c r="AG48" s="82"/>
      <c r="AH48" s="83"/>
      <c r="AI48" s="44">
        <f t="shared" si="37"/>
        <v>0</v>
      </c>
      <c r="AJ48" s="81"/>
      <c r="AK48" s="82"/>
      <c r="AL48" s="83"/>
      <c r="AM48" s="44">
        <f t="shared" si="38"/>
        <v>0</v>
      </c>
      <c r="AN48" s="81"/>
      <c r="AO48" s="82"/>
      <c r="AP48" s="83"/>
      <c r="AQ48" s="44">
        <f t="shared" si="39"/>
        <v>0</v>
      </c>
      <c r="AR48" s="81"/>
      <c r="AS48" s="82"/>
      <c r="AT48" s="83"/>
      <c r="AU48" s="44">
        <f t="shared" si="40"/>
        <v>0</v>
      </c>
      <c r="AV48" s="81"/>
      <c r="AW48" s="82"/>
      <c r="AX48" s="83"/>
      <c r="AY48" s="44">
        <f t="shared" si="41"/>
        <v>0</v>
      </c>
      <c r="AZ48" s="81"/>
      <c r="BA48" s="82"/>
      <c r="BB48" s="83"/>
      <c r="BC48" s="44">
        <f t="shared" si="42"/>
        <v>0</v>
      </c>
      <c r="BD48" s="81"/>
      <c r="BE48" s="82"/>
      <c r="BF48" s="83"/>
      <c r="BG48" s="44">
        <f t="shared" si="43"/>
        <v>0</v>
      </c>
      <c r="BH48" s="81"/>
      <c r="BI48" s="82"/>
      <c r="BJ48" s="83"/>
      <c r="BK48" s="44">
        <f t="shared" si="44"/>
        <v>0</v>
      </c>
    </row>
    <row r="49" spans="1:63" ht="15" customHeight="1" x14ac:dyDescent="0.25">
      <c r="A49" s="41"/>
      <c r="B49" s="42"/>
      <c r="C49" s="42"/>
      <c r="D49" s="35">
        <v>15</v>
      </c>
      <c r="E49" s="84"/>
      <c r="F49" s="128"/>
      <c r="G49" s="48" t="str">
        <f t="shared" si="27"/>
        <v/>
      </c>
      <c r="H49" s="25" t="str">
        <f t="array" ref="H49">IF(I49="","",IFERROR(INDEX(Lid!$F:$F,MATCH($E49,Lid!$A:$A,0)),""))</f>
        <v/>
      </c>
      <c r="I49" s="93" t="str">
        <f t="shared" si="28"/>
        <v/>
      </c>
      <c r="J49" s="48" t="str">
        <f t="shared" si="29"/>
        <v/>
      </c>
      <c r="K49" s="25" t="str">
        <f t="array" ref="K49">IF(I49="","",IFERROR($D$6 &amp; " " &amp;INDEX(Lid!$B:$B,MATCH($E49,Lid!$A:$A,0)),""))</f>
        <v/>
      </c>
      <c r="L49" s="44" t="str">
        <f t="shared" si="30"/>
        <v/>
      </c>
      <c r="M49" s="44" t="str">
        <f t="shared" si="31"/>
        <v/>
      </c>
      <c r="N49" s="44" t="str">
        <f t="shared" si="32"/>
        <v/>
      </c>
      <c r="O49" s="42"/>
      <c r="P49" s="81"/>
      <c r="Q49" s="82"/>
      <c r="R49" s="83"/>
      <c r="S49" s="44">
        <f t="shared" si="33"/>
        <v>0</v>
      </c>
      <c r="T49" s="81"/>
      <c r="U49" s="82"/>
      <c r="V49" s="83"/>
      <c r="W49" s="44">
        <f t="shared" si="34"/>
        <v>0</v>
      </c>
      <c r="X49" s="81"/>
      <c r="Y49" s="82"/>
      <c r="Z49" s="83"/>
      <c r="AA49" s="44">
        <f t="shared" si="35"/>
        <v>0</v>
      </c>
      <c r="AB49" s="81"/>
      <c r="AC49" s="82"/>
      <c r="AD49" s="83"/>
      <c r="AE49" s="44">
        <f t="shared" si="36"/>
        <v>0</v>
      </c>
      <c r="AF49" s="81"/>
      <c r="AG49" s="82"/>
      <c r="AH49" s="83"/>
      <c r="AI49" s="44">
        <f t="shared" si="37"/>
        <v>0</v>
      </c>
      <c r="AJ49" s="81"/>
      <c r="AK49" s="82"/>
      <c r="AL49" s="83"/>
      <c r="AM49" s="44">
        <f t="shared" si="38"/>
        <v>0</v>
      </c>
      <c r="AN49" s="81"/>
      <c r="AO49" s="82"/>
      <c r="AP49" s="83"/>
      <c r="AQ49" s="44">
        <f t="shared" si="39"/>
        <v>0</v>
      </c>
      <c r="AR49" s="81"/>
      <c r="AS49" s="82"/>
      <c r="AT49" s="83"/>
      <c r="AU49" s="44">
        <f t="shared" si="40"/>
        <v>0</v>
      </c>
      <c r="AV49" s="81"/>
      <c r="AW49" s="82"/>
      <c r="AX49" s="83"/>
      <c r="AY49" s="44">
        <f t="shared" si="41"/>
        <v>0</v>
      </c>
      <c r="AZ49" s="81"/>
      <c r="BA49" s="82"/>
      <c r="BB49" s="83"/>
      <c r="BC49" s="44">
        <f t="shared" si="42"/>
        <v>0</v>
      </c>
      <c r="BD49" s="81"/>
      <c r="BE49" s="82"/>
      <c r="BF49" s="83"/>
      <c r="BG49" s="44">
        <f t="shared" si="43"/>
        <v>0</v>
      </c>
      <c r="BH49" s="81"/>
      <c r="BI49" s="82"/>
      <c r="BJ49" s="83"/>
      <c r="BK49" s="44">
        <f t="shared" si="44"/>
        <v>0</v>
      </c>
    </row>
    <row r="50" spans="1:63" ht="14.25" customHeight="1" x14ac:dyDescent="0.25">
      <c r="A50" s="41"/>
      <c r="B50" s="28" t="s">
        <v>2378</v>
      </c>
      <c r="C50" s="42"/>
      <c r="D50" s="35">
        <v>16</v>
      </c>
      <c r="E50" s="84"/>
      <c r="F50" s="128"/>
      <c r="G50" s="48" t="str">
        <f t="shared" si="27"/>
        <v/>
      </c>
      <c r="H50" s="25" t="str">
        <f t="array" ref="H50">IF(I50="","",IFERROR(INDEX(Lid!$F:$F,MATCH($E50,Lid!$A:$A,0)),""))</f>
        <v/>
      </c>
      <c r="I50" s="93" t="str">
        <f t="shared" si="28"/>
        <v/>
      </c>
      <c r="J50" s="48" t="str">
        <f t="shared" si="29"/>
        <v/>
      </c>
      <c r="K50" s="25" t="str">
        <f t="array" ref="K50">IF(I50="","",IFERROR($D$6 &amp; " " &amp;INDEX(Lid!$B:$B,MATCH($E50,Lid!$A:$A,0)),""))</f>
        <v/>
      </c>
      <c r="L50" s="44" t="str">
        <f t="shared" si="30"/>
        <v/>
      </c>
      <c r="M50" s="44" t="str">
        <f t="shared" si="31"/>
        <v/>
      </c>
      <c r="N50" s="44" t="str">
        <f t="shared" si="32"/>
        <v/>
      </c>
      <c r="O50" s="42"/>
      <c r="P50" s="81"/>
      <c r="Q50" s="82"/>
      <c r="R50" s="83"/>
      <c r="S50" s="44">
        <f t="shared" si="33"/>
        <v>0</v>
      </c>
      <c r="T50" s="81"/>
      <c r="U50" s="82"/>
      <c r="V50" s="83"/>
      <c r="W50" s="44">
        <f t="shared" si="34"/>
        <v>0</v>
      </c>
      <c r="X50" s="81"/>
      <c r="Y50" s="82"/>
      <c r="Z50" s="83"/>
      <c r="AA50" s="44">
        <f t="shared" si="35"/>
        <v>0</v>
      </c>
      <c r="AB50" s="81"/>
      <c r="AC50" s="82"/>
      <c r="AD50" s="83"/>
      <c r="AE50" s="44">
        <f t="shared" si="36"/>
        <v>0</v>
      </c>
      <c r="AF50" s="81"/>
      <c r="AG50" s="82"/>
      <c r="AH50" s="83"/>
      <c r="AI50" s="44">
        <f t="shared" si="37"/>
        <v>0</v>
      </c>
      <c r="AJ50" s="81"/>
      <c r="AK50" s="82"/>
      <c r="AL50" s="83"/>
      <c r="AM50" s="44">
        <f t="shared" si="38"/>
        <v>0</v>
      </c>
      <c r="AN50" s="81"/>
      <c r="AO50" s="82"/>
      <c r="AP50" s="83"/>
      <c r="AQ50" s="44">
        <f t="shared" si="39"/>
        <v>0</v>
      </c>
      <c r="AR50" s="81"/>
      <c r="AS50" s="82"/>
      <c r="AT50" s="83"/>
      <c r="AU50" s="44">
        <f t="shared" si="40"/>
        <v>0</v>
      </c>
      <c r="AV50" s="81"/>
      <c r="AW50" s="82"/>
      <c r="AX50" s="83"/>
      <c r="AY50" s="44">
        <f t="shared" si="41"/>
        <v>0</v>
      </c>
      <c r="AZ50" s="81"/>
      <c r="BA50" s="82"/>
      <c r="BB50" s="83"/>
      <c r="BC50" s="44">
        <f t="shared" si="42"/>
        <v>0</v>
      </c>
      <c r="BD50" s="81"/>
      <c r="BE50" s="82"/>
      <c r="BF50" s="83"/>
      <c r="BG50" s="44">
        <f t="shared" si="43"/>
        <v>0</v>
      </c>
      <c r="BH50" s="81"/>
      <c r="BI50" s="82"/>
      <c r="BJ50" s="83"/>
      <c r="BK50" s="44">
        <f t="shared" si="44"/>
        <v>0</v>
      </c>
    </row>
    <row r="51" spans="1:63" ht="14.25" customHeight="1" x14ac:dyDescent="0.25">
      <c r="A51" s="91">
        <v>1</v>
      </c>
      <c r="B51" s="92" t="s">
        <v>2379</v>
      </c>
      <c r="C51" s="42"/>
      <c r="D51" s="35">
        <v>17</v>
      </c>
      <c r="E51" s="84"/>
      <c r="F51" s="128"/>
      <c r="G51" s="48" t="str">
        <f t="shared" si="27"/>
        <v/>
      </c>
      <c r="H51" s="25" t="str">
        <f t="array" ref="H51">IF(I51="","",IFERROR(INDEX(Lid!$F:$F,MATCH($E51,Lid!$A:$A,0)),""))</f>
        <v/>
      </c>
      <c r="I51" s="93" t="str">
        <f t="shared" si="28"/>
        <v/>
      </c>
      <c r="J51" s="48" t="str">
        <f t="shared" si="29"/>
        <v/>
      </c>
      <c r="K51" s="25" t="str">
        <f t="array" ref="K51">IF(I51="","",IFERROR($D$6 &amp; " " &amp;INDEX(Lid!$B:$B,MATCH($E51,Lid!$A:$A,0)),""))</f>
        <v/>
      </c>
      <c r="L51" s="44" t="str">
        <f t="shared" si="30"/>
        <v/>
      </c>
      <c r="M51" s="44" t="str">
        <f t="shared" si="31"/>
        <v/>
      </c>
      <c r="N51" s="44" t="str">
        <f t="shared" si="32"/>
        <v/>
      </c>
      <c r="O51" s="42"/>
      <c r="P51" s="81"/>
      <c r="Q51" s="82"/>
      <c r="R51" s="83"/>
      <c r="S51" s="44">
        <f t="shared" si="33"/>
        <v>0</v>
      </c>
      <c r="T51" s="81"/>
      <c r="U51" s="82"/>
      <c r="V51" s="83"/>
      <c r="W51" s="44">
        <f t="shared" si="34"/>
        <v>0</v>
      </c>
      <c r="X51" s="81"/>
      <c r="Y51" s="82"/>
      <c r="Z51" s="83"/>
      <c r="AA51" s="44">
        <f t="shared" si="35"/>
        <v>0</v>
      </c>
      <c r="AB51" s="81"/>
      <c r="AC51" s="82"/>
      <c r="AD51" s="83"/>
      <c r="AE51" s="44">
        <f t="shared" si="36"/>
        <v>0</v>
      </c>
      <c r="AF51" s="81"/>
      <c r="AG51" s="82"/>
      <c r="AH51" s="83"/>
      <c r="AI51" s="44">
        <f t="shared" si="37"/>
        <v>0</v>
      </c>
      <c r="AJ51" s="81"/>
      <c r="AK51" s="82"/>
      <c r="AL51" s="83"/>
      <c r="AM51" s="44">
        <f t="shared" si="38"/>
        <v>0</v>
      </c>
      <c r="AN51" s="81"/>
      <c r="AO51" s="82"/>
      <c r="AP51" s="83"/>
      <c r="AQ51" s="44">
        <f t="shared" si="39"/>
        <v>0</v>
      </c>
      <c r="AR51" s="81"/>
      <c r="AS51" s="82"/>
      <c r="AT51" s="83"/>
      <c r="AU51" s="44">
        <f t="shared" si="40"/>
        <v>0</v>
      </c>
      <c r="AV51" s="81"/>
      <c r="AW51" s="82"/>
      <c r="AX51" s="83"/>
      <c r="AY51" s="44">
        <f t="shared" si="41"/>
        <v>0</v>
      </c>
      <c r="AZ51" s="81"/>
      <c r="BA51" s="82"/>
      <c r="BB51" s="83"/>
      <c r="BC51" s="44">
        <f t="shared" si="42"/>
        <v>0</v>
      </c>
      <c r="BD51" s="81"/>
      <c r="BE51" s="82"/>
      <c r="BF51" s="83"/>
      <c r="BG51" s="44">
        <f t="shared" si="43"/>
        <v>0</v>
      </c>
      <c r="BH51" s="81"/>
      <c r="BI51" s="82"/>
      <c r="BJ51" s="83"/>
      <c r="BK51" s="44">
        <f t="shared" si="44"/>
        <v>0</v>
      </c>
    </row>
    <row r="52" spans="1:63" ht="14.25" customHeight="1" x14ac:dyDescent="0.25">
      <c r="A52" s="94">
        <f t="shared" ref="A52:A68" ca="1" si="46">IFERROR(MATCH("*"&amp;$B$51&amp;"*",INDIRECT("GBK!B" &amp; A51 + 1 &amp;":B99999"),0)+A51,"")</f>
        <v>19</v>
      </c>
      <c r="B52" s="32" t="str">
        <f t="array" aca="1" ref="B52" ca="1">IFERROR(INDEX(GBK!A:A,A52) &amp; " - " &amp; INDEX(GBK!B:B,A52),"")</f>
        <v>0193 - Schulties (0.49 per stuk)</v>
      </c>
      <c r="C52" s="42"/>
      <c r="D52" s="35">
        <v>18</v>
      </c>
      <c r="E52" s="84"/>
      <c r="F52" s="128"/>
      <c r="G52" s="48" t="str">
        <f t="shared" si="27"/>
        <v/>
      </c>
      <c r="H52" s="25" t="str">
        <f t="array" ref="H52">IF(I52="","",IFERROR(INDEX(Lid!$F:$F,MATCH($E52,Lid!$A:$A,0)),""))</f>
        <v/>
      </c>
      <c r="I52" s="93" t="str">
        <f t="shared" si="28"/>
        <v/>
      </c>
      <c r="J52" s="48" t="str">
        <f t="shared" si="29"/>
        <v/>
      </c>
      <c r="K52" s="25" t="str">
        <f t="array" ref="K52">IF(I52="","",IFERROR($D$6 &amp; " " &amp;INDEX(Lid!$B:$B,MATCH($E52,Lid!$A:$A,0)),""))</f>
        <v/>
      </c>
      <c r="L52" s="44" t="str">
        <f t="shared" si="30"/>
        <v/>
      </c>
      <c r="M52" s="44" t="str">
        <f t="shared" si="31"/>
        <v/>
      </c>
      <c r="N52" s="44" t="str">
        <f t="shared" si="32"/>
        <v/>
      </c>
      <c r="O52" s="42"/>
      <c r="P52" s="81"/>
      <c r="Q52" s="82"/>
      <c r="R52" s="83"/>
      <c r="S52" s="44">
        <f t="shared" si="33"/>
        <v>0</v>
      </c>
      <c r="T52" s="81"/>
      <c r="U52" s="82"/>
      <c r="V52" s="83"/>
      <c r="W52" s="44">
        <f t="shared" si="34"/>
        <v>0</v>
      </c>
      <c r="X52" s="81"/>
      <c r="Y52" s="82"/>
      <c r="Z52" s="83"/>
      <c r="AA52" s="44">
        <f t="shared" si="35"/>
        <v>0</v>
      </c>
      <c r="AB52" s="81"/>
      <c r="AC52" s="82"/>
      <c r="AD52" s="83"/>
      <c r="AE52" s="44">
        <f t="shared" si="36"/>
        <v>0</v>
      </c>
      <c r="AF52" s="81"/>
      <c r="AG52" s="82"/>
      <c r="AH52" s="83"/>
      <c r="AI52" s="44">
        <f t="shared" si="37"/>
        <v>0</v>
      </c>
      <c r="AJ52" s="81"/>
      <c r="AK52" s="82"/>
      <c r="AL52" s="83"/>
      <c r="AM52" s="44">
        <f t="shared" si="38"/>
        <v>0</v>
      </c>
      <c r="AN52" s="81"/>
      <c r="AO52" s="82"/>
      <c r="AP52" s="83"/>
      <c r="AQ52" s="44">
        <f t="shared" si="39"/>
        <v>0</v>
      </c>
      <c r="AR52" s="81"/>
      <c r="AS52" s="82"/>
      <c r="AT52" s="83"/>
      <c r="AU52" s="44">
        <f t="shared" si="40"/>
        <v>0</v>
      </c>
      <c r="AV52" s="81"/>
      <c r="AW52" s="82"/>
      <c r="AX52" s="83"/>
      <c r="AY52" s="44">
        <f t="shared" si="41"/>
        <v>0</v>
      </c>
      <c r="AZ52" s="81"/>
      <c r="BA52" s="82"/>
      <c r="BB52" s="83"/>
      <c r="BC52" s="44">
        <f t="shared" si="42"/>
        <v>0</v>
      </c>
      <c r="BD52" s="81"/>
      <c r="BE52" s="82"/>
      <c r="BF52" s="83"/>
      <c r="BG52" s="44">
        <f t="shared" si="43"/>
        <v>0</v>
      </c>
      <c r="BH52" s="81"/>
      <c r="BI52" s="82"/>
      <c r="BJ52" s="83"/>
      <c r="BK52" s="44">
        <f t="shared" si="44"/>
        <v>0</v>
      </c>
    </row>
    <row r="53" spans="1:63" ht="14.25" customHeight="1" x14ac:dyDescent="0.25">
      <c r="A53" s="94" t="str">
        <f t="shared" ca="1" si="46"/>
        <v/>
      </c>
      <c r="B53" s="32" t="str">
        <f t="array" aca="1" ref="B53" ca="1">IFERROR(INDEX(GBK!A:A,A53) &amp; " - " &amp; INDEX(GBK!B:B,A53),"")</f>
        <v/>
      </c>
      <c r="C53" s="42"/>
      <c r="D53" s="35">
        <v>19</v>
      </c>
      <c r="E53" s="84"/>
      <c r="F53" s="128"/>
      <c r="G53" s="48" t="str">
        <f t="shared" si="27"/>
        <v/>
      </c>
      <c r="H53" s="25" t="str">
        <f t="array" ref="H53">IF(I53="","",IFERROR(INDEX(Lid!$F:$F,MATCH($E53,Lid!$A:$A,0)),""))</f>
        <v/>
      </c>
      <c r="I53" s="93" t="str">
        <f t="shared" si="28"/>
        <v/>
      </c>
      <c r="J53" s="48" t="str">
        <f t="shared" si="29"/>
        <v/>
      </c>
      <c r="K53" s="25" t="str">
        <f t="array" ref="K53">IF(I53="","",IFERROR($D$6 &amp; " " &amp;INDEX(Lid!$B:$B,MATCH($E53,Lid!$A:$A,0)),""))</f>
        <v/>
      </c>
      <c r="L53" s="44" t="str">
        <f t="shared" si="30"/>
        <v/>
      </c>
      <c r="M53" s="44" t="str">
        <f t="shared" si="31"/>
        <v/>
      </c>
      <c r="N53" s="44" t="str">
        <f t="shared" si="32"/>
        <v/>
      </c>
      <c r="O53" s="42"/>
      <c r="P53" s="81"/>
      <c r="Q53" s="82"/>
      <c r="R53" s="83"/>
      <c r="S53" s="44">
        <f t="shared" si="33"/>
        <v>0</v>
      </c>
      <c r="T53" s="81"/>
      <c r="U53" s="82"/>
      <c r="V53" s="83"/>
      <c r="W53" s="44">
        <f t="shared" si="34"/>
        <v>0</v>
      </c>
      <c r="X53" s="81"/>
      <c r="Y53" s="82"/>
      <c r="Z53" s="83"/>
      <c r="AA53" s="44">
        <f t="shared" si="35"/>
        <v>0</v>
      </c>
      <c r="AB53" s="81"/>
      <c r="AC53" s="82"/>
      <c r="AD53" s="83"/>
      <c r="AE53" s="44">
        <f t="shared" si="36"/>
        <v>0</v>
      </c>
      <c r="AF53" s="81"/>
      <c r="AG53" s="82"/>
      <c r="AH53" s="83"/>
      <c r="AI53" s="44">
        <f t="shared" si="37"/>
        <v>0</v>
      </c>
      <c r="AJ53" s="81"/>
      <c r="AK53" s="82"/>
      <c r="AL53" s="83"/>
      <c r="AM53" s="44">
        <f t="shared" si="38"/>
        <v>0</v>
      </c>
      <c r="AN53" s="81"/>
      <c r="AO53" s="82"/>
      <c r="AP53" s="83"/>
      <c r="AQ53" s="44">
        <f t="shared" si="39"/>
        <v>0</v>
      </c>
      <c r="AR53" s="81"/>
      <c r="AS53" s="82"/>
      <c r="AT53" s="83"/>
      <c r="AU53" s="44">
        <f t="shared" si="40"/>
        <v>0</v>
      </c>
      <c r="AV53" s="81"/>
      <c r="AW53" s="82"/>
      <c r="AX53" s="83"/>
      <c r="AY53" s="44">
        <f t="shared" si="41"/>
        <v>0</v>
      </c>
      <c r="AZ53" s="81"/>
      <c r="BA53" s="82"/>
      <c r="BB53" s="83"/>
      <c r="BC53" s="44">
        <f t="shared" si="42"/>
        <v>0</v>
      </c>
      <c r="BD53" s="81"/>
      <c r="BE53" s="82"/>
      <c r="BF53" s="83"/>
      <c r="BG53" s="44">
        <f t="shared" si="43"/>
        <v>0</v>
      </c>
      <c r="BH53" s="81"/>
      <c r="BI53" s="82"/>
      <c r="BJ53" s="83"/>
      <c r="BK53" s="44">
        <f t="shared" si="44"/>
        <v>0</v>
      </c>
    </row>
    <row r="54" spans="1:63" ht="14.25" customHeight="1" x14ac:dyDescent="0.25">
      <c r="A54" s="94" t="str">
        <f t="shared" ca="1" si="46"/>
        <v/>
      </c>
      <c r="B54" s="32" t="str">
        <f t="array" aca="1" ref="B54" ca="1">IFERROR(INDEX(GBK!A:A,A54) &amp; " - " &amp; INDEX(GBK!B:B,A54),"")</f>
        <v/>
      </c>
      <c r="C54" s="42"/>
      <c r="D54" s="35">
        <v>20</v>
      </c>
      <c r="E54" s="84"/>
      <c r="F54" s="128"/>
      <c r="G54" s="48" t="str">
        <f t="shared" si="27"/>
        <v/>
      </c>
      <c r="H54" s="25" t="str">
        <f t="array" ref="H54">IF(I54="","",IFERROR(INDEX(Lid!$F:$F,MATCH($E54,Lid!$A:$A,0)),""))</f>
        <v/>
      </c>
      <c r="I54" s="93" t="str">
        <f t="shared" si="28"/>
        <v/>
      </c>
      <c r="J54" s="48" t="str">
        <f t="shared" si="29"/>
        <v/>
      </c>
      <c r="K54" s="25" t="str">
        <f t="array" ref="K54">IF(I54="","",IFERROR($D$6 &amp; " " &amp;INDEX(Lid!$B:$B,MATCH($E54,Lid!$A:$A,0)),""))</f>
        <v/>
      </c>
      <c r="L54" s="44" t="str">
        <f t="shared" si="30"/>
        <v/>
      </c>
      <c r="M54" s="44" t="str">
        <f t="shared" si="31"/>
        <v/>
      </c>
      <c r="N54" s="44" t="str">
        <f t="shared" si="32"/>
        <v/>
      </c>
      <c r="O54" s="42"/>
      <c r="P54" s="81"/>
      <c r="Q54" s="82"/>
      <c r="R54" s="83"/>
      <c r="S54" s="44">
        <f t="shared" si="33"/>
        <v>0</v>
      </c>
      <c r="T54" s="81"/>
      <c r="U54" s="82"/>
      <c r="V54" s="83"/>
      <c r="W54" s="44">
        <f t="shared" si="34"/>
        <v>0</v>
      </c>
      <c r="X54" s="81"/>
      <c r="Y54" s="82"/>
      <c r="Z54" s="83"/>
      <c r="AA54" s="44">
        <f t="shared" si="35"/>
        <v>0</v>
      </c>
      <c r="AB54" s="81"/>
      <c r="AC54" s="82"/>
      <c r="AD54" s="83"/>
      <c r="AE54" s="44">
        <f t="shared" si="36"/>
        <v>0</v>
      </c>
      <c r="AF54" s="81"/>
      <c r="AG54" s="82"/>
      <c r="AH54" s="83"/>
      <c r="AI54" s="44">
        <f t="shared" si="37"/>
        <v>0</v>
      </c>
      <c r="AJ54" s="81"/>
      <c r="AK54" s="82"/>
      <c r="AL54" s="83"/>
      <c r="AM54" s="44">
        <f t="shared" si="38"/>
        <v>0</v>
      </c>
      <c r="AN54" s="81"/>
      <c r="AO54" s="82"/>
      <c r="AP54" s="83"/>
      <c r="AQ54" s="44">
        <f t="shared" si="39"/>
        <v>0</v>
      </c>
      <c r="AR54" s="81"/>
      <c r="AS54" s="82"/>
      <c r="AT54" s="83"/>
      <c r="AU54" s="44">
        <f t="shared" si="40"/>
        <v>0</v>
      </c>
      <c r="AV54" s="81"/>
      <c r="AW54" s="82"/>
      <c r="AX54" s="83"/>
      <c r="AY54" s="44">
        <f t="shared" si="41"/>
        <v>0</v>
      </c>
      <c r="AZ54" s="81"/>
      <c r="BA54" s="82"/>
      <c r="BB54" s="83"/>
      <c r="BC54" s="44">
        <f t="shared" si="42"/>
        <v>0</v>
      </c>
      <c r="BD54" s="81"/>
      <c r="BE54" s="82"/>
      <c r="BF54" s="83"/>
      <c r="BG54" s="44">
        <f t="shared" si="43"/>
        <v>0</v>
      </c>
      <c r="BH54" s="81"/>
      <c r="BI54" s="82"/>
      <c r="BJ54" s="83"/>
      <c r="BK54" s="44">
        <f t="shared" si="44"/>
        <v>0</v>
      </c>
    </row>
    <row r="55" spans="1:63" ht="14.25" customHeight="1" x14ac:dyDescent="0.25">
      <c r="A55" s="94" t="str">
        <f t="shared" ca="1" si="46"/>
        <v/>
      </c>
      <c r="B55" s="32" t="str">
        <f t="array" aca="1" ref="B55" ca="1">IFERROR(INDEX(GBK!A:A,A55) &amp; " - " &amp; INDEX(GBK!B:B,A55),"")</f>
        <v/>
      </c>
      <c r="C55" s="42"/>
      <c r="D55" s="35">
        <v>21</v>
      </c>
      <c r="E55" s="84"/>
      <c r="F55" s="128"/>
      <c r="G55" s="48" t="str">
        <f t="shared" si="27"/>
        <v/>
      </c>
      <c r="H55" s="25" t="str">
        <f t="array" ref="H55">IF(I55="","",IFERROR(INDEX(Lid!$F:$F,MATCH($E55,Lid!$A:$A,0)),""))</f>
        <v/>
      </c>
      <c r="I55" s="93" t="str">
        <f t="shared" si="28"/>
        <v/>
      </c>
      <c r="J55" s="48" t="str">
        <f t="shared" si="29"/>
        <v/>
      </c>
      <c r="K55" s="25" t="str">
        <f t="array" ref="K55">IF(I55="","",IFERROR($D$6 &amp; " " &amp;INDEX(Lid!$B:$B,MATCH($E55,Lid!$A:$A,0)),""))</f>
        <v/>
      </c>
      <c r="L55" s="44" t="str">
        <f t="shared" si="30"/>
        <v/>
      </c>
      <c r="M55" s="44" t="str">
        <f t="shared" si="31"/>
        <v/>
      </c>
      <c r="N55" s="44" t="str">
        <f t="shared" si="32"/>
        <v/>
      </c>
      <c r="O55" s="42"/>
      <c r="P55" s="81"/>
      <c r="Q55" s="82"/>
      <c r="R55" s="83"/>
      <c r="S55" s="44">
        <f t="shared" si="33"/>
        <v>0</v>
      </c>
      <c r="T55" s="81"/>
      <c r="U55" s="82"/>
      <c r="V55" s="83"/>
      <c r="W55" s="44">
        <f t="shared" si="34"/>
        <v>0</v>
      </c>
      <c r="X55" s="81"/>
      <c r="Y55" s="82"/>
      <c r="Z55" s="83"/>
      <c r="AA55" s="44">
        <f t="shared" si="35"/>
        <v>0</v>
      </c>
      <c r="AB55" s="81"/>
      <c r="AC55" s="82"/>
      <c r="AD55" s="83"/>
      <c r="AE55" s="44">
        <f t="shared" si="36"/>
        <v>0</v>
      </c>
      <c r="AF55" s="81"/>
      <c r="AG55" s="82"/>
      <c r="AH55" s="83"/>
      <c r="AI55" s="44">
        <f t="shared" si="37"/>
        <v>0</v>
      </c>
      <c r="AJ55" s="81"/>
      <c r="AK55" s="82"/>
      <c r="AL55" s="83"/>
      <c r="AM55" s="44">
        <f t="shared" si="38"/>
        <v>0</v>
      </c>
      <c r="AN55" s="81"/>
      <c r="AO55" s="82"/>
      <c r="AP55" s="83"/>
      <c r="AQ55" s="44">
        <f t="shared" si="39"/>
        <v>0</v>
      </c>
      <c r="AR55" s="81"/>
      <c r="AS55" s="82"/>
      <c r="AT55" s="83"/>
      <c r="AU55" s="44">
        <f t="shared" si="40"/>
        <v>0</v>
      </c>
      <c r="AV55" s="81"/>
      <c r="AW55" s="82"/>
      <c r="AX55" s="83"/>
      <c r="AY55" s="44">
        <f t="shared" si="41"/>
        <v>0</v>
      </c>
      <c r="AZ55" s="81"/>
      <c r="BA55" s="82"/>
      <c r="BB55" s="83"/>
      <c r="BC55" s="44">
        <f t="shared" si="42"/>
        <v>0</v>
      </c>
      <c r="BD55" s="81"/>
      <c r="BE55" s="82"/>
      <c r="BF55" s="83"/>
      <c r="BG55" s="44">
        <f t="shared" si="43"/>
        <v>0</v>
      </c>
      <c r="BH55" s="81"/>
      <c r="BI55" s="82"/>
      <c r="BJ55" s="83"/>
      <c r="BK55" s="44">
        <f t="shared" si="44"/>
        <v>0</v>
      </c>
    </row>
    <row r="56" spans="1:63" ht="14.25" customHeight="1" x14ac:dyDescent="0.25">
      <c r="A56" s="94" t="str">
        <f t="shared" ca="1" si="46"/>
        <v/>
      </c>
      <c r="B56" s="32" t="str">
        <f t="array" aca="1" ref="B56" ca="1">IFERROR(INDEX(GBK!A:A,A56) &amp; " - " &amp; INDEX(GBK!B:B,A56),"")</f>
        <v/>
      </c>
      <c r="C56" s="42"/>
      <c r="D56" s="35">
        <v>22</v>
      </c>
      <c r="E56" s="84"/>
      <c r="F56" s="128"/>
      <c r="G56" s="48" t="str">
        <f t="shared" si="27"/>
        <v/>
      </c>
      <c r="H56" s="25" t="str">
        <f t="array" ref="H56">IF(I56="","",IFERROR(INDEX(Lid!$F:$F,MATCH($E56,Lid!$A:$A,0)),""))</f>
        <v/>
      </c>
      <c r="I56" s="93" t="str">
        <f t="shared" si="28"/>
        <v/>
      </c>
      <c r="J56" s="48" t="str">
        <f t="shared" si="29"/>
        <v/>
      </c>
      <c r="K56" s="25" t="str">
        <f t="array" ref="K56">IF(I56="","",IFERROR($D$6 &amp; " " &amp;INDEX(Lid!$B:$B,MATCH($E56,Lid!$A:$A,0)),""))</f>
        <v/>
      </c>
      <c r="L56" s="44" t="str">
        <f t="shared" si="30"/>
        <v/>
      </c>
      <c r="M56" s="44" t="str">
        <f t="shared" si="31"/>
        <v/>
      </c>
      <c r="N56" s="44" t="str">
        <f t="shared" si="32"/>
        <v/>
      </c>
      <c r="O56" s="42"/>
      <c r="P56" s="81"/>
      <c r="Q56" s="82"/>
      <c r="R56" s="83"/>
      <c r="S56" s="44">
        <f t="shared" si="33"/>
        <v>0</v>
      </c>
      <c r="T56" s="81"/>
      <c r="U56" s="82"/>
      <c r="V56" s="83"/>
      <c r="W56" s="44">
        <f t="shared" si="34"/>
        <v>0</v>
      </c>
      <c r="X56" s="81"/>
      <c r="Y56" s="82"/>
      <c r="Z56" s="83"/>
      <c r="AA56" s="44">
        <f t="shared" si="35"/>
        <v>0</v>
      </c>
      <c r="AB56" s="81"/>
      <c r="AC56" s="82"/>
      <c r="AD56" s="83"/>
      <c r="AE56" s="44">
        <f t="shared" si="36"/>
        <v>0</v>
      </c>
      <c r="AF56" s="81"/>
      <c r="AG56" s="82"/>
      <c r="AH56" s="83"/>
      <c r="AI56" s="44">
        <f t="shared" si="37"/>
        <v>0</v>
      </c>
      <c r="AJ56" s="81"/>
      <c r="AK56" s="82"/>
      <c r="AL56" s="83"/>
      <c r="AM56" s="44">
        <f t="shared" si="38"/>
        <v>0</v>
      </c>
      <c r="AN56" s="81"/>
      <c r="AO56" s="82"/>
      <c r="AP56" s="83"/>
      <c r="AQ56" s="44">
        <f t="shared" si="39"/>
        <v>0</v>
      </c>
      <c r="AR56" s="81"/>
      <c r="AS56" s="82"/>
      <c r="AT56" s="83"/>
      <c r="AU56" s="44">
        <f t="shared" si="40"/>
        <v>0</v>
      </c>
      <c r="AV56" s="81"/>
      <c r="AW56" s="82"/>
      <c r="AX56" s="83"/>
      <c r="AY56" s="44">
        <f t="shared" si="41"/>
        <v>0</v>
      </c>
      <c r="AZ56" s="81"/>
      <c r="BA56" s="82"/>
      <c r="BB56" s="83"/>
      <c r="BC56" s="44">
        <f t="shared" si="42"/>
        <v>0</v>
      </c>
      <c r="BD56" s="81"/>
      <c r="BE56" s="82"/>
      <c r="BF56" s="83"/>
      <c r="BG56" s="44">
        <f t="shared" si="43"/>
        <v>0</v>
      </c>
      <c r="BH56" s="81"/>
      <c r="BI56" s="82"/>
      <c r="BJ56" s="83"/>
      <c r="BK56" s="44">
        <f t="shared" si="44"/>
        <v>0</v>
      </c>
    </row>
    <row r="57" spans="1:63" ht="14.25" customHeight="1" x14ac:dyDescent="0.25">
      <c r="A57" s="94" t="str">
        <f t="shared" ca="1" si="46"/>
        <v/>
      </c>
      <c r="B57" s="32" t="str">
        <f t="array" aca="1" ref="B57" ca="1">IFERROR(INDEX(GBK!A:A,A57) &amp; " - " &amp; INDEX(GBK!B:B,A57),"")</f>
        <v/>
      </c>
      <c r="C57" s="42"/>
      <c r="D57" s="35">
        <v>23</v>
      </c>
      <c r="E57" s="84"/>
      <c r="F57" s="128"/>
      <c r="G57" s="48" t="str">
        <f t="shared" si="27"/>
        <v/>
      </c>
      <c r="H57" s="25" t="str">
        <f t="array" ref="H57">IF(I57="","",IFERROR(INDEX(Lid!$F:$F,MATCH($E57,Lid!$A:$A,0)),""))</f>
        <v/>
      </c>
      <c r="I57" s="93" t="str">
        <f t="shared" si="28"/>
        <v/>
      </c>
      <c r="J57" s="48" t="str">
        <f t="shared" si="29"/>
        <v/>
      </c>
      <c r="K57" s="25" t="str">
        <f t="array" ref="K57">IF(I57="","",IFERROR($D$6 &amp; " " &amp;INDEX(Lid!$B:$B,MATCH($E57,Lid!$A:$A,0)),""))</f>
        <v/>
      </c>
      <c r="L57" s="44" t="str">
        <f t="shared" si="30"/>
        <v/>
      </c>
      <c r="M57" s="44" t="str">
        <f t="shared" si="31"/>
        <v/>
      </c>
      <c r="N57" s="44" t="str">
        <f t="shared" si="32"/>
        <v/>
      </c>
      <c r="O57" s="42"/>
      <c r="P57" s="81"/>
      <c r="Q57" s="82"/>
      <c r="R57" s="83"/>
      <c r="S57" s="44">
        <f t="shared" si="33"/>
        <v>0</v>
      </c>
      <c r="T57" s="81"/>
      <c r="U57" s="82"/>
      <c r="V57" s="83"/>
      <c r="W57" s="44">
        <f t="shared" si="34"/>
        <v>0</v>
      </c>
      <c r="X57" s="81"/>
      <c r="Y57" s="82"/>
      <c r="Z57" s="83"/>
      <c r="AA57" s="44">
        <f t="shared" si="35"/>
        <v>0</v>
      </c>
      <c r="AB57" s="81"/>
      <c r="AC57" s="82"/>
      <c r="AD57" s="83"/>
      <c r="AE57" s="44">
        <f t="shared" si="36"/>
        <v>0</v>
      </c>
      <c r="AF57" s="81"/>
      <c r="AG57" s="82"/>
      <c r="AH57" s="83"/>
      <c r="AI57" s="44">
        <f t="shared" si="37"/>
        <v>0</v>
      </c>
      <c r="AJ57" s="81"/>
      <c r="AK57" s="82"/>
      <c r="AL57" s="83"/>
      <c r="AM57" s="44">
        <f t="shared" si="38"/>
        <v>0</v>
      </c>
      <c r="AN57" s="81"/>
      <c r="AO57" s="82"/>
      <c r="AP57" s="83"/>
      <c r="AQ57" s="44">
        <f t="shared" si="39"/>
        <v>0</v>
      </c>
      <c r="AR57" s="81"/>
      <c r="AS57" s="82"/>
      <c r="AT57" s="83"/>
      <c r="AU57" s="44">
        <f t="shared" si="40"/>
        <v>0</v>
      </c>
      <c r="AV57" s="81"/>
      <c r="AW57" s="82"/>
      <c r="AX57" s="83"/>
      <c r="AY57" s="44">
        <f t="shared" si="41"/>
        <v>0</v>
      </c>
      <c r="AZ57" s="81"/>
      <c r="BA57" s="82"/>
      <c r="BB57" s="83"/>
      <c r="BC57" s="44">
        <f t="shared" si="42"/>
        <v>0</v>
      </c>
      <c r="BD57" s="81"/>
      <c r="BE57" s="82"/>
      <c r="BF57" s="83"/>
      <c r="BG57" s="44">
        <f t="shared" si="43"/>
        <v>0</v>
      </c>
      <c r="BH57" s="81"/>
      <c r="BI57" s="82"/>
      <c r="BJ57" s="83"/>
      <c r="BK57" s="44">
        <f t="shared" si="44"/>
        <v>0</v>
      </c>
    </row>
    <row r="58" spans="1:63" ht="14.25" customHeight="1" x14ac:dyDescent="0.25">
      <c r="A58" s="94" t="str">
        <f t="shared" ca="1" si="46"/>
        <v/>
      </c>
      <c r="B58" s="32" t="str">
        <f t="array" aca="1" ref="B58" ca="1">IFERROR(INDEX(GBK!A:A,A58) &amp; " - " &amp; INDEX(GBK!B:B,A58),"")</f>
        <v/>
      </c>
      <c r="C58" s="42"/>
      <c r="D58" s="35">
        <v>24</v>
      </c>
      <c r="E58" s="84"/>
      <c r="F58" s="128"/>
      <c r="G58" s="48" t="str">
        <f t="shared" si="27"/>
        <v/>
      </c>
      <c r="H58" s="25" t="str">
        <f t="array" ref="H58">IF(I58="","",IFERROR(INDEX(Lid!$F:$F,MATCH($E58,Lid!$A:$A,0)),""))</f>
        <v/>
      </c>
      <c r="I58" s="93" t="str">
        <f t="shared" si="28"/>
        <v/>
      </c>
      <c r="J58" s="48" t="str">
        <f t="shared" si="29"/>
        <v/>
      </c>
      <c r="K58" s="25" t="str">
        <f t="array" ref="K58">IF(I58="","",IFERROR($D$6 &amp; " " &amp;INDEX(Lid!$B:$B,MATCH($E58,Lid!$A:$A,0)),""))</f>
        <v/>
      </c>
      <c r="L58" s="44" t="str">
        <f t="shared" si="30"/>
        <v/>
      </c>
      <c r="M58" s="44" t="str">
        <f t="shared" si="31"/>
        <v/>
      </c>
      <c r="N58" s="44" t="str">
        <f t="shared" si="32"/>
        <v/>
      </c>
      <c r="O58" s="42"/>
      <c r="P58" s="81"/>
      <c r="Q58" s="82"/>
      <c r="R58" s="83"/>
      <c r="S58" s="44">
        <f t="shared" si="33"/>
        <v>0</v>
      </c>
      <c r="T58" s="81"/>
      <c r="U58" s="82"/>
      <c r="V58" s="83"/>
      <c r="W58" s="44">
        <f t="shared" si="34"/>
        <v>0</v>
      </c>
      <c r="X58" s="81"/>
      <c r="Y58" s="82"/>
      <c r="Z58" s="83"/>
      <c r="AA58" s="44">
        <f t="shared" si="35"/>
        <v>0</v>
      </c>
      <c r="AB58" s="81"/>
      <c r="AC58" s="82"/>
      <c r="AD58" s="83"/>
      <c r="AE58" s="44">
        <f t="shared" si="36"/>
        <v>0</v>
      </c>
      <c r="AF58" s="81"/>
      <c r="AG58" s="82"/>
      <c r="AH58" s="83"/>
      <c r="AI58" s="44">
        <f t="shared" si="37"/>
        <v>0</v>
      </c>
      <c r="AJ58" s="81"/>
      <c r="AK58" s="82"/>
      <c r="AL58" s="83"/>
      <c r="AM58" s="44">
        <f t="shared" si="38"/>
        <v>0</v>
      </c>
      <c r="AN58" s="81"/>
      <c r="AO58" s="82"/>
      <c r="AP58" s="83"/>
      <c r="AQ58" s="44">
        <f t="shared" si="39"/>
        <v>0</v>
      </c>
      <c r="AR58" s="81"/>
      <c r="AS58" s="82"/>
      <c r="AT58" s="83"/>
      <c r="AU58" s="44">
        <f t="shared" si="40"/>
        <v>0</v>
      </c>
      <c r="AV58" s="81"/>
      <c r="AW58" s="82"/>
      <c r="AX58" s="83"/>
      <c r="AY58" s="44">
        <f t="shared" si="41"/>
        <v>0</v>
      </c>
      <c r="AZ58" s="81"/>
      <c r="BA58" s="82"/>
      <c r="BB58" s="83"/>
      <c r="BC58" s="44">
        <f t="shared" si="42"/>
        <v>0</v>
      </c>
      <c r="BD58" s="81"/>
      <c r="BE58" s="82"/>
      <c r="BF58" s="83"/>
      <c r="BG58" s="44">
        <f t="shared" si="43"/>
        <v>0</v>
      </c>
      <c r="BH58" s="81"/>
      <c r="BI58" s="82"/>
      <c r="BJ58" s="83"/>
      <c r="BK58" s="44">
        <f t="shared" si="44"/>
        <v>0</v>
      </c>
    </row>
    <row r="59" spans="1:63" ht="14.25" customHeight="1" x14ac:dyDescent="0.25">
      <c r="A59" s="94" t="str">
        <f t="shared" ca="1" si="46"/>
        <v/>
      </c>
      <c r="B59" s="32" t="str">
        <f t="array" aca="1" ref="B59" ca="1">IFERROR(INDEX(GBK!A:A,A59) &amp; " - " &amp; INDEX(GBK!B:B,A59),"")</f>
        <v/>
      </c>
      <c r="C59" s="42"/>
      <c r="D59" s="35">
        <v>25</v>
      </c>
      <c r="E59" s="84"/>
      <c r="F59" s="128"/>
      <c r="G59" s="48" t="str">
        <f t="shared" si="27"/>
        <v/>
      </c>
      <c r="H59" s="25" t="str">
        <f t="array" ref="H59">IF(I59="","",IFERROR(INDEX(Lid!$F:$F,MATCH($E59,Lid!$A:$A,0)),""))</f>
        <v/>
      </c>
      <c r="I59" s="93" t="str">
        <f t="shared" si="28"/>
        <v/>
      </c>
      <c r="J59" s="48" t="str">
        <f t="shared" si="29"/>
        <v/>
      </c>
      <c r="K59" s="25" t="str">
        <f t="array" ref="K59">IF(I59="","",IFERROR($D$6 &amp; " " &amp;INDEX(Lid!$B:$B,MATCH($E59,Lid!$A:$A,0)),""))</f>
        <v/>
      </c>
      <c r="L59" s="44" t="str">
        <f t="shared" si="30"/>
        <v/>
      </c>
      <c r="M59" s="44" t="str">
        <f t="shared" si="31"/>
        <v/>
      </c>
      <c r="N59" s="44" t="str">
        <f t="shared" si="32"/>
        <v/>
      </c>
      <c r="O59" s="42"/>
      <c r="P59" s="81"/>
      <c r="Q59" s="82"/>
      <c r="R59" s="83"/>
      <c r="S59" s="44">
        <f t="shared" si="33"/>
        <v>0</v>
      </c>
      <c r="T59" s="81"/>
      <c r="U59" s="82"/>
      <c r="V59" s="83"/>
      <c r="W59" s="44">
        <f t="shared" si="34"/>
        <v>0</v>
      </c>
      <c r="X59" s="81"/>
      <c r="Y59" s="82"/>
      <c r="Z59" s="83"/>
      <c r="AA59" s="44">
        <f t="shared" si="35"/>
        <v>0</v>
      </c>
      <c r="AB59" s="81"/>
      <c r="AC59" s="82"/>
      <c r="AD59" s="83"/>
      <c r="AE59" s="44">
        <f t="shared" si="36"/>
        <v>0</v>
      </c>
      <c r="AF59" s="81"/>
      <c r="AG59" s="82"/>
      <c r="AH59" s="83"/>
      <c r="AI59" s="44">
        <f t="shared" si="37"/>
        <v>0</v>
      </c>
      <c r="AJ59" s="81"/>
      <c r="AK59" s="82"/>
      <c r="AL59" s="83"/>
      <c r="AM59" s="44">
        <f t="shared" si="38"/>
        <v>0</v>
      </c>
      <c r="AN59" s="81"/>
      <c r="AO59" s="82"/>
      <c r="AP59" s="83"/>
      <c r="AQ59" s="44">
        <f t="shared" si="39"/>
        <v>0</v>
      </c>
      <c r="AR59" s="81"/>
      <c r="AS59" s="82"/>
      <c r="AT59" s="83"/>
      <c r="AU59" s="44">
        <f t="shared" si="40"/>
        <v>0</v>
      </c>
      <c r="AV59" s="81"/>
      <c r="AW59" s="82"/>
      <c r="AX59" s="83"/>
      <c r="AY59" s="44">
        <f t="shared" si="41"/>
        <v>0</v>
      </c>
      <c r="AZ59" s="81"/>
      <c r="BA59" s="82"/>
      <c r="BB59" s="83"/>
      <c r="BC59" s="44">
        <f t="shared" si="42"/>
        <v>0</v>
      </c>
      <c r="BD59" s="81"/>
      <c r="BE59" s="82"/>
      <c r="BF59" s="83"/>
      <c r="BG59" s="44">
        <f t="shared" si="43"/>
        <v>0</v>
      </c>
      <c r="BH59" s="81"/>
      <c r="BI59" s="82"/>
      <c r="BJ59" s="83"/>
      <c r="BK59" s="44">
        <f t="shared" si="44"/>
        <v>0</v>
      </c>
    </row>
    <row r="60" spans="1:63" ht="14.25" customHeight="1" x14ac:dyDescent="0.25">
      <c r="A60" s="94" t="str">
        <f t="shared" ca="1" si="46"/>
        <v/>
      </c>
      <c r="B60" s="32" t="str">
        <f t="array" aca="1" ref="B60" ca="1">IFERROR(INDEX(GBK!A:A,A60) &amp; " - " &amp; INDEX(GBK!B:B,A60),"")</f>
        <v/>
      </c>
      <c r="C60" s="42"/>
      <c r="D60" s="35">
        <v>26</v>
      </c>
      <c r="E60" s="84"/>
      <c r="F60" s="128"/>
      <c r="G60" s="48" t="str">
        <f t="shared" si="27"/>
        <v/>
      </c>
      <c r="H60" s="25" t="str">
        <f t="array" ref="H60">IF(I60="","",IFERROR(INDEX(Lid!$F:$F,MATCH($E60,Lid!$A:$A,0)),""))</f>
        <v/>
      </c>
      <c r="I60" s="93" t="str">
        <f t="shared" si="28"/>
        <v/>
      </c>
      <c r="J60" s="48" t="str">
        <f t="shared" si="29"/>
        <v/>
      </c>
      <c r="K60" s="25" t="str">
        <f t="array" ref="K60">IF(I60="","",IFERROR($D$6 &amp; " " &amp;INDEX(Lid!$B:$B,MATCH($E60,Lid!$A:$A,0)),""))</f>
        <v/>
      </c>
      <c r="L60" s="44" t="str">
        <f t="shared" si="30"/>
        <v/>
      </c>
      <c r="M60" s="44" t="str">
        <f t="shared" si="31"/>
        <v/>
      </c>
      <c r="N60" s="44" t="str">
        <f t="shared" si="32"/>
        <v/>
      </c>
      <c r="O60" s="42"/>
      <c r="P60" s="81"/>
      <c r="Q60" s="82"/>
      <c r="R60" s="83"/>
      <c r="S60" s="44">
        <f t="shared" si="33"/>
        <v>0</v>
      </c>
      <c r="T60" s="81"/>
      <c r="U60" s="82"/>
      <c r="V60" s="83"/>
      <c r="W60" s="44">
        <f t="shared" si="34"/>
        <v>0</v>
      </c>
      <c r="X60" s="81"/>
      <c r="Y60" s="82"/>
      <c r="Z60" s="83"/>
      <c r="AA60" s="44">
        <f t="shared" si="35"/>
        <v>0</v>
      </c>
      <c r="AB60" s="81"/>
      <c r="AC60" s="82"/>
      <c r="AD60" s="83"/>
      <c r="AE60" s="44">
        <f t="shared" si="36"/>
        <v>0</v>
      </c>
      <c r="AF60" s="81"/>
      <c r="AG60" s="82"/>
      <c r="AH60" s="83"/>
      <c r="AI60" s="44">
        <f t="shared" si="37"/>
        <v>0</v>
      </c>
      <c r="AJ60" s="81"/>
      <c r="AK60" s="82"/>
      <c r="AL60" s="83"/>
      <c r="AM60" s="44">
        <f t="shared" si="38"/>
        <v>0</v>
      </c>
      <c r="AN60" s="81"/>
      <c r="AO60" s="82"/>
      <c r="AP60" s="83"/>
      <c r="AQ60" s="44">
        <f t="shared" si="39"/>
        <v>0</v>
      </c>
      <c r="AR60" s="81"/>
      <c r="AS60" s="82"/>
      <c r="AT60" s="83"/>
      <c r="AU60" s="44">
        <f t="shared" si="40"/>
        <v>0</v>
      </c>
      <c r="AV60" s="81"/>
      <c r="AW60" s="82"/>
      <c r="AX60" s="83"/>
      <c r="AY60" s="44">
        <f t="shared" si="41"/>
        <v>0</v>
      </c>
      <c r="AZ60" s="81"/>
      <c r="BA60" s="82"/>
      <c r="BB60" s="83"/>
      <c r="BC60" s="44">
        <f t="shared" si="42"/>
        <v>0</v>
      </c>
      <c r="BD60" s="81"/>
      <c r="BE60" s="82"/>
      <c r="BF60" s="83"/>
      <c r="BG60" s="44">
        <f t="shared" si="43"/>
        <v>0</v>
      </c>
      <c r="BH60" s="81"/>
      <c r="BI60" s="82"/>
      <c r="BJ60" s="83"/>
      <c r="BK60" s="44">
        <f t="shared" si="44"/>
        <v>0</v>
      </c>
    </row>
    <row r="61" spans="1:63" ht="14.25" customHeight="1" x14ac:dyDescent="0.25">
      <c r="A61" s="94" t="str">
        <f t="shared" ca="1" si="46"/>
        <v/>
      </c>
      <c r="B61" s="32" t="str">
        <f t="array" aca="1" ref="B61" ca="1">IFERROR(INDEX(GBK!A:A,A61) &amp; " - " &amp; INDEX(GBK!B:B,A61),"")</f>
        <v/>
      </c>
      <c r="C61" s="42"/>
      <c r="D61" s="35">
        <v>27</v>
      </c>
      <c r="E61" s="84"/>
      <c r="F61" s="128"/>
      <c r="G61" s="48" t="str">
        <f t="shared" si="27"/>
        <v/>
      </c>
      <c r="H61" s="25" t="str">
        <f t="array" ref="H61">IF(I61="","",IFERROR(INDEX(Lid!$F:$F,MATCH($E61,Lid!$A:$A,0)),""))</f>
        <v/>
      </c>
      <c r="I61" s="93" t="str">
        <f t="shared" si="28"/>
        <v/>
      </c>
      <c r="J61" s="48" t="str">
        <f t="shared" si="29"/>
        <v/>
      </c>
      <c r="K61" s="25" t="str">
        <f t="array" ref="K61">IF(I61="","",IFERROR($D$6 &amp; " " &amp;INDEX(Lid!$B:$B,MATCH($E61,Lid!$A:$A,0)),""))</f>
        <v/>
      </c>
      <c r="L61" s="44" t="str">
        <f t="shared" si="30"/>
        <v/>
      </c>
      <c r="M61" s="44" t="str">
        <f t="shared" si="31"/>
        <v/>
      </c>
      <c r="N61" s="44" t="str">
        <f t="shared" si="32"/>
        <v/>
      </c>
      <c r="O61" s="42"/>
      <c r="P61" s="81"/>
      <c r="Q61" s="82"/>
      <c r="R61" s="83"/>
      <c r="S61" s="44">
        <f t="shared" si="33"/>
        <v>0</v>
      </c>
      <c r="T61" s="81"/>
      <c r="U61" s="82"/>
      <c r="V61" s="83"/>
      <c r="W61" s="44">
        <f t="shared" si="34"/>
        <v>0</v>
      </c>
      <c r="X61" s="81"/>
      <c r="Y61" s="82"/>
      <c r="Z61" s="83"/>
      <c r="AA61" s="44">
        <f t="shared" si="35"/>
        <v>0</v>
      </c>
      <c r="AB61" s="81"/>
      <c r="AC61" s="82"/>
      <c r="AD61" s="83"/>
      <c r="AE61" s="44">
        <f t="shared" si="36"/>
        <v>0</v>
      </c>
      <c r="AF61" s="81"/>
      <c r="AG61" s="82"/>
      <c r="AH61" s="83"/>
      <c r="AI61" s="44">
        <f t="shared" si="37"/>
        <v>0</v>
      </c>
      <c r="AJ61" s="81"/>
      <c r="AK61" s="82"/>
      <c r="AL61" s="83"/>
      <c r="AM61" s="44">
        <f t="shared" si="38"/>
        <v>0</v>
      </c>
      <c r="AN61" s="81"/>
      <c r="AO61" s="82"/>
      <c r="AP61" s="83"/>
      <c r="AQ61" s="44">
        <f t="shared" si="39"/>
        <v>0</v>
      </c>
      <c r="AR61" s="81"/>
      <c r="AS61" s="82"/>
      <c r="AT61" s="83"/>
      <c r="AU61" s="44">
        <f t="shared" si="40"/>
        <v>0</v>
      </c>
      <c r="AV61" s="81"/>
      <c r="AW61" s="82"/>
      <c r="AX61" s="83"/>
      <c r="AY61" s="44">
        <f t="shared" si="41"/>
        <v>0</v>
      </c>
      <c r="AZ61" s="81"/>
      <c r="BA61" s="82"/>
      <c r="BB61" s="83"/>
      <c r="BC61" s="44">
        <f t="shared" si="42"/>
        <v>0</v>
      </c>
      <c r="BD61" s="81"/>
      <c r="BE61" s="82"/>
      <c r="BF61" s="83"/>
      <c r="BG61" s="44">
        <f t="shared" si="43"/>
        <v>0</v>
      </c>
      <c r="BH61" s="81"/>
      <c r="BI61" s="82"/>
      <c r="BJ61" s="83"/>
      <c r="BK61" s="44">
        <f t="shared" si="44"/>
        <v>0</v>
      </c>
    </row>
    <row r="62" spans="1:63" ht="14.25" customHeight="1" x14ac:dyDescent="0.25">
      <c r="A62" s="94" t="str">
        <f t="shared" ca="1" si="46"/>
        <v/>
      </c>
      <c r="B62" s="32" t="str">
        <f t="array" aca="1" ref="B62" ca="1">IFERROR(INDEX(GBK!A:A,A62) &amp; " - " &amp; INDEX(GBK!B:B,A62),"")</f>
        <v/>
      </c>
      <c r="C62" s="42"/>
      <c r="D62" s="35">
        <v>28</v>
      </c>
      <c r="E62" s="84"/>
      <c r="F62" s="128"/>
      <c r="G62" s="48" t="str">
        <f t="shared" si="27"/>
        <v/>
      </c>
      <c r="H62" s="25" t="str">
        <f t="array" ref="H62">IF(I62="","",IFERROR(INDEX(Lid!$F:$F,MATCH($E62,Lid!$A:$A,0)),""))</f>
        <v/>
      </c>
      <c r="I62" s="93" t="str">
        <f t="shared" si="28"/>
        <v/>
      </c>
      <c r="J62" s="48" t="str">
        <f t="shared" si="29"/>
        <v/>
      </c>
      <c r="K62" s="25" t="str">
        <f t="array" ref="K62">IF(I62="","",IFERROR($D$6 &amp; " " &amp;INDEX(Lid!$B:$B,MATCH($E62,Lid!$A:$A,0)),""))</f>
        <v/>
      </c>
      <c r="L62" s="44" t="str">
        <f t="shared" si="30"/>
        <v/>
      </c>
      <c r="M62" s="44" t="str">
        <f t="shared" si="31"/>
        <v/>
      </c>
      <c r="N62" s="44" t="str">
        <f t="shared" si="32"/>
        <v/>
      </c>
      <c r="O62" s="42"/>
      <c r="P62" s="81"/>
      <c r="Q62" s="82"/>
      <c r="R62" s="83"/>
      <c r="S62" s="44">
        <f t="shared" si="33"/>
        <v>0</v>
      </c>
      <c r="T62" s="81"/>
      <c r="U62" s="82"/>
      <c r="V62" s="83"/>
      <c r="W62" s="44">
        <f t="shared" si="34"/>
        <v>0</v>
      </c>
      <c r="X62" s="81"/>
      <c r="Y62" s="82"/>
      <c r="Z62" s="83"/>
      <c r="AA62" s="44">
        <f t="shared" si="35"/>
        <v>0</v>
      </c>
      <c r="AB62" s="81"/>
      <c r="AC62" s="82"/>
      <c r="AD62" s="83"/>
      <c r="AE62" s="44">
        <f t="shared" si="36"/>
        <v>0</v>
      </c>
      <c r="AF62" s="81"/>
      <c r="AG62" s="82"/>
      <c r="AH62" s="83"/>
      <c r="AI62" s="44">
        <f t="shared" si="37"/>
        <v>0</v>
      </c>
      <c r="AJ62" s="81"/>
      <c r="AK62" s="82"/>
      <c r="AL62" s="83"/>
      <c r="AM62" s="44">
        <f t="shared" si="38"/>
        <v>0</v>
      </c>
      <c r="AN62" s="81"/>
      <c r="AO62" s="82"/>
      <c r="AP62" s="83"/>
      <c r="AQ62" s="44">
        <f t="shared" si="39"/>
        <v>0</v>
      </c>
      <c r="AR62" s="81"/>
      <c r="AS62" s="82"/>
      <c r="AT62" s="83"/>
      <c r="AU62" s="44">
        <f t="shared" si="40"/>
        <v>0</v>
      </c>
      <c r="AV62" s="81"/>
      <c r="AW62" s="82"/>
      <c r="AX62" s="83"/>
      <c r="AY62" s="44">
        <f t="shared" si="41"/>
        <v>0</v>
      </c>
      <c r="AZ62" s="81"/>
      <c r="BA62" s="82"/>
      <c r="BB62" s="83"/>
      <c r="BC62" s="44">
        <f t="shared" si="42"/>
        <v>0</v>
      </c>
      <c r="BD62" s="81"/>
      <c r="BE62" s="82"/>
      <c r="BF62" s="83"/>
      <c r="BG62" s="44">
        <f t="shared" si="43"/>
        <v>0</v>
      </c>
      <c r="BH62" s="81"/>
      <c r="BI62" s="82"/>
      <c r="BJ62" s="83"/>
      <c r="BK62" s="44">
        <f t="shared" si="44"/>
        <v>0</v>
      </c>
    </row>
    <row r="63" spans="1:63" ht="14.25" customHeight="1" x14ac:dyDescent="0.25">
      <c r="A63" s="94" t="str">
        <f t="shared" ca="1" si="46"/>
        <v/>
      </c>
      <c r="B63" s="32" t="str">
        <f t="array" aca="1" ref="B63" ca="1">IFERROR(INDEX(GBK!A:A,A63) &amp; " - " &amp; INDEX(GBK!B:B,A63),"")</f>
        <v/>
      </c>
      <c r="C63" s="42"/>
      <c r="D63" s="35">
        <v>29</v>
      </c>
      <c r="E63" s="84"/>
      <c r="F63" s="128"/>
      <c r="G63" s="48" t="str">
        <f t="shared" si="27"/>
        <v/>
      </c>
      <c r="H63" s="25" t="str">
        <f t="array" ref="H63">IF(I63="","",IFERROR(INDEX(Lid!$F:$F,MATCH($E63,Lid!$A:$A,0)),""))</f>
        <v/>
      </c>
      <c r="I63" s="93" t="str">
        <f t="shared" si="28"/>
        <v/>
      </c>
      <c r="J63" s="48" t="str">
        <f t="shared" si="29"/>
        <v/>
      </c>
      <c r="K63" s="25" t="str">
        <f t="array" ref="K63">IF(I63="","",IFERROR($D$6 &amp; " " &amp;INDEX(Lid!$B:$B,MATCH($E63,Lid!$A:$A,0)),""))</f>
        <v/>
      </c>
      <c r="L63" s="44" t="str">
        <f t="shared" si="30"/>
        <v/>
      </c>
      <c r="M63" s="44" t="str">
        <f t="shared" si="31"/>
        <v/>
      </c>
      <c r="N63" s="44" t="str">
        <f t="shared" si="32"/>
        <v/>
      </c>
      <c r="O63" s="42"/>
      <c r="P63" s="81"/>
      <c r="Q63" s="82"/>
      <c r="R63" s="83"/>
      <c r="S63" s="44">
        <f t="shared" si="33"/>
        <v>0</v>
      </c>
      <c r="T63" s="81"/>
      <c r="U63" s="82"/>
      <c r="V63" s="83"/>
      <c r="W63" s="44">
        <f t="shared" si="34"/>
        <v>0</v>
      </c>
      <c r="X63" s="81"/>
      <c r="Y63" s="82"/>
      <c r="Z63" s="83"/>
      <c r="AA63" s="44">
        <f t="shared" si="35"/>
        <v>0</v>
      </c>
      <c r="AB63" s="81"/>
      <c r="AC63" s="82"/>
      <c r="AD63" s="83"/>
      <c r="AE63" s="44">
        <f t="shared" si="36"/>
        <v>0</v>
      </c>
      <c r="AF63" s="81"/>
      <c r="AG63" s="82"/>
      <c r="AH63" s="83"/>
      <c r="AI63" s="44">
        <f t="shared" si="37"/>
        <v>0</v>
      </c>
      <c r="AJ63" s="81"/>
      <c r="AK63" s="82"/>
      <c r="AL63" s="83"/>
      <c r="AM63" s="44">
        <f t="shared" si="38"/>
        <v>0</v>
      </c>
      <c r="AN63" s="81"/>
      <c r="AO63" s="82"/>
      <c r="AP63" s="83"/>
      <c r="AQ63" s="44">
        <f t="shared" si="39"/>
        <v>0</v>
      </c>
      <c r="AR63" s="81"/>
      <c r="AS63" s="82"/>
      <c r="AT63" s="83"/>
      <c r="AU63" s="44">
        <f t="shared" si="40"/>
        <v>0</v>
      </c>
      <c r="AV63" s="81"/>
      <c r="AW63" s="82"/>
      <c r="AX63" s="83"/>
      <c r="AY63" s="44">
        <f t="shared" si="41"/>
        <v>0</v>
      </c>
      <c r="AZ63" s="81"/>
      <c r="BA63" s="82"/>
      <c r="BB63" s="83"/>
      <c r="BC63" s="44">
        <f t="shared" si="42"/>
        <v>0</v>
      </c>
      <c r="BD63" s="81"/>
      <c r="BE63" s="82"/>
      <c r="BF63" s="83"/>
      <c r="BG63" s="44">
        <f t="shared" si="43"/>
        <v>0</v>
      </c>
      <c r="BH63" s="81"/>
      <c r="BI63" s="82"/>
      <c r="BJ63" s="83"/>
      <c r="BK63" s="44">
        <f t="shared" si="44"/>
        <v>0</v>
      </c>
    </row>
    <row r="64" spans="1:63" ht="14.25" customHeight="1" x14ac:dyDescent="0.25">
      <c r="A64" s="94" t="str">
        <f t="shared" ca="1" si="46"/>
        <v/>
      </c>
      <c r="B64" s="32" t="str">
        <f t="array" aca="1" ref="B64" ca="1">IFERROR(INDEX(GBK!A:A,A64) &amp; " - " &amp; INDEX(GBK!B:B,A64),"")</f>
        <v/>
      </c>
      <c r="C64" s="42"/>
      <c r="D64" s="35">
        <v>30</v>
      </c>
      <c r="E64" s="84"/>
      <c r="F64" s="128"/>
      <c r="G64" s="48" t="str">
        <f t="shared" si="27"/>
        <v/>
      </c>
      <c r="H64" s="25" t="str">
        <f t="array" ref="H64">IF(I64="","",IFERROR(INDEX(Lid!$F:$F,MATCH($E64,Lid!$A:$A,0)),""))</f>
        <v/>
      </c>
      <c r="I64" s="93" t="str">
        <f t="shared" si="28"/>
        <v/>
      </c>
      <c r="J64" s="48" t="str">
        <f t="shared" si="29"/>
        <v/>
      </c>
      <c r="K64" s="25" t="str">
        <f t="array" ref="K64">IF(I64="","",IFERROR($D$6 &amp; " " &amp;INDEX(Lid!$B:$B,MATCH($E64,Lid!$A:$A,0)),""))</f>
        <v/>
      </c>
      <c r="L64" s="44" t="str">
        <f t="shared" si="30"/>
        <v/>
      </c>
      <c r="M64" s="44" t="str">
        <f t="shared" si="31"/>
        <v/>
      </c>
      <c r="N64" s="44" t="str">
        <f t="shared" si="32"/>
        <v/>
      </c>
      <c r="O64" s="42"/>
      <c r="P64" s="81"/>
      <c r="Q64" s="82"/>
      <c r="R64" s="83"/>
      <c r="S64" s="44">
        <f t="shared" si="33"/>
        <v>0</v>
      </c>
      <c r="T64" s="81"/>
      <c r="U64" s="82"/>
      <c r="V64" s="83"/>
      <c r="W64" s="44">
        <f t="shared" si="34"/>
        <v>0</v>
      </c>
      <c r="X64" s="81"/>
      <c r="Y64" s="82"/>
      <c r="Z64" s="83"/>
      <c r="AA64" s="44">
        <f t="shared" si="35"/>
        <v>0</v>
      </c>
      <c r="AB64" s="81"/>
      <c r="AC64" s="82"/>
      <c r="AD64" s="83"/>
      <c r="AE64" s="44">
        <f t="shared" si="36"/>
        <v>0</v>
      </c>
      <c r="AF64" s="81"/>
      <c r="AG64" s="82"/>
      <c r="AH64" s="83"/>
      <c r="AI64" s="44">
        <f t="shared" si="37"/>
        <v>0</v>
      </c>
      <c r="AJ64" s="81"/>
      <c r="AK64" s="82"/>
      <c r="AL64" s="83"/>
      <c r="AM64" s="44">
        <f t="shared" si="38"/>
        <v>0</v>
      </c>
      <c r="AN64" s="81"/>
      <c r="AO64" s="82"/>
      <c r="AP64" s="83"/>
      <c r="AQ64" s="44">
        <f t="shared" si="39"/>
        <v>0</v>
      </c>
      <c r="AR64" s="81"/>
      <c r="AS64" s="82"/>
      <c r="AT64" s="83"/>
      <c r="AU64" s="44">
        <f t="shared" si="40"/>
        <v>0</v>
      </c>
      <c r="AV64" s="81"/>
      <c r="AW64" s="82"/>
      <c r="AX64" s="83"/>
      <c r="AY64" s="44">
        <f t="shared" si="41"/>
        <v>0</v>
      </c>
      <c r="AZ64" s="81"/>
      <c r="BA64" s="82"/>
      <c r="BB64" s="83"/>
      <c r="BC64" s="44">
        <f t="shared" si="42"/>
        <v>0</v>
      </c>
      <c r="BD64" s="81"/>
      <c r="BE64" s="82"/>
      <c r="BF64" s="83"/>
      <c r="BG64" s="44">
        <f t="shared" si="43"/>
        <v>0</v>
      </c>
      <c r="BH64" s="81"/>
      <c r="BI64" s="82"/>
      <c r="BJ64" s="83"/>
      <c r="BK64" s="44">
        <f t="shared" si="44"/>
        <v>0</v>
      </c>
    </row>
    <row r="65" spans="1:63" ht="14.25" customHeight="1" x14ac:dyDescent="0.25">
      <c r="A65" s="94" t="str">
        <f t="shared" ca="1" si="46"/>
        <v/>
      </c>
      <c r="B65" s="32" t="str">
        <f t="array" aca="1" ref="B65" ca="1">IFERROR(INDEX(GBK!A:A,A65) &amp; " - " &amp; INDEX(GBK!B:B,A65),"")</f>
        <v/>
      </c>
      <c r="C65" s="42"/>
      <c r="D65" s="35">
        <v>31</v>
      </c>
      <c r="E65" s="84"/>
      <c r="F65" s="128"/>
      <c r="G65" s="48" t="str">
        <f t="shared" si="27"/>
        <v/>
      </c>
      <c r="H65" s="25" t="str">
        <f t="array" ref="H65">IF(I65="","",IFERROR(INDEX(Lid!$F:$F,MATCH($E65,Lid!$A:$A,0)),""))</f>
        <v/>
      </c>
      <c r="I65" s="93" t="str">
        <f t="shared" si="28"/>
        <v/>
      </c>
      <c r="J65" s="48" t="str">
        <f t="shared" si="29"/>
        <v/>
      </c>
      <c r="K65" s="25" t="str">
        <f t="array" ref="K65">IF(I65="","",IFERROR($D$6 &amp; " " &amp;INDEX(Lid!$B:$B,MATCH($E65,Lid!$A:$A,0)),""))</f>
        <v/>
      </c>
      <c r="L65" s="44" t="str">
        <f t="shared" si="30"/>
        <v/>
      </c>
      <c r="M65" s="44" t="str">
        <f t="shared" si="31"/>
        <v/>
      </c>
      <c r="N65" s="44" t="str">
        <f t="shared" si="32"/>
        <v/>
      </c>
      <c r="O65" s="42"/>
      <c r="P65" s="81"/>
      <c r="Q65" s="82"/>
      <c r="R65" s="83"/>
      <c r="S65" s="44">
        <f t="shared" si="33"/>
        <v>0</v>
      </c>
      <c r="T65" s="81"/>
      <c r="U65" s="82"/>
      <c r="V65" s="83"/>
      <c r="W65" s="44">
        <f t="shared" si="34"/>
        <v>0</v>
      </c>
      <c r="X65" s="81"/>
      <c r="Y65" s="82"/>
      <c r="Z65" s="83"/>
      <c r="AA65" s="44">
        <f t="shared" si="35"/>
        <v>0</v>
      </c>
      <c r="AB65" s="81"/>
      <c r="AC65" s="82"/>
      <c r="AD65" s="83"/>
      <c r="AE65" s="44">
        <f t="shared" si="36"/>
        <v>0</v>
      </c>
      <c r="AF65" s="81"/>
      <c r="AG65" s="82"/>
      <c r="AH65" s="83"/>
      <c r="AI65" s="44">
        <f t="shared" si="37"/>
        <v>0</v>
      </c>
      <c r="AJ65" s="81"/>
      <c r="AK65" s="82"/>
      <c r="AL65" s="83"/>
      <c r="AM65" s="44">
        <f t="shared" si="38"/>
        <v>0</v>
      </c>
      <c r="AN65" s="81"/>
      <c r="AO65" s="82"/>
      <c r="AP65" s="83"/>
      <c r="AQ65" s="44">
        <f t="shared" si="39"/>
        <v>0</v>
      </c>
      <c r="AR65" s="81"/>
      <c r="AS65" s="82"/>
      <c r="AT65" s="83"/>
      <c r="AU65" s="44">
        <f t="shared" si="40"/>
        <v>0</v>
      </c>
      <c r="AV65" s="81"/>
      <c r="AW65" s="82"/>
      <c r="AX65" s="83"/>
      <c r="AY65" s="44">
        <f t="shared" si="41"/>
        <v>0</v>
      </c>
      <c r="AZ65" s="81"/>
      <c r="BA65" s="82"/>
      <c r="BB65" s="83"/>
      <c r="BC65" s="44">
        <f t="shared" si="42"/>
        <v>0</v>
      </c>
      <c r="BD65" s="81"/>
      <c r="BE65" s="82"/>
      <c r="BF65" s="83"/>
      <c r="BG65" s="44">
        <f t="shared" si="43"/>
        <v>0</v>
      </c>
      <c r="BH65" s="81"/>
      <c r="BI65" s="82"/>
      <c r="BJ65" s="83"/>
      <c r="BK65" s="44">
        <f t="shared" si="44"/>
        <v>0</v>
      </c>
    </row>
    <row r="66" spans="1:63" ht="14.25" customHeight="1" x14ac:dyDescent="0.25">
      <c r="A66" s="94" t="str">
        <f t="shared" ca="1" si="46"/>
        <v/>
      </c>
      <c r="B66" s="32" t="str">
        <f t="array" aca="1" ref="B66" ca="1">IFERROR(INDEX(GBK!A:A,A66) &amp; " - " &amp; INDEX(GBK!B:B,A66),"")</f>
        <v/>
      </c>
      <c r="C66" s="42"/>
      <c r="D66" s="35">
        <v>32</v>
      </c>
      <c r="E66" s="84"/>
      <c r="F66" s="128"/>
      <c r="G66" s="48" t="str">
        <f t="shared" si="27"/>
        <v/>
      </c>
      <c r="H66" s="25" t="str">
        <f t="array" ref="H66">IF(I66="","",IFERROR(INDEX(Lid!$F:$F,MATCH($E66,Lid!$A:$A,0)),""))</f>
        <v/>
      </c>
      <c r="I66" s="93" t="str">
        <f t="shared" si="28"/>
        <v/>
      </c>
      <c r="J66" s="48" t="str">
        <f t="shared" si="29"/>
        <v/>
      </c>
      <c r="K66" s="25" t="str">
        <f t="array" ref="K66">IF(I66="","",IFERROR($D$6 &amp; " " &amp;INDEX(Lid!$B:$B,MATCH($E66,Lid!$A:$A,0)),""))</f>
        <v/>
      </c>
      <c r="L66" s="44" t="str">
        <f t="shared" si="30"/>
        <v/>
      </c>
      <c r="M66" s="44" t="str">
        <f t="shared" si="31"/>
        <v/>
      </c>
      <c r="N66" s="44" t="str">
        <f t="shared" si="32"/>
        <v/>
      </c>
      <c r="O66" s="42"/>
      <c r="P66" s="81"/>
      <c r="Q66" s="82"/>
      <c r="R66" s="83"/>
      <c r="S66" s="44">
        <f t="shared" si="33"/>
        <v>0</v>
      </c>
      <c r="T66" s="81"/>
      <c r="U66" s="82"/>
      <c r="V66" s="83"/>
      <c r="W66" s="44">
        <f t="shared" si="34"/>
        <v>0</v>
      </c>
      <c r="X66" s="81"/>
      <c r="Y66" s="82"/>
      <c r="Z66" s="83"/>
      <c r="AA66" s="44">
        <f t="shared" si="35"/>
        <v>0</v>
      </c>
      <c r="AB66" s="81"/>
      <c r="AC66" s="82"/>
      <c r="AD66" s="83"/>
      <c r="AE66" s="44">
        <f t="shared" si="36"/>
        <v>0</v>
      </c>
      <c r="AF66" s="81"/>
      <c r="AG66" s="82"/>
      <c r="AH66" s="83"/>
      <c r="AI66" s="44">
        <f t="shared" si="37"/>
        <v>0</v>
      </c>
      <c r="AJ66" s="81"/>
      <c r="AK66" s="82"/>
      <c r="AL66" s="83"/>
      <c r="AM66" s="44">
        <f t="shared" si="38"/>
        <v>0</v>
      </c>
      <c r="AN66" s="81"/>
      <c r="AO66" s="82"/>
      <c r="AP66" s="83"/>
      <c r="AQ66" s="44">
        <f t="shared" si="39"/>
        <v>0</v>
      </c>
      <c r="AR66" s="81"/>
      <c r="AS66" s="82"/>
      <c r="AT66" s="83"/>
      <c r="AU66" s="44">
        <f t="shared" si="40"/>
        <v>0</v>
      </c>
      <c r="AV66" s="81"/>
      <c r="AW66" s="82"/>
      <c r="AX66" s="83"/>
      <c r="AY66" s="44">
        <f t="shared" si="41"/>
        <v>0</v>
      </c>
      <c r="AZ66" s="81"/>
      <c r="BA66" s="82"/>
      <c r="BB66" s="83"/>
      <c r="BC66" s="44">
        <f t="shared" si="42"/>
        <v>0</v>
      </c>
      <c r="BD66" s="81"/>
      <c r="BE66" s="82"/>
      <c r="BF66" s="83"/>
      <c r="BG66" s="44">
        <f t="shared" si="43"/>
        <v>0</v>
      </c>
      <c r="BH66" s="81"/>
      <c r="BI66" s="82"/>
      <c r="BJ66" s="83"/>
      <c r="BK66" s="44">
        <f t="shared" si="44"/>
        <v>0</v>
      </c>
    </row>
    <row r="67" spans="1:63" ht="14.25" customHeight="1" x14ac:dyDescent="0.25">
      <c r="A67" s="94" t="str">
        <f t="shared" ca="1" si="46"/>
        <v/>
      </c>
      <c r="B67" s="32" t="str">
        <f t="array" aca="1" ref="B67" ca="1">IFERROR(INDEX(GBK!A:A,A67) &amp; " - " &amp; INDEX(GBK!B:B,A67),"")</f>
        <v/>
      </c>
      <c r="C67" s="42"/>
      <c r="D67" s="35">
        <v>33</v>
      </c>
      <c r="E67" s="84"/>
      <c r="F67" s="128"/>
      <c r="G67" s="48" t="str">
        <f t="shared" si="27"/>
        <v/>
      </c>
      <c r="H67" s="25" t="str">
        <f t="array" ref="H67">IF(I67="","",IFERROR(INDEX(Lid!$F:$F,MATCH($E67,Lid!$A:$A,0)),""))</f>
        <v/>
      </c>
      <c r="I67" s="93" t="str">
        <f t="shared" si="28"/>
        <v/>
      </c>
      <c r="J67" s="48" t="str">
        <f t="shared" si="29"/>
        <v/>
      </c>
      <c r="K67" s="25" t="str">
        <f t="array" ref="K67">IF(I67="","",IFERROR($D$6 &amp; " " &amp;INDEX(Lid!$B:$B,MATCH($E67,Lid!$A:$A,0)),""))</f>
        <v/>
      </c>
      <c r="L67" s="44" t="str">
        <f t="shared" si="30"/>
        <v/>
      </c>
      <c r="M67" s="44" t="str">
        <f t="shared" si="31"/>
        <v/>
      </c>
      <c r="N67" s="44" t="str">
        <f t="shared" si="32"/>
        <v/>
      </c>
      <c r="O67" s="42"/>
      <c r="P67" s="81"/>
      <c r="Q67" s="82"/>
      <c r="R67" s="83"/>
      <c r="S67" s="44">
        <f t="shared" si="33"/>
        <v>0</v>
      </c>
      <c r="T67" s="81"/>
      <c r="U67" s="82"/>
      <c r="V67" s="83"/>
      <c r="W67" s="44">
        <f t="shared" si="34"/>
        <v>0</v>
      </c>
      <c r="X67" s="81"/>
      <c r="Y67" s="82"/>
      <c r="Z67" s="83"/>
      <c r="AA67" s="44">
        <f t="shared" si="35"/>
        <v>0</v>
      </c>
      <c r="AB67" s="81"/>
      <c r="AC67" s="82"/>
      <c r="AD67" s="83"/>
      <c r="AE67" s="44">
        <f t="shared" si="36"/>
        <v>0</v>
      </c>
      <c r="AF67" s="81"/>
      <c r="AG67" s="82"/>
      <c r="AH67" s="83"/>
      <c r="AI67" s="44">
        <f t="shared" si="37"/>
        <v>0</v>
      </c>
      <c r="AJ67" s="81"/>
      <c r="AK67" s="82"/>
      <c r="AL67" s="83"/>
      <c r="AM67" s="44">
        <f t="shared" si="38"/>
        <v>0</v>
      </c>
      <c r="AN67" s="81"/>
      <c r="AO67" s="82"/>
      <c r="AP67" s="83"/>
      <c r="AQ67" s="44">
        <f t="shared" si="39"/>
        <v>0</v>
      </c>
      <c r="AR67" s="81"/>
      <c r="AS67" s="82"/>
      <c r="AT67" s="83"/>
      <c r="AU67" s="44">
        <f t="shared" si="40"/>
        <v>0</v>
      </c>
      <c r="AV67" s="81"/>
      <c r="AW67" s="82"/>
      <c r="AX67" s="83"/>
      <c r="AY67" s="44">
        <f t="shared" si="41"/>
        <v>0</v>
      </c>
      <c r="AZ67" s="81"/>
      <c r="BA67" s="82"/>
      <c r="BB67" s="83"/>
      <c r="BC67" s="44">
        <f t="shared" si="42"/>
        <v>0</v>
      </c>
      <c r="BD67" s="81"/>
      <c r="BE67" s="82"/>
      <c r="BF67" s="83"/>
      <c r="BG67" s="44">
        <f t="shared" si="43"/>
        <v>0</v>
      </c>
      <c r="BH67" s="81"/>
      <c r="BI67" s="82"/>
      <c r="BJ67" s="83"/>
      <c r="BK67" s="44">
        <f t="shared" si="44"/>
        <v>0</v>
      </c>
    </row>
    <row r="68" spans="1:63" ht="14.25" customHeight="1" x14ac:dyDescent="0.25">
      <c r="A68" s="94" t="str">
        <f t="shared" ca="1" si="46"/>
        <v/>
      </c>
      <c r="B68" s="32" t="str">
        <f t="array" aca="1" ref="B68" ca="1">IFERROR(INDEX(GBK!A:A,A68) &amp; " - " &amp; INDEX(GBK!B:B,A68),"")</f>
        <v/>
      </c>
      <c r="C68" s="42"/>
      <c r="D68" s="35">
        <v>34</v>
      </c>
      <c r="E68" s="84"/>
      <c r="F68" s="128"/>
      <c r="G68" s="48" t="str">
        <f t="shared" si="27"/>
        <v/>
      </c>
      <c r="H68" s="25" t="str">
        <f t="array" ref="H68">IF(I68="","",IFERROR(INDEX(Lid!$F:$F,MATCH($E68,Lid!$A:$A,0)),""))</f>
        <v/>
      </c>
      <c r="I68" s="93" t="str">
        <f t="shared" si="28"/>
        <v/>
      </c>
      <c r="J68" s="48" t="str">
        <f t="shared" si="29"/>
        <v/>
      </c>
      <c r="K68" s="25" t="str">
        <f t="array" ref="K68">IF(I68="","",IFERROR($D$6 &amp; " " &amp;INDEX(Lid!$B:$B,MATCH($E68,Lid!$A:$A,0)),""))</f>
        <v/>
      </c>
      <c r="L68" s="44" t="str">
        <f t="shared" si="30"/>
        <v/>
      </c>
      <c r="M68" s="44" t="str">
        <f t="shared" si="31"/>
        <v/>
      </c>
      <c r="N68" s="44" t="str">
        <f t="shared" si="32"/>
        <v/>
      </c>
      <c r="O68" s="42"/>
      <c r="P68" s="81"/>
      <c r="Q68" s="82"/>
      <c r="R68" s="83"/>
      <c r="S68" s="44">
        <f t="shared" si="33"/>
        <v>0</v>
      </c>
      <c r="T68" s="81"/>
      <c r="U68" s="82"/>
      <c r="V68" s="83"/>
      <c r="W68" s="44">
        <f t="shared" si="34"/>
        <v>0</v>
      </c>
      <c r="X68" s="81"/>
      <c r="Y68" s="82"/>
      <c r="Z68" s="83"/>
      <c r="AA68" s="44">
        <f t="shared" si="35"/>
        <v>0</v>
      </c>
      <c r="AB68" s="81"/>
      <c r="AC68" s="82"/>
      <c r="AD68" s="83"/>
      <c r="AE68" s="44">
        <f t="shared" si="36"/>
        <v>0</v>
      </c>
      <c r="AF68" s="81"/>
      <c r="AG68" s="82"/>
      <c r="AH68" s="83"/>
      <c r="AI68" s="44">
        <f t="shared" si="37"/>
        <v>0</v>
      </c>
      <c r="AJ68" s="81"/>
      <c r="AK68" s="82"/>
      <c r="AL68" s="83"/>
      <c r="AM68" s="44">
        <f t="shared" si="38"/>
        <v>0</v>
      </c>
      <c r="AN68" s="81"/>
      <c r="AO68" s="82"/>
      <c r="AP68" s="83"/>
      <c r="AQ68" s="44">
        <f t="shared" si="39"/>
        <v>0</v>
      </c>
      <c r="AR68" s="81"/>
      <c r="AS68" s="82"/>
      <c r="AT68" s="83"/>
      <c r="AU68" s="44">
        <f t="shared" si="40"/>
        <v>0</v>
      </c>
      <c r="AV68" s="81"/>
      <c r="AW68" s="82"/>
      <c r="AX68" s="83"/>
      <c r="AY68" s="44">
        <f t="shared" si="41"/>
        <v>0</v>
      </c>
      <c r="AZ68" s="81"/>
      <c r="BA68" s="82"/>
      <c r="BB68" s="83"/>
      <c r="BC68" s="44">
        <f t="shared" si="42"/>
        <v>0</v>
      </c>
      <c r="BD68" s="81"/>
      <c r="BE68" s="82"/>
      <c r="BF68" s="83"/>
      <c r="BG68" s="44">
        <f t="shared" si="43"/>
        <v>0</v>
      </c>
      <c r="BH68" s="81"/>
      <c r="BI68" s="82"/>
      <c r="BJ68" s="83"/>
      <c r="BK68" s="44">
        <f t="shared" si="44"/>
        <v>0</v>
      </c>
    </row>
    <row r="69" spans="1:63" ht="14.25" customHeight="1" x14ac:dyDescent="0.25">
      <c r="A69" s="94">
        <f ca="1">COUNTIF(GBK!B:B,"=*"&amp;$B$51&amp;"*") -COUNTIF(B52:B68,"&gt;''")</f>
        <v>0</v>
      </c>
      <c r="B69" s="95" t="str">
        <f ca="1">IF( A69 = 0, "", "Another " &amp; A69 &amp; " results … ")</f>
        <v/>
      </c>
      <c r="C69" s="42"/>
      <c r="D69" s="35">
        <v>35</v>
      </c>
      <c r="E69" s="84"/>
      <c r="F69" s="129"/>
      <c r="G69" s="48" t="str">
        <f t="shared" si="27"/>
        <v/>
      </c>
      <c r="H69" s="25" t="str">
        <f t="array" ref="H69">IF(I69="","",IFERROR(INDEX(Lid!$F:$F,MATCH($E69,Lid!$A:$A,0)),""))</f>
        <v/>
      </c>
      <c r="I69" s="93" t="str">
        <f t="shared" si="28"/>
        <v/>
      </c>
      <c r="J69" s="48" t="str">
        <f t="shared" si="29"/>
        <v/>
      </c>
      <c r="K69" s="25" t="str">
        <f t="array" ref="K69">IF(I69="","",IFERROR($D$6 &amp; " " &amp;INDEX(Lid!$B:$B,MATCH($E69,Lid!$A:$A,0)),""))</f>
        <v/>
      </c>
      <c r="L69" s="44" t="str">
        <f t="shared" si="30"/>
        <v/>
      </c>
      <c r="M69" s="44" t="str">
        <f t="shared" si="31"/>
        <v/>
      </c>
      <c r="N69" s="44" t="str">
        <f t="shared" si="32"/>
        <v/>
      </c>
      <c r="O69" s="42"/>
      <c r="P69" s="81"/>
      <c r="Q69" s="82"/>
      <c r="R69" s="83"/>
      <c r="S69" s="44">
        <f t="shared" si="33"/>
        <v>0</v>
      </c>
      <c r="T69" s="81"/>
      <c r="U69" s="82"/>
      <c r="V69" s="83"/>
      <c r="W69" s="44">
        <f t="shared" si="34"/>
        <v>0</v>
      </c>
      <c r="X69" s="81"/>
      <c r="Y69" s="82"/>
      <c r="Z69" s="83"/>
      <c r="AA69" s="44">
        <f t="shared" si="35"/>
        <v>0</v>
      </c>
      <c r="AB69" s="81"/>
      <c r="AC69" s="82"/>
      <c r="AD69" s="83"/>
      <c r="AE69" s="44">
        <f t="shared" si="36"/>
        <v>0</v>
      </c>
      <c r="AF69" s="81"/>
      <c r="AG69" s="82"/>
      <c r="AH69" s="83"/>
      <c r="AI69" s="44">
        <f t="shared" si="37"/>
        <v>0</v>
      </c>
      <c r="AJ69" s="81"/>
      <c r="AK69" s="82"/>
      <c r="AL69" s="83"/>
      <c r="AM69" s="44">
        <f t="shared" si="38"/>
        <v>0</v>
      </c>
      <c r="AN69" s="81"/>
      <c r="AO69" s="82"/>
      <c r="AP69" s="83"/>
      <c r="AQ69" s="44">
        <f t="shared" si="39"/>
        <v>0</v>
      </c>
      <c r="AR69" s="81"/>
      <c r="AS69" s="82"/>
      <c r="AT69" s="83"/>
      <c r="AU69" s="44">
        <f t="shared" si="40"/>
        <v>0</v>
      </c>
      <c r="AV69" s="81"/>
      <c r="AW69" s="82"/>
      <c r="AX69" s="83"/>
      <c r="AY69" s="44">
        <f t="shared" si="41"/>
        <v>0</v>
      </c>
      <c r="AZ69" s="81"/>
      <c r="BA69" s="82"/>
      <c r="BB69" s="83"/>
      <c r="BC69" s="44">
        <f t="shared" si="42"/>
        <v>0</v>
      </c>
      <c r="BD69" s="81"/>
      <c r="BE69" s="82"/>
      <c r="BF69" s="83"/>
      <c r="BG69" s="44">
        <f t="shared" si="43"/>
        <v>0</v>
      </c>
      <c r="BH69" s="81"/>
      <c r="BI69" s="82"/>
      <c r="BJ69" s="83"/>
      <c r="BK69" s="44">
        <f t="shared" si="44"/>
        <v>0</v>
      </c>
    </row>
    <row r="70" spans="1:63" ht="14.25" customHeight="1" x14ac:dyDescent="0.25">
      <c r="A70" s="41"/>
      <c r="B70" s="42"/>
      <c r="C70" s="42"/>
      <c r="D70" s="35">
        <v>36</v>
      </c>
      <c r="E70" s="84"/>
      <c r="F70" s="42"/>
      <c r="G70" s="48" t="str">
        <f t="shared" si="27"/>
        <v/>
      </c>
      <c r="H70" s="25" t="str">
        <f t="array" ref="H70">IF(I70="","",IFERROR(INDEX(Lid!$F:$F,MATCH($E70,Lid!$A:$A,0)),""))</f>
        <v/>
      </c>
      <c r="I70" s="93" t="str">
        <f t="shared" si="28"/>
        <v/>
      </c>
      <c r="J70" s="48" t="str">
        <f t="shared" si="29"/>
        <v/>
      </c>
      <c r="K70" s="25" t="str">
        <f t="array" ref="K70">IF(I70="","",IFERROR($D$6 &amp; " " &amp;INDEX(Lid!$B:$B,MATCH($E70,Lid!$A:$A,0)),""))</f>
        <v/>
      </c>
      <c r="L70" s="44" t="str">
        <f t="shared" si="30"/>
        <v/>
      </c>
      <c r="M70" s="44" t="str">
        <f t="shared" si="31"/>
        <v/>
      </c>
      <c r="N70" s="44" t="str">
        <f t="shared" si="32"/>
        <v/>
      </c>
      <c r="O70" s="42"/>
      <c r="P70" s="81"/>
      <c r="Q70" s="82"/>
      <c r="R70" s="83"/>
      <c r="S70" s="44">
        <f t="shared" si="33"/>
        <v>0</v>
      </c>
      <c r="T70" s="81"/>
      <c r="U70" s="82"/>
      <c r="V70" s="83"/>
      <c r="W70" s="44">
        <f t="shared" si="34"/>
        <v>0</v>
      </c>
      <c r="X70" s="81"/>
      <c r="Y70" s="82"/>
      <c r="Z70" s="83"/>
      <c r="AA70" s="44">
        <f t="shared" si="35"/>
        <v>0</v>
      </c>
      <c r="AB70" s="81"/>
      <c r="AC70" s="82"/>
      <c r="AD70" s="83"/>
      <c r="AE70" s="44">
        <f t="shared" si="36"/>
        <v>0</v>
      </c>
      <c r="AF70" s="81"/>
      <c r="AG70" s="82"/>
      <c r="AH70" s="83"/>
      <c r="AI70" s="44">
        <f t="shared" si="37"/>
        <v>0</v>
      </c>
      <c r="AJ70" s="81"/>
      <c r="AK70" s="82"/>
      <c r="AL70" s="83"/>
      <c r="AM70" s="44">
        <f t="shared" si="38"/>
        <v>0</v>
      </c>
      <c r="AN70" s="81"/>
      <c r="AO70" s="82"/>
      <c r="AP70" s="83"/>
      <c r="AQ70" s="44">
        <f t="shared" si="39"/>
        <v>0</v>
      </c>
      <c r="AR70" s="81"/>
      <c r="AS70" s="82"/>
      <c r="AT70" s="83"/>
      <c r="AU70" s="44">
        <f t="shared" si="40"/>
        <v>0</v>
      </c>
      <c r="AV70" s="81"/>
      <c r="AW70" s="82"/>
      <c r="AX70" s="83"/>
      <c r="AY70" s="44">
        <f t="shared" si="41"/>
        <v>0</v>
      </c>
      <c r="AZ70" s="81"/>
      <c r="BA70" s="82"/>
      <c r="BB70" s="83"/>
      <c r="BC70" s="44">
        <f t="shared" si="42"/>
        <v>0</v>
      </c>
      <c r="BD70" s="81"/>
      <c r="BE70" s="82"/>
      <c r="BF70" s="83"/>
      <c r="BG70" s="44">
        <f t="shared" si="43"/>
        <v>0</v>
      </c>
      <c r="BH70" s="81"/>
      <c r="BI70" s="82"/>
      <c r="BJ70" s="83"/>
      <c r="BK70" s="44">
        <f t="shared" si="44"/>
        <v>0</v>
      </c>
    </row>
    <row r="71" spans="1:63" ht="14.25" customHeight="1" x14ac:dyDescent="0.25">
      <c r="A71" s="41"/>
      <c r="B71" s="42"/>
      <c r="C71" s="42"/>
      <c r="D71" s="35">
        <v>37</v>
      </c>
      <c r="E71" s="84"/>
      <c r="F71" s="42"/>
      <c r="G71" s="48" t="str">
        <f t="shared" si="27"/>
        <v/>
      </c>
      <c r="H71" s="25" t="str">
        <f t="array" ref="H71">IF(I71="","",IFERROR(INDEX(Lid!$F:$F,MATCH($E71,Lid!$A:$A,0)),""))</f>
        <v/>
      </c>
      <c r="I71" s="93" t="str">
        <f t="shared" si="28"/>
        <v/>
      </c>
      <c r="J71" s="48" t="str">
        <f t="shared" si="29"/>
        <v/>
      </c>
      <c r="K71" s="25" t="str">
        <f t="array" ref="K71">IF(I71="","",IFERROR($D$6 &amp; " " &amp;INDEX(Lid!$B:$B,MATCH($E71,Lid!$A:$A,0)),""))</f>
        <v/>
      </c>
      <c r="L71" s="44" t="str">
        <f t="shared" si="30"/>
        <v/>
      </c>
      <c r="M71" s="44" t="str">
        <f t="shared" si="31"/>
        <v/>
      </c>
      <c r="N71" s="44" t="str">
        <f t="shared" si="32"/>
        <v/>
      </c>
      <c r="O71" s="42"/>
      <c r="P71" s="81"/>
      <c r="Q71" s="82"/>
      <c r="R71" s="83"/>
      <c r="S71" s="44">
        <f t="shared" si="33"/>
        <v>0</v>
      </c>
      <c r="T71" s="81"/>
      <c r="U71" s="82"/>
      <c r="V71" s="83"/>
      <c r="W71" s="44">
        <f t="shared" si="34"/>
        <v>0</v>
      </c>
      <c r="X71" s="81"/>
      <c r="Y71" s="82"/>
      <c r="Z71" s="83"/>
      <c r="AA71" s="44">
        <f t="shared" si="35"/>
        <v>0</v>
      </c>
      <c r="AB71" s="81"/>
      <c r="AC71" s="82"/>
      <c r="AD71" s="83"/>
      <c r="AE71" s="44">
        <f t="shared" si="36"/>
        <v>0</v>
      </c>
      <c r="AF71" s="81"/>
      <c r="AG71" s="82"/>
      <c r="AH71" s="83"/>
      <c r="AI71" s="44">
        <f t="shared" si="37"/>
        <v>0</v>
      </c>
      <c r="AJ71" s="81"/>
      <c r="AK71" s="82"/>
      <c r="AL71" s="83"/>
      <c r="AM71" s="44">
        <f t="shared" si="38"/>
        <v>0</v>
      </c>
      <c r="AN71" s="81"/>
      <c r="AO71" s="82"/>
      <c r="AP71" s="83"/>
      <c r="AQ71" s="44">
        <f t="shared" si="39"/>
        <v>0</v>
      </c>
      <c r="AR71" s="81"/>
      <c r="AS71" s="82"/>
      <c r="AT71" s="83"/>
      <c r="AU71" s="44">
        <f t="shared" si="40"/>
        <v>0</v>
      </c>
      <c r="AV71" s="81"/>
      <c r="AW71" s="82"/>
      <c r="AX71" s="83"/>
      <c r="AY71" s="44">
        <f t="shared" si="41"/>
        <v>0</v>
      </c>
      <c r="AZ71" s="81"/>
      <c r="BA71" s="82"/>
      <c r="BB71" s="83"/>
      <c r="BC71" s="44">
        <f t="shared" si="42"/>
        <v>0</v>
      </c>
      <c r="BD71" s="81"/>
      <c r="BE71" s="82"/>
      <c r="BF71" s="83"/>
      <c r="BG71" s="44">
        <f t="shared" si="43"/>
        <v>0</v>
      </c>
      <c r="BH71" s="81"/>
      <c r="BI71" s="82"/>
      <c r="BJ71" s="83"/>
      <c r="BK71" s="44">
        <f t="shared" si="44"/>
        <v>0</v>
      </c>
    </row>
    <row r="72" spans="1:63" ht="14.25" customHeight="1" x14ac:dyDescent="0.25">
      <c r="A72" s="41"/>
      <c r="B72" s="42"/>
      <c r="C72" s="42"/>
      <c r="D72" s="35">
        <v>38</v>
      </c>
      <c r="E72" s="84"/>
      <c r="F72" s="42"/>
      <c r="G72" s="48" t="str">
        <f t="shared" si="27"/>
        <v/>
      </c>
      <c r="H72" s="25" t="str">
        <f t="array" ref="H72">IF(I72="","",IFERROR(INDEX(Lid!$F:$F,MATCH($E72,Lid!$A:$A,0)),""))</f>
        <v/>
      </c>
      <c r="I72" s="93" t="str">
        <f t="shared" si="28"/>
        <v/>
      </c>
      <c r="J72" s="48" t="str">
        <f t="shared" si="29"/>
        <v/>
      </c>
      <c r="K72" s="25" t="str">
        <f t="array" ref="K72">IF(I72="","",IFERROR($D$6 &amp; " " &amp;INDEX(Lid!$B:$B,MATCH($E72,Lid!$A:$A,0)),""))</f>
        <v/>
      </c>
      <c r="L72" s="44" t="str">
        <f t="shared" si="30"/>
        <v/>
      </c>
      <c r="M72" s="44" t="str">
        <f t="shared" si="31"/>
        <v/>
      </c>
      <c r="N72" s="44" t="str">
        <f t="shared" si="32"/>
        <v/>
      </c>
      <c r="O72" s="42"/>
      <c r="P72" s="81"/>
      <c r="Q72" s="82"/>
      <c r="R72" s="83"/>
      <c r="S72" s="44">
        <f t="shared" si="33"/>
        <v>0</v>
      </c>
      <c r="T72" s="81"/>
      <c r="U72" s="82"/>
      <c r="V72" s="83"/>
      <c r="W72" s="44">
        <f t="shared" si="34"/>
        <v>0</v>
      </c>
      <c r="X72" s="81"/>
      <c r="Y72" s="82"/>
      <c r="Z72" s="83"/>
      <c r="AA72" s="44">
        <f t="shared" si="35"/>
        <v>0</v>
      </c>
      <c r="AB72" s="81"/>
      <c r="AC72" s="82"/>
      <c r="AD72" s="83"/>
      <c r="AE72" s="44">
        <f t="shared" si="36"/>
        <v>0</v>
      </c>
      <c r="AF72" s="81"/>
      <c r="AG72" s="82"/>
      <c r="AH72" s="83"/>
      <c r="AI72" s="44">
        <f t="shared" si="37"/>
        <v>0</v>
      </c>
      <c r="AJ72" s="81"/>
      <c r="AK72" s="82"/>
      <c r="AL72" s="83"/>
      <c r="AM72" s="44">
        <f t="shared" si="38"/>
        <v>0</v>
      </c>
      <c r="AN72" s="81"/>
      <c r="AO72" s="82"/>
      <c r="AP72" s="83"/>
      <c r="AQ72" s="44">
        <f t="shared" si="39"/>
        <v>0</v>
      </c>
      <c r="AR72" s="81"/>
      <c r="AS72" s="82"/>
      <c r="AT72" s="83"/>
      <c r="AU72" s="44">
        <f t="shared" si="40"/>
        <v>0</v>
      </c>
      <c r="AV72" s="81"/>
      <c r="AW72" s="82"/>
      <c r="AX72" s="83"/>
      <c r="AY72" s="44">
        <f t="shared" si="41"/>
        <v>0</v>
      </c>
      <c r="AZ72" s="81"/>
      <c r="BA72" s="82"/>
      <c r="BB72" s="83"/>
      <c r="BC72" s="44">
        <f t="shared" si="42"/>
        <v>0</v>
      </c>
      <c r="BD72" s="81"/>
      <c r="BE72" s="82"/>
      <c r="BF72" s="83"/>
      <c r="BG72" s="44">
        <f t="shared" si="43"/>
        <v>0</v>
      </c>
      <c r="BH72" s="81"/>
      <c r="BI72" s="82"/>
      <c r="BJ72" s="83"/>
      <c r="BK72" s="44">
        <f t="shared" si="44"/>
        <v>0</v>
      </c>
    </row>
    <row r="73" spans="1:63" ht="14.25" customHeight="1" x14ac:dyDescent="0.25">
      <c r="A73" s="41"/>
      <c r="B73" s="42"/>
      <c r="C73" s="42"/>
      <c r="D73" s="35">
        <v>39</v>
      </c>
      <c r="E73" s="84"/>
      <c r="F73" s="42"/>
      <c r="G73" s="48" t="str">
        <f t="shared" si="27"/>
        <v/>
      </c>
      <c r="H73" s="25" t="str">
        <f t="array" ref="H73">IF(I73="","",IFERROR(INDEX(Lid!$F:$F,MATCH($E73,Lid!$A:$A,0)),""))</f>
        <v/>
      </c>
      <c r="I73" s="93" t="str">
        <f t="shared" si="28"/>
        <v/>
      </c>
      <c r="J73" s="48" t="str">
        <f t="shared" si="29"/>
        <v/>
      </c>
      <c r="K73" s="25" t="str">
        <f t="array" ref="K73">IF(I73="","",IFERROR($D$6 &amp; " " &amp;INDEX(Lid!$B:$B,MATCH($E73,Lid!$A:$A,0)),""))</f>
        <v/>
      </c>
      <c r="L73" s="44" t="str">
        <f t="shared" si="30"/>
        <v/>
      </c>
      <c r="M73" s="44" t="str">
        <f t="shared" si="31"/>
        <v/>
      </c>
      <c r="N73" s="44" t="str">
        <f t="shared" si="32"/>
        <v/>
      </c>
      <c r="O73" s="42"/>
      <c r="P73" s="81"/>
      <c r="Q73" s="82"/>
      <c r="R73" s="83"/>
      <c r="S73" s="44">
        <f t="shared" si="33"/>
        <v>0</v>
      </c>
      <c r="T73" s="81"/>
      <c r="U73" s="82"/>
      <c r="V73" s="83"/>
      <c r="W73" s="44">
        <f t="shared" si="34"/>
        <v>0</v>
      </c>
      <c r="X73" s="81"/>
      <c r="Y73" s="82"/>
      <c r="Z73" s="83"/>
      <c r="AA73" s="44">
        <f t="shared" si="35"/>
        <v>0</v>
      </c>
      <c r="AB73" s="81"/>
      <c r="AC73" s="82"/>
      <c r="AD73" s="83"/>
      <c r="AE73" s="44">
        <f t="shared" si="36"/>
        <v>0</v>
      </c>
      <c r="AF73" s="81"/>
      <c r="AG73" s="82"/>
      <c r="AH73" s="83"/>
      <c r="AI73" s="44">
        <f t="shared" si="37"/>
        <v>0</v>
      </c>
      <c r="AJ73" s="81"/>
      <c r="AK73" s="82"/>
      <c r="AL73" s="83"/>
      <c r="AM73" s="44">
        <f t="shared" si="38"/>
        <v>0</v>
      </c>
      <c r="AN73" s="81"/>
      <c r="AO73" s="82"/>
      <c r="AP73" s="83"/>
      <c r="AQ73" s="44">
        <f t="shared" si="39"/>
        <v>0</v>
      </c>
      <c r="AR73" s="81"/>
      <c r="AS73" s="82"/>
      <c r="AT73" s="83"/>
      <c r="AU73" s="44">
        <f t="shared" si="40"/>
        <v>0</v>
      </c>
      <c r="AV73" s="81"/>
      <c r="AW73" s="82"/>
      <c r="AX73" s="83"/>
      <c r="AY73" s="44">
        <f t="shared" si="41"/>
        <v>0</v>
      </c>
      <c r="AZ73" s="81"/>
      <c r="BA73" s="82"/>
      <c r="BB73" s="83"/>
      <c r="BC73" s="44">
        <f t="shared" si="42"/>
        <v>0</v>
      </c>
      <c r="BD73" s="81"/>
      <c r="BE73" s="82"/>
      <c r="BF73" s="83"/>
      <c r="BG73" s="44">
        <f t="shared" si="43"/>
        <v>0</v>
      </c>
      <c r="BH73" s="81"/>
      <c r="BI73" s="82"/>
      <c r="BJ73" s="83"/>
      <c r="BK73" s="44">
        <f t="shared" si="44"/>
        <v>0</v>
      </c>
    </row>
    <row r="74" spans="1:63" ht="14.25" customHeight="1" x14ac:dyDescent="0.25">
      <c r="A74" s="41"/>
      <c r="B74" s="42"/>
      <c r="C74" s="42"/>
      <c r="D74" s="35">
        <v>40</v>
      </c>
      <c r="E74" s="84"/>
      <c r="F74" s="42"/>
      <c r="G74" s="48" t="str">
        <f t="shared" si="27"/>
        <v/>
      </c>
      <c r="H74" s="25" t="str">
        <f t="array" ref="H74">IF(I74="","",IFERROR(INDEX(Lid!$F:$F,MATCH($E74,Lid!$A:$A,0)),""))</f>
        <v/>
      </c>
      <c r="I74" s="93" t="str">
        <f t="shared" si="28"/>
        <v/>
      </c>
      <c r="J74" s="48" t="str">
        <f t="shared" si="29"/>
        <v/>
      </c>
      <c r="K74" s="25" t="str">
        <f t="array" ref="K74">IF(I74="","",IFERROR($D$6 &amp; " " &amp;INDEX(Lid!$B:$B,MATCH($E74,Lid!$A:$A,0)),""))</f>
        <v/>
      </c>
      <c r="L74" s="44" t="str">
        <f t="shared" si="30"/>
        <v/>
      </c>
      <c r="M74" s="44" t="str">
        <f t="shared" si="31"/>
        <v/>
      </c>
      <c r="N74" s="44" t="str">
        <f t="shared" si="32"/>
        <v/>
      </c>
      <c r="O74" s="42"/>
      <c r="P74" s="81"/>
      <c r="Q74" s="82"/>
      <c r="R74" s="83"/>
      <c r="S74" s="44">
        <f t="shared" si="33"/>
        <v>0</v>
      </c>
      <c r="T74" s="81"/>
      <c r="U74" s="82"/>
      <c r="V74" s="83"/>
      <c r="W74" s="44">
        <f t="shared" si="34"/>
        <v>0</v>
      </c>
      <c r="X74" s="81"/>
      <c r="Y74" s="82"/>
      <c r="Z74" s="83"/>
      <c r="AA74" s="44">
        <f t="shared" si="35"/>
        <v>0</v>
      </c>
      <c r="AB74" s="81"/>
      <c r="AC74" s="82"/>
      <c r="AD74" s="83"/>
      <c r="AE74" s="44">
        <f t="shared" si="36"/>
        <v>0</v>
      </c>
      <c r="AF74" s="81"/>
      <c r="AG74" s="82"/>
      <c r="AH74" s="83"/>
      <c r="AI74" s="44">
        <f t="shared" si="37"/>
        <v>0</v>
      </c>
      <c r="AJ74" s="81"/>
      <c r="AK74" s="82"/>
      <c r="AL74" s="83"/>
      <c r="AM74" s="44">
        <f t="shared" si="38"/>
        <v>0</v>
      </c>
      <c r="AN74" s="81"/>
      <c r="AO74" s="82"/>
      <c r="AP74" s="83"/>
      <c r="AQ74" s="44">
        <f t="shared" si="39"/>
        <v>0</v>
      </c>
      <c r="AR74" s="81"/>
      <c r="AS74" s="82"/>
      <c r="AT74" s="83"/>
      <c r="AU74" s="44">
        <f t="shared" si="40"/>
        <v>0</v>
      </c>
      <c r="AV74" s="81"/>
      <c r="AW74" s="82"/>
      <c r="AX74" s="83"/>
      <c r="AY74" s="44">
        <f t="shared" si="41"/>
        <v>0</v>
      </c>
      <c r="AZ74" s="81"/>
      <c r="BA74" s="82"/>
      <c r="BB74" s="83"/>
      <c r="BC74" s="44">
        <f t="shared" si="42"/>
        <v>0</v>
      </c>
      <c r="BD74" s="81"/>
      <c r="BE74" s="82"/>
      <c r="BF74" s="83"/>
      <c r="BG74" s="44">
        <f t="shared" si="43"/>
        <v>0</v>
      </c>
      <c r="BH74" s="81"/>
      <c r="BI74" s="82"/>
      <c r="BJ74" s="83"/>
      <c r="BK74" s="44">
        <f t="shared" si="44"/>
        <v>0</v>
      </c>
    </row>
    <row r="75" spans="1:63" ht="14.25" customHeight="1" x14ac:dyDescent="0.25">
      <c r="A75" s="41"/>
      <c r="B75" s="42"/>
      <c r="C75" s="42"/>
      <c r="D75" s="35">
        <v>41</v>
      </c>
      <c r="E75" s="84"/>
      <c r="F75" s="42"/>
      <c r="G75" s="48" t="str">
        <f t="shared" si="27"/>
        <v/>
      </c>
      <c r="H75" s="25" t="str">
        <f t="array" ref="H75">IF(I75="","",IFERROR(INDEX(Lid!$F:$F,MATCH($E75,Lid!$A:$A,0)),""))</f>
        <v/>
      </c>
      <c r="I75" s="93" t="str">
        <f t="shared" si="28"/>
        <v/>
      </c>
      <c r="J75" s="48" t="str">
        <f t="shared" si="29"/>
        <v/>
      </c>
      <c r="K75" s="25" t="str">
        <f t="array" ref="K75">IF(I75="","",IFERROR($D$6 &amp; " " &amp;INDEX(Lid!$B:$B,MATCH($E75,Lid!$A:$A,0)),""))</f>
        <v/>
      </c>
      <c r="L75" s="44" t="str">
        <f t="shared" si="30"/>
        <v/>
      </c>
      <c r="M75" s="44" t="str">
        <f t="shared" si="31"/>
        <v/>
      </c>
      <c r="N75" s="44" t="str">
        <f t="shared" si="32"/>
        <v/>
      </c>
      <c r="O75" s="42"/>
      <c r="P75" s="81"/>
      <c r="Q75" s="82"/>
      <c r="R75" s="83"/>
      <c r="S75" s="44">
        <f t="shared" si="33"/>
        <v>0</v>
      </c>
      <c r="T75" s="81"/>
      <c r="U75" s="82"/>
      <c r="V75" s="83"/>
      <c r="W75" s="44">
        <f t="shared" si="34"/>
        <v>0</v>
      </c>
      <c r="X75" s="81"/>
      <c r="Y75" s="82"/>
      <c r="Z75" s="83"/>
      <c r="AA75" s="44">
        <f t="shared" si="35"/>
        <v>0</v>
      </c>
      <c r="AB75" s="81"/>
      <c r="AC75" s="82"/>
      <c r="AD75" s="83"/>
      <c r="AE75" s="44">
        <f t="shared" si="36"/>
        <v>0</v>
      </c>
      <c r="AF75" s="81"/>
      <c r="AG75" s="82"/>
      <c r="AH75" s="83"/>
      <c r="AI75" s="44">
        <f t="shared" si="37"/>
        <v>0</v>
      </c>
      <c r="AJ75" s="81"/>
      <c r="AK75" s="82"/>
      <c r="AL75" s="83"/>
      <c r="AM75" s="44">
        <f t="shared" si="38"/>
        <v>0</v>
      </c>
      <c r="AN75" s="81"/>
      <c r="AO75" s="82"/>
      <c r="AP75" s="83"/>
      <c r="AQ75" s="44">
        <f t="shared" si="39"/>
        <v>0</v>
      </c>
      <c r="AR75" s="81"/>
      <c r="AS75" s="82"/>
      <c r="AT75" s="83"/>
      <c r="AU75" s="44">
        <f t="shared" si="40"/>
        <v>0</v>
      </c>
      <c r="AV75" s="81"/>
      <c r="AW75" s="82"/>
      <c r="AX75" s="83"/>
      <c r="AY75" s="44">
        <f t="shared" si="41"/>
        <v>0</v>
      </c>
      <c r="AZ75" s="81"/>
      <c r="BA75" s="82"/>
      <c r="BB75" s="83"/>
      <c r="BC75" s="44">
        <f t="shared" si="42"/>
        <v>0</v>
      </c>
      <c r="BD75" s="81"/>
      <c r="BE75" s="82"/>
      <c r="BF75" s="83"/>
      <c r="BG75" s="44">
        <f t="shared" si="43"/>
        <v>0</v>
      </c>
      <c r="BH75" s="81"/>
      <c r="BI75" s="82"/>
      <c r="BJ75" s="83"/>
      <c r="BK75" s="44">
        <f t="shared" si="44"/>
        <v>0</v>
      </c>
    </row>
    <row r="76" spans="1:63" ht="14.25" customHeight="1" x14ac:dyDescent="0.25">
      <c r="A76" s="41"/>
      <c r="B76" s="42"/>
      <c r="C76" s="42"/>
      <c r="D76" s="35">
        <v>42</v>
      </c>
      <c r="E76" s="84"/>
      <c r="F76" s="42"/>
      <c r="G76" s="48" t="str">
        <f t="shared" si="27"/>
        <v/>
      </c>
      <c r="H76" s="25" t="str">
        <f t="array" ref="H76">IF(I76="","",IFERROR(INDEX(Lid!$F:$F,MATCH($E76,Lid!$A:$A,0)),""))</f>
        <v/>
      </c>
      <c r="I76" s="93" t="str">
        <f t="shared" si="28"/>
        <v/>
      </c>
      <c r="J76" s="48" t="str">
        <f t="shared" si="29"/>
        <v/>
      </c>
      <c r="K76" s="25" t="str">
        <f t="array" ref="K76">IF(I76="","",IFERROR($D$6 &amp; " " &amp;INDEX(Lid!$B:$B,MATCH($E76,Lid!$A:$A,0)),""))</f>
        <v/>
      </c>
      <c r="L76" s="44" t="str">
        <f t="shared" si="30"/>
        <v/>
      </c>
      <c r="M76" s="44" t="str">
        <f t="shared" si="31"/>
        <v/>
      </c>
      <c r="N76" s="44" t="str">
        <f t="shared" si="32"/>
        <v/>
      </c>
      <c r="O76" s="42"/>
      <c r="P76" s="81"/>
      <c r="Q76" s="82"/>
      <c r="R76" s="83"/>
      <c r="S76" s="44">
        <f t="shared" si="33"/>
        <v>0</v>
      </c>
      <c r="T76" s="81"/>
      <c r="U76" s="82"/>
      <c r="V76" s="83"/>
      <c r="W76" s="44">
        <f t="shared" si="34"/>
        <v>0</v>
      </c>
      <c r="X76" s="81"/>
      <c r="Y76" s="82"/>
      <c r="Z76" s="83"/>
      <c r="AA76" s="44">
        <f t="shared" si="35"/>
        <v>0</v>
      </c>
      <c r="AB76" s="81"/>
      <c r="AC76" s="82"/>
      <c r="AD76" s="83"/>
      <c r="AE76" s="44">
        <f t="shared" si="36"/>
        <v>0</v>
      </c>
      <c r="AF76" s="81"/>
      <c r="AG76" s="82"/>
      <c r="AH76" s="83"/>
      <c r="AI76" s="44">
        <f t="shared" si="37"/>
        <v>0</v>
      </c>
      <c r="AJ76" s="81"/>
      <c r="AK76" s="82"/>
      <c r="AL76" s="83"/>
      <c r="AM76" s="44">
        <f t="shared" si="38"/>
        <v>0</v>
      </c>
      <c r="AN76" s="81"/>
      <c r="AO76" s="82"/>
      <c r="AP76" s="83"/>
      <c r="AQ76" s="44">
        <f t="shared" si="39"/>
        <v>0</v>
      </c>
      <c r="AR76" s="81"/>
      <c r="AS76" s="82"/>
      <c r="AT76" s="83"/>
      <c r="AU76" s="44">
        <f t="shared" si="40"/>
        <v>0</v>
      </c>
      <c r="AV76" s="81"/>
      <c r="AW76" s="82"/>
      <c r="AX76" s="83"/>
      <c r="AY76" s="44">
        <f t="shared" si="41"/>
        <v>0</v>
      </c>
      <c r="AZ76" s="81"/>
      <c r="BA76" s="82"/>
      <c r="BB76" s="83"/>
      <c r="BC76" s="44">
        <f t="shared" si="42"/>
        <v>0</v>
      </c>
      <c r="BD76" s="81"/>
      <c r="BE76" s="82"/>
      <c r="BF76" s="83"/>
      <c r="BG76" s="44">
        <f t="shared" si="43"/>
        <v>0</v>
      </c>
      <c r="BH76" s="81"/>
      <c r="BI76" s="82"/>
      <c r="BJ76" s="83"/>
      <c r="BK76" s="44">
        <f t="shared" si="44"/>
        <v>0</v>
      </c>
    </row>
    <row r="77" spans="1:63" ht="14.25" customHeight="1" x14ac:dyDescent="0.25">
      <c r="A77" s="41"/>
      <c r="B77" s="42"/>
      <c r="C77" s="42"/>
      <c r="D77" s="35">
        <v>43</v>
      </c>
      <c r="E77" s="84"/>
      <c r="F77" s="42"/>
      <c r="G77" s="48" t="str">
        <f t="shared" si="27"/>
        <v/>
      </c>
      <c r="H77" s="25" t="str">
        <f t="array" ref="H77">IF(I77="","",IFERROR(INDEX(Lid!$F:$F,MATCH($E77,Lid!$A:$A,0)),""))</f>
        <v/>
      </c>
      <c r="I77" s="93" t="str">
        <f t="shared" si="28"/>
        <v/>
      </c>
      <c r="J77" s="48" t="str">
        <f t="shared" si="29"/>
        <v/>
      </c>
      <c r="K77" s="25" t="str">
        <f t="array" ref="K77">IF(I77="","",IFERROR($D$6 &amp; " " &amp;INDEX(Lid!$B:$B,MATCH($E77,Lid!$A:$A,0)),""))</f>
        <v/>
      </c>
      <c r="L77" s="44" t="str">
        <f t="shared" si="30"/>
        <v/>
      </c>
      <c r="M77" s="44" t="str">
        <f t="shared" si="31"/>
        <v/>
      </c>
      <c r="N77" s="44" t="str">
        <f t="shared" si="32"/>
        <v/>
      </c>
      <c r="O77" s="42"/>
      <c r="P77" s="81"/>
      <c r="Q77" s="82"/>
      <c r="R77" s="83"/>
      <c r="S77" s="44">
        <f t="shared" si="33"/>
        <v>0</v>
      </c>
      <c r="T77" s="81"/>
      <c r="U77" s="82"/>
      <c r="V77" s="83"/>
      <c r="W77" s="44">
        <f t="shared" si="34"/>
        <v>0</v>
      </c>
      <c r="X77" s="81"/>
      <c r="Y77" s="82"/>
      <c r="Z77" s="83"/>
      <c r="AA77" s="44">
        <f t="shared" si="35"/>
        <v>0</v>
      </c>
      <c r="AB77" s="81"/>
      <c r="AC77" s="82"/>
      <c r="AD77" s="83"/>
      <c r="AE77" s="44">
        <f t="shared" si="36"/>
        <v>0</v>
      </c>
      <c r="AF77" s="81"/>
      <c r="AG77" s="82"/>
      <c r="AH77" s="83"/>
      <c r="AI77" s="44">
        <f t="shared" si="37"/>
        <v>0</v>
      </c>
      <c r="AJ77" s="81"/>
      <c r="AK77" s="82"/>
      <c r="AL77" s="83"/>
      <c r="AM77" s="44">
        <f t="shared" si="38"/>
        <v>0</v>
      </c>
      <c r="AN77" s="81"/>
      <c r="AO77" s="82"/>
      <c r="AP77" s="83"/>
      <c r="AQ77" s="44">
        <f t="shared" si="39"/>
        <v>0</v>
      </c>
      <c r="AR77" s="81"/>
      <c r="AS77" s="82"/>
      <c r="AT77" s="83"/>
      <c r="AU77" s="44">
        <f t="shared" si="40"/>
        <v>0</v>
      </c>
      <c r="AV77" s="81"/>
      <c r="AW77" s="82"/>
      <c r="AX77" s="83"/>
      <c r="AY77" s="44">
        <f t="shared" si="41"/>
        <v>0</v>
      </c>
      <c r="AZ77" s="81"/>
      <c r="BA77" s="82"/>
      <c r="BB77" s="83"/>
      <c r="BC77" s="44">
        <f t="shared" si="42"/>
        <v>0</v>
      </c>
      <c r="BD77" s="81"/>
      <c r="BE77" s="82"/>
      <c r="BF77" s="83"/>
      <c r="BG77" s="44">
        <f t="shared" si="43"/>
        <v>0</v>
      </c>
      <c r="BH77" s="81"/>
      <c r="BI77" s="82"/>
      <c r="BJ77" s="83"/>
      <c r="BK77" s="44">
        <f t="shared" si="44"/>
        <v>0</v>
      </c>
    </row>
    <row r="78" spans="1:63" ht="14.25" customHeight="1" x14ac:dyDescent="0.25">
      <c r="A78" s="41"/>
      <c r="B78" s="42"/>
      <c r="C78" s="42"/>
      <c r="D78" s="35">
        <v>44</v>
      </c>
      <c r="E78" s="84"/>
      <c r="F78" s="42"/>
      <c r="G78" s="48" t="str">
        <f t="shared" si="27"/>
        <v/>
      </c>
      <c r="H78" s="25" t="str">
        <f t="array" ref="H78">IF(I78="","",IFERROR(INDEX(Lid!$F:$F,MATCH($E78,Lid!$A:$A,0)),""))</f>
        <v/>
      </c>
      <c r="I78" s="93" t="str">
        <f t="shared" si="28"/>
        <v/>
      </c>
      <c r="J78" s="48" t="str">
        <f t="shared" si="29"/>
        <v/>
      </c>
      <c r="K78" s="25" t="str">
        <f t="array" ref="K78">IF(I78="","",IFERROR($D$6 &amp; " " &amp;INDEX(Lid!$B:$B,MATCH($E78,Lid!$A:$A,0)),""))</f>
        <v/>
      </c>
      <c r="L78" s="44" t="str">
        <f t="shared" si="30"/>
        <v/>
      </c>
      <c r="M78" s="44" t="str">
        <f t="shared" si="31"/>
        <v/>
      </c>
      <c r="N78" s="44" t="str">
        <f t="shared" si="32"/>
        <v/>
      </c>
      <c r="O78" s="42"/>
      <c r="P78" s="81"/>
      <c r="Q78" s="82"/>
      <c r="R78" s="83"/>
      <c r="S78" s="44">
        <f t="shared" si="33"/>
        <v>0</v>
      </c>
      <c r="T78" s="81"/>
      <c r="U78" s="82"/>
      <c r="V78" s="83"/>
      <c r="W78" s="44">
        <f t="shared" si="34"/>
        <v>0</v>
      </c>
      <c r="X78" s="81"/>
      <c r="Y78" s="82"/>
      <c r="Z78" s="83"/>
      <c r="AA78" s="44">
        <f t="shared" si="35"/>
        <v>0</v>
      </c>
      <c r="AB78" s="81"/>
      <c r="AC78" s="82"/>
      <c r="AD78" s="83"/>
      <c r="AE78" s="44">
        <f t="shared" si="36"/>
        <v>0</v>
      </c>
      <c r="AF78" s="81"/>
      <c r="AG78" s="82"/>
      <c r="AH78" s="83"/>
      <c r="AI78" s="44">
        <f t="shared" si="37"/>
        <v>0</v>
      </c>
      <c r="AJ78" s="81"/>
      <c r="AK78" s="82"/>
      <c r="AL78" s="83"/>
      <c r="AM78" s="44">
        <f t="shared" si="38"/>
        <v>0</v>
      </c>
      <c r="AN78" s="81"/>
      <c r="AO78" s="82"/>
      <c r="AP78" s="83"/>
      <c r="AQ78" s="44">
        <f t="shared" si="39"/>
        <v>0</v>
      </c>
      <c r="AR78" s="81"/>
      <c r="AS78" s="82"/>
      <c r="AT78" s="83"/>
      <c r="AU78" s="44">
        <f t="shared" si="40"/>
        <v>0</v>
      </c>
      <c r="AV78" s="81"/>
      <c r="AW78" s="82"/>
      <c r="AX78" s="83"/>
      <c r="AY78" s="44">
        <f t="shared" si="41"/>
        <v>0</v>
      </c>
      <c r="AZ78" s="81"/>
      <c r="BA78" s="82"/>
      <c r="BB78" s="83"/>
      <c r="BC78" s="44">
        <f t="shared" si="42"/>
        <v>0</v>
      </c>
      <c r="BD78" s="81"/>
      <c r="BE78" s="82"/>
      <c r="BF78" s="83"/>
      <c r="BG78" s="44">
        <f t="shared" si="43"/>
        <v>0</v>
      </c>
      <c r="BH78" s="81"/>
      <c r="BI78" s="82"/>
      <c r="BJ78" s="83"/>
      <c r="BK78" s="44">
        <f t="shared" si="44"/>
        <v>0</v>
      </c>
    </row>
    <row r="79" spans="1:63" ht="14.25" customHeight="1" x14ac:dyDescent="0.25">
      <c r="A79" s="41"/>
      <c r="B79" s="42"/>
      <c r="C79" s="42"/>
      <c r="D79" s="35">
        <v>45</v>
      </c>
      <c r="E79" s="84"/>
      <c r="F79" s="42"/>
      <c r="G79" s="48" t="str">
        <f t="shared" si="27"/>
        <v/>
      </c>
      <c r="H79" s="25" t="str">
        <f t="array" ref="H79">IF(I79="","",IFERROR(INDEX(Lid!$F:$F,MATCH($E79,Lid!$A:$A,0)),""))</f>
        <v/>
      </c>
      <c r="I79" s="93" t="str">
        <f t="shared" si="28"/>
        <v/>
      </c>
      <c r="J79" s="48" t="str">
        <f t="shared" si="29"/>
        <v/>
      </c>
      <c r="K79" s="25" t="str">
        <f t="array" ref="K79">IF(I79="","",IFERROR($D$6 &amp; " " &amp;INDEX(Lid!$B:$B,MATCH($E79,Lid!$A:$A,0)),""))</f>
        <v/>
      </c>
      <c r="L79" s="44" t="str">
        <f t="shared" si="30"/>
        <v/>
      </c>
      <c r="M79" s="44" t="str">
        <f t="shared" si="31"/>
        <v/>
      </c>
      <c r="N79" s="44" t="str">
        <f t="shared" si="32"/>
        <v/>
      </c>
      <c r="O79" s="42"/>
      <c r="P79" s="81"/>
      <c r="Q79" s="82"/>
      <c r="R79" s="83"/>
      <c r="S79" s="44">
        <f t="shared" si="33"/>
        <v>0</v>
      </c>
      <c r="T79" s="81"/>
      <c r="U79" s="82"/>
      <c r="V79" s="83"/>
      <c r="W79" s="44">
        <f t="shared" si="34"/>
        <v>0</v>
      </c>
      <c r="X79" s="81"/>
      <c r="Y79" s="82"/>
      <c r="Z79" s="83"/>
      <c r="AA79" s="44">
        <f t="shared" si="35"/>
        <v>0</v>
      </c>
      <c r="AB79" s="81"/>
      <c r="AC79" s="82"/>
      <c r="AD79" s="83"/>
      <c r="AE79" s="44">
        <f t="shared" si="36"/>
        <v>0</v>
      </c>
      <c r="AF79" s="81"/>
      <c r="AG79" s="82"/>
      <c r="AH79" s="83"/>
      <c r="AI79" s="44">
        <f t="shared" si="37"/>
        <v>0</v>
      </c>
      <c r="AJ79" s="81"/>
      <c r="AK79" s="82"/>
      <c r="AL79" s="83"/>
      <c r="AM79" s="44">
        <f t="shared" si="38"/>
        <v>0</v>
      </c>
      <c r="AN79" s="81"/>
      <c r="AO79" s="82"/>
      <c r="AP79" s="83"/>
      <c r="AQ79" s="44">
        <f t="shared" si="39"/>
        <v>0</v>
      </c>
      <c r="AR79" s="81"/>
      <c r="AS79" s="82"/>
      <c r="AT79" s="83"/>
      <c r="AU79" s="44">
        <f t="shared" si="40"/>
        <v>0</v>
      </c>
      <c r="AV79" s="81"/>
      <c r="AW79" s="82"/>
      <c r="AX79" s="83"/>
      <c r="AY79" s="44">
        <f t="shared" si="41"/>
        <v>0</v>
      </c>
      <c r="AZ79" s="81"/>
      <c r="BA79" s="82"/>
      <c r="BB79" s="83"/>
      <c r="BC79" s="44">
        <f t="shared" si="42"/>
        <v>0</v>
      </c>
      <c r="BD79" s="81"/>
      <c r="BE79" s="82"/>
      <c r="BF79" s="83"/>
      <c r="BG79" s="44">
        <f t="shared" si="43"/>
        <v>0</v>
      </c>
      <c r="BH79" s="81"/>
      <c r="BI79" s="82"/>
      <c r="BJ79" s="83"/>
      <c r="BK79" s="44">
        <f t="shared" si="44"/>
        <v>0</v>
      </c>
    </row>
    <row r="80" spans="1:63" ht="14.25" customHeight="1" x14ac:dyDescent="0.25">
      <c r="A80" s="41"/>
      <c r="B80" s="42"/>
      <c r="C80" s="42"/>
      <c r="D80" s="35">
        <v>46</v>
      </c>
      <c r="E80" s="84"/>
      <c r="F80" s="42"/>
      <c r="G80" s="48" t="str">
        <f t="shared" si="27"/>
        <v/>
      </c>
      <c r="H80" s="25" t="str">
        <f t="array" ref="H80">IF(I80="","",IFERROR(INDEX(Lid!$F:$F,MATCH($E80,Lid!$A:$A,0)),""))</f>
        <v/>
      </c>
      <c r="I80" s="93" t="str">
        <f t="shared" si="28"/>
        <v/>
      </c>
      <c r="J80" s="48" t="str">
        <f t="shared" si="29"/>
        <v/>
      </c>
      <c r="K80" s="25" t="str">
        <f t="array" ref="K80">IF(I80="","",IFERROR($D$6 &amp; " " &amp;INDEX(Lid!$B:$B,MATCH($E80,Lid!$A:$A,0)),""))</f>
        <v/>
      </c>
      <c r="L80" s="44" t="str">
        <f t="shared" si="30"/>
        <v/>
      </c>
      <c r="M80" s="44" t="str">
        <f t="shared" si="31"/>
        <v/>
      </c>
      <c r="N80" s="44" t="str">
        <f t="shared" si="32"/>
        <v/>
      </c>
      <c r="O80" s="42"/>
      <c r="P80" s="81"/>
      <c r="Q80" s="82"/>
      <c r="R80" s="83"/>
      <c r="S80" s="44">
        <f t="shared" si="33"/>
        <v>0</v>
      </c>
      <c r="T80" s="81"/>
      <c r="U80" s="82"/>
      <c r="V80" s="83"/>
      <c r="W80" s="44">
        <f t="shared" si="34"/>
        <v>0</v>
      </c>
      <c r="X80" s="81"/>
      <c r="Y80" s="82"/>
      <c r="Z80" s="83"/>
      <c r="AA80" s="44">
        <f t="shared" si="35"/>
        <v>0</v>
      </c>
      <c r="AB80" s="81"/>
      <c r="AC80" s="82"/>
      <c r="AD80" s="83"/>
      <c r="AE80" s="44">
        <f t="shared" si="36"/>
        <v>0</v>
      </c>
      <c r="AF80" s="81"/>
      <c r="AG80" s="82"/>
      <c r="AH80" s="83"/>
      <c r="AI80" s="44">
        <f t="shared" si="37"/>
        <v>0</v>
      </c>
      <c r="AJ80" s="81"/>
      <c r="AK80" s="82"/>
      <c r="AL80" s="83"/>
      <c r="AM80" s="44">
        <f t="shared" si="38"/>
        <v>0</v>
      </c>
      <c r="AN80" s="81"/>
      <c r="AO80" s="82"/>
      <c r="AP80" s="83"/>
      <c r="AQ80" s="44">
        <f t="shared" si="39"/>
        <v>0</v>
      </c>
      <c r="AR80" s="81"/>
      <c r="AS80" s="82"/>
      <c r="AT80" s="83"/>
      <c r="AU80" s="44">
        <f t="shared" si="40"/>
        <v>0</v>
      </c>
      <c r="AV80" s="81"/>
      <c r="AW80" s="82"/>
      <c r="AX80" s="83"/>
      <c r="AY80" s="44">
        <f t="shared" si="41"/>
        <v>0</v>
      </c>
      <c r="AZ80" s="81"/>
      <c r="BA80" s="82"/>
      <c r="BB80" s="83"/>
      <c r="BC80" s="44">
        <f t="shared" si="42"/>
        <v>0</v>
      </c>
      <c r="BD80" s="81"/>
      <c r="BE80" s="82"/>
      <c r="BF80" s="83"/>
      <c r="BG80" s="44">
        <f t="shared" si="43"/>
        <v>0</v>
      </c>
      <c r="BH80" s="81"/>
      <c r="BI80" s="82"/>
      <c r="BJ80" s="83"/>
      <c r="BK80" s="44">
        <f t="shared" si="44"/>
        <v>0</v>
      </c>
    </row>
    <row r="81" spans="1:63" ht="14.25" customHeight="1" x14ac:dyDescent="0.25">
      <c r="A81" s="41"/>
      <c r="B81" s="42"/>
      <c r="C81" s="42"/>
      <c r="D81" s="35">
        <v>47</v>
      </c>
      <c r="E81" s="84"/>
      <c r="F81" s="42"/>
      <c r="G81" s="48" t="str">
        <f t="shared" si="27"/>
        <v/>
      </c>
      <c r="H81" s="25" t="str">
        <f t="array" ref="H81">IF(I81="","",IFERROR(INDEX(Lid!$F:$F,MATCH($E81,Lid!$A:$A,0)),""))</f>
        <v/>
      </c>
      <c r="I81" s="93" t="str">
        <f t="shared" si="28"/>
        <v/>
      </c>
      <c r="J81" s="48" t="str">
        <f t="shared" si="29"/>
        <v/>
      </c>
      <c r="K81" s="25" t="str">
        <f t="array" ref="K81">IF(I81="","",IFERROR($D$6 &amp; " " &amp;INDEX(Lid!$B:$B,MATCH($E81,Lid!$A:$A,0)),""))</f>
        <v/>
      </c>
      <c r="L81" s="44" t="str">
        <f t="shared" si="30"/>
        <v/>
      </c>
      <c r="M81" s="44" t="str">
        <f t="shared" si="31"/>
        <v/>
      </c>
      <c r="N81" s="44" t="str">
        <f t="shared" si="32"/>
        <v/>
      </c>
      <c r="O81" s="42"/>
      <c r="P81" s="81"/>
      <c r="Q81" s="82"/>
      <c r="R81" s="83"/>
      <c r="S81" s="44">
        <f t="shared" si="33"/>
        <v>0</v>
      </c>
      <c r="T81" s="81"/>
      <c r="U81" s="82"/>
      <c r="V81" s="83"/>
      <c r="W81" s="44">
        <f t="shared" si="34"/>
        <v>0</v>
      </c>
      <c r="X81" s="81"/>
      <c r="Y81" s="82"/>
      <c r="Z81" s="83"/>
      <c r="AA81" s="44">
        <f t="shared" si="35"/>
        <v>0</v>
      </c>
      <c r="AB81" s="81"/>
      <c r="AC81" s="82"/>
      <c r="AD81" s="83"/>
      <c r="AE81" s="44">
        <f t="shared" si="36"/>
        <v>0</v>
      </c>
      <c r="AF81" s="81"/>
      <c r="AG81" s="82"/>
      <c r="AH81" s="83"/>
      <c r="AI81" s="44">
        <f t="shared" si="37"/>
        <v>0</v>
      </c>
      <c r="AJ81" s="81"/>
      <c r="AK81" s="82"/>
      <c r="AL81" s="83"/>
      <c r="AM81" s="44">
        <f t="shared" si="38"/>
        <v>0</v>
      </c>
      <c r="AN81" s="81"/>
      <c r="AO81" s="82"/>
      <c r="AP81" s="83"/>
      <c r="AQ81" s="44">
        <f t="shared" si="39"/>
        <v>0</v>
      </c>
      <c r="AR81" s="81"/>
      <c r="AS81" s="82"/>
      <c r="AT81" s="83"/>
      <c r="AU81" s="44">
        <f t="shared" si="40"/>
        <v>0</v>
      </c>
      <c r="AV81" s="81"/>
      <c r="AW81" s="82"/>
      <c r="AX81" s="83"/>
      <c r="AY81" s="44">
        <f t="shared" si="41"/>
        <v>0</v>
      </c>
      <c r="AZ81" s="81"/>
      <c r="BA81" s="82"/>
      <c r="BB81" s="83"/>
      <c r="BC81" s="44">
        <f t="shared" si="42"/>
        <v>0</v>
      </c>
      <c r="BD81" s="81"/>
      <c r="BE81" s="82"/>
      <c r="BF81" s="83"/>
      <c r="BG81" s="44">
        <f t="shared" si="43"/>
        <v>0</v>
      </c>
      <c r="BH81" s="81"/>
      <c r="BI81" s="82"/>
      <c r="BJ81" s="83"/>
      <c r="BK81" s="44">
        <f t="shared" si="44"/>
        <v>0</v>
      </c>
    </row>
    <row r="82" spans="1:63" ht="14.25" customHeight="1" x14ac:dyDescent="0.25">
      <c r="A82" s="41"/>
      <c r="B82" s="42"/>
      <c r="C82" s="42"/>
      <c r="D82" s="35">
        <v>48</v>
      </c>
      <c r="E82" s="84"/>
      <c r="F82" s="42"/>
      <c r="G82" s="48" t="str">
        <f t="shared" si="27"/>
        <v/>
      </c>
      <c r="H82" s="25" t="str">
        <f t="array" ref="H82">IF(I82="","",IFERROR(INDEX(Lid!$F:$F,MATCH($E82,Lid!$A:$A,0)),""))</f>
        <v/>
      </c>
      <c r="I82" s="93" t="str">
        <f t="shared" si="28"/>
        <v/>
      </c>
      <c r="J82" s="48" t="str">
        <f t="shared" si="29"/>
        <v/>
      </c>
      <c r="K82" s="25" t="str">
        <f t="array" ref="K82">IF(I82="","",IFERROR($D$6 &amp; " " &amp;INDEX(Lid!$B:$B,MATCH($E82,Lid!$A:$A,0)),""))</f>
        <v/>
      </c>
      <c r="L82" s="44" t="str">
        <f t="shared" si="30"/>
        <v/>
      </c>
      <c r="M82" s="44" t="str">
        <f t="shared" si="31"/>
        <v/>
      </c>
      <c r="N82" s="44" t="str">
        <f t="shared" si="32"/>
        <v/>
      </c>
      <c r="O82" s="42"/>
      <c r="P82" s="81"/>
      <c r="Q82" s="82"/>
      <c r="R82" s="83"/>
      <c r="S82" s="44">
        <f t="shared" si="33"/>
        <v>0</v>
      </c>
      <c r="T82" s="81"/>
      <c r="U82" s="82"/>
      <c r="V82" s="83"/>
      <c r="W82" s="44">
        <f t="shared" si="34"/>
        <v>0</v>
      </c>
      <c r="X82" s="81"/>
      <c r="Y82" s="82"/>
      <c r="Z82" s="83"/>
      <c r="AA82" s="44">
        <f t="shared" si="35"/>
        <v>0</v>
      </c>
      <c r="AB82" s="81"/>
      <c r="AC82" s="82"/>
      <c r="AD82" s="83"/>
      <c r="AE82" s="44">
        <f t="shared" si="36"/>
        <v>0</v>
      </c>
      <c r="AF82" s="81"/>
      <c r="AG82" s="82"/>
      <c r="AH82" s="83"/>
      <c r="AI82" s="44">
        <f t="shared" si="37"/>
        <v>0</v>
      </c>
      <c r="AJ82" s="81"/>
      <c r="AK82" s="82"/>
      <c r="AL82" s="83"/>
      <c r="AM82" s="44">
        <f t="shared" si="38"/>
        <v>0</v>
      </c>
      <c r="AN82" s="81"/>
      <c r="AO82" s="82"/>
      <c r="AP82" s="83"/>
      <c r="AQ82" s="44">
        <f t="shared" si="39"/>
        <v>0</v>
      </c>
      <c r="AR82" s="81"/>
      <c r="AS82" s="82"/>
      <c r="AT82" s="83"/>
      <c r="AU82" s="44">
        <f t="shared" si="40"/>
        <v>0</v>
      </c>
      <c r="AV82" s="81"/>
      <c r="AW82" s="82"/>
      <c r="AX82" s="83"/>
      <c r="AY82" s="44">
        <f t="shared" si="41"/>
        <v>0</v>
      </c>
      <c r="AZ82" s="81"/>
      <c r="BA82" s="82"/>
      <c r="BB82" s="83"/>
      <c r="BC82" s="44">
        <f t="shared" si="42"/>
        <v>0</v>
      </c>
      <c r="BD82" s="81"/>
      <c r="BE82" s="82"/>
      <c r="BF82" s="83"/>
      <c r="BG82" s="44">
        <f t="shared" si="43"/>
        <v>0</v>
      </c>
      <c r="BH82" s="81"/>
      <c r="BI82" s="82"/>
      <c r="BJ82" s="83"/>
      <c r="BK82" s="44">
        <f t="shared" si="44"/>
        <v>0</v>
      </c>
    </row>
    <row r="83" spans="1:63" ht="14.25" customHeight="1" x14ac:dyDescent="0.25">
      <c r="A83" s="41"/>
      <c r="B83" s="42"/>
      <c r="C83" s="42"/>
      <c r="D83" s="35">
        <v>49</v>
      </c>
      <c r="E83" s="84"/>
      <c r="F83" s="42"/>
      <c r="G83" s="48" t="str">
        <f t="shared" si="27"/>
        <v/>
      </c>
      <c r="H83" s="25" t="str">
        <f t="array" ref="H83">IF(I83="","",IFERROR(INDEX(Lid!$F:$F,MATCH($E83,Lid!$A:$A,0)),""))</f>
        <v/>
      </c>
      <c r="I83" s="93" t="str">
        <f t="shared" si="28"/>
        <v/>
      </c>
      <c r="J83" s="48" t="str">
        <f t="shared" si="29"/>
        <v/>
      </c>
      <c r="K83" s="25" t="str">
        <f t="array" ref="K83">IF(I83="","",IFERROR($D$6 &amp; " " &amp;INDEX(Lid!$B:$B,MATCH($E83,Lid!$A:$A,0)),""))</f>
        <v/>
      </c>
      <c r="L83" s="44" t="str">
        <f t="shared" si="30"/>
        <v/>
      </c>
      <c r="M83" s="44" t="str">
        <f t="shared" si="31"/>
        <v/>
      </c>
      <c r="N83" s="44" t="str">
        <f t="shared" si="32"/>
        <v/>
      </c>
      <c r="O83" s="42"/>
      <c r="P83" s="81"/>
      <c r="Q83" s="82"/>
      <c r="R83" s="83"/>
      <c r="S83" s="44">
        <f t="shared" si="33"/>
        <v>0</v>
      </c>
      <c r="T83" s="81"/>
      <c r="U83" s="82"/>
      <c r="V83" s="83"/>
      <c r="W83" s="44">
        <f t="shared" si="34"/>
        <v>0</v>
      </c>
      <c r="X83" s="81"/>
      <c r="Y83" s="82"/>
      <c r="Z83" s="83"/>
      <c r="AA83" s="44">
        <f t="shared" si="35"/>
        <v>0</v>
      </c>
      <c r="AB83" s="81"/>
      <c r="AC83" s="82"/>
      <c r="AD83" s="83"/>
      <c r="AE83" s="44">
        <f t="shared" si="36"/>
        <v>0</v>
      </c>
      <c r="AF83" s="81"/>
      <c r="AG83" s="82"/>
      <c r="AH83" s="83"/>
      <c r="AI83" s="44">
        <f t="shared" si="37"/>
        <v>0</v>
      </c>
      <c r="AJ83" s="81"/>
      <c r="AK83" s="82"/>
      <c r="AL83" s="83"/>
      <c r="AM83" s="44">
        <f t="shared" si="38"/>
        <v>0</v>
      </c>
      <c r="AN83" s="81"/>
      <c r="AO83" s="82"/>
      <c r="AP83" s="83"/>
      <c r="AQ83" s="44">
        <f t="shared" si="39"/>
        <v>0</v>
      </c>
      <c r="AR83" s="81"/>
      <c r="AS83" s="82"/>
      <c r="AT83" s="83"/>
      <c r="AU83" s="44">
        <f t="shared" si="40"/>
        <v>0</v>
      </c>
      <c r="AV83" s="81"/>
      <c r="AW83" s="82"/>
      <c r="AX83" s="83"/>
      <c r="AY83" s="44">
        <f t="shared" si="41"/>
        <v>0</v>
      </c>
      <c r="AZ83" s="81"/>
      <c r="BA83" s="82"/>
      <c r="BB83" s="83"/>
      <c r="BC83" s="44">
        <f t="shared" si="42"/>
        <v>0</v>
      </c>
      <c r="BD83" s="81"/>
      <c r="BE83" s="82"/>
      <c r="BF83" s="83"/>
      <c r="BG83" s="44">
        <f t="shared" si="43"/>
        <v>0</v>
      </c>
      <c r="BH83" s="81"/>
      <c r="BI83" s="82"/>
      <c r="BJ83" s="83"/>
      <c r="BK83" s="44">
        <f t="shared" si="44"/>
        <v>0</v>
      </c>
    </row>
    <row r="84" spans="1:63" ht="14.25" customHeight="1" x14ac:dyDescent="0.25">
      <c r="A84" s="41"/>
      <c r="B84" s="42"/>
      <c r="C84" s="42"/>
      <c r="D84" s="35">
        <v>50</v>
      </c>
      <c r="E84" s="84"/>
      <c r="F84" s="42"/>
      <c r="G84" s="48" t="str">
        <f t="shared" si="27"/>
        <v/>
      </c>
      <c r="H84" s="25" t="str">
        <f t="array" ref="H84">IF(I84="","",IFERROR(INDEX(Lid!$F:$F,MATCH($E84,Lid!$A:$A,0)),""))</f>
        <v/>
      </c>
      <c r="I84" s="93" t="str">
        <f t="shared" si="28"/>
        <v/>
      </c>
      <c r="J84" s="48" t="str">
        <f t="shared" si="29"/>
        <v/>
      </c>
      <c r="K84" s="25" t="str">
        <f t="array" ref="K84">IF(I84="","",IFERROR($D$6 &amp; " " &amp;INDEX(Lid!$B:$B,MATCH($E84,Lid!$A:$A,0)),""))</f>
        <v/>
      </c>
      <c r="L84" s="44" t="str">
        <f t="shared" si="30"/>
        <v/>
      </c>
      <c r="M84" s="44" t="str">
        <f t="shared" si="31"/>
        <v/>
      </c>
      <c r="N84" s="44" t="str">
        <f t="shared" si="32"/>
        <v/>
      </c>
      <c r="O84" s="42"/>
      <c r="P84" s="81"/>
      <c r="Q84" s="82"/>
      <c r="R84" s="83"/>
      <c r="S84" s="44">
        <f t="shared" si="33"/>
        <v>0</v>
      </c>
      <c r="T84" s="81"/>
      <c r="U84" s="82"/>
      <c r="V84" s="83"/>
      <c r="W84" s="44">
        <f t="shared" si="34"/>
        <v>0</v>
      </c>
      <c r="X84" s="81"/>
      <c r="Y84" s="82"/>
      <c r="Z84" s="83"/>
      <c r="AA84" s="44">
        <f t="shared" si="35"/>
        <v>0</v>
      </c>
      <c r="AB84" s="81"/>
      <c r="AC84" s="82"/>
      <c r="AD84" s="83"/>
      <c r="AE84" s="44">
        <f t="shared" si="36"/>
        <v>0</v>
      </c>
      <c r="AF84" s="81"/>
      <c r="AG84" s="82"/>
      <c r="AH84" s="83"/>
      <c r="AI84" s="44">
        <f t="shared" si="37"/>
        <v>0</v>
      </c>
      <c r="AJ84" s="81"/>
      <c r="AK84" s="82"/>
      <c r="AL84" s="83"/>
      <c r="AM84" s="44">
        <f t="shared" si="38"/>
        <v>0</v>
      </c>
      <c r="AN84" s="81"/>
      <c r="AO84" s="82"/>
      <c r="AP84" s="83"/>
      <c r="AQ84" s="44">
        <f t="shared" si="39"/>
        <v>0</v>
      </c>
      <c r="AR84" s="81"/>
      <c r="AS84" s="82"/>
      <c r="AT84" s="83"/>
      <c r="AU84" s="44">
        <f t="shared" si="40"/>
        <v>0</v>
      </c>
      <c r="AV84" s="81"/>
      <c r="AW84" s="82"/>
      <c r="AX84" s="83"/>
      <c r="AY84" s="44">
        <f t="shared" si="41"/>
        <v>0</v>
      </c>
      <c r="AZ84" s="81"/>
      <c r="BA84" s="82"/>
      <c r="BB84" s="83"/>
      <c r="BC84" s="44">
        <f t="shared" si="42"/>
        <v>0</v>
      </c>
      <c r="BD84" s="81"/>
      <c r="BE84" s="82"/>
      <c r="BF84" s="83"/>
      <c r="BG84" s="44">
        <f t="shared" si="43"/>
        <v>0</v>
      </c>
      <c r="BH84" s="81"/>
      <c r="BI84" s="82"/>
      <c r="BJ84" s="83"/>
      <c r="BK84" s="44">
        <f t="shared" si="44"/>
        <v>0</v>
      </c>
    </row>
    <row r="85" spans="1:63" ht="14.25" customHeight="1" x14ac:dyDescent="0.25">
      <c r="A85" s="41"/>
      <c r="B85" s="42"/>
      <c r="C85" s="42"/>
      <c r="D85" s="35">
        <v>51</v>
      </c>
      <c r="E85" s="84"/>
      <c r="F85" s="42"/>
      <c r="G85" s="48" t="str">
        <f t="shared" si="27"/>
        <v/>
      </c>
      <c r="H85" s="25" t="str">
        <f t="array" ref="H85">IF(I85="","",IFERROR(INDEX(Lid!$F:$F,MATCH($E85,Lid!$A:$A,0)),""))</f>
        <v/>
      </c>
      <c r="I85" s="93" t="str">
        <f t="shared" si="28"/>
        <v/>
      </c>
      <c r="J85" s="48" t="str">
        <f t="shared" si="29"/>
        <v/>
      </c>
      <c r="K85" s="25" t="str">
        <f t="array" ref="K85">IF(I85="","",IFERROR($D$6 &amp; " " &amp;INDEX(Lid!$B:$B,MATCH($E85,Lid!$A:$A,0)),""))</f>
        <v/>
      </c>
      <c r="L85" s="44" t="str">
        <f t="shared" si="30"/>
        <v/>
      </c>
      <c r="M85" s="44" t="str">
        <f t="shared" si="31"/>
        <v/>
      </c>
      <c r="N85" s="44" t="str">
        <f t="shared" si="32"/>
        <v/>
      </c>
      <c r="O85" s="42"/>
      <c r="P85" s="81"/>
      <c r="Q85" s="82"/>
      <c r="R85" s="83"/>
      <c r="S85" s="44">
        <f t="shared" si="33"/>
        <v>0</v>
      </c>
      <c r="T85" s="81"/>
      <c r="U85" s="82"/>
      <c r="V85" s="83"/>
      <c r="W85" s="44">
        <f t="shared" si="34"/>
        <v>0</v>
      </c>
      <c r="X85" s="81"/>
      <c r="Y85" s="82"/>
      <c r="Z85" s="83"/>
      <c r="AA85" s="44">
        <f t="shared" si="35"/>
        <v>0</v>
      </c>
      <c r="AB85" s="81"/>
      <c r="AC85" s="82"/>
      <c r="AD85" s="83"/>
      <c r="AE85" s="44">
        <f t="shared" si="36"/>
        <v>0</v>
      </c>
      <c r="AF85" s="81"/>
      <c r="AG85" s="82"/>
      <c r="AH85" s="83"/>
      <c r="AI85" s="44">
        <f t="shared" si="37"/>
        <v>0</v>
      </c>
      <c r="AJ85" s="81"/>
      <c r="AK85" s="82"/>
      <c r="AL85" s="83"/>
      <c r="AM85" s="44">
        <f t="shared" si="38"/>
        <v>0</v>
      </c>
      <c r="AN85" s="81"/>
      <c r="AO85" s="82"/>
      <c r="AP85" s="83"/>
      <c r="AQ85" s="44">
        <f t="shared" si="39"/>
        <v>0</v>
      </c>
      <c r="AR85" s="81"/>
      <c r="AS85" s="82"/>
      <c r="AT85" s="83"/>
      <c r="AU85" s="44">
        <f t="shared" si="40"/>
        <v>0</v>
      </c>
      <c r="AV85" s="81"/>
      <c r="AW85" s="82"/>
      <c r="AX85" s="83"/>
      <c r="AY85" s="44">
        <f t="shared" si="41"/>
        <v>0</v>
      </c>
      <c r="AZ85" s="81"/>
      <c r="BA85" s="82"/>
      <c r="BB85" s="83"/>
      <c r="BC85" s="44">
        <f t="shared" si="42"/>
        <v>0</v>
      </c>
      <c r="BD85" s="81"/>
      <c r="BE85" s="82"/>
      <c r="BF85" s="83"/>
      <c r="BG85" s="44">
        <f t="shared" si="43"/>
        <v>0</v>
      </c>
      <c r="BH85" s="81"/>
      <c r="BI85" s="82"/>
      <c r="BJ85" s="83"/>
      <c r="BK85" s="44">
        <f t="shared" si="44"/>
        <v>0</v>
      </c>
    </row>
    <row r="86" spans="1:63" ht="14.25" customHeight="1" x14ac:dyDescent="0.25">
      <c r="A86" s="41"/>
      <c r="B86" s="42"/>
      <c r="C86" s="42"/>
      <c r="D86" s="35">
        <v>52</v>
      </c>
      <c r="E86" s="84"/>
      <c r="F86" s="42"/>
      <c r="G86" s="48" t="str">
        <f t="shared" si="27"/>
        <v/>
      </c>
      <c r="H86" s="25" t="str">
        <f t="array" ref="H86">IF(I86="","",IFERROR(INDEX(Lid!$F:$F,MATCH($E86,Lid!$A:$A,0)),""))</f>
        <v/>
      </c>
      <c r="I86" s="93" t="str">
        <f t="shared" si="28"/>
        <v/>
      </c>
      <c r="J86" s="48" t="str">
        <f t="shared" si="29"/>
        <v/>
      </c>
      <c r="K86" s="25" t="str">
        <f t="array" ref="K86">IF(I86="","",IFERROR($D$6 &amp; " " &amp;INDEX(Lid!$B:$B,MATCH($E86,Lid!$A:$A,0)),""))</f>
        <v/>
      </c>
      <c r="L86" s="44" t="str">
        <f t="shared" si="30"/>
        <v/>
      </c>
      <c r="M86" s="44" t="str">
        <f t="shared" si="31"/>
        <v/>
      </c>
      <c r="N86" s="44" t="str">
        <f t="shared" si="32"/>
        <v/>
      </c>
      <c r="O86" s="42"/>
      <c r="P86" s="81"/>
      <c r="Q86" s="82"/>
      <c r="R86" s="83"/>
      <c r="S86" s="44">
        <f t="shared" si="33"/>
        <v>0</v>
      </c>
      <c r="T86" s="81"/>
      <c r="U86" s="82"/>
      <c r="V86" s="83"/>
      <c r="W86" s="44">
        <f t="shared" si="34"/>
        <v>0</v>
      </c>
      <c r="X86" s="81"/>
      <c r="Y86" s="82"/>
      <c r="Z86" s="83"/>
      <c r="AA86" s="44">
        <f t="shared" si="35"/>
        <v>0</v>
      </c>
      <c r="AB86" s="81"/>
      <c r="AC86" s="82"/>
      <c r="AD86" s="83"/>
      <c r="AE86" s="44">
        <f t="shared" si="36"/>
        <v>0</v>
      </c>
      <c r="AF86" s="81"/>
      <c r="AG86" s="82"/>
      <c r="AH86" s="83"/>
      <c r="AI86" s="44">
        <f t="shared" si="37"/>
        <v>0</v>
      </c>
      <c r="AJ86" s="81"/>
      <c r="AK86" s="82"/>
      <c r="AL86" s="83"/>
      <c r="AM86" s="44">
        <f t="shared" si="38"/>
        <v>0</v>
      </c>
      <c r="AN86" s="81"/>
      <c r="AO86" s="82"/>
      <c r="AP86" s="83"/>
      <c r="AQ86" s="44">
        <f t="shared" si="39"/>
        <v>0</v>
      </c>
      <c r="AR86" s="81"/>
      <c r="AS86" s="82"/>
      <c r="AT86" s="83"/>
      <c r="AU86" s="44">
        <f t="shared" si="40"/>
        <v>0</v>
      </c>
      <c r="AV86" s="81"/>
      <c r="AW86" s="82"/>
      <c r="AX86" s="83"/>
      <c r="AY86" s="44">
        <f t="shared" si="41"/>
        <v>0</v>
      </c>
      <c r="AZ86" s="81"/>
      <c r="BA86" s="82"/>
      <c r="BB86" s="83"/>
      <c r="BC86" s="44">
        <f t="shared" si="42"/>
        <v>0</v>
      </c>
      <c r="BD86" s="81"/>
      <c r="BE86" s="82"/>
      <c r="BF86" s="83"/>
      <c r="BG86" s="44">
        <f t="shared" si="43"/>
        <v>0</v>
      </c>
      <c r="BH86" s="81"/>
      <c r="BI86" s="82"/>
      <c r="BJ86" s="83"/>
      <c r="BK86" s="44">
        <f t="shared" si="44"/>
        <v>0</v>
      </c>
    </row>
    <row r="87" spans="1:63" ht="14.25" customHeight="1" x14ac:dyDescent="0.25">
      <c r="A87" s="41"/>
      <c r="B87" s="42"/>
      <c r="C87" s="42"/>
      <c r="D87" s="35">
        <v>53</v>
      </c>
      <c r="E87" s="84"/>
      <c r="F87" s="42"/>
      <c r="G87" s="48" t="str">
        <f t="shared" si="27"/>
        <v/>
      </c>
      <c r="H87" s="25" t="str">
        <f t="array" ref="H87">IF(I87="","",IFERROR(INDEX(Lid!$F:$F,MATCH($E87,Lid!$A:$A,0)),""))</f>
        <v/>
      </c>
      <c r="I87" s="93" t="str">
        <f t="shared" si="28"/>
        <v/>
      </c>
      <c r="J87" s="48" t="str">
        <f t="shared" si="29"/>
        <v/>
      </c>
      <c r="K87" s="25" t="str">
        <f t="array" ref="K87">IF(I87="","",IFERROR($D$6 &amp; " " &amp;INDEX(Lid!$B:$B,MATCH($E87,Lid!$A:$A,0)),""))</f>
        <v/>
      </c>
      <c r="L87" s="44" t="str">
        <f t="shared" si="30"/>
        <v/>
      </c>
      <c r="M87" s="44" t="str">
        <f t="shared" si="31"/>
        <v/>
      </c>
      <c r="N87" s="44" t="str">
        <f t="shared" si="32"/>
        <v/>
      </c>
      <c r="O87" s="42"/>
      <c r="P87" s="81"/>
      <c r="Q87" s="82"/>
      <c r="R87" s="83"/>
      <c r="S87" s="44">
        <f t="shared" si="33"/>
        <v>0</v>
      </c>
      <c r="T87" s="81"/>
      <c r="U87" s="82"/>
      <c r="V87" s="83"/>
      <c r="W87" s="44">
        <f t="shared" si="34"/>
        <v>0</v>
      </c>
      <c r="X87" s="81"/>
      <c r="Y87" s="82"/>
      <c r="Z87" s="83"/>
      <c r="AA87" s="44">
        <f t="shared" si="35"/>
        <v>0</v>
      </c>
      <c r="AB87" s="81"/>
      <c r="AC87" s="82"/>
      <c r="AD87" s="83"/>
      <c r="AE87" s="44">
        <f t="shared" si="36"/>
        <v>0</v>
      </c>
      <c r="AF87" s="81"/>
      <c r="AG87" s="82"/>
      <c r="AH87" s="83"/>
      <c r="AI87" s="44">
        <f t="shared" si="37"/>
        <v>0</v>
      </c>
      <c r="AJ87" s="81"/>
      <c r="AK87" s="82"/>
      <c r="AL87" s="83"/>
      <c r="AM87" s="44">
        <f t="shared" si="38"/>
        <v>0</v>
      </c>
      <c r="AN87" s="81"/>
      <c r="AO87" s="82"/>
      <c r="AP87" s="83"/>
      <c r="AQ87" s="44">
        <f t="shared" si="39"/>
        <v>0</v>
      </c>
      <c r="AR87" s="81"/>
      <c r="AS87" s="82"/>
      <c r="AT87" s="83"/>
      <c r="AU87" s="44">
        <f t="shared" si="40"/>
        <v>0</v>
      </c>
      <c r="AV87" s="81"/>
      <c r="AW87" s="82"/>
      <c r="AX87" s="83"/>
      <c r="AY87" s="44">
        <f t="shared" si="41"/>
        <v>0</v>
      </c>
      <c r="AZ87" s="81"/>
      <c r="BA87" s="82"/>
      <c r="BB87" s="83"/>
      <c r="BC87" s="44">
        <f t="shared" si="42"/>
        <v>0</v>
      </c>
      <c r="BD87" s="81"/>
      <c r="BE87" s="82"/>
      <c r="BF87" s="83"/>
      <c r="BG87" s="44">
        <f t="shared" si="43"/>
        <v>0</v>
      </c>
      <c r="BH87" s="81"/>
      <c r="BI87" s="82"/>
      <c r="BJ87" s="83"/>
      <c r="BK87" s="44">
        <f t="shared" si="44"/>
        <v>0</v>
      </c>
    </row>
    <row r="88" spans="1:63" ht="14.25" customHeight="1" x14ac:dyDescent="0.25">
      <c r="A88" s="41"/>
      <c r="B88" s="42"/>
      <c r="C88" s="42"/>
      <c r="D88" s="35">
        <v>54</v>
      </c>
      <c r="E88" s="84"/>
      <c r="F88" s="42"/>
      <c r="G88" s="48" t="str">
        <f t="shared" si="27"/>
        <v/>
      </c>
      <c r="H88" s="25" t="str">
        <f t="array" ref="H88">IF(I88="","",IFERROR(INDEX(Lid!$F:$F,MATCH($E88,Lid!$A:$A,0)),""))</f>
        <v/>
      </c>
      <c r="I88" s="93" t="str">
        <f t="shared" si="28"/>
        <v/>
      </c>
      <c r="J88" s="48" t="str">
        <f t="shared" si="29"/>
        <v/>
      </c>
      <c r="K88" s="25" t="str">
        <f t="array" ref="K88">IF(I88="","",IFERROR($D$6 &amp; " " &amp;INDEX(Lid!$B:$B,MATCH($E88,Lid!$A:$A,0)),""))</f>
        <v/>
      </c>
      <c r="L88" s="44" t="str">
        <f t="shared" si="30"/>
        <v/>
      </c>
      <c r="M88" s="44" t="str">
        <f t="shared" si="31"/>
        <v/>
      </c>
      <c r="N88" s="44" t="str">
        <f t="shared" si="32"/>
        <v/>
      </c>
      <c r="O88" s="42"/>
      <c r="P88" s="81"/>
      <c r="Q88" s="82"/>
      <c r="R88" s="83"/>
      <c r="S88" s="44">
        <f t="shared" si="33"/>
        <v>0</v>
      </c>
      <c r="T88" s="81"/>
      <c r="U88" s="82"/>
      <c r="V88" s="83"/>
      <c r="W88" s="44">
        <f t="shared" si="34"/>
        <v>0</v>
      </c>
      <c r="X88" s="81"/>
      <c r="Y88" s="82"/>
      <c r="Z88" s="83"/>
      <c r="AA88" s="44">
        <f t="shared" si="35"/>
        <v>0</v>
      </c>
      <c r="AB88" s="81"/>
      <c r="AC88" s="82"/>
      <c r="AD88" s="83"/>
      <c r="AE88" s="44">
        <f t="shared" si="36"/>
        <v>0</v>
      </c>
      <c r="AF88" s="81"/>
      <c r="AG88" s="82"/>
      <c r="AH88" s="83"/>
      <c r="AI88" s="44">
        <f t="shared" si="37"/>
        <v>0</v>
      </c>
      <c r="AJ88" s="81"/>
      <c r="AK88" s="82"/>
      <c r="AL88" s="83"/>
      <c r="AM88" s="44">
        <f t="shared" si="38"/>
        <v>0</v>
      </c>
      <c r="AN88" s="81"/>
      <c r="AO88" s="82"/>
      <c r="AP88" s="83"/>
      <c r="AQ88" s="44">
        <f t="shared" si="39"/>
        <v>0</v>
      </c>
      <c r="AR88" s="81"/>
      <c r="AS88" s="82"/>
      <c r="AT88" s="83"/>
      <c r="AU88" s="44">
        <f t="shared" si="40"/>
        <v>0</v>
      </c>
      <c r="AV88" s="81"/>
      <c r="AW88" s="82"/>
      <c r="AX88" s="83"/>
      <c r="AY88" s="44">
        <f t="shared" si="41"/>
        <v>0</v>
      </c>
      <c r="AZ88" s="81"/>
      <c r="BA88" s="82"/>
      <c r="BB88" s="83"/>
      <c r="BC88" s="44">
        <f t="shared" si="42"/>
        <v>0</v>
      </c>
      <c r="BD88" s="81"/>
      <c r="BE88" s="82"/>
      <c r="BF88" s="83"/>
      <c r="BG88" s="44">
        <f t="shared" si="43"/>
        <v>0</v>
      </c>
      <c r="BH88" s="81"/>
      <c r="BI88" s="82"/>
      <c r="BJ88" s="83"/>
      <c r="BK88" s="44">
        <f t="shared" si="44"/>
        <v>0</v>
      </c>
    </row>
    <row r="89" spans="1:63" ht="14.25" customHeight="1" x14ac:dyDescent="0.25">
      <c r="A89" s="41"/>
      <c r="B89" s="42"/>
      <c r="C89" s="42"/>
      <c r="D89" s="35">
        <v>55</v>
      </c>
      <c r="E89" s="84"/>
      <c r="F89" s="42"/>
      <c r="G89" s="48" t="str">
        <f t="shared" si="27"/>
        <v/>
      </c>
      <c r="H89" s="25" t="str">
        <f t="array" ref="H89">IF(I89="","",IFERROR(INDEX(Lid!$F:$F,MATCH($E89,Lid!$A:$A,0)),""))</f>
        <v/>
      </c>
      <c r="I89" s="93" t="str">
        <f t="shared" si="28"/>
        <v/>
      </c>
      <c r="J89" s="48" t="str">
        <f t="shared" si="29"/>
        <v/>
      </c>
      <c r="K89" s="25" t="str">
        <f t="array" ref="K89">IF(I89="","",IFERROR($D$6 &amp; " " &amp;INDEX(Lid!$B:$B,MATCH($E89,Lid!$A:$A,0)),""))</f>
        <v/>
      </c>
      <c r="L89" s="44" t="str">
        <f t="shared" si="30"/>
        <v/>
      </c>
      <c r="M89" s="44" t="str">
        <f t="shared" si="31"/>
        <v/>
      </c>
      <c r="N89" s="44" t="str">
        <f t="shared" si="32"/>
        <v/>
      </c>
      <c r="O89" s="42"/>
      <c r="P89" s="81"/>
      <c r="Q89" s="82"/>
      <c r="R89" s="83"/>
      <c r="S89" s="44">
        <f t="shared" si="33"/>
        <v>0</v>
      </c>
      <c r="T89" s="81"/>
      <c r="U89" s="82"/>
      <c r="V89" s="83"/>
      <c r="W89" s="44">
        <f t="shared" si="34"/>
        <v>0</v>
      </c>
      <c r="X89" s="81"/>
      <c r="Y89" s="82"/>
      <c r="Z89" s="83"/>
      <c r="AA89" s="44">
        <f t="shared" si="35"/>
        <v>0</v>
      </c>
      <c r="AB89" s="81"/>
      <c r="AC89" s="82"/>
      <c r="AD89" s="83"/>
      <c r="AE89" s="44">
        <f t="shared" si="36"/>
        <v>0</v>
      </c>
      <c r="AF89" s="81"/>
      <c r="AG89" s="82"/>
      <c r="AH89" s="83"/>
      <c r="AI89" s="44">
        <f t="shared" si="37"/>
        <v>0</v>
      </c>
      <c r="AJ89" s="81"/>
      <c r="AK89" s="82"/>
      <c r="AL89" s="83"/>
      <c r="AM89" s="44">
        <f t="shared" si="38"/>
        <v>0</v>
      </c>
      <c r="AN89" s="81"/>
      <c r="AO89" s="82"/>
      <c r="AP89" s="83"/>
      <c r="AQ89" s="44">
        <f t="shared" si="39"/>
        <v>0</v>
      </c>
      <c r="AR89" s="81"/>
      <c r="AS89" s="82"/>
      <c r="AT89" s="83"/>
      <c r="AU89" s="44">
        <f t="shared" si="40"/>
        <v>0</v>
      </c>
      <c r="AV89" s="81"/>
      <c r="AW89" s="82"/>
      <c r="AX89" s="83"/>
      <c r="AY89" s="44">
        <f t="shared" si="41"/>
        <v>0</v>
      </c>
      <c r="AZ89" s="81"/>
      <c r="BA89" s="82"/>
      <c r="BB89" s="83"/>
      <c r="BC89" s="44">
        <f t="shared" si="42"/>
        <v>0</v>
      </c>
      <c r="BD89" s="81"/>
      <c r="BE89" s="82"/>
      <c r="BF89" s="83"/>
      <c r="BG89" s="44">
        <f t="shared" si="43"/>
        <v>0</v>
      </c>
      <c r="BH89" s="81"/>
      <c r="BI89" s="82"/>
      <c r="BJ89" s="83"/>
      <c r="BK89" s="44">
        <f t="shared" si="44"/>
        <v>0</v>
      </c>
    </row>
    <row r="90" spans="1:63" ht="14.25" customHeight="1" x14ac:dyDescent="0.25">
      <c r="A90" s="41"/>
      <c r="B90" s="42"/>
      <c r="C90" s="42"/>
      <c r="D90" s="35">
        <v>56</v>
      </c>
      <c r="E90" s="84"/>
      <c r="F90" s="42"/>
      <c r="G90" s="48" t="str">
        <f t="shared" si="27"/>
        <v/>
      </c>
      <c r="H90" s="25" t="str">
        <f t="array" ref="H90">IF(I90="","",IFERROR(INDEX(Lid!$F:$F,MATCH($E90,Lid!$A:$A,0)),""))</f>
        <v/>
      </c>
      <c r="I90" s="93" t="str">
        <f t="shared" si="28"/>
        <v/>
      </c>
      <c r="J90" s="48" t="str">
        <f t="shared" si="29"/>
        <v/>
      </c>
      <c r="K90" s="25" t="str">
        <f t="array" ref="K90">IF(I90="","",IFERROR($D$6 &amp; " " &amp;INDEX(Lid!$B:$B,MATCH($E90,Lid!$A:$A,0)),""))</f>
        <v/>
      </c>
      <c r="L90" s="44" t="str">
        <f t="shared" si="30"/>
        <v/>
      </c>
      <c r="M90" s="44" t="str">
        <f t="shared" si="31"/>
        <v/>
      </c>
      <c r="N90" s="44" t="str">
        <f t="shared" si="32"/>
        <v/>
      </c>
      <c r="O90" s="42"/>
      <c r="P90" s="81"/>
      <c r="Q90" s="82"/>
      <c r="R90" s="83"/>
      <c r="S90" s="44">
        <f t="shared" si="33"/>
        <v>0</v>
      </c>
      <c r="T90" s="81"/>
      <c r="U90" s="82"/>
      <c r="V90" s="83"/>
      <c r="W90" s="44">
        <f t="shared" si="34"/>
        <v>0</v>
      </c>
      <c r="X90" s="81"/>
      <c r="Y90" s="82"/>
      <c r="Z90" s="83"/>
      <c r="AA90" s="44">
        <f t="shared" si="35"/>
        <v>0</v>
      </c>
      <c r="AB90" s="81"/>
      <c r="AC90" s="82"/>
      <c r="AD90" s="83"/>
      <c r="AE90" s="44">
        <f t="shared" si="36"/>
        <v>0</v>
      </c>
      <c r="AF90" s="81"/>
      <c r="AG90" s="82"/>
      <c r="AH90" s="83"/>
      <c r="AI90" s="44">
        <f t="shared" si="37"/>
        <v>0</v>
      </c>
      <c r="AJ90" s="81"/>
      <c r="AK90" s="82"/>
      <c r="AL90" s="83"/>
      <c r="AM90" s="44">
        <f t="shared" si="38"/>
        <v>0</v>
      </c>
      <c r="AN90" s="81"/>
      <c r="AO90" s="82"/>
      <c r="AP90" s="83"/>
      <c r="AQ90" s="44">
        <f t="shared" si="39"/>
        <v>0</v>
      </c>
      <c r="AR90" s="81"/>
      <c r="AS90" s="82"/>
      <c r="AT90" s="83"/>
      <c r="AU90" s="44">
        <f t="shared" si="40"/>
        <v>0</v>
      </c>
      <c r="AV90" s="81"/>
      <c r="AW90" s="82"/>
      <c r="AX90" s="83"/>
      <c r="AY90" s="44">
        <f t="shared" si="41"/>
        <v>0</v>
      </c>
      <c r="AZ90" s="81"/>
      <c r="BA90" s="82"/>
      <c r="BB90" s="83"/>
      <c r="BC90" s="44">
        <f t="shared" si="42"/>
        <v>0</v>
      </c>
      <c r="BD90" s="81"/>
      <c r="BE90" s="82"/>
      <c r="BF90" s="83"/>
      <c r="BG90" s="44">
        <f t="shared" si="43"/>
        <v>0</v>
      </c>
      <c r="BH90" s="81"/>
      <c r="BI90" s="82"/>
      <c r="BJ90" s="83"/>
      <c r="BK90" s="44">
        <f t="shared" si="44"/>
        <v>0</v>
      </c>
    </row>
    <row r="91" spans="1:63" ht="14.25" customHeight="1" x14ac:dyDescent="0.25">
      <c r="A91" s="41"/>
      <c r="B91" s="42"/>
      <c r="C91" s="42"/>
      <c r="D91" s="35">
        <v>57</v>
      </c>
      <c r="E91" s="84"/>
      <c r="F91" s="42"/>
      <c r="G91" s="48" t="str">
        <f t="shared" si="27"/>
        <v/>
      </c>
      <c r="H91" s="25" t="str">
        <f t="array" ref="H91">IF(I91="","",IFERROR(INDEX(Lid!$F:$F,MATCH($E91,Lid!$A:$A,0)),""))</f>
        <v/>
      </c>
      <c r="I91" s="93" t="str">
        <f t="shared" si="28"/>
        <v/>
      </c>
      <c r="J91" s="48" t="str">
        <f t="shared" si="29"/>
        <v/>
      </c>
      <c r="K91" s="25" t="str">
        <f t="array" ref="K91">IF(I91="","",IFERROR($D$6 &amp; " " &amp;INDEX(Lid!$B:$B,MATCH($E91,Lid!$A:$A,0)),""))</f>
        <v/>
      </c>
      <c r="L91" s="44" t="str">
        <f t="shared" si="30"/>
        <v/>
      </c>
      <c r="M91" s="44" t="str">
        <f t="shared" si="31"/>
        <v/>
      </c>
      <c r="N91" s="44" t="str">
        <f t="shared" si="32"/>
        <v/>
      </c>
      <c r="O91" s="42"/>
      <c r="P91" s="81"/>
      <c r="Q91" s="82"/>
      <c r="R91" s="83"/>
      <c r="S91" s="44">
        <f t="shared" si="33"/>
        <v>0</v>
      </c>
      <c r="T91" s="81"/>
      <c r="U91" s="82"/>
      <c r="V91" s="83"/>
      <c r="W91" s="44">
        <f t="shared" si="34"/>
        <v>0</v>
      </c>
      <c r="X91" s="81"/>
      <c r="Y91" s="82"/>
      <c r="Z91" s="83"/>
      <c r="AA91" s="44">
        <f t="shared" si="35"/>
        <v>0</v>
      </c>
      <c r="AB91" s="81"/>
      <c r="AC91" s="82"/>
      <c r="AD91" s="83"/>
      <c r="AE91" s="44">
        <f t="shared" si="36"/>
        <v>0</v>
      </c>
      <c r="AF91" s="81"/>
      <c r="AG91" s="82"/>
      <c r="AH91" s="83"/>
      <c r="AI91" s="44">
        <f t="shared" si="37"/>
        <v>0</v>
      </c>
      <c r="AJ91" s="81"/>
      <c r="AK91" s="82"/>
      <c r="AL91" s="83"/>
      <c r="AM91" s="44">
        <f t="shared" si="38"/>
        <v>0</v>
      </c>
      <c r="AN91" s="81"/>
      <c r="AO91" s="82"/>
      <c r="AP91" s="83"/>
      <c r="AQ91" s="44">
        <f t="shared" si="39"/>
        <v>0</v>
      </c>
      <c r="AR91" s="81"/>
      <c r="AS91" s="82"/>
      <c r="AT91" s="83"/>
      <c r="AU91" s="44">
        <f t="shared" si="40"/>
        <v>0</v>
      </c>
      <c r="AV91" s="81"/>
      <c r="AW91" s="82"/>
      <c r="AX91" s="83"/>
      <c r="AY91" s="44">
        <f t="shared" si="41"/>
        <v>0</v>
      </c>
      <c r="AZ91" s="81"/>
      <c r="BA91" s="82"/>
      <c r="BB91" s="83"/>
      <c r="BC91" s="44">
        <f t="shared" si="42"/>
        <v>0</v>
      </c>
      <c r="BD91" s="81"/>
      <c r="BE91" s="82"/>
      <c r="BF91" s="83"/>
      <c r="BG91" s="44">
        <f t="shared" si="43"/>
        <v>0</v>
      </c>
      <c r="BH91" s="81"/>
      <c r="BI91" s="82"/>
      <c r="BJ91" s="83"/>
      <c r="BK91" s="44">
        <f t="shared" si="44"/>
        <v>0</v>
      </c>
    </row>
    <row r="92" spans="1:63" ht="14.25" customHeight="1" x14ac:dyDescent="0.25">
      <c r="A92" s="41"/>
      <c r="B92" s="42"/>
      <c r="C92" s="42"/>
      <c r="D92" s="35">
        <v>58</v>
      </c>
      <c r="E92" s="84"/>
      <c r="F92" s="42"/>
      <c r="G92" s="48" t="str">
        <f t="shared" si="27"/>
        <v/>
      </c>
      <c r="H92" s="25" t="str">
        <f t="array" ref="H92">IF(I92="","",IFERROR(INDEX(Lid!$F:$F,MATCH($E92,Lid!$A:$A,0)),""))</f>
        <v/>
      </c>
      <c r="I92" s="93" t="str">
        <f t="shared" si="28"/>
        <v/>
      </c>
      <c r="J92" s="48" t="str">
        <f t="shared" si="29"/>
        <v/>
      </c>
      <c r="K92" s="25" t="str">
        <f t="array" ref="K92">IF(I92="","",IFERROR($D$6 &amp; " " &amp;INDEX(Lid!$B:$B,MATCH($E92,Lid!$A:$A,0)),""))</f>
        <v/>
      </c>
      <c r="L92" s="44" t="str">
        <f t="shared" si="30"/>
        <v/>
      </c>
      <c r="M92" s="44" t="str">
        <f t="shared" si="31"/>
        <v/>
      </c>
      <c r="N92" s="44" t="str">
        <f t="shared" si="32"/>
        <v/>
      </c>
      <c r="O92" s="42"/>
      <c r="P92" s="81"/>
      <c r="Q92" s="82"/>
      <c r="R92" s="83"/>
      <c r="S92" s="44">
        <f t="shared" si="33"/>
        <v>0</v>
      </c>
      <c r="T92" s="81"/>
      <c r="U92" s="82"/>
      <c r="V92" s="83"/>
      <c r="W92" s="44">
        <f t="shared" si="34"/>
        <v>0</v>
      </c>
      <c r="X92" s="81"/>
      <c r="Y92" s="82"/>
      <c r="Z92" s="83"/>
      <c r="AA92" s="44">
        <f t="shared" si="35"/>
        <v>0</v>
      </c>
      <c r="AB92" s="81"/>
      <c r="AC92" s="82"/>
      <c r="AD92" s="83"/>
      <c r="AE92" s="44">
        <f t="shared" si="36"/>
        <v>0</v>
      </c>
      <c r="AF92" s="81"/>
      <c r="AG92" s="82"/>
      <c r="AH92" s="83"/>
      <c r="AI92" s="44">
        <f t="shared" si="37"/>
        <v>0</v>
      </c>
      <c r="AJ92" s="81"/>
      <c r="AK92" s="82"/>
      <c r="AL92" s="83"/>
      <c r="AM92" s="44">
        <f t="shared" si="38"/>
        <v>0</v>
      </c>
      <c r="AN92" s="81"/>
      <c r="AO92" s="82"/>
      <c r="AP92" s="83"/>
      <c r="AQ92" s="44">
        <f t="shared" si="39"/>
        <v>0</v>
      </c>
      <c r="AR92" s="81"/>
      <c r="AS92" s="82"/>
      <c r="AT92" s="83"/>
      <c r="AU92" s="44">
        <f t="shared" si="40"/>
        <v>0</v>
      </c>
      <c r="AV92" s="81"/>
      <c r="AW92" s="82"/>
      <c r="AX92" s="83"/>
      <c r="AY92" s="44">
        <f t="shared" si="41"/>
        <v>0</v>
      </c>
      <c r="AZ92" s="81"/>
      <c r="BA92" s="82"/>
      <c r="BB92" s="83"/>
      <c r="BC92" s="44">
        <f t="shared" si="42"/>
        <v>0</v>
      </c>
      <c r="BD92" s="81"/>
      <c r="BE92" s="82"/>
      <c r="BF92" s="83"/>
      <c r="BG92" s="44">
        <f t="shared" si="43"/>
        <v>0</v>
      </c>
      <c r="BH92" s="81"/>
      <c r="BI92" s="82"/>
      <c r="BJ92" s="83"/>
      <c r="BK92" s="44">
        <f t="shared" si="44"/>
        <v>0</v>
      </c>
    </row>
    <row r="93" spans="1:63" ht="14.25" customHeight="1" x14ac:dyDescent="0.25">
      <c r="A93" s="41"/>
      <c r="B93" s="42"/>
      <c r="C93" s="42"/>
      <c r="D93" s="35">
        <v>59</v>
      </c>
      <c r="E93" s="84"/>
      <c r="F93" s="42"/>
      <c r="G93" s="48" t="str">
        <f t="shared" si="27"/>
        <v/>
      </c>
      <c r="H93" s="25" t="str">
        <f t="array" ref="H93">IF(I93="","",IFERROR(INDEX(Lid!$F:$F,MATCH($E93,Lid!$A:$A,0)),""))</f>
        <v/>
      </c>
      <c r="I93" s="93" t="str">
        <f t="shared" si="28"/>
        <v/>
      </c>
      <c r="J93" s="48" t="str">
        <f t="shared" si="29"/>
        <v/>
      </c>
      <c r="K93" s="25" t="str">
        <f t="array" ref="K93">IF(I93="","",IFERROR($D$6 &amp; " " &amp;INDEX(Lid!$B:$B,MATCH($E93,Lid!$A:$A,0)),""))</f>
        <v/>
      </c>
      <c r="L93" s="44" t="str">
        <f t="shared" si="30"/>
        <v/>
      </c>
      <c r="M93" s="44" t="str">
        <f t="shared" si="31"/>
        <v/>
      </c>
      <c r="N93" s="44" t="str">
        <f t="shared" si="32"/>
        <v/>
      </c>
      <c r="O93" s="42"/>
      <c r="P93" s="81"/>
      <c r="Q93" s="82"/>
      <c r="R93" s="83"/>
      <c r="S93" s="44">
        <f t="shared" si="33"/>
        <v>0</v>
      </c>
      <c r="T93" s="81"/>
      <c r="U93" s="82"/>
      <c r="V93" s="83"/>
      <c r="W93" s="44">
        <f t="shared" si="34"/>
        <v>0</v>
      </c>
      <c r="X93" s="81"/>
      <c r="Y93" s="82"/>
      <c r="Z93" s="83"/>
      <c r="AA93" s="44">
        <f t="shared" si="35"/>
        <v>0</v>
      </c>
      <c r="AB93" s="81"/>
      <c r="AC93" s="82"/>
      <c r="AD93" s="83"/>
      <c r="AE93" s="44">
        <f t="shared" si="36"/>
        <v>0</v>
      </c>
      <c r="AF93" s="81"/>
      <c r="AG93" s="82"/>
      <c r="AH93" s="83"/>
      <c r="AI93" s="44">
        <f t="shared" si="37"/>
        <v>0</v>
      </c>
      <c r="AJ93" s="81"/>
      <c r="AK93" s="82"/>
      <c r="AL93" s="83"/>
      <c r="AM93" s="44">
        <f t="shared" si="38"/>
        <v>0</v>
      </c>
      <c r="AN93" s="81"/>
      <c r="AO93" s="82"/>
      <c r="AP93" s="83"/>
      <c r="AQ93" s="44">
        <f t="shared" si="39"/>
        <v>0</v>
      </c>
      <c r="AR93" s="81"/>
      <c r="AS93" s="82"/>
      <c r="AT93" s="83"/>
      <c r="AU93" s="44">
        <f t="shared" si="40"/>
        <v>0</v>
      </c>
      <c r="AV93" s="81"/>
      <c r="AW93" s="82"/>
      <c r="AX93" s="83"/>
      <c r="AY93" s="44">
        <f t="shared" si="41"/>
        <v>0</v>
      </c>
      <c r="AZ93" s="81"/>
      <c r="BA93" s="82"/>
      <c r="BB93" s="83"/>
      <c r="BC93" s="44">
        <f t="shared" si="42"/>
        <v>0</v>
      </c>
      <c r="BD93" s="81"/>
      <c r="BE93" s="82"/>
      <c r="BF93" s="83"/>
      <c r="BG93" s="44">
        <f t="shared" si="43"/>
        <v>0</v>
      </c>
      <c r="BH93" s="81"/>
      <c r="BI93" s="82"/>
      <c r="BJ93" s="83"/>
      <c r="BK93" s="44">
        <f t="shared" si="44"/>
        <v>0</v>
      </c>
    </row>
    <row r="94" spans="1:63" ht="14.25" customHeight="1" x14ac:dyDescent="0.25">
      <c r="A94" s="41"/>
      <c r="B94" s="42"/>
      <c r="C94" s="42"/>
      <c r="D94" s="35">
        <v>60</v>
      </c>
      <c r="E94" s="84"/>
      <c r="F94" s="42"/>
      <c r="G94" s="48" t="str">
        <f t="shared" si="27"/>
        <v/>
      </c>
      <c r="H94" s="25" t="str">
        <f t="array" ref="H94">IF(I94="","",IFERROR(INDEX(Lid!$F:$F,MATCH($E94,Lid!$A:$A,0)),""))</f>
        <v/>
      </c>
      <c r="I94" s="93" t="str">
        <f t="shared" si="28"/>
        <v/>
      </c>
      <c r="J94" s="48" t="str">
        <f t="shared" si="29"/>
        <v/>
      </c>
      <c r="K94" s="25" t="str">
        <f t="array" ref="K94">IF(I94="","",IFERROR($D$6 &amp; " " &amp;INDEX(Lid!$B:$B,MATCH($E94,Lid!$A:$A,0)),""))</f>
        <v/>
      </c>
      <c r="L94" s="44" t="str">
        <f t="shared" si="30"/>
        <v/>
      </c>
      <c r="M94" s="44" t="str">
        <f t="shared" si="31"/>
        <v/>
      </c>
      <c r="N94" s="44" t="str">
        <f t="shared" si="32"/>
        <v/>
      </c>
      <c r="O94" s="42"/>
      <c r="P94" s="81"/>
      <c r="Q94" s="82"/>
      <c r="R94" s="83"/>
      <c r="S94" s="44">
        <f t="shared" si="33"/>
        <v>0</v>
      </c>
      <c r="T94" s="81"/>
      <c r="U94" s="82"/>
      <c r="V94" s="83"/>
      <c r="W94" s="44">
        <f t="shared" si="34"/>
        <v>0</v>
      </c>
      <c r="X94" s="81"/>
      <c r="Y94" s="82"/>
      <c r="Z94" s="83"/>
      <c r="AA94" s="44">
        <f t="shared" si="35"/>
        <v>0</v>
      </c>
      <c r="AB94" s="81"/>
      <c r="AC94" s="82"/>
      <c r="AD94" s="83"/>
      <c r="AE94" s="44">
        <f t="shared" si="36"/>
        <v>0</v>
      </c>
      <c r="AF94" s="81"/>
      <c r="AG94" s="82"/>
      <c r="AH94" s="83"/>
      <c r="AI94" s="44">
        <f t="shared" si="37"/>
        <v>0</v>
      </c>
      <c r="AJ94" s="81"/>
      <c r="AK94" s="82"/>
      <c r="AL94" s="83"/>
      <c r="AM94" s="44">
        <f t="shared" si="38"/>
        <v>0</v>
      </c>
      <c r="AN94" s="81"/>
      <c r="AO94" s="82"/>
      <c r="AP94" s="83"/>
      <c r="AQ94" s="44">
        <f t="shared" si="39"/>
        <v>0</v>
      </c>
      <c r="AR94" s="81"/>
      <c r="AS94" s="82"/>
      <c r="AT94" s="83"/>
      <c r="AU94" s="44">
        <f t="shared" si="40"/>
        <v>0</v>
      </c>
      <c r="AV94" s="81"/>
      <c r="AW94" s="82"/>
      <c r="AX94" s="83"/>
      <c r="AY94" s="44">
        <f t="shared" si="41"/>
        <v>0</v>
      </c>
      <c r="AZ94" s="81"/>
      <c r="BA94" s="82"/>
      <c r="BB94" s="83"/>
      <c r="BC94" s="44">
        <f t="shared" si="42"/>
        <v>0</v>
      </c>
      <c r="BD94" s="81"/>
      <c r="BE94" s="82"/>
      <c r="BF94" s="83"/>
      <c r="BG94" s="44">
        <f t="shared" si="43"/>
        <v>0</v>
      </c>
      <c r="BH94" s="81"/>
      <c r="BI94" s="82"/>
      <c r="BJ94" s="83"/>
      <c r="BK94" s="44">
        <f t="shared" si="44"/>
        <v>0</v>
      </c>
    </row>
    <row r="95" spans="1:63" ht="14.25" customHeight="1" x14ac:dyDescent="0.25">
      <c r="A95" s="41"/>
      <c r="B95" s="42"/>
      <c r="C95" s="42"/>
      <c r="D95" s="35">
        <v>61</v>
      </c>
      <c r="E95" s="84"/>
      <c r="F95" s="42"/>
      <c r="G95" s="48" t="str">
        <f t="shared" si="27"/>
        <v/>
      </c>
      <c r="H95" s="25" t="str">
        <f t="array" ref="H95">IF(I95="","",IFERROR(INDEX(Lid!$F:$F,MATCH($E95,Lid!$A:$A,0)),""))</f>
        <v/>
      </c>
      <c r="I95" s="93" t="str">
        <f t="shared" si="28"/>
        <v/>
      </c>
      <c r="J95" s="48" t="str">
        <f t="shared" si="29"/>
        <v/>
      </c>
      <c r="K95" s="25" t="str">
        <f t="array" ref="K95">IF(I95="","",IFERROR($D$6 &amp; " " &amp;INDEX(Lid!$B:$B,MATCH($E95,Lid!$A:$A,0)),""))</f>
        <v/>
      </c>
      <c r="L95" s="44" t="str">
        <f t="shared" si="30"/>
        <v/>
      </c>
      <c r="M95" s="44" t="str">
        <f t="shared" si="31"/>
        <v/>
      </c>
      <c r="N95" s="44" t="str">
        <f t="shared" si="32"/>
        <v/>
      </c>
      <c r="O95" s="42"/>
      <c r="P95" s="81"/>
      <c r="Q95" s="82"/>
      <c r="R95" s="83"/>
      <c r="S95" s="44">
        <f t="shared" si="33"/>
        <v>0</v>
      </c>
      <c r="T95" s="81"/>
      <c r="U95" s="82"/>
      <c r="V95" s="83"/>
      <c r="W95" s="44">
        <f t="shared" si="34"/>
        <v>0</v>
      </c>
      <c r="X95" s="81"/>
      <c r="Y95" s="82"/>
      <c r="Z95" s="83"/>
      <c r="AA95" s="44">
        <f t="shared" si="35"/>
        <v>0</v>
      </c>
      <c r="AB95" s="81"/>
      <c r="AC95" s="82"/>
      <c r="AD95" s="83"/>
      <c r="AE95" s="44">
        <f t="shared" si="36"/>
        <v>0</v>
      </c>
      <c r="AF95" s="81"/>
      <c r="AG95" s="82"/>
      <c r="AH95" s="83"/>
      <c r="AI95" s="44">
        <f t="shared" si="37"/>
        <v>0</v>
      </c>
      <c r="AJ95" s="81"/>
      <c r="AK95" s="82"/>
      <c r="AL95" s="83"/>
      <c r="AM95" s="44">
        <f t="shared" si="38"/>
        <v>0</v>
      </c>
      <c r="AN95" s="81"/>
      <c r="AO95" s="82"/>
      <c r="AP95" s="83"/>
      <c r="AQ95" s="44">
        <f t="shared" si="39"/>
        <v>0</v>
      </c>
      <c r="AR95" s="81"/>
      <c r="AS95" s="82"/>
      <c r="AT95" s="83"/>
      <c r="AU95" s="44">
        <f t="shared" si="40"/>
        <v>0</v>
      </c>
      <c r="AV95" s="81"/>
      <c r="AW95" s="82"/>
      <c r="AX95" s="83"/>
      <c r="AY95" s="44">
        <f t="shared" si="41"/>
        <v>0</v>
      </c>
      <c r="AZ95" s="81"/>
      <c r="BA95" s="82"/>
      <c r="BB95" s="83"/>
      <c r="BC95" s="44">
        <f t="shared" si="42"/>
        <v>0</v>
      </c>
      <c r="BD95" s="81"/>
      <c r="BE95" s="82"/>
      <c r="BF95" s="83"/>
      <c r="BG95" s="44">
        <f t="shared" si="43"/>
        <v>0</v>
      </c>
      <c r="BH95" s="81"/>
      <c r="BI95" s="82"/>
      <c r="BJ95" s="83"/>
      <c r="BK95" s="44">
        <f t="shared" si="44"/>
        <v>0</v>
      </c>
    </row>
    <row r="96" spans="1:63" ht="14.25" customHeight="1" x14ac:dyDescent="0.25">
      <c r="A96" s="41"/>
      <c r="B96" s="42"/>
      <c r="C96" s="42"/>
      <c r="D96" s="35">
        <v>62</v>
      </c>
      <c r="E96" s="84"/>
      <c r="F96" s="42"/>
      <c r="G96" s="48" t="str">
        <f t="shared" si="27"/>
        <v/>
      </c>
      <c r="H96" s="25" t="str">
        <f t="array" ref="H96">IF(I96="","",IFERROR(INDEX(Lid!$F:$F,MATCH($E96,Lid!$A:$A,0)),""))</f>
        <v/>
      </c>
      <c r="I96" s="93" t="str">
        <f t="shared" si="28"/>
        <v/>
      </c>
      <c r="J96" s="48" t="str">
        <f t="shared" si="29"/>
        <v/>
      </c>
      <c r="K96" s="25" t="str">
        <f t="array" ref="K96">IF(I96="","",IFERROR($D$6 &amp; " " &amp;INDEX(Lid!$B:$B,MATCH($E96,Lid!$A:$A,0)),""))</f>
        <v/>
      </c>
      <c r="L96" s="44" t="str">
        <f t="shared" si="30"/>
        <v/>
      </c>
      <c r="M96" s="44" t="str">
        <f t="shared" si="31"/>
        <v/>
      </c>
      <c r="N96" s="44" t="str">
        <f t="shared" si="32"/>
        <v/>
      </c>
      <c r="O96" s="42"/>
      <c r="P96" s="81"/>
      <c r="Q96" s="82"/>
      <c r="R96" s="83"/>
      <c r="S96" s="44">
        <f t="shared" si="33"/>
        <v>0</v>
      </c>
      <c r="T96" s="81"/>
      <c r="U96" s="82"/>
      <c r="V96" s="83"/>
      <c r="W96" s="44">
        <f t="shared" si="34"/>
        <v>0</v>
      </c>
      <c r="X96" s="81"/>
      <c r="Y96" s="82"/>
      <c r="Z96" s="83"/>
      <c r="AA96" s="44">
        <f t="shared" si="35"/>
        <v>0</v>
      </c>
      <c r="AB96" s="81"/>
      <c r="AC96" s="82"/>
      <c r="AD96" s="83"/>
      <c r="AE96" s="44">
        <f t="shared" si="36"/>
        <v>0</v>
      </c>
      <c r="AF96" s="81"/>
      <c r="AG96" s="82"/>
      <c r="AH96" s="83"/>
      <c r="AI96" s="44">
        <f t="shared" si="37"/>
        <v>0</v>
      </c>
      <c r="AJ96" s="81"/>
      <c r="AK96" s="82"/>
      <c r="AL96" s="83"/>
      <c r="AM96" s="44">
        <f t="shared" si="38"/>
        <v>0</v>
      </c>
      <c r="AN96" s="81"/>
      <c r="AO96" s="82"/>
      <c r="AP96" s="83"/>
      <c r="AQ96" s="44">
        <f t="shared" si="39"/>
        <v>0</v>
      </c>
      <c r="AR96" s="81"/>
      <c r="AS96" s="82"/>
      <c r="AT96" s="83"/>
      <c r="AU96" s="44">
        <f t="shared" si="40"/>
        <v>0</v>
      </c>
      <c r="AV96" s="81"/>
      <c r="AW96" s="82"/>
      <c r="AX96" s="83"/>
      <c r="AY96" s="44">
        <f t="shared" si="41"/>
        <v>0</v>
      </c>
      <c r="AZ96" s="81"/>
      <c r="BA96" s="82"/>
      <c r="BB96" s="83"/>
      <c r="BC96" s="44">
        <f t="shared" si="42"/>
        <v>0</v>
      </c>
      <c r="BD96" s="81"/>
      <c r="BE96" s="82"/>
      <c r="BF96" s="83"/>
      <c r="BG96" s="44">
        <f t="shared" si="43"/>
        <v>0</v>
      </c>
      <c r="BH96" s="81"/>
      <c r="BI96" s="82"/>
      <c r="BJ96" s="83"/>
      <c r="BK96" s="44">
        <f t="shared" si="44"/>
        <v>0</v>
      </c>
    </row>
    <row r="97" spans="1:63" ht="14.25" customHeight="1" x14ac:dyDescent="0.25">
      <c r="A97" s="41"/>
      <c r="B97" s="42"/>
      <c r="C97" s="42"/>
      <c r="D97" s="35">
        <v>63</v>
      </c>
      <c r="E97" s="84"/>
      <c r="F97" s="42"/>
      <c r="G97" s="48" t="str">
        <f t="shared" si="27"/>
        <v/>
      </c>
      <c r="H97" s="25" t="str">
        <f t="array" ref="H97">IF(I97="","",IFERROR(INDEX(Lid!$F:$F,MATCH($E97,Lid!$A:$A,0)),""))</f>
        <v/>
      </c>
      <c r="I97" s="93" t="str">
        <f t="shared" si="28"/>
        <v/>
      </c>
      <c r="J97" s="48" t="str">
        <f t="shared" si="29"/>
        <v/>
      </c>
      <c r="K97" s="25" t="str">
        <f t="array" ref="K97">IF(I97="","",IFERROR($D$6 &amp; " " &amp;INDEX(Lid!$B:$B,MATCH($E97,Lid!$A:$A,0)),""))</f>
        <v/>
      </c>
      <c r="L97" s="44" t="str">
        <f t="shared" si="30"/>
        <v/>
      </c>
      <c r="M97" s="44" t="str">
        <f t="shared" si="31"/>
        <v/>
      </c>
      <c r="N97" s="44" t="str">
        <f t="shared" si="32"/>
        <v/>
      </c>
      <c r="O97" s="42"/>
      <c r="P97" s="81"/>
      <c r="Q97" s="82"/>
      <c r="R97" s="83"/>
      <c r="S97" s="44">
        <f t="shared" si="33"/>
        <v>0</v>
      </c>
      <c r="T97" s="81"/>
      <c r="U97" s="82"/>
      <c r="V97" s="83"/>
      <c r="W97" s="44">
        <f t="shared" si="34"/>
        <v>0</v>
      </c>
      <c r="X97" s="81"/>
      <c r="Y97" s="82"/>
      <c r="Z97" s="83"/>
      <c r="AA97" s="44">
        <f t="shared" si="35"/>
        <v>0</v>
      </c>
      <c r="AB97" s="81"/>
      <c r="AC97" s="82"/>
      <c r="AD97" s="83"/>
      <c r="AE97" s="44">
        <f t="shared" si="36"/>
        <v>0</v>
      </c>
      <c r="AF97" s="81"/>
      <c r="AG97" s="82"/>
      <c r="AH97" s="83"/>
      <c r="AI97" s="44">
        <f t="shared" si="37"/>
        <v>0</v>
      </c>
      <c r="AJ97" s="81"/>
      <c r="AK97" s="82"/>
      <c r="AL97" s="83"/>
      <c r="AM97" s="44">
        <f t="shared" si="38"/>
        <v>0</v>
      </c>
      <c r="AN97" s="81"/>
      <c r="AO97" s="82"/>
      <c r="AP97" s="83"/>
      <c r="AQ97" s="44">
        <f t="shared" si="39"/>
        <v>0</v>
      </c>
      <c r="AR97" s="81"/>
      <c r="AS97" s="82"/>
      <c r="AT97" s="83"/>
      <c r="AU97" s="44">
        <f t="shared" si="40"/>
        <v>0</v>
      </c>
      <c r="AV97" s="81"/>
      <c r="AW97" s="82"/>
      <c r="AX97" s="83"/>
      <c r="AY97" s="44">
        <f t="shared" si="41"/>
        <v>0</v>
      </c>
      <c r="AZ97" s="81"/>
      <c r="BA97" s="82"/>
      <c r="BB97" s="83"/>
      <c r="BC97" s="44">
        <f t="shared" si="42"/>
        <v>0</v>
      </c>
      <c r="BD97" s="81"/>
      <c r="BE97" s="82"/>
      <c r="BF97" s="83"/>
      <c r="BG97" s="44">
        <f t="shared" si="43"/>
        <v>0</v>
      </c>
      <c r="BH97" s="81"/>
      <c r="BI97" s="82"/>
      <c r="BJ97" s="83"/>
      <c r="BK97" s="44">
        <f t="shared" si="44"/>
        <v>0</v>
      </c>
    </row>
    <row r="98" spans="1:63" ht="14.25" customHeight="1" x14ac:dyDescent="0.25">
      <c r="A98" s="41"/>
      <c r="B98" s="42"/>
      <c r="C98" s="42"/>
      <c r="D98" s="35">
        <v>64</v>
      </c>
      <c r="E98" s="84"/>
      <c r="F98" s="42"/>
      <c r="G98" s="48" t="str">
        <f t="shared" si="27"/>
        <v/>
      </c>
      <c r="H98" s="25" t="str">
        <f t="array" ref="H98">IF(I98="","",IFERROR(INDEX(Lid!$F:$F,MATCH($E98,Lid!$A:$A,0)),""))</f>
        <v/>
      </c>
      <c r="I98" s="93" t="str">
        <f t="shared" si="28"/>
        <v/>
      </c>
      <c r="J98" s="48" t="str">
        <f t="shared" si="29"/>
        <v/>
      </c>
      <c r="K98" s="25" t="str">
        <f t="array" ref="K98">IF(I98="","",IFERROR($D$6 &amp; " " &amp;INDEX(Lid!$B:$B,MATCH($E98,Lid!$A:$A,0)),""))</f>
        <v/>
      </c>
      <c r="L98" s="44" t="str">
        <f t="shared" si="30"/>
        <v/>
      </c>
      <c r="M98" s="44" t="str">
        <f t="shared" si="31"/>
        <v/>
      </c>
      <c r="N98" s="44" t="str">
        <f t="shared" si="32"/>
        <v/>
      </c>
      <c r="O98" s="42"/>
      <c r="P98" s="81"/>
      <c r="Q98" s="82"/>
      <c r="R98" s="83"/>
      <c r="S98" s="44">
        <f t="shared" si="33"/>
        <v>0</v>
      </c>
      <c r="T98" s="81"/>
      <c r="U98" s="82"/>
      <c r="V98" s="83"/>
      <c r="W98" s="44">
        <f t="shared" si="34"/>
        <v>0</v>
      </c>
      <c r="X98" s="81"/>
      <c r="Y98" s="82"/>
      <c r="Z98" s="83"/>
      <c r="AA98" s="44">
        <f t="shared" si="35"/>
        <v>0</v>
      </c>
      <c r="AB98" s="81"/>
      <c r="AC98" s="82"/>
      <c r="AD98" s="83"/>
      <c r="AE98" s="44">
        <f t="shared" si="36"/>
        <v>0</v>
      </c>
      <c r="AF98" s="81"/>
      <c r="AG98" s="82"/>
      <c r="AH98" s="83"/>
      <c r="AI98" s="44">
        <f t="shared" si="37"/>
        <v>0</v>
      </c>
      <c r="AJ98" s="81"/>
      <c r="AK98" s="82"/>
      <c r="AL98" s="83"/>
      <c r="AM98" s="44">
        <f t="shared" si="38"/>
        <v>0</v>
      </c>
      <c r="AN98" s="81"/>
      <c r="AO98" s="82"/>
      <c r="AP98" s="83"/>
      <c r="AQ98" s="44">
        <f t="shared" si="39"/>
        <v>0</v>
      </c>
      <c r="AR98" s="81"/>
      <c r="AS98" s="82"/>
      <c r="AT98" s="83"/>
      <c r="AU98" s="44">
        <f t="shared" si="40"/>
        <v>0</v>
      </c>
      <c r="AV98" s="81"/>
      <c r="AW98" s="82"/>
      <c r="AX98" s="83"/>
      <c r="AY98" s="44">
        <f t="shared" si="41"/>
        <v>0</v>
      </c>
      <c r="AZ98" s="81"/>
      <c r="BA98" s="82"/>
      <c r="BB98" s="83"/>
      <c r="BC98" s="44">
        <f t="shared" si="42"/>
        <v>0</v>
      </c>
      <c r="BD98" s="81"/>
      <c r="BE98" s="82"/>
      <c r="BF98" s="83"/>
      <c r="BG98" s="44">
        <f t="shared" si="43"/>
        <v>0</v>
      </c>
      <c r="BH98" s="81"/>
      <c r="BI98" s="82"/>
      <c r="BJ98" s="83"/>
      <c r="BK98" s="44">
        <f t="shared" si="44"/>
        <v>0</v>
      </c>
    </row>
    <row r="99" spans="1:63" ht="14.25" customHeight="1" x14ac:dyDescent="0.25">
      <c r="A99" s="41"/>
      <c r="B99" s="42"/>
      <c r="C99" s="42"/>
      <c r="D99" s="35">
        <v>65</v>
      </c>
      <c r="E99" s="84"/>
      <c r="F99" s="42"/>
      <c r="G99" s="48" t="str">
        <f t="shared" si="27"/>
        <v/>
      </c>
      <c r="H99" s="25" t="str">
        <f t="array" ref="H99">IF(I99="","",IFERROR(INDEX(Lid!$F:$F,MATCH($E99,Lid!$A:$A,0)),""))</f>
        <v/>
      </c>
      <c r="I99" s="93" t="str">
        <f t="shared" si="28"/>
        <v/>
      </c>
      <c r="J99" s="48" t="str">
        <f t="shared" si="29"/>
        <v/>
      </c>
      <c r="K99" s="25" t="str">
        <f t="array" ref="K99">IF(I99="","",IFERROR($D$6 &amp; " " &amp;INDEX(Lid!$B:$B,MATCH($E99,Lid!$A:$A,0)),""))</f>
        <v/>
      </c>
      <c r="L99" s="44" t="str">
        <f t="shared" si="30"/>
        <v/>
      </c>
      <c r="M99" s="44" t="str">
        <f t="shared" si="31"/>
        <v/>
      </c>
      <c r="N99" s="44" t="str">
        <f t="shared" si="32"/>
        <v/>
      </c>
      <c r="O99" s="42"/>
      <c r="P99" s="81"/>
      <c r="Q99" s="82"/>
      <c r="R99" s="83"/>
      <c r="S99" s="44">
        <f t="shared" si="33"/>
        <v>0</v>
      </c>
      <c r="T99" s="81"/>
      <c r="U99" s="82"/>
      <c r="V99" s="83"/>
      <c r="W99" s="44">
        <f t="shared" si="34"/>
        <v>0</v>
      </c>
      <c r="X99" s="81"/>
      <c r="Y99" s="82"/>
      <c r="Z99" s="83"/>
      <c r="AA99" s="44">
        <f t="shared" si="35"/>
        <v>0</v>
      </c>
      <c r="AB99" s="81"/>
      <c r="AC99" s="82"/>
      <c r="AD99" s="83"/>
      <c r="AE99" s="44">
        <f t="shared" si="36"/>
        <v>0</v>
      </c>
      <c r="AF99" s="81"/>
      <c r="AG99" s="82"/>
      <c r="AH99" s="83"/>
      <c r="AI99" s="44">
        <f t="shared" si="37"/>
        <v>0</v>
      </c>
      <c r="AJ99" s="81"/>
      <c r="AK99" s="82"/>
      <c r="AL99" s="83"/>
      <c r="AM99" s="44">
        <f t="shared" si="38"/>
        <v>0</v>
      </c>
      <c r="AN99" s="81"/>
      <c r="AO99" s="82"/>
      <c r="AP99" s="83"/>
      <c r="AQ99" s="44">
        <f t="shared" si="39"/>
        <v>0</v>
      </c>
      <c r="AR99" s="81"/>
      <c r="AS99" s="82"/>
      <c r="AT99" s="83"/>
      <c r="AU99" s="44">
        <f t="shared" si="40"/>
        <v>0</v>
      </c>
      <c r="AV99" s="81"/>
      <c r="AW99" s="82"/>
      <c r="AX99" s="83"/>
      <c r="AY99" s="44">
        <f t="shared" si="41"/>
        <v>0</v>
      </c>
      <c r="AZ99" s="81"/>
      <c r="BA99" s="82"/>
      <c r="BB99" s="83"/>
      <c r="BC99" s="44">
        <f t="shared" si="42"/>
        <v>0</v>
      </c>
      <c r="BD99" s="81"/>
      <c r="BE99" s="82"/>
      <c r="BF99" s="83"/>
      <c r="BG99" s="44">
        <f t="shared" si="43"/>
        <v>0</v>
      </c>
      <c r="BH99" s="81"/>
      <c r="BI99" s="82"/>
      <c r="BJ99" s="83"/>
      <c r="BK99" s="44">
        <f t="shared" si="44"/>
        <v>0</v>
      </c>
    </row>
    <row r="100" spans="1:63" ht="14.25" customHeight="1" x14ac:dyDescent="0.25">
      <c r="A100" s="41"/>
      <c r="B100" s="42"/>
      <c r="C100" s="42"/>
      <c r="D100" s="35">
        <v>66</v>
      </c>
      <c r="E100" s="84"/>
      <c r="F100" s="42"/>
      <c r="G100" s="48" t="str">
        <f t="shared" si="27"/>
        <v/>
      </c>
      <c r="H100" s="25" t="str">
        <f t="array" ref="H100">IF(I100="","",IFERROR(INDEX(Lid!$F:$F,MATCH($E100,Lid!$A:$A,0)),""))</f>
        <v/>
      </c>
      <c r="I100" s="93" t="str">
        <f t="shared" si="28"/>
        <v/>
      </c>
      <c r="J100" s="48" t="str">
        <f t="shared" si="29"/>
        <v/>
      </c>
      <c r="K100" s="25" t="str">
        <f t="array" ref="K100">IF(I100="","",IFERROR($D$6 &amp; " " &amp;INDEX(Lid!$B:$B,MATCH($E100,Lid!$A:$A,0)),""))</f>
        <v/>
      </c>
      <c r="L100" s="44" t="str">
        <f t="shared" si="30"/>
        <v/>
      </c>
      <c r="M100" s="44" t="str">
        <f t="shared" si="31"/>
        <v/>
      </c>
      <c r="N100" s="44" t="str">
        <f t="shared" si="32"/>
        <v/>
      </c>
      <c r="O100" s="42"/>
      <c r="P100" s="81"/>
      <c r="Q100" s="82"/>
      <c r="R100" s="83"/>
      <c r="S100" s="44">
        <f t="shared" si="33"/>
        <v>0</v>
      </c>
      <c r="T100" s="81"/>
      <c r="U100" s="82"/>
      <c r="V100" s="83"/>
      <c r="W100" s="44">
        <f t="shared" si="34"/>
        <v>0</v>
      </c>
      <c r="X100" s="81"/>
      <c r="Y100" s="82"/>
      <c r="Z100" s="83"/>
      <c r="AA100" s="44">
        <f t="shared" si="35"/>
        <v>0</v>
      </c>
      <c r="AB100" s="81"/>
      <c r="AC100" s="82"/>
      <c r="AD100" s="83"/>
      <c r="AE100" s="44">
        <f t="shared" si="36"/>
        <v>0</v>
      </c>
      <c r="AF100" s="81"/>
      <c r="AG100" s="82"/>
      <c r="AH100" s="83"/>
      <c r="AI100" s="44">
        <f t="shared" si="37"/>
        <v>0</v>
      </c>
      <c r="AJ100" s="81"/>
      <c r="AK100" s="82"/>
      <c r="AL100" s="83"/>
      <c r="AM100" s="44">
        <f t="shared" si="38"/>
        <v>0</v>
      </c>
      <c r="AN100" s="81"/>
      <c r="AO100" s="82"/>
      <c r="AP100" s="83"/>
      <c r="AQ100" s="44">
        <f t="shared" si="39"/>
        <v>0</v>
      </c>
      <c r="AR100" s="81"/>
      <c r="AS100" s="82"/>
      <c r="AT100" s="83"/>
      <c r="AU100" s="44">
        <f t="shared" si="40"/>
        <v>0</v>
      </c>
      <c r="AV100" s="81"/>
      <c r="AW100" s="82"/>
      <c r="AX100" s="83"/>
      <c r="AY100" s="44">
        <f t="shared" si="41"/>
        <v>0</v>
      </c>
      <c r="AZ100" s="81"/>
      <c r="BA100" s="82"/>
      <c r="BB100" s="83"/>
      <c r="BC100" s="44">
        <f t="shared" si="42"/>
        <v>0</v>
      </c>
      <c r="BD100" s="81"/>
      <c r="BE100" s="82"/>
      <c r="BF100" s="83"/>
      <c r="BG100" s="44">
        <f t="shared" si="43"/>
        <v>0</v>
      </c>
      <c r="BH100" s="81"/>
      <c r="BI100" s="82"/>
      <c r="BJ100" s="83"/>
      <c r="BK100" s="44">
        <f t="shared" si="44"/>
        <v>0</v>
      </c>
    </row>
    <row r="101" spans="1:63" ht="14.25" customHeight="1" x14ac:dyDescent="0.25">
      <c r="A101" s="41"/>
      <c r="B101" s="42"/>
      <c r="C101" s="42"/>
      <c r="D101" s="35">
        <v>67</v>
      </c>
      <c r="E101" s="84"/>
      <c r="F101" s="42"/>
      <c r="G101" s="48" t="str">
        <f t="shared" si="27"/>
        <v/>
      </c>
      <c r="H101" s="25" t="str">
        <f t="array" ref="H101">IF(I101="","",IFERROR(INDEX(Lid!$F:$F,MATCH($E101,Lid!$A:$A,0)),""))</f>
        <v/>
      </c>
      <c r="I101" s="93" t="str">
        <f t="shared" si="28"/>
        <v/>
      </c>
      <c r="J101" s="48" t="str">
        <f t="shared" si="29"/>
        <v/>
      </c>
      <c r="K101" s="25" t="str">
        <f t="array" ref="K101">IF(I101="","",IFERROR($D$6 &amp; " " &amp;INDEX(Lid!$B:$B,MATCH($E101,Lid!$A:$A,0)),""))</f>
        <v/>
      </c>
      <c r="L101" s="44" t="str">
        <f t="shared" si="30"/>
        <v/>
      </c>
      <c r="M101" s="44" t="str">
        <f t="shared" si="31"/>
        <v/>
      </c>
      <c r="N101" s="44" t="str">
        <f t="shared" si="32"/>
        <v/>
      </c>
      <c r="O101" s="42"/>
      <c r="P101" s="81"/>
      <c r="Q101" s="82"/>
      <c r="R101" s="83"/>
      <c r="S101" s="44">
        <f t="shared" si="33"/>
        <v>0</v>
      </c>
      <c r="T101" s="81"/>
      <c r="U101" s="82"/>
      <c r="V101" s="83"/>
      <c r="W101" s="44">
        <f t="shared" si="34"/>
        <v>0</v>
      </c>
      <c r="X101" s="81"/>
      <c r="Y101" s="82"/>
      <c r="Z101" s="83"/>
      <c r="AA101" s="44">
        <f t="shared" si="35"/>
        <v>0</v>
      </c>
      <c r="AB101" s="81"/>
      <c r="AC101" s="82"/>
      <c r="AD101" s="83"/>
      <c r="AE101" s="44">
        <f t="shared" si="36"/>
        <v>0</v>
      </c>
      <c r="AF101" s="81"/>
      <c r="AG101" s="82"/>
      <c r="AH101" s="83"/>
      <c r="AI101" s="44">
        <f t="shared" si="37"/>
        <v>0</v>
      </c>
      <c r="AJ101" s="81"/>
      <c r="AK101" s="82"/>
      <c r="AL101" s="83"/>
      <c r="AM101" s="44">
        <f t="shared" si="38"/>
        <v>0</v>
      </c>
      <c r="AN101" s="81"/>
      <c r="AO101" s="82"/>
      <c r="AP101" s="83"/>
      <c r="AQ101" s="44">
        <f t="shared" si="39"/>
        <v>0</v>
      </c>
      <c r="AR101" s="81"/>
      <c r="AS101" s="82"/>
      <c r="AT101" s="83"/>
      <c r="AU101" s="44">
        <f t="shared" si="40"/>
        <v>0</v>
      </c>
      <c r="AV101" s="81"/>
      <c r="AW101" s="82"/>
      <c r="AX101" s="83"/>
      <c r="AY101" s="44">
        <f t="shared" si="41"/>
        <v>0</v>
      </c>
      <c r="AZ101" s="81"/>
      <c r="BA101" s="82"/>
      <c r="BB101" s="83"/>
      <c r="BC101" s="44">
        <f t="shared" si="42"/>
        <v>0</v>
      </c>
      <c r="BD101" s="81"/>
      <c r="BE101" s="82"/>
      <c r="BF101" s="83"/>
      <c r="BG101" s="44">
        <f t="shared" si="43"/>
        <v>0</v>
      </c>
      <c r="BH101" s="81"/>
      <c r="BI101" s="82"/>
      <c r="BJ101" s="83"/>
      <c r="BK101" s="44">
        <f t="shared" si="44"/>
        <v>0</v>
      </c>
    </row>
    <row r="102" spans="1:63" ht="14.25" customHeight="1" x14ac:dyDescent="0.25">
      <c r="A102" s="41"/>
      <c r="B102" s="42"/>
      <c r="C102" s="42"/>
      <c r="D102" s="35">
        <v>68</v>
      </c>
      <c r="E102" s="84"/>
      <c r="F102" s="42"/>
      <c r="G102" s="48" t="str">
        <f t="shared" si="27"/>
        <v/>
      </c>
      <c r="H102" s="25" t="str">
        <f t="array" ref="H102">IF(I102="","",IFERROR(INDEX(Lid!$F:$F,MATCH($E102,Lid!$A:$A,0)),""))</f>
        <v/>
      </c>
      <c r="I102" s="93" t="str">
        <f t="shared" si="28"/>
        <v/>
      </c>
      <c r="J102" s="48" t="str">
        <f t="shared" si="29"/>
        <v/>
      </c>
      <c r="K102" s="25" t="str">
        <f t="array" ref="K102">IF(I102="","",IFERROR($D$6 &amp; " " &amp;INDEX(Lid!$B:$B,MATCH($E102,Lid!$A:$A,0)),""))</f>
        <v/>
      </c>
      <c r="L102" s="44" t="str">
        <f t="shared" si="30"/>
        <v/>
      </c>
      <c r="M102" s="44" t="str">
        <f t="shared" si="31"/>
        <v/>
      </c>
      <c r="N102" s="44" t="str">
        <f t="shared" si="32"/>
        <v/>
      </c>
      <c r="O102" s="42"/>
      <c r="P102" s="81"/>
      <c r="Q102" s="82"/>
      <c r="R102" s="83"/>
      <c r="S102" s="44">
        <f t="shared" si="33"/>
        <v>0</v>
      </c>
      <c r="T102" s="81"/>
      <c r="U102" s="82"/>
      <c r="V102" s="83"/>
      <c r="W102" s="44">
        <f t="shared" si="34"/>
        <v>0</v>
      </c>
      <c r="X102" s="81"/>
      <c r="Y102" s="82"/>
      <c r="Z102" s="83"/>
      <c r="AA102" s="44">
        <f t="shared" si="35"/>
        <v>0</v>
      </c>
      <c r="AB102" s="81"/>
      <c r="AC102" s="82"/>
      <c r="AD102" s="83"/>
      <c r="AE102" s="44">
        <f t="shared" si="36"/>
        <v>0</v>
      </c>
      <c r="AF102" s="81"/>
      <c r="AG102" s="82"/>
      <c r="AH102" s="83"/>
      <c r="AI102" s="44">
        <f t="shared" si="37"/>
        <v>0</v>
      </c>
      <c r="AJ102" s="81"/>
      <c r="AK102" s="82"/>
      <c r="AL102" s="83"/>
      <c r="AM102" s="44">
        <f t="shared" si="38"/>
        <v>0</v>
      </c>
      <c r="AN102" s="81"/>
      <c r="AO102" s="82"/>
      <c r="AP102" s="83"/>
      <c r="AQ102" s="44">
        <f t="shared" si="39"/>
        <v>0</v>
      </c>
      <c r="AR102" s="81"/>
      <c r="AS102" s="82"/>
      <c r="AT102" s="83"/>
      <c r="AU102" s="44">
        <f t="shared" si="40"/>
        <v>0</v>
      </c>
      <c r="AV102" s="81"/>
      <c r="AW102" s="82"/>
      <c r="AX102" s="83"/>
      <c r="AY102" s="44">
        <f t="shared" si="41"/>
        <v>0</v>
      </c>
      <c r="AZ102" s="81"/>
      <c r="BA102" s="82"/>
      <c r="BB102" s="83"/>
      <c r="BC102" s="44">
        <f t="shared" si="42"/>
        <v>0</v>
      </c>
      <c r="BD102" s="81"/>
      <c r="BE102" s="82"/>
      <c r="BF102" s="83"/>
      <c r="BG102" s="44">
        <f t="shared" si="43"/>
        <v>0</v>
      </c>
      <c r="BH102" s="81"/>
      <c r="BI102" s="82"/>
      <c r="BJ102" s="83"/>
      <c r="BK102" s="44">
        <f t="shared" si="44"/>
        <v>0</v>
      </c>
    </row>
    <row r="103" spans="1:63" ht="14.25" customHeight="1" x14ac:dyDescent="0.25">
      <c r="A103" s="41"/>
      <c r="B103" s="42"/>
      <c r="C103" s="42"/>
      <c r="D103" s="35">
        <v>69</v>
      </c>
      <c r="E103" s="84"/>
      <c r="F103" s="42"/>
      <c r="G103" s="48" t="str">
        <f t="shared" si="27"/>
        <v/>
      </c>
      <c r="H103" s="25" t="str">
        <f t="array" ref="H103">IF(I103="","",IFERROR(INDEX(Lid!$F:$F,MATCH($E103,Lid!$A:$A,0)),""))</f>
        <v/>
      </c>
      <c r="I103" s="93" t="str">
        <f t="shared" si="28"/>
        <v/>
      </c>
      <c r="J103" s="48" t="str">
        <f t="shared" si="29"/>
        <v/>
      </c>
      <c r="K103" s="25" t="str">
        <f t="array" ref="K103">IF(I103="","",IFERROR($D$6 &amp; " " &amp;INDEX(Lid!$B:$B,MATCH($E103,Lid!$A:$A,0)),""))</f>
        <v/>
      </c>
      <c r="L103" s="44" t="str">
        <f t="shared" si="30"/>
        <v/>
      </c>
      <c r="M103" s="44" t="str">
        <f t="shared" si="31"/>
        <v/>
      </c>
      <c r="N103" s="44" t="str">
        <f t="shared" si="32"/>
        <v/>
      </c>
      <c r="O103" s="42"/>
      <c r="P103" s="81"/>
      <c r="Q103" s="82"/>
      <c r="R103" s="83"/>
      <c r="S103" s="44">
        <f t="shared" si="33"/>
        <v>0</v>
      </c>
      <c r="T103" s="81"/>
      <c r="U103" s="82"/>
      <c r="V103" s="83"/>
      <c r="W103" s="44">
        <f t="shared" si="34"/>
        <v>0</v>
      </c>
      <c r="X103" s="81"/>
      <c r="Y103" s="82"/>
      <c r="Z103" s="83"/>
      <c r="AA103" s="44">
        <f t="shared" si="35"/>
        <v>0</v>
      </c>
      <c r="AB103" s="81"/>
      <c r="AC103" s="82"/>
      <c r="AD103" s="83"/>
      <c r="AE103" s="44">
        <f t="shared" si="36"/>
        <v>0</v>
      </c>
      <c r="AF103" s="81"/>
      <c r="AG103" s="82"/>
      <c r="AH103" s="83"/>
      <c r="AI103" s="44">
        <f t="shared" si="37"/>
        <v>0</v>
      </c>
      <c r="AJ103" s="81"/>
      <c r="AK103" s="82"/>
      <c r="AL103" s="83"/>
      <c r="AM103" s="44">
        <f t="shared" si="38"/>
        <v>0</v>
      </c>
      <c r="AN103" s="81"/>
      <c r="AO103" s="82"/>
      <c r="AP103" s="83"/>
      <c r="AQ103" s="44">
        <f t="shared" si="39"/>
        <v>0</v>
      </c>
      <c r="AR103" s="81"/>
      <c r="AS103" s="82"/>
      <c r="AT103" s="83"/>
      <c r="AU103" s="44">
        <f t="shared" si="40"/>
        <v>0</v>
      </c>
      <c r="AV103" s="81"/>
      <c r="AW103" s="82"/>
      <c r="AX103" s="83"/>
      <c r="AY103" s="44">
        <f t="shared" si="41"/>
        <v>0</v>
      </c>
      <c r="AZ103" s="81"/>
      <c r="BA103" s="82"/>
      <c r="BB103" s="83"/>
      <c r="BC103" s="44">
        <f t="shared" si="42"/>
        <v>0</v>
      </c>
      <c r="BD103" s="81"/>
      <c r="BE103" s="82"/>
      <c r="BF103" s="83"/>
      <c r="BG103" s="44">
        <f t="shared" si="43"/>
        <v>0</v>
      </c>
      <c r="BH103" s="81"/>
      <c r="BI103" s="82"/>
      <c r="BJ103" s="83"/>
      <c r="BK103" s="44">
        <f t="shared" si="44"/>
        <v>0</v>
      </c>
    </row>
    <row r="104" spans="1:63" ht="14.25" customHeight="1" x14ac:dyDescent="0.25">
      <c r="A104" s="41"/>
      <c r="B104" s="42"/>
      <c r="C104" s="42"/>
      <c r="D104" s="35">
        <v>70</v>
      </c>
      <c r="E104" s="84"/>
      <c r="F104" s="42"/>
      <c r="G104" s="48" t="str">
        <f t="shared" si="27"/>
        <v/>
      </c>
      <c r="H104" s="25" t="str">
        <f t="array" ref="H104">IF(I104="","",IFERROR(INDEX(Lid!$F:$F,MATCH($E104,Lid!$A:$A,0)),""))</f>
        <v/>
      </c>
      <c r="I104" s="93" t="str">
        <f t="shared" si="28"/>
        <v/>
      </c>
      <c r="J104" s="48" t="str">
        <f t="shared" si="29"/>
        <v/>
      </c>
      <c r="K104" s="25" t="str">
        <f t="array" ref="K104">IF(I104="","",IFERROR($D$6 &amp; " " &amp;INDEX(Lid!$B:$B,MATCH($E104,Lid!$A:$A,0)),""))</f>
        <v/>
      </c>
      <c r="L104" s="44" t="str">
        <f t="shared" si="30"/>
        <v/>
      </c>
      <c r="M104" s="44" t="str">
        <f t="shared" si="31"/>
        <v/>
      </c>
      <c r="N104" s="44" t="str">
        <f t="shared" si="32"/>
        <v/>
      </c>
      <c r="O104" s="42"/>
      <c r="P104" s="81"/>
      <c r="Q104" s="82"/>
      <c r="R104" s="83"/>
      <c r="S104" s="44">
        <f t="shared" si="33"/>
        <v>0</v>
      </c>
      <c r="T104" s="81"/>
      <c r="U104" s="82"/>
      <c r="V104" s="83"/>
      <c r="W104" s="44">
        <f t="shared" si="34"/>
        <v>0</v>
      </c>
      <c r="X104" s="81"/>
      <c r="Y104" s="82"/>
      <c r="Z104" s="83"/>
      <c r="AA104" s="44">
        <f t="shared" si="35"/>
        <v>0</v>
      </c>
      <c r="AB104" s="81"/>
      <c r="AC104" s="82"/>
      <c r="AD104" s="83"/>
      <c r="AE104" s="44">
        <f t="shared" si="36"/>
        <v>0</v>
      </c>
      <c r="AF104" s="81"/>
      <c r="AG104" s="82"/>
      <c r="AH104" s="83"/>
      <c r="AI104" s="44">
        <f t="shared" si="37"/>
        <v>0</v>
      </c>
      <c r="AJ104" s="81"/>
      <c r="AK104" s="82"/>
      <c r="AL104" s="83"/>
      <c r="AM104" s="44">
        <f t="shared" si="38"/>
        <v>0</v>
      </c>
      <c r="AN104" s="81"/>
      <c r="AO104" s="82"/>
      <c r="AP104" s="83"/>
      <c r="AQ104" s="44">
        <f t="shared" si="39"/>
        <v>0</v>
      </c>
      <c r="AR104" s="81"/>
      <c r="AS104" s="82"/>
      <c r="AT104" s="83"/>
      <c r="AU104" s="44">
        <f t="shared" si="40"/>
        <v>0</v>
      </c>
      <c r="AV104" s="81"/>
      <c r="AW104" s="82"/>
      <c r="AX104" s="83"/>
      <c r="AY104" s="44">
        <f t="shared" si="41"/>
        <v>0</v>
      </c>
      <c r="AZ104" s="81"/>
      <c r="BA104" s="82"/>
      <c r="BB104" s="83"/>
      <c r="BC104" s="44">
        <f t="shared" si="42"/>
        <v>0</v>
      </c>
      <c r="BD104" s="81"/>
      <c r="BE104" s="82"/>
      <c r="BF104" s="83"/>
      <c r="BG104" s="44">
        <f t="shared" si="43"/>
        <v>0</v>
      </c>
      <c r="BH104" s="81"/>
      <c r="BI104" s="82"/>
      <c r="BJ104" s="83"/>
      <c r="BK104" s="44">
        <f t="shared" si="44"/>
        <v>0</v>
      </c>
    </row>
    <row r="105" spans="1:63" ht="14.25" customHeight="1" x14ac:dyDescent="0.25">
      <c r="A105" s="41"/>
      <c r="B105" s="42"/>
      <c r="C105" s="42"/>
      <c r="D105" s="35">
        <v>71</v>
      </c>
      <c r="E105" s="84"/>
      <c r="F105" s="42"/>
      <c r="G105" s="48" t="str">
        <f t="shared" si="27"/>
        <v/>
      </c>
      <c r="H105" s="25" t="str">
        <f t="array" ref="H105">IF(I105="","",IFERROR(INDEX(Lid!$F:$F,MATCH($E105,Lid!$A:$A,0)),""))</f>
        <v/>
      </c>
      <c r="I105" s="93" t="str">
        <f t="shared" si="28"/>
        <v/>
      </c>
      <c r="J105" s="48" t="str">
        <f t="shared" si="29"/>
        <v/>
      </c>
      <c r="K105" s="25" t="str">
        <f t="array" ref="K105">IF(I105="","",IFERROR($D$6 &amp; " " &amp;INDEX(Lid!$B:$B,MATCH($E105,Lid!$A:$A,0)),""))</f>
        <v/>
      </c>
      <c r="L105" s="44" t="str">
        <f t="shared" si="30"/>
        <v/>
      </c>
      <c r="M105" s="44" t="str">
        <f t="shared" si="31"/>
        <v/>
      </c>
      <c r="N105" s="44" t="str">
        <f t="shared" si="32"/>
        <v/>
      </c>
      <c r="O105" s="42"/>
      <c r="P105" s="81"/>
      <c r="Q105" s="82"/>
      <c r="R105" s="83"/>
      <c r="S105" s="44">
        <f t="shared" si="33"/>
        <v>0</v>
      </c>
      <c r="T105" s="81"/>
      <c r="U105" s="82"/>
      <c r="V105" s="83"/>
      <c r="W105" s="44">
        <f t="shared" si="34"/>
        <v>0</v>
      </c>
      <c r="X105" s="81"/>
      <c r="Y105" s="82"/>
      <c r="Z105" s="83"/>
      <c r="AA105" s="44">
        <f t="shared" si="35"/>
        <v>0</v>
      </c>
      <c r="AB105" s="81"/>
      <c r="AC105" s="82"/>
      <c r="AD105" s="83"/>
      <c r="AE105" s="44">
        <f t="shared" si="36"/>
        <v>0</v>
      </c>
      <c r="AF105" s="81"/>
      <c r="AG105" s="82"/>
      <c r="AH105" s="83"/>
      <c r="AI105" s="44">
        <f t="shared" si="37"/>
        <v>0</v>
      </c>
      <c r="AJ105" s="81"/>
      <c r="AK105" s="82"/>
      <c r="AL105" s="83"/>
      <c r="AM105" s="44">
        <f t="shared" si="38"/>
        <v>0</v>
      </c>
      <c r="AN105" s="81"/>
      <c r="AO105" s="82"/>
      <c r="AP105" s="83"/>
      <c r="AQ105" s="44">
        <f t="shared" si="39"/>
        <v>0</v>
      </c>
      <c r="AR105" s="81"/>
      <c r="AS105" s="82"/>
      <c r="AT105" s="83"/>
      <c r="AU105" s="44">
        <f t="shared" si="40"/>
        <v>0</v>
      </c>
      <c r="AV105" s="81"/>
      <c r="AW105" s="82"/>
      <c r="AX105" s="83"/>
      <c r="AY105" s="44">
        <f t="shared" si="41"/>
        <v>0</v>
      </c>
      <c r="AZ105" s="81"/>
      <c r="BA105" s="82"/>
      <c r="BB105" s="83"/>
      <c r="BC105" s="44">
        <f t="shared" si="42"/>
        <v>0</v>
      </c>
      <c r="BD105" s="81"/>
      <c r="BE105" s="82"/>
      <c r="BF105" s="83"/>
      <c r="BG105" s="44">
        <f t="shared" si="43"/>
        <v>0</v>
      </c>
      <c r="BH105" s="81"/>
      <c r="BI105" s="82"/>
      <c r="BJ105" s="83"/>
      <c r="BK105" s="44">
        <f t="shared" si="44"/>
        <v>0</v>
      </c>
    </row>
    <row r="106" spans="1:63" ht="14.25" customHeight="1" x14ac:dyDescent="0.25">
      <c r="A106" s="41"/>
      <c r="B106" s="42"/>
      <c r="C106" s="42"/>
      <c r="D106" s="35">
        <v>72</v>
      </c>
      <c r="E106" s="84"/>
      <c r="F106" s="42"/>
      <c r="G106" s="48" t="str">
        <f t="shared" si="27"/>
        <v/>
      </c>
      <c r="H106" s="25" t="str">
        <f t="array" ref="H106">IF(I106="","",IFERROR(INDEX(Lid!$F:$F,MATCH($E106,Lid!$A:$A,0)),""))</f>
        <v/>
      </c>
      <c r="I106" s="93" t="str">
        <f t="shared" si="28"/>
        <v/>
      </c>
      <c r="J106" s="48" t="str">
        <f t="shared" si="29"/>
        <v/>
      </c>
      <c r="K106" s="25" t="str">
        <f t="array" ref="K106">IF(I106="","",IFERROR($D$6 &amp; " " &amp;INDEX(Lid!$B:$B,MATCH($E106,Lid!$A:$A,0)),""))</f>
        <v/>
      </c>
      <c r="L106" s="44" t="str">
        <f t="shared" si="30"/>
        <v/>
      </c>
      <c r="M106" s="44" t="str">
        <f t="shared" si="31"/>
        <v/>
      </c>
      <c r="N106" s="44" t="str">
        <f t="shared" si="32"/>
        <v/>
      </c>
      <c r="O106" s="42"/>
      <c r="P106" s="81"/>
      <c r="Q106" s="82"/>
      <c r="R106" s="83"/>
      <c r="S106" s="44">
        <f t="shared" si="33"/>
        <v>0</v>
      </c>
      <c r="T106" s="81"/>
      <c r="U106" s="82"/>
      <c r="V106" s="83"/>
      <c r="W106" s="44">
        <f t="shared" si="34"/>
        <v>0</v>
      </c>
      <c r="X106" s="81"/>
      <c r="Y106" s="82"/>
      <c r="Z106" s="83"/>
      <c r="AA106" s="44">
        <f t="shared" si="35"/>
        <v>0</v>
      </c>
      <c r="AB106" s="81"/>
      <c r="AC106" s="82"/>
      <c r="AD106" s="83"/>
      <c r="AE106" s="44">
        <f t="shared" si="36"/>
        <v>0</v>
      </c>
      <c r="AF106" s="81"/>
      <c r="AG106" s="82"/>
      <c r="AH106" s="83"/>
      <c r="AI106" s="44">
        <f t="shared" si="37"/>
        <v>0</v>
      </c>
      <c r="AJ106" s="81"/>
      <c r="AK106" s="82"/>
      <c r="AL106" s="83"/>
      <c r="AM106" s="44">
        <f t="shared" si="38"/>
        <v>0</v>
      </c>
      <c r="AN106" s="81"/>
      <c r="AO106" s="82"/>
      <c r="AP106" s="83"/>
      <c r="AQ106" s="44">
        <f t="shared" si="39"/>
        <v>0</v>
      </c>
      <c r="AR106" s="81"/>
      <c r="AS106" s="82"/>
      <c r="AT106" s="83"/>
      <c r="AU106" s="44">
        <f t="shared" si="40"/>
        <v>0</v>
      </c>
      <c r="AV106" s="81"/>
      <c r="AW106" s="82"/>
      <c r="AX106" s="83"/>
      <c r="AY106" s="44">
        <f t="shared" si="41"/>
        <v>0</v>
      </c>
      <c r="AZ106" s="81"/>
      <c r="BA106" s="82"/>
      <c r="BB106" s="83"/>
      <c r="BC106" s="44">
        <f t="shared" si="42"/>
        <v>0</v>
      </c>
      <c r="BD106" s="81"/>
      <c r="BE106" s="82"/>
      <c r="BF106" s="83"/>
      <c r="BG106" s="44">
        <f t="shared" si="43"/>
        <v>0</v>
      </c>
      <c r="BH106" s="81"/>
      <c r="BI106" s="82"/>
      <c r="BJ106" s="83"/>
      <c r="BK106" s="44">
        <f t="shared" si="44"/>
        <v>0</v>
      </c>
    </row>
    <row r="107" spans="1:63" ht="14.25" customHeight="1" x14ac:dyDescent="0.25">
      <c r="A107" s="41"/>
      <c r="B107" s="42"/>
      <c r="C107" s="42"/>
      <c r="D107" s="35">
        <v>73</v>
      </c>
      <c r="E107" s="84"/>
      <c r="F107" s="42"/>
      <c r="G107" s="48" t="str">
        <f t="shared" si="27"/>
        <v/>
      </c>
      <c r="H107" s="25" t="str">
        <f t="array" ref="H107">IF(I107="","",IFERROR(INDEX(Lid!$F:$F,MATCH($E107,Lid!$A:$A,0)),""))</f>
        <v/>
      </c>
      <c r="I107" s="93" t="str">
        <f t="shared" si="28"/>
        <v/>
      </c>
      <c r="J107" s="48" t="str">
        <f t="shared" si="29"/>
        <v/>
      </c>
      <c r="K107" s="25" t="str">
        <f t="array" ref="K107">IF(I107="","",IFERROR($D$6 &amp; " " &amp;INDEX(Lid!$B:$B,MATCH($E107,Lid!$A:$A,0)),""))</f>
        <v/>
      </c>
      <c r="L107" s="44" t="str">
        <f t="shared" si="30"/>
        <v/>
      </c>
      <c r="M107" s="44" t="str">
        <f t="shared" si="31"/>
        <v/>
      </c>
      <c r="N107" s="44" t="str">
        <f t="shared" si="32"/>
        <v/>
      </c>
      <c r="O107" s="42"/>
      <c r="P107" s="81"/>
      <c r="Q107" s="82"/>
      <c r="R107" s="83"/>
      <c r="S107" s="44">
        <f t="shared" si="33"/>
        <v>0</v>
      </c>
      <c r="T107" s="81"/>
      <c r="U107" s="82"/>
      <c r="V107" s="83"/>
      <c r="W107" s="44">
        <f t="shared" si="34"/>
        <v>0</v>
      </c>
      <c r="X107" s="81"/>
      <c r="Y107" s="82"/>
      <c r="Z107" s="83"/>
      <c r="AA107" s="44">
        <f t="shared" si="35"/>
        <v>0</v>
      </c>
      <c r="AB107" s="81"/>
      <c r="AC107" s="82"/>
      <c r="AD107" s="83"/>
      <c r="AE107" s="44">
        <f t="shared" si="36"/>
        <v>0</v>
      </c>
      <c r="AF107" s="81"/>
      <c r="AG107" s="82"/>
      <c r="AH107" s="83"/>
      <c r="AI107" s="44">
        <f t="shared" si="37"/>
        <v>0</v>
      </c>
      <c r="AJ107" s="81"/>
      <c r="AK107" s="82"/>
      <c r="AL107" s="83"/>
      <c r="AM107" s="44">
        <f t="shared" si="38"/>
        <v>0</v>
      </c>
      <c r="AN107" s="81"/>
      <c r="AO107" s="82"/>
      <c r="AP107" s="83"/>
      <c r="AQ107" s="44">
        <f t="shared" si="39"/>
        <v>0</v>
      </c>
      <c r="AR107" s="81"/>
      <c r="AS107" s="82"/>
      <c r="AT107" s="83"/>
      <c r="AU107" s="44">
        <f t="shared" si="40"/>
        <v>0</v>
      </c>
      <c r="AV107" s="81"/>
      <c r="AW107" s="82"/>
      <c r="AX107" s="83"/>
      <c r="AY107" s="44">
        <f t="shared" si="41"/>
        <v>0</v>
      </c>
      <c r="AZ107" s="81"/>
      <c r="BA107" s="82"/>
      <c r="BB107" s="83"/>
      <c r="BC107" s="44">
        <f t="shared" si="42"/>
        <v>0</v>
      </c>
      <c r="BD107" s="81"/>
      <c r="BE107" s="82"/>
      <c r="BF107" s="83"/>
      <c r="BG107" s="44">
        <f t="shared" si="43"/>
        <v>0</v>
      </c>
      <c r="BH107" s="81"/>
      <c r="BI107" s="82"/>
      <c r="BJ107" s="83"/>
      <c r="BK107" s="44">
        <f t="shared" si="44"/>
        <v>0</v>
      </c>
    </row>
    <row r="108" spans="1:63" ht="14.25" customHeight="1" x14ac:dyDescent="0.25">
      <c r="A108" s="41"/>
      <c r="B108" s="42"/>
      <c r="C108" s="42"/>
      <c r="D108" s="35">
        <v>74</v>
      </c>
      <c r="E108" s="84"/>
      <c r="F108" s="42"/>
      <c r="G108" s="48" t="str">
        <f t="shared" si="27"/>
        <v/>
      </c>
      <c r="H108" s="25" t="str">
        <f t="array" ref="H108">IF(I108="","",IFERROR(INDEX(Lid!$F:$F,MATCH($E108,Lid!$A:$A,0)),""))</f>
        <v/>
      </c>
      <c r="I108" s="93" t="str">
        <f t="shared" si="28"/>
        <v/>
      </c>
      <c r="J108" s="48" t="str">
        <f t="shared" si="29"/>
        <v/>
      </c>
      <c r="K108" s="25" t="str">
        <f t="array" ref="K108">IF(I108="","",IFERROR($D$6 &amp; " " &amp;INDEX(Lid!$B:$B,MATCH($E108,Lid!$A:$A,0)),""))</f>
        <v/>
      </c>
      <c r="L108" s="44" t="str">
        <f t="shared" si="30"/>
        <v/>
      </c>
      <c r="M108" s="44" t="str">
        <f t="shared" si="31"/>
        <v/>
      </c>
      <c r="N108" s="44" t="str">
        <f t="shared" si="32"/>
        <v/>
      </c>
      <c r="O108" s="42"/>
      <c r="P108" s="81"/>
      <c r="Q108" s="82"/>
      <c r="R108" s="83"/>
      <c r="S108" s="44">
        <f t="shared" si="33"/>
        <v>0</v>
      </c>
      <c r="T108" s="81"/>
      <c r="U108" s="82"/>
      <c r="V108" s="83"/>
      <c r="W108" s="44">
        <f t="shared" si="34"/>
        <v>0</v>
      </c>
      <c r="X108" s="81"/>
      <c r="Y108" s="82"/>
      <c r="Z108" s="83"/>
      <c r="AA108" s="44">
        <f t="shared" si="35"/>
        <v>0</v>
      </c>
      <c r="AB108" s="81"/>
      <c r="AC108" s="82"/>
      <c r="AD108" s="83"/>
      <c r="AE108" s="44">
        <f t="shared" si="36"/>
        <v>0</v>
      </c>
      <c r="AF108" s="81"/>
      <c r="AG108" s="82"/>
      <c r="AH108" s="83"/>
      <c r="AI108" s="44">
        <f t="shared" si="37"/>
        <v>0</v>
      </c>
      <c r="AJ108" s="81"/>
      <c r="AK108" s="82"/>
      <c r="AL108" s="83"/>
      <c r="AM108" s="44">
        <f t="shared" si="38"/>
        <v>0</v>
      </c>
      <c r="AN108" s="81"/>
      <c r="AO108" s="82"/>
      <c r="AP108" s="83"/>
      <c r="AQ108" s="44">
        <f t="shared" si="39"/>
        <v>0</v>
      </c>
      <c r="AR108" s="81"/>
      <c r="AS108" s="82"/>
      <c r="AT108" s="83"/>
      <c r="AU108" s="44">
        <f t="shared" si="40"/>
        <v>0</v>
      </c>
      <c r="AV108" s="81"/>
      <c r="AW108" s="82"/>
      <c r="AX108" s="83"/>
      <c r="AY108" s="44">
        <f t="shared" si="41"/>
        <v>0</v>
      </c>
      <c r="AZ108" s="81"/>
      <c r="BA108" s="82"/>
      <c r="BB108" s="83"/>
      <c r="BC108" s="44">
        <f t="shared" si="42"/>
        <v>0</v>
      </c>
      <c r="BD108" s="81"/>
      <c r="BE108" s="82"/>
      <c r="BF108" s="83"/>
      <c r="BG108" s="44">
        <f t="shared" si="43"/>
        <v>0</v>
      </c>
      <c r="BH108" s="81"/>
      <c r="BI108" s="82"/>
      <c r="BJ108" s="83"/>
      <c r="BK108" s="44">
        <f t="shared" si="44"/>
        <v>0</v>
      </c>
    </row>
    <row r="109" spans="1:63" ht="14.25" customHeight="1" x14ac:dyDescent="0.25">
      <c r="A109" s="41"/>
      <c r="B109" s="42"/>
      <c r="C109" s="42"/>
      <c r="D109" s="35">
        <v>75</v>
      </c>
      <c r="E109" s="84"/>
      <c r="F109" s="42"/>
      <c r="G109" s="48" t="str">
        <f t="shared" si="27"/>
        <v/>
      </c>
      <c r="H109" s="25" t="str">
        <f t="array" ref="H109">IF(I109="","",IFERROR(INDEX(Lid!$F:$F,MATCH($E109,Lid!$A:$A,0)),""))</f>
        <v/>
      </c>
      <c r="I109" s="93" t="str">
        <f t="shared" si="28"/>
        <v/>
      </c>
      <c r="J109" s="48" t="str">
        <f t="shared" si="29"/>
        <v/>
      </c>
      <c r="K109" s="25" t="str">
        <f t="array" ref="K109">IF(I109="","",IFERROR($D$6 &amp; " " &amp;INDEX(Lid!$B:$B,MATCH($E109,Lid!$A:$A,0)),""))</f>
        <v/>
      </c>
      <c r="L109" s="44" t="str">
        <f t="shared" si="30"/>
        <v/>
      </c>
      <c r="M109" s="44" t="str">
        <f t="shared" si="31"/>
        <v/>
      </c>
      <c r="N109" s="44" t="str">
        <f t="shared" si="32"/>
        <v/>
      </c>
      <c r="O109" s="42"/>
      <c r="P109" s="81"/>
      <c r="Q109" s="82"/>
      <c r="R109" s="83"/>
      <c r="S109" s="44">
        <f t="shared" si="33"/>
        <v>0</v>
      </c>
      <c r="T109" s="81"/>
      <c r="U109" s="82"/>
      <c r="V109" s="83"/>
      <c r="W109" s="44">
        <f t="shared" si="34"/>
        <v>0</v>
      </c>
      <c r="X109" s="81"/>
      <c r="Y109" s="82"/>
      <c r="Z109" s="83"/>
      <c r="AA109" s="44">
        <f t="shared" si="35"/>
        <v>0</v>
      </c>
      <c r="AB109" s="81"/>
      <c r="AC109" s="82"/>
      <c r="AD109" s="83"/>
      <c r="AE109" s="44">
        <f t="shared" si="36"/>
        <v>0</v>
      </c>
      <c r="AF109" s="81"/>
      <c r="AG109" s="82"/>
      <c r="AH109" s="83"/>
      <c r="AI109" s="44">
        <f t="shared" si="37"/>
        <v>0</v>
      </c>
      <c r="AJ109" s="81"/>
      <c r="AK109" s="82"/>
      <c r="AL109" s="83"/>
      <c r="AM109" s="44">
        <f t="shared" si="38"/>
        <v>0</v>
      </c>
      <c r="AN109" s="81"/>
      <c r="AO109" s="82"/>
      <c r="AP109" s="83"/>
      <c r="AQ109" s="44">
        <f t="shared" si="39"/>
        <v>0</v>
      </c>
      <c r="AR109" s="81"/>
      <c r="AS109" s="82"/>
      <c r="AT109" s="83"/>
      <c r="AU109" s="44">
        <f t="shared" si="40"/>
        <v>0</v>
      </c>
      <c r="AV109" s="81"/>
      <c r="AW109" s="82"/>
      <c r="AX109" s="83"/>
      <c r="AY109" s="44">
        <f t="shared" si="41"/>
        <v>0</v>
      </c>
      <c r="AZ109" s="81"/>
      <c r="BA109" s="82"/>
      <c r="BB109" s="83"/>
      <c r="BC109" s="44">
        <f t="shared" si="42"/>
        <v>0</v>
      </c>
      <c r="BD109" s="81"/>
      <c r="BE109" s="82"/>
      <c r="BF109" s="83"/>
      <c r="BG109" s="44">
        <f t="shared" si="43"/>
        <v>0</v>
      </c>
      <c r="BH109" s="81"/>
      <c r="BI109" s="82"/>
      <c r="BJ109" s="83"/>
      <c r="BK109" s="44">
        <f t="shared" si="44"/>
        <v>0</v>
      </c>
    </row>
    <row r="110" spans="1:63" ht="14.25" customHeight="1" x14ac:dyDescent="0.25">
      <c r="A110" s="41"/>
      <c r="B110" s="42"/>
      <c r="C110" s="42"/>
      <c r="D110" s="35">
        <v>76</v>
      </c>
      <c r="E110" s="84"/>
      <c r="F110" s="42"/>
      <c r="G110" s="48" t="str">
        <f t="shared" si="27"/>
        <v/>
      </c>
      <c r="H110" s="25" t="str">
        <f t="array" ref="H110">IF(I110="","",IFERROR(INDEX(Lid!$F:$F,MATCH($E110,Lid!$A:$A,0)),""))</f>
        <v/>
      </c>
      <c r="I110" s="93" t="str">
        <f t="shared" si="28"/>
        <v/>
      </c>
      <c r="J110" s="48" t="str">
        <f t="shared" si="29"/>
        <v/>
      </c>
      <c r="K110" s="25" t="str">
        <f t="array" ref="K110">IF(I110="","",IFERROR($D$6 &amp; " " &amp;INDEX(Lid!$B:$B,MATCH($E110,Lid!$A:$A,0)),""))</f>
        <v/>
      </c>
      <c r="L110" s="44" t="str">
        <f t="shared" si="30"/>
        <v/>
      </c>
      <c r="M110" s="44" t="str">
        <f t="shared" si="31"/>
        <v/>
      </c>
      <c r="N110" s="44" t="str">
        <f t="shared" si="32"/>
        <v/>
      </c>
      <c r="O110" s="42"/>
      <c r="P110" s="81"/>
      <c r="Q110" s="82"/>
      <c r="R110" s="83"/>
      <c r="S110" s="44">
        <f t="shared" si="33"/>
        <v>0</v>
      </c>
      <c r="T110" s="81"/>
      <c r="U110" s="82"/>
      <c r="V110" s="83"/>
      <c r="W110" s="44">
        <f t="shared" si="34"/>
        <v>0</v>
      </c>
      <c r="X110" s="81"/>
      <c r="Y110" s="82"/>
      <c r="Z110" s="83"/>
      <c r="AA110" s="44">
        <f t="shared" si="35"/>
        <v>0</v>
      </c>
      <c r="AB110" s="81"/>
      <c r="AC110" s="82"/>
      <c r="AD110" s="83"/>
      <c r="AE110" s="44">
        <f t="shared" si="36"/>
        <v>0</v>
      </c>
      <c r="AF110" s="81"/>
      <c r="AG110" s="82"/>
      <c r="AH110" s="83"/>
      <c r="AI110" s="44">
        <f t="shared" si="37"/>
        <v>0</v>
      </c>
      <c r="AJ110" s="81"/>
      <c r="AK110" s="82"/>
      <c r="AL110" s="83"/>
      <c r="AM110" s="44">
        <f t="shared" si="38"/>
        <v>0</v>
      </c>
      <c r="AN110" s="81"/>
      <c r="AO110" s="82"/>
      <c r="AP110" s="83"/>
      <c r="AQ110" s="44">
        <f t="shared" si="39"/>
        <v>0</v>
      </c>
      <c r="AR110" s="81"/>
      <c r="AS110" s="82"/>
      <c r="AT110" s="83"/>
      <c r="AU110" s="44">
        <f t="shared" si="40"/>
        <v>0</v>
      </c>
      <c r="AV110" s="81"/>
      <c r="AW110" s="82"/>
      <c r="AX110" s="83"/>
      <c r="AY110" s="44">
        <f t="shared" si="41"/>
        <v>0</v>
      </c>
      <c r="AZ110" s="81"/>
      <c r="BA110" s="82"/>
      <c r="BB110" s="83"/>
      <c r="BC110" s="44">
        <f t="shared" si="42"/>
        <v>0</v>
      </c>
      <c r="BD110" s="81"/>
      <c r="BE110" s="82"/>
      <c r="BF110" s="83"/>
      <c r="BG110" s="44">
        <f t="shared" si="43"/>
        <v>0</v>
      </c>
      <c r="BH110" s="81"/>
      <c r="BI110" s="82"/>
      <c r="BJ110" s="83"/>
      <c r="BK110" s="44">
        <f t="shared" si="44"/>
        <v>0</v>
      </c>
    </row>
    <row r="111" spans="1:63" ht="14.25" customHeight="1" x14ac:dyDescent="0.25">
      <c r="A111" s="41"/>
      <c r="B111" s="42"/>
      <c r="C111" s="42"/>
      <c r="D111" s="35">
        <v>77</v>
      </c>
      <c r="E111" s="84"/>
      <c r="F111" s="42"/>
      <c r="G111" s="48" t="str">
        <f t="shared" si="27"/>
        <v/>
      </c>
      <c r="H111" s="25" t="str">
        <f t="array" ref="H111">IF(I111="","",IFERROR(INDEX(Lid!$F:$F,MATCH($E111,Lid!$A:$A,0)),""))</f>
        <v/>
      </c>
      <c r="I111" s="93" t="str">
        <f t="shared" si="28"/>
        <v/>
      </c>
      <c r="J111" s="48" t="str">
        <f t="shared" si="29"/>
        <v/>
      </c>
      <c r="K111" s="25" t="str">
        <f t="array" ref="K111">IF(I111="","",IFERROR($D$6 &amp; " " &amp;INDEX(Lid!$B:$B,MATCH($E111,Lid!$A:$A,0)),""))</f>
        <v/>
      </c>
      <c r="L111" s="44" t="str">
        <f t="shared" si="30"/>
        <v/>
      </c>
      <c r="M111" s="44" t="str">
        <f t="shared" si="31"/>
        <v/>
      </c>
      <c r="N111" s="44" t="str">
        <f t="shared" si="32"/>
        <v/>
      </c>
      <c r="O111" s="42"/>
      <c r="P111" s="81"/>
      <c r="Q111" s="82"/>
      <c r="R111" s="83"/>
      <c r="S111" s="44">
        <f t="shared" si="33"/>
        <v>0</v>
      </c>
      <c r="T111" s="81"/>
      <c r="U111" s="82"/>
      <c r="V111" s="83"/>
      <c r="W111" s="44">
        <f t="shared" si="34"/>
        <v>0</v>
      </c>
      <c r="X111" s="81"/>
      <c r="Y111" s="82"/>
      <c r="Z111" s="83"/>
      <c r="AA111" s="44">
        <f t="shared" si="35"/>
        <v>0</v>
      </c>
      <c r="AB111" s="81"/>
      <c r="AC111" s="82"/>
      <c r="AD111" s="83"/>
      <c r="AE111" s="44">
        <f t="shared" si="36"/>
        <v>0</v>
      </c>
      <c r="AF111" s="81"/>
      <c r="AG111" s="82"/>
      <c r="AH111" s="83"/>
      <c r="AI111" s="44">
        <f t="shared" si="37"/>
        <v>0</v>
      </c>
      <c r="AJ111" s="81"/>
      <c r="AK111" s="82"/>
      <c r="AL111" s="83"/>
      <c r="AM111" s="44">
        <f t="shared" si="38"/>
        <v>0</v>
      </c>
      <c r="AN111" s="81"/>
      <c r="AO111" s="82"/>
      <c r="AP111" s="83"/>
      <c r="AQ111" s="44">
        <f t="shared" si="39"/>
        <v>0</v>
      </c>
      <c r="AR111" s="81"/>
      <c r="AS111" s="82"/>
      <c r="AT111" s="83"/>
      <c r="AU111" s="44">
        <f t="shared" si="40"/>
        <v>0</v>
      </c>
      <c r="AV111" s="81"/>
      <c r="AW111" s="82"/>
      <c r="AX111" s="83"/>
      <c r="AY111" s="44">
        <f t="shared" si="41"/>
        <v>0</v>
      </c>
      <c r="AZ111" s="81"/>
      <c r="BA111" s="82"/>
      <c r="BB111" s="83"/>
      <c r="BC111" s="44">
        <f t="shared" si="42"/>
        <v>0</v>
      </c>
      <c r="BD111" s="81"/>
      <c r="BE111" s="82"/>
      <c r="BF111" s="83"/>
      <c r="BG111" s="44">
        <f t="shared" si="43"/>
        <v>0</v>
      </c>
      <c r="BH111" s="81"/>
      <c r="BI111" s="82"/>
      <c r="BJ111" s="83"/>
      <c r="BK111" s="44">
        <f t="shared" si="44"/>
        <v>0</v>
      </c>
    </row>
    <row r="112" spans="1:63" ht="14.25" customHeight="1" x14ac:dyDescent="0.25">
      <c r="A112" s="41"/>
      <c r="B112" s="42"/>
      <c r="C112" s="42"/>
      <c r="D112" s="35">
        <v>78</v>
      </c>
      <c r="E112" s="84"/>
      <c r="F112" s="42"/>
      <c r="G112" s="48" t="str">
        <f t="shared" si="27"/>
        <v/>
      </c>
      <c r="H112" s="25" t="str">
        <f t="array" ref="H112">IF(I112="","",IFERROR(INDEX(Lid!$F:$F,MATCH($E112,Lid!$A:$A,0)),""))</f>
        <v/>
      </c>
      <c r="I112" s="93" t="str">
        <f t="shared" si="28"/>
        <v/>
      </c>
      <c r="J112" s="48" t="str">
        <f t="shared" si="29"/>
        <v/>
      </c>
      <c r="K112" s="25" t="str">
        <f t="array" ref="K112">IF(I112="","",IFERROR($D$6 &amp; " " &amp;INDEX(Lid!$B:$B,MATCH($E112,Lid!$A:$A,0)),""))</f>
        <v/>
      </c>
      <c r="L112" s="44" t="str">
        <f t="shared" si="30"/>
        <v/>
      </c>
      <c r="M112" s="44" t="str">
        <f t="shared" si="31"/>
        <v/>
      </c>
      <c r="N112" s="44" t="str">
        <f t="shared" si="32"/>
        <v/>
      </c>
      <c r="O112" s="42"/>
      <c r="P112" s="81"/>
      <c r="Q112" s="82"/>
      <c r="R112" s="83"/>
      <c r="S112" s="44">
        <f t="shared" si="33"/>
        <v>0</v>
      </c>
      <c r="T112" s="81"/>
      <c r="U112" s="82"/>
      <c r="V112" s="83"/>
      <c r="W112" s="44">
        <f t="shared" si="34"/>
        <v>0</v>
      </c>
      <c r="X112" s="81"/>
      <c r="Y112" s="82"/>
      <c r="Z112" s="83"/>
      <c r="AA112" s="44">
        <f t="shared" si="35"/>
        <v>0</v>
      </c>
      <c r="AB112" s="81"/>
      <c r="AC112" s="82"/>
      <c r="AD112" s="83"/>
      <c r="AE112" s="44">
        <f t="shared" si="36"/>
        <v>0</v>
      </c>
      <c r="AF112" s="81"/>
      <c r="AG112" s="82"/>
      <c r="AH112" s="83"/>
      <c r="AI112" s="44">
        <f t="shared" si="37"/>
        <v>0</v>
      </c>
      <c r="AJ112" s="81"/>
      <c r="AK112" s="82"/>
      <c r="AL112" s="83"/>
      <c r="AM112" s="44">
        <f t="shared" si="38"/>
        <v>0</v>
      </c>
      <c r="AN112" s="81"/>
      <c r="AO112" s="82"/>
      <c r="AP112" s="83"/>
      <c r="AQ112" s="44">
        <f t="shared" si="39"/>
        <v>0</v>
      </c>
      <c r="AR112" s="81"/>
      <c r="AS112" s="82"/>
      <c r="AT112" s="83"/>
      <c r="AU112" s="44">
        <f t="shared" si="40"/>
        <v>0</v>
      </c>
      <c r="AV112" s="81"/>
      <c r="AW112" s="82"/>
      <c r="AX112" s="83"/>
      <c r="AY112" s="44">
        <f t="shared" si="41"/>
        <v>0</v>
      </c>
      <c r="AZ112" s="81"/>
      <c r="BA112" s="82"/>
      <c r="BB112" s="83"/>
      <c r="BC112" s="44">
        <f t="shared" si="42"/>
        <v>0</v>
      </c>
      <c r="BD112" s="81"/>
      <c r="BE112" s="82"/>
      <c r="BF112" s="83"/>
      <c r="BG112" s="44">
        <f t="shared" si="43"/>
        <v>0</v>
      </c>
      <c r="BH112" s="81"/>
      <c r="BI112" s="82"/>
      <c r="BJ112" s="83"/>
      <c r="BK112" s="44">
        <f t="shared" si="44"/>
        <v>0</v>
      </c>
    </row>
    <row r="113" spans="1:63" ht="14.25" customHeight="1" x14ac:dyDescent="0.25">
      <c r="A113" s="41"/>
      <c r="B113" s="42"/>
      <c r="C113" s="42"/>
      <c r="D113" s="35">
        <v>79</v>
      </c>
      <c r="E113" s="84"/>
      <c r="F113" s="42"/>
      <c r="G113" s="48" t="str">
        <f t="shared" si="27"/>
        <v/>
      </c>
      <c r="H113" s="25" t="str">
        <f t="array" ref="H113">IF(I113="","",IFERROR(INDEX(Lid!$F:$F,MATCH($E113,Lid!$A:$A,0)),""))</f>
        <v/>
      </c>
      <c r="I113" s="93" t="str">
        <f t="shared" si="28"/>
        <v/>
      </c>
      <c r="J113" s="48" t="str">
        <f t="shared" si="29"/>
        <v/>
      </c>
      <c r="K113" s="25" t="str">
        <f t="array" ref="K113">IF(I113="","",IFERROR($D$6 &amp; " " &amp;INDEX(Lid!$B:$B,MATCH($E113,Lid!$A:$A,0)),""))</f>
        <v/>
      </c>
      <c r="L113" s="44" t="str">
        <f t="shared" si="30"/>
        <v/>
      </c>
      <c r="M113" s="44" t="str">
        <f t="shared" si="31"/>
        <v/>
      </c>
      <c r="N113" s="44" t="str">
        <f t="shared" si="32"/>
        <v/>
      </c>
      <c r="O113" s="42"/>
      <c r="P113" s="81"/>
      <c r="Q113" s="82"/>
      <c r="R113" s="83"/>
      <c r="S113" s="44">
        <f t="shared" si="33"/>
        <v>0</v>
      </c>
      <c r="T113" s="81"/>
      <c r="U113" s="82"/>
      <c r="V113" s="83"/>
      <c r="W113" s="44">
        <f t="shared" si="34"/>
        <v>0</v>
      </c>
      <c r="X113" s="81"/>
      <c r="Y113" s="82"/>
      <c r="Z113" s="83"/>
      <c r="AA113" s="44">
        <f t="shared" si="35"/>
        <v>0</v>
      </c>
      <c r="AB113" s="81"/>
      <c r="AC113" s="82"/>
      <c r="AD113" s="83"/>
      <c r="AE113" s="44">
        <f t="shared" si="36"/>
        <v>0</v>
      </c>
      <c r="AF113" s="81"/>
      <c r="AG113" s="82"/>
      <c r="AH113" s="83"/>
      <c r="AI113" s="44">
        <f t="shared" si="37"/>
        <v>0</v>
      </c>
      <c r="AJ113" s="81"/>
      <c r="AK113" s="82"/>
      <c r="AL113" s="83"/>
      <c r="AM113" s="44">
        <f t="shared" si="38"/>
        <v>0</v>
      </c>
      <c r="AN113" s="81"/>
      <c r="AO113" s="82"/>
      <c r="AP113" s="83"/>
      <c r="AQ113" s="44">
        <f t="shared" si="39"/>
        <v>0</v>
      </c>
      <c r="AR113" s="81"/>
      <c r="AS113" s="82"/>
      <c r="AT113" s="83"/>
      <c r="AU113" s="44">
        <f t="shared" si="40"/>
        <v>0</v>
      </c>
      <c r="AV113" s="81"/>
      <c r="AW113" s="82"/>
      <c r="AX113" s="83"/>
      <c r="AY113" s="44">
        <f t="shared" si="41"/>
        <v>0</v>
      </c>
      <c r="AZ113" s="81"/>
      <c r="BA113" s="82"/>
      <c r="BB113" s="83"/>
      <c r="BC113" s="44">
        <f t="shared" si="42"/>
        <v>0</v>
      </c>
      <c r="BD113" s="81"/>
      <c r="BE113" s="82"/>
      <c r="BF113" s="83"/>
      <c r="BG113" s="44">
        <f t="shared" si="43"/>
        <v>0</v>
      </c>
      <c r="BH113" s="81"/>
      <c r="BI113" s="82"/>
      <c r="BJ113" s="83"/>
      <c r="BK113" s="44">
        <f t="shared" si="44"/>
        <v>0</v>
      </c>
    </row>
    <row r="114" spans="1:63" ht="14.25" customHeight="1" x14ac:dyDescent="0.25">
      <c r="A114" s="41"/>
      <c r="B114" s="42"/>
      <c r="C114" s="42"/>
      <c r="D114" s="35">
        <v>80</v>
      </c>
      <c r="E114" s="84"/>
      <c r="F114" s="42"/>
      <c r="G114" s="48" t="str">
        <f t="shared" si="27"/>
        <v/>
      </c>
      <c r="H114" s="25" t="str">
        <f t="array" ref="H114">IF(I114="","",IFERROR(INDEX(Lid!$F:$F,MATCH($E114,Lid!$A:$A,0)),""))</f>
        <v/>
      </c>
      <c r="I114" s="93" t="str">
        <f t="shared" si="28"/>
        <v/>
      </c>
      <c r="J114" s="48" t="str">
        <f t="shared" si="29"/>
        <v/>
      </c>
      <c r="K114" s="25" t="str">
        <f t="array" ref="K114">IF(I114="","",IFERROR($D$6 &amp; " " &amp;INDEX(Lid!$B:$B,MATCH($E114,Lid!$A:$A,0)),""))</f>
        <v/>
      </c>
      <c r="L114" s="44" t="str">
        <f t="shared" si="30"/>
        <v/>
      </c>
      <c r="M114" s="44" t="str">
        <f t="shared" si="31"/>
        <v/>
      </c>
      <c r="N114" s="44" t="str">
        <f t="shared" si="32"/>
        <v/>
      </c>
      <c r="O114" s="42"/>
      <c r="P114" s="81"/>
      <c r="Q114" s="82"/>
      <c r="R114" s="83"/>
      <c r="S114" s="44">
        <f t="shared" si="33"/>
        <v>0</v>
      </c>
      <c r="T114" s="81"/>
      <c r="U114" s="82"/>
      <c r="V114" s="83"/>
      <c r="W114" s="44">
        <f t="shared" si="34"/>
        <v>0</v>
      </c>
      <c r="X114" s="81"/>
      <c r="Y114" s="82"/>
      <c r="Z114" s="83"/>
      <c r="AA114" s="44">
        <f t="shared" si="35"/>
        <v>0</v>
      </c>
      <c r="AB114" s="81"/>
      <c r="AC114" s="82"/>
      <c r="AD114" s="83"/>
      <c r="AE114" s="44">
        <f t="shared" si="36"/>
        <v>0</v>
      </c>
      <c r="AF114" s="81"/>
      <c r="AG114" s="82"/>
      <c r="AH114" s="83"/>
      <c r="AI114" s="44">
        <f t="shared" si="37"/>
        <v>0</v>
      </c>
      <c r="AJ114" s="81"/>
      <c r="AK114" s="82"/>
      <c r="AL114" s="83"/>
      <c r="AM114" s="44">
        <f t="shared" si="38"/>
        <v>0</v>
      </c>
      <c r="AN114" s="81"/>
      <c r="AO114" s="82"/>
      <c r="AP114" s="83"/>
      <c r="AQ114" s="44">
        <f t="shared" si="39"/>
        <v>0</v>
      </c>
      <c r="AR114" s="81"/>
      <c r="AS114" s="82"/>
      <c r="AT114" s="83"/>
      <c r="AU114" s="44">
        <f t="shared" si="40"/>
        <v>0</v>
      </c>
      <c r="AV114" s="81"/>
      <c r="AW114" s="82"/>
      <c r="AX114" s="83"/>
      <c r="AY114" s="44">
        <f t="shared" si="41"/>
        <v>0</v>
      </c>
      <c r="AZ114" s="81"/>
      <c r="BA114" s="82"/>
      <c r="BB114" s="83"/>
      <c r="BC114" s="44">
        <f t="shared" si="42"/>
        <v>0</v>
      </c>
      <c r="BD114" s="81"/>
      <c r="BE114" s="82"/>
      <c r="BF114" s="83"/>
      <c r="BG114" s="44">
        <f t="shared" si="43"/>
        <v>0</v>
      </c>
      <c r="BH114" s="81"/>
      <c r="BI114" s="82"/>
      <c r="BJ114" s="83"/>
      <c r="BK114" s="44">
        <f t="shared" si="44"/>
        <v>0</v>
      </c>
    </row>
    <row r="115" spans="1:63" ht="14.25" customHeight="1" x14ac:dyDescent="0.25">
      <c r="A115" s="41"/>
      <c r="B115" s="42"/>
      <c r="C115" s="42"/>
      <c r="D115" s="35">
        <v>81</v>
      </c>
      <c r="E115" s="84"/>
      <c r="F115" s="42"/>
      <c r="G115" s="48" t="str">
        <f t="shared" si="27"/>
        <v/>
      </c>
      <c r="H115" s="25" t="str">
        <f t="array" ref="H115">IF(I115="","",IFERROR(INDEX(Lid!$F:$F,MATCH($E115,Lid!$A:$A,0)),""))</f>
        <v/>
      </c>
      <c r="I115" s="93" t="str">
        <f t="shared" si="28"/>
        <v/>
      </c>
      <c r="J115" s="48" t="str">
        <f t="shared" si="29"/>
        <v/>
      </c>
      <c r="K115" s="25" t="str">
        <f t="array" ref="K115">IF(I115="","",IFERROR($D$6 &amp; " " &amp;INDEX(Lid!$B:$B,MATCH($E115,Lid!$A:$A,0)),""))</f>
        <v/>
      </c>
      <c r="L115" s="44" t="str">
        <f t="shared" si="30"/>
        <v/>
      </c>
      <c r="M115" s="44" t="str">
        <f t="shared" si="31"/>
        <v/>
      </c>
      <c r="N115" s="44" t="str">
        <f t="shared" si="32"/>
        <v/>
      </c>
      <c r="O115" s="42"/>
      <c r="P115" s="81"/>
      <c r="Q115" s="82"/>
      <c r="R115" s="83"/>
      <c r="S115" s="44">
        <f t="shared" si="33"/>
        <v>0</v>
      </c>
      <c r="T115" s="81"/>
      <c r="U115" s="82"/>
      <c r="V115" s="83"/>
      <c r="W115" s="44">
        <f t="shared" si="34"/>
        <v>0</v>
      </c>
      <c r="X115" s="81"/>
      <c r="Y115" s="82"/>
      <c r="Z115" s="83"/>
      <c r="AA115" s="44">
        <f t="shared" si="35"/>
        <v>0</v>
      </c>
      <c r="AB115" s="81"/>
      <c r="AC115" s="82"/>
      <c r="AD115" s="83"/>
      <c r="AE115" s="44">
        <f t="shared" si="36"/>
        <v>0</v>
      </c>
      <c r="AF115" s="81"/>
      <c r="AG115" s="82"/>
      <c r="AH115" s="83"/>
      <c r="AI115" s="44">
        <f t="shared" si="37"/>
        <v>0</v>
      </c>
      <c r="AJ115" s="81"/>
      <c r="AK115" s="82"/>
      <c r="AL115" s="83"/>
      <c r="AM115" s="44">
        <f t="shared" si="38"/>
        <v>0</v>
      </c>
      <c r="AN115" s="81"/>
      <c r="AO115" s="82"/>
      <c r="AP115" s="83"/>
      <c r="AQ115" s="44">
        <f t="shared" si="39"/>
        <v>0</v>
      </c>
      <c r="AR115" s="81"/>
      <c r="AS115" s="82"/>
      <c r="AT115" s="83"/>
      <c r="AU115" s="44">
        <f t="shared" si="40"/>
        <v>0</v>
      </c>
      <c r="AV115" s="81"/>
      <c r="AW115" s="82"/>
      <c r="AX115" s="83"/>
      <c r="AY115" s="44">
        <f t="shared" si="41"/>
        <v>0</v>
      </c>
      <c r="AZ115" s="81"/>
      <c r="BA115" s="82"/>
      <c r="BB115" s="83"/>
      <c r="BC115" s="44">
        <f t="shared" si="42"/>
        <v>0</v>
      </c>
      <c r="BD115" s="81"/>
      <c r="BE115" s="82"/>
      <c r="BF115" s="83"/>
      <c r="BG115" s="44">
        <f t="shared" si="43"/>
        <v>0</v>
      </c>
      <c r="BH115" s="81"/>
      <c r="BI115" s="82"/>
      <c r="BJ115" s="83"/>
      <c r="BK115" s="44">
        <f t="shared" si="44"/>
        <v>0</v>
      </c>
    </row>
    <row r="116" spans="1:63" ht="14.25" customHeight="1" x14ac:dyDescent="0.25">
      <c r="A116" s="41"/>
      <c r="B116" s="42"/>
      <c r="C116" s="42"/>
      <c r="D116" s="35">
        <v>82</v>
      </c>
      <c r="E116" s="84"/>
      <c r="F116" s="42"/>
      <c r="G116" s="48" t="str">
        <f t="shared" si="27"/>
        <v/>
      </c>
      <c r="H116" s="25" t="str">
        <f t="array" ref="H116">IF(I116="","",IFERROR(INDEX(Lid!$F:$F,MATCH($E116,Lid!$A:$A,0)),""))</f>
        <v/>
      </c>
      <c r="I116" s="93" t="str">
        <f t="shared" si="28"/>
        <v/>
      </c>
      <c r="J116" s="48" t="str">
        <f t="shared" si="29"/>
        <v/>
      </c>
      <c r="K116" s="25" t="str">
        <f t="array" ref="K116">IF(I116="","",IFERROR($D$6 &amp; " " &amp;INDEX(Lid!$B:$B,MATCH($E116,Lid!$A:$A,0)),""))</f>
        <v/>
      </c>
      <c r="L116" s="44" t="str">
        <f t="shared" si="30"/>
        <v/>
      </c>
      <c r="M116" s="44" t="str">
        <f t="shared" si="31"/>
        <v/>
      </c>
      <c r="N116" s="44" t="str">
        <f t="shared" si="32"/>
        <v/>
      </c>
      <c r="O116" s="42"/>
      <c r="P116" s="81"/>
      <c r="Q116" s="82"/>
      <c r="R116" s="83"/>
      <c r="S116" s="44">
        <f t="shared" si="33"/>
        <v>0</v>
      </c>
      <c r="T116" s="81"/>
      <c r="U116" s="82"/>
      <c r="V116" s="83"/>
      <c r="W116" s="44">
        <f t="shared" si="34"/>
        <v>0</v>
      </c>
      <c r="X116" s="81"/>
      <c r="Y116" s="82"/>
      <c r="Z116" s="83"/>
      <c r="AA116" s="44">
        <f t="shared" si="35"/>
        <v>0</v>
      </c>
      <c r="AB116" s="81"/>
      <c r="AC116" s="82"/>
      <c r="AD116" s="83"/>
      <c r="AE116" s="44">
        <f t="shared" si="36"/>
        <v>0</v>
      </c>
      <c r="AF116" s="81"/>
      <c r="AG116" s="82"/>
      <c r="AH116" s="83"/>
      <c r="AI116" s="44">
        <f t="shared" si="37"/>
        <v>0</v>
      </c>
      <c r="AJ116" s="81"/>
      <c r="AK116" s="82"/>
      <c r="AL116" s="83"/>
      <c r="AM116" s="44">
        <f t="shared" si="38"/>
        <v>0</v>
      </c>
      <c r="AN116" s="81"/>
      <c r="AO116" s="82"/>
      <c r="AP116" s="83"/>
      <c r="AQ116" s="44">
        <f t="shared" si="39"/>
        <v>0</v>
      </c>
      <c r="AR116" s="81"/>
      <c r="AS116" s="82"/>
      <c r="AT116" s="83"/>
      <c r="AU116" s="44">
        <f t="shared" si="40"/>
        <v>0</v>
      </c>
      <c r="AV116" s="81"/>
      <c r="AW116" s="82"/>
      <c r="AX116" s="83"/>
      <c r="AY116" s="44">
        <f t="shared" si="41"/>
        <v>0</v>
      </c>
      <c r="AZ116" s="81"/>
      <c r="BA116" s="82"/>
      <c r="BB116" s="83"/>
      <c r="BC116" s="44">
        <f t="shared" si="42"/>
        <v>0</v>
      </c>
      <c r="BD116" s="81"/>
      <c r="BE116" s="82"/>
      <c r="BF116" s="83"/>
      <c r="BG116" s="44">
        <f t="shared" si="43"/>
        <v>0</v>
      </c>
      <c r="BH116" s="81"/>
      <c r="BI116" s="82"/>
      <c r="BJ116" s="83"/>
      <c r="BK116" s="44">
        <f t="shared" si="44"/>
        <v>0</v>
      </c>
    </row>
    <row r="117" spans="1:63" ht="14.25" customHeight="1" x14ac:dyDescent="0.25">
      <c r="A117" s="41"/>
      <c r="B117" s="42"/>
      <c r="C117" s="42"/>
      <c r="D117" s="35">
        <v>83</v>
      </c>
      <c r="E117" s="84"/>
      <c r="F117" s="42"/>
      <c r="G117" s="48" t="str">
        <f t="shared" si="27"/>
        <v/>
      </c>
      <c r="H117" s="25" t="str">
        <f t="array" ref="H117">IF(I117="","",IFERROR(INDEX(Lid!$F:$F,MATCH($E117,Lid!$A:$A,0)),""))</f>
        <v/>
      </c>
      <c r="I117" s="93" t="str">
        <f t="shared" si="28"/>
        <v/>
      </c>
      <c r="J117" s="48" t="str">
        <f t="shared" si="29"/>
        <v/>
      </c>
      <c r="K117" s="25" t="str">
        <f t="array" ref="K117">IF(I117="","",IFERROR($D$6 &amp; " " &amp;INDEX(Lid!$B:$B,MATCH($E117,Lid!$A:$A,0)),""))</f>
        <v/>
      </c>
      <c r="L117" s="44" t="str">
        <f t="shared" si="30"/>
        <v/>
      </c>
      <c r="M117" s="44" t="str">
        <f t="shared" si="31"/>
        <v/>
      </c>
      <c r="N117" s="44" t="str">
        <f t="shared" si="32"/>
        <v/>
      </c>
      <c r="O117" s="42"/>
      <c r="P117" s="81"/>
      <c r="Q117" s="82"/>
      <c r="R117" s="83"/>
      <c r="S117" s="44">
        <f t="shared" si="33"/>
        <v>0</v>
      </c>
      <c r="T117" s="81"/>
      <c r="U117" s="82"/>
      <c r="V117" s="83"/>
      <c r="W117" s="44">
        <f t="shared" si="34"/>
        <v>0</v>
      </c>
      <c r="X117" s="81"/>
      <c r="Y117" s="82"/>
      <c r="Z117" s="83"/>
      <c r="AA117" s="44">
        <f t="shared" si="35"/>
        <v>0</v>
      </c>
      <c r="AB117" s="81"/>
      <c r="AC117" s="82"/>
      <c r="AD117" s="83"/>
      <c r="AE117" s="44">
        <f t="shared" si="36"/>
        <v>0</v>
      </c>
      <c r="AF117" s="81"/>
      <c r="AG117" s="82"/>
      <c r="AH117" s="83"/>
      <c r="AI117" s="44">
        <f t="shared" si="37"/>
        <v>0</v>
      </c>
      <c r="AJ117" s="81"/>
      <c r="AK117" s="82"/>
      <c r="AL117" s="83"/>
      <c r="AM117" s="44">
        <f t="shared" si="38"/>
        <v>0</v>
      </c>
      <c r="AN117" s="81"/>
      <c r="AO117" s="82"/>
      <c r="AP117" s="83"/>
      <c r="AQ117" s="44">
        <f t="shared" si="39"/>
        <v>0</v>
      </c>
      <c r="AR117" s="81"/>
      <c r="AS117" s="82"/>
      <c r="AT117" s="83"/>
      <c r="AU117" s="44">
        <f t="shared" si="40"/>
        <v>0</v>
      </c>
      <c r="AV117" s="81"/>
      <c r="AW117" s="82"/>
      <c r="AX117" s="83"/>
      <c r="AY117" s="44">
        <f t="shared" si="41"/>
        <v>0</v>
      </c>
      <c r="AZ117" s="81"/>
      <c r="BA117" s="82"/>
      <c r="BB117" s="83"/>
      <c r="BC117" s="44">
        <f t="shared" si="42"/>
        <v>0</v>
      </c>
      <c r="BD117" s="81"/>
      <c r="BE117" s="82"/>
      <c r="BF117" s="83"/>
      <c r="BG117" s="44">
        <f t="shared" si="43"/>
        <v>0</v>
      </c>
      <c r="BH117" s="81"/>
      <c r="BI117" s="82"/>
      <c r="BJ117" s="83"/>
      <c r="BK117" s="44">
        <f t="shared" si="44"/>
        <v>0</v>
      </c>
    </row>
    <row r="118" spans="1:63" ht="14.25" customHeight="1" x14ac:dyDescent="0.25">
      <c r="A118" s="41"/>
      <c r="B118" s="42"/>
      <c r="C118" s="42"/>
      <c r="D118" s="35">
        <v>84</v>
      </c>
      <c r="E118" s="84"/>
      <c r="F118" s="42"/>
      <c r="G118" s="48" t="str">
        <f t="shared" si="27"/>
        <v/>
      </c>
      <c r="H118" s="25" t="str">
        <f t="array" ref="H118">IF(I118="","",IFERROR(INDEX(Lid!$F:$F,MATCH($E118,Lid!$A:$A,0)),""))</f>
        <v/>
      </c>
      <c r="I118" s="93" t="str">
        <f t="shared" si="28"/>
        <v/>
      </c>
      <c r="J118" s="48" t="str">
        <f t="shared" si="29"/>
        <v/>
      </c>
      <c r="K118" s="25" t="str">
        <f t="array" ref="K118">IF(I118="","",IFERROR($D$6 &amp; " " &amp;INDEX(Lid!$B:$B,MATCH($E118,Lid!$A:$A,0)),""))</f>
        <v/>
      </c>
      <c r="L118" s="44" t="str">
        <f t="shared" si="30"/>
        <v/>
      </c>
      <c r="M118" s="44" t="str">
        <f t="shared" si="31"/>
        <v/>
      </c>
      <c r="N118" s="44" t="str">
        <f t="shared" si="32"/>
        <v/>
      </c>
      <c r="O118" s="42"/>
      <c r="P118" s="81"/>
      <c r="Q118" s="82"/>
      <c r="R118" s="83"/>
      <c r="S118" s="44">
        <f t="shared" si="33"/>
        <v>0</v>
      </c>
      <c r="T118" s="81"/>
      <c r="U118" s="82"/>
      <c r="V118" s="83"/>
      <c r="W118" s="44">
        <f t="shared" si="34"/>
        <v>0</v>
      </c>
      <c r="X118" s="81"/>
      <c r="Y118" s="82"/>
      <c r="Z118" s="83"/>
      <c r="AA118" s="44">
        <f t="shared" si="35"/>
        <v>0</v>
      </c>
      <c r="AB118" s="81"/>
      <c r="AC118" s="82"/>
      <c r="AD118" s="83"/>
      <c r="AE118" s="44">
        <f t="shared" si="36"/>
        <v>0</v>
      </c>
      <c r="AF118" s="81"/>
      <c r="AG118" s="82"/>
      <c r="AH118" s="83"/>
      <c r="AI118" s="44">
        <f t="shared" si="37"/>
        <v>0</v>
      </c>
      <c r="AJ118" s="81"/>
      <c r="AK118" s="82"/>
      <c r="AL118" s="83"/>
      <c r="AM118" s="44">
        <f t="shared" si="38"/>
        <v>0</v>
      </c>
      <c r="AN118" s="81"/>
      <c r="AO118" s="82"/>
      <c r="AP118" s="83"/>
      <c r="AQ118" s="44">
        <f t="shared" si="39"/>
        <v>0</v>
      </c>
      <c r="AR118" s="81"/>
      <c r="AS118" s="82"/>
      <c r="AT118" s="83"/>
      <c r="AU118" s="44">
        <f t="shared" si="40"/>
        <v>0</v>
      </c>
      <c r="AV118" s="81"/>
      <c r="AW118" s="82"/>
      <c r="AX118" s="83"/>
      <c r="AY118" s="44">
        <f t="shared" si="41"/>
        <v>0</v>
      </c>
      <c r="AZ118" s="81"/>
      <c r="BA118" s="82"/>
      <c r="BB118" s="83"/>
      <c r="BC118" s="44">
        <f t="shared" si="42"/>
        <v>0</v>
      </c>
      <c r="BD118" s="81"/>
      <c r="BE118" s="82"/>
      <c r="BF118" s="83"/>
      <c r="BG118" s="44">
        <f t="shared" si="43"/>
        <v>0</v>
      </c>
      <c r="BH118" s="81"/>
      <c r="BI118" s="82"/>
      <c r="BJ118" s="83"/>
      <c r="BK118" s="44">
        <f t="shared" si="44"/>
        <v>0</v>
      </c>
    </row>
    <row r="119" spans="1:63" ht="14.25" customHeight="1" x14ac:dyDescent="0.25">
      <c r="A119" s="41"/>
      <c r="B119" s="42"/>
      <c r="C119" s="42"/>
      <c r="D119" s="35">
        <v>85</v>
      </c>
      <c r="E119" s="84"/>
      <c r="F119" s="42"/>
      <c r="G119" s="48" t="str">
        <f t="shared" si="27"/>
        <v/>
      </c>
      <c r="H119" s="25" t="str">
        <f t="array" ref="H119">IF(I119="","",IFERROR(INDEX(Lid!$F:$F,MATCH($E119,Lid!$A:$A,0)),""))</f>
        <v/>
      </c>
      <c r="I119" s="93" t="str">
        <f t="shared" si="28"/>
        <v/>
      </c>
      <c r="J119" s="48" t="str">
        <f t="shared" si="29"/>
        <v/>
      </c>
      <c r="K119" s="25" t="str">
        <f t="array" ref="K119">IF(I119="","",IFERROR($D$6 &amp; " " &amp;INDEX(Lid!$B:$B,MATCH($E119,Lid!$A:$A,0)),""))</f>
        <v/>
      </c>
      <c r="L119" s="44" t="str">
        <f t="shared" si="30"/>
        <v/>
      </c>
      <c r="M119" s="44" t="str">
        <f t="shared" si="31"/>
        <v/>
      </c>
      <c r="N119" s="44" t="str">
        <f t="shared" si="32"/>
        <v/>
      </c>
      <c r="O119" s="42"/>
      <c r="P119" s="81"/>
      <c r="Q119" s="82"/>
      <c r="R119" s="83"/>
      <c r="S119" s="44">
        <f t="shared" si="33"/>
        <v>0</v>
      </c>
      <c r="T119" s="81"/>
      <c r="U119" s="82"/>
      <c r="V119" s="83"/>
      <c r="W119" s="44">
        <f t="shared" si="34"/>
        <v>0</v>
      </c>
      <c r="X119" s="81"/>
      <c r="Y119" s="82"/>
      <c r="Z119" s="83"/>
      <c r="AA119" s="44">
        <f t="shared" si="35"/>
        <v>0</v>
      </c>
      <c r="AB119" s="81"/>
      <c r="AC119" s="82"/>
      <c r="AD119" s="83"/>
      <c r="AE119" s="44">
        <f t="shared" si="36"/>
        <v>0</v>
      </c>
      <c r="AF119" s="81"/>
      <c r="AG119" s="82"/>
      <c r="AH119" s="83"/>
      <c r="AI119" s="44">
        <f t="shared" si="37"/>
        <v>0</v>
      </c>
      <c r="AJ119" s="81"/>
      <c r="AK119" s="82"/>
      <c r="AL119" s="83"/>
      <c r="AM119" s="44">
        <f t="shared" si="38"/>
        <v>0</v>
      </c>
      <c r="AN119" s="81"/>
      <c r="AO119" s="82"/>
      <c r="AP119" s="83"/>
      <c r="AQ119" s="44">
        <f t="shared" si="39"/>
        <v>0</v>
      </c>
      <c r="AR119" s="81"/>
      <c r="AS119" s="82"/>
      <c r="AT119" s="83"/>
      <c r="AU119" s="44">
        <f t="shared" si="40"/>
        <v>0</v>
      </c>
      <c r="AV119" s="81"/>
      <c r="AW119" s="82"/>
      <c r="AX119" s="83"/>
      <c r="AY119" s="44">
        <f t="shared" si="41"/>
        <v>0</v>
      </c>
      <c r="AZ119" s="81"/>
      <c r="BA119" s="82"/>
      <c r="BB119" s="83"/>
      <c r="BC119" s="44">
        <f t="shared" si="42"/>
        <v>0</v>
      </c>
      <c r="BD119" s="81"/>
      <c r="BE119" s="82"/>
      <c r="BF119" s="83"/>
      <c r="BG119" s="44">
        <f t="shared" si="43"/>
        <v>0</v>
      </c>
      <c r="BH119" s="81"/>
      <c r="BI119" s="82"/>
      <c r="BJ119" s="83"/>
      <c r="BK119" s="44">
        <f t="shared" si="44"/>
        <v>0</v>
      </c>
    </row>
    <row r="120" spans="1:63" ht="14.25" customHeight="1" x14ac:dyDescent="0.25">
      <c r="A120" s="41"/>
      <c r="B120" s="42"/>
      <c r="C120" s="42"/>
      <c r="D120" s="35">
        <v>86</v>
      </c>
      <c r="E120" s="84"/>
      <c r="F120" s="42"/>
      <c r="G120" s="48" t="str">
        <f t="shared" si="27"/>
        <v/>
      </c>
      <c r="H120" s="25" t="str">
        <f t="array" ref="H120">IF(I120="","",IFERROR(INDEX(Lid!$F:$F,MATCH($E120,Lid!$A:$A,0)),""))</f>
        <v/>
      </c>
      <c r="I120" s="93" t="str">
        <f t="shared" si="28"/>
        <v/>
      </c>
      <c r="J120" s="48" t="str">
        <f t="shared" si="29"/>
        <v/>
      </c>
      <c r="K120" s="25" t="str">
        <f t="array" ref="K120">IF(I120="","",IFERROR($D$6 &amp; " " &amp;INDEX(Lid!$B:$B,MATCH($E120,Lid!$A:$A,0)),""))</f>
        <v/>
      </c>
      <c r="L120" s="44" t="str">
        <f t="shared" si="30"/>
        <v/>
      </c>
      <c r="M120" s="44" t="str">
        <f t="shared" si="31"/>
        <v/>
      </c>
      <c r="N120" s="44" t="str">
        <f t="shared" si="32"/>
        <v/>
      </c>
      <c r="O120" s="42"/>
      <c r="P120" s="81"/>
      <c r="Q120" s="82"/>
      <c r="R120" s="83"/>
      <c r="S120" s="44">
        <f t="shared" si="33"/>
        <v>0</v>
      </c>
      <c r="T120" s="81"/>
      <c r="U120" s="82"/>
      <c r="V120" s="83"/>
      <c r="W120" s="44">
        <f t="shared" si="34"/>
        <v>0</v>
      </c>
      <c r="X120" s="81"/>
      <c r="Y120" s="82"/>
      <c r="Z120" s="83"/>
      <c r="AA120" s="44">
        <f t="shared" si="35"/>
        <v>0</v>
      </c>
      <c r="AB120" s="81"/>
      <c r="AC120" s="82"/>
      <c r="AD120" s="83"/>
      <c r="AE120" s="44">
        <f t="shared" si="36"/>
        <v>0</v>
      </c>
      <c r="AF120" s="81"/>
      <c r="AG120" s="82"/>
      <c r="AH120" s="83"/>
      <c r="AI120" s="44">
        <f t="shared" si="37"/>
        <v>0</v>
      </c>
      <c r="AJ120" s="81"/>
      <c r="AK120" s="82"/>
      <c r="AL120" s="83"/>
      <c r="AM120" s="44">
        <f t="shared" si="38"/>
        <v>0</v>
      </c>
      <c r="AN120" s="81"/>
      <c r="AO120" s="82"/>
      <c r="AP120" s="83"/>
      <c r="AQ120" s="44">
        <f t="shared" si="39"/>
        <v>0</v>
      </c>
      <c r="AR120" s="81"/>
      <c r="AS120" s="82"/>
      <c r="AT120" s="83"/>
      <c r="AU120" s="44">
        <f t="shared" si="40"/>
        <v>0</v>
      </c>
      <c r="AV120" s="81"/>
      <c r="AW120" s="82"/>
      <c r="AX120" s="83"/>
      <c r="AY120" s="44">
        <f t="shared" si="41"/>
        <v>0</v>
      </c>
      <c r="AZ120" s="81"/>
      <c r="BA120" s="82"/>
      <c r="BB120" s="83"/>
      <c r="BC120" s="44">
        <f t="shared" si="42"/>
        <v>0</v>
      </c>
      <c r="BD120" s="81"/>
      <c r="BE120" s="82"/>
      <c r="BF120" s="83"/>
      <c r="BG120" s="44">
        <f t="shared" si="43"/>
        <v>0</v>
      </c>
      <c r="BH120" s="81"/>
      <c r="BI120" s="82"/>
      <c r="BJ120" s="83"/>
      <c r="BK120" s="44">
        <f t="shared" si="44"/>
        <v>0</v>
      </c>
    </row>
    <row r="121" spans="1:63" ht="14.25" customHeight="1" x14ac:dyDescent="0.25">
      <c r="A121" s="41"/>
      <c r="B121" s="42"/>
      <c r="C121" s="42"/>
      <c r="D121" s="35">
        <v>87</v>
      </c>
      <c r="E121" s="84"/>
      <c r="F121" s="42"/>
      <c r="G121" s="48" t="str">
        <f t="shared" si="27"/>
        <v/>
      </c>
      <c r="H121" s="25" t="str">
        <f t="array" ref="H121">IF(I121="","",IFERROR(INDEX(Lid!$F:$F,MATCH($E121,Lid!$A:$A,0)),""))</f>
        <v/>
      </c>
      <c r="I121" s="93" t="str">
        <f t="shared" si="28"/>
        <v/>
      </c>
      <c r="J121" s="48" t="str">
        <f t="shared" si="29"/>
        <v/>
      </c>
      <c r="K121" s="25" t="str">
        <f t="array" ref="K121">IF(I121="","",IFERROR($D$6 &amp; " " &amp;INDEX(Lid!$B:$B,MATCH($E121,Lid!$A:$A,0)),""))</f>
        <v/>
      </c>
      <c r="L121" s="44" t="str">
        <f t="shared" si="30"/>
        <v/>
      </c>
      <c r="M121" s="44" t="str">
        <f t="shared" si="31"/>
        <v/>
      </c>
      <c r="N121" s="44" t="str">
        <f t="shared" si="32"/>
        <v/>
      </c>
      <c r="O121" s="42"/>
      <c r="P121" s="81"/>
      <c r="Q121" s="82"/>
      <c r="R121" s="83"/>
      <c r="S121" s="44">
        <f t="shared" si="33"/>
        <v>0</v>
      </c>
      <c r="T121" s="81"/>
      <c r="U121" s="82"/>
      <c r="V121" s="83"/>
      <c r="W121" s="44">
        <f t="shared" si="34"/>
        <v>0</v>
      </c>
      <c r="X121" s="81"/>
      <c r="Y121" s="82"/>
      <c r="Z121" s="83"/>
      <c r="AA121" s="44">
        <f t="shared" si="35"/>
        <v>0</v>
      </c>
      <c r="AB121" s="81"/>
      <c r="AC121" s="82"/>
      <c r="AD121" s="83"/>
      <c r="AE121" s="44">
        <f t="shared" si="36"/>
        <v>0</v>
      </c>
      <c r="AF121" s="81"/>
      <c r="AG121" s="82"/>
      <c r="AH121" s="83"/>
      <c r="AI121" s="44">
        <f t="shared" si="37"/>
        <v>0</v>
      </c>
      <c r="AJ121" s="81"/>
      <c r="AK121" s="82"/>
      <c r="AL121" s="83"/>
      <c r="AM121" s="44">
        <f t="shared" si="38"/>
        <v>0</v>
      </c>
      <c r="AN121" s="81"/>
      <c r="AO121" s="82"/>
      <c r="AP121" s="83"/>
      <c r="AQ121" s="44">
        <f t="shared" si="39"/>
        <v>0</v>
      </c>
      <c r="AR121" s="81"/>
      <c r="AS121" s="82"/>
      <c r="AT121" s="83"/>
      <c r="AU121" s="44">
        <f t="shared" si="40"/>
        <v>0</v>
      </c>
      <c r="AV121" s="81"/>
      <c r="AW121" s="82"/>
      <c r="AX121" s="83"/>
      <c r="AY121" s="44">
        <f t="shared" si="41"/>
        <v>0</v>
      </c>
      <c r="AZ121" s="81"/>
      <c r="BA121" s="82"/>
      <c r="BB121" s="83"/>
      <c r="BC121" s="44">
        <f t="shared" si="42"/>
        <v>0</v>
      </c>
      <c r="BD121" s="81"/>
      <c r="BE121" s="82"/>
      <c r="BF121" s="83"/>
      <c r="BG121" s="44">
        <f t="shared" si="43"/>
        <v>0</v>
      </c>
      <c r="BH121" s="81"/>
      <c r="BI121" s="82"/>
      <c r="BJ121" s="83"/>
      <c r="BK121" s="44">
        <f t="shared" si="44"/>
        <v>0</v>
      </c>
    </row>
    <row r="122" spans="1:63" ht="14.25" customHeight="1" x14ac:dyDescent="0.25">
      <c r="A122" s="41"/>
      <c r="B122" s="42"/>
      <c r="C122" s="42"/>
      <c r="D122" s="35">
        <v>88</v>
      </c>
      <c r="E122" s="84"/>
      <c r="F122" s="42"/>
      <c r="G122" s="48" t="str">
        <f t="shared" si="27"/>
        <v/>
      </c>
      <c r="H122" s="25" t="str">
        <f t="array" ref="H122">IF(I122="","",IFERROR(INDEX(Lid!$F:$F,MATCH($E122,Lid!$A:$A,0)),""))</f>
        <v/>
      </c>
      <c r="I122" s="93" t="str">
        <f t="shared" si="28"/>
        <v/>
      </c>
      <c r="J122" s="48" t="str">
        <f t="shared" si="29"/>
        <v/>
      </c>
      <c r="K122" s="25" t="str">
        <f t="array" ref="K122">IF(I122="","",IFERROR($D$6 &amp; " " &amp;INDEX(Lid!$B:$B,MATCH($E122,Lid!$A:$A,0)),""))</f>
        <v/>
      </c>
      <c r="L122" s="44" t="str">
        <f t="shared" si="30"/>
        <v/>
      </c>
      <c r="M122" s="44" t="str">
        <f t="shared" si="31"/>
        <v/>
      </c>
      <c r="N122" s="44" t="str">
        <f t="shared" si="32"/>
        <v/>
      </c>
      <c r="O122" s="42"/>
      <c r="P122" s="81"/>
      <c r="Q122" s="82"/>
      <c r="R122" s="83"/>
      <c r="S122" s="44">
        <f t="shared" si="33"/>
        <v>0</v>
      </c>
      <c r="T122" s="81"/>
      <c r="U122" s="82"/>
      <c r="V122" s="83"/>
      <c r="W122" s="44">
        <f t="shared" si="34"/>
        <v>0</v>
      </c>
      <c r="X122" s="81"/>
      <c r="Y122" s="82"/>
      <c r="Z122" s="83"/>
      <c r="AA122" s="44">
        <f t="shared" si="35"/>
        <v>0</v>
      </c>
      <c r="AB122" s="81"/>
      <c r="AC122" s="82"/>
      <c r="AD122" s="83"/>
      <c r="AE122" s="44">
        <f t="shared" si="36"/>
        <v>0</v>
      </c>
      <c r="AF122" s="81"/>
      <c r="AG122" s="82"/>
      <c r="AH122" s="83"/>
      <c r="AI122" s="44">
        <f t="shared" si="37"/>
        <v>0</v>
      </c>
      <c r="AJ122" s="81"/>
      <c r="AK122" s="82"/>
      <c r="AL122" s="83"/>
      <c r="AM122" s="44">
        <f t="shared" si="38"/>
        <v>0</v>
      </c>
      <c r="AN122" s="81"/>
      <c r="AO122" s="82"/>
      <c r="AP122" s="83"/>
      <c r="AQ122" s="44">
        <f t="shared" si="39"/>
        <v>0</v>
      </c>
      <c r="AR122" s="81"/>
      <c r="AS122" s="82"/>
      <c r="AT122" s="83"/>
      <c r="AU122" s="44">
        <f t="shared" si="40"/>
        <v>0</v>
      </c>
      <c r="AV122" s="81"/>
      <c r="AW122" s="82"/>
      <c r="AX122" s="83"/>
      <c r="AY122" s="44">
        <f t="shared" si="41"/>
        <v>0</v>
      </c>
      <c r="AZ122" s="81"/>
      <c r="BA122" s="82"/>
      <c r="BB122" s="83"/>
      <c r="BC122" s="44">
        <f t="shared" si="42"/>
        <v>0</v>
      </c>
      <c r="BD122" s="81"/>
      <c r="BE122" s="82"/>
      <c r="BF122" s="83"/>
      <c r="BG122" s="44">
        <f t="shared" si="43"/>
        <v>0</v>
      </c>
      <c r="BH122" s="81"/>
      <c r="BI122" s="82"/>
      <c r="BJ122" s="83"/>
      <c r="BK122" s="44">
        <f t="shared" si="44"/>
        <v>0</v>
      </c>
    </row>
    <row r="123" spans="1:63" ht="14.25" customHeight="1" x14ac:dyDescent="0.25">
      <c r="A123" s="41"/>
      <c r="B123" s="42"/>
      <c r="C123" s="42"/>
      <c r="D123" s="35">
        <v>89</v>
      </c>
      <c r="E123" s="84"/>
      <c r="F123" s="42"/>
      <c r="G123" s="48" t="str">
        <f t="shared" si="27"/>
        <v/>
      </c>
      <c r="H123" s="25" t="str">
        <f t="array" ref="H123">IF(I123="","",IFERROR(INDEX(Lid!$F:$F,MATCH($E123,Lid!$A:$A,0)),""))</f>
        <v/>
      </c>
      <c r="I123" s="93" t="str">
        <f t="shared" si="28"/>
        <v/>
      </c>
      <c r="J123" s="48" t="str">
        <f t="shared" si="29"/>
        <v/>
      </c>
      <c r="K123" s="25" t="str">
        <f t="array" ref="K123">IF(I123="","",IFERROR($D$6 &amp; " " &amp;INDEX(Lid!$B:$B,MATCH($E123,Lid!$A:$A,0)),""))</f>
        <v/>
      </c>
      <c r="L123" s="44" t="str">
        <f t="shared" si="30"/>
        <v/>
      </c>
      <c r="M123" s="44" t="str">
        <f t="shared" si="31"/>
        <v/>
      </c>
      <c r="N123" s="44" t="str">
        <f t="shared" si="32"/>
        <v/>
      </c>
      <c r="O123" s="42"/>
      <c r="P123" s="81"/>
      <c r="Q123" s="82"/>
      <c r="R123" s="83"/>
      <c r="S123" s="44">
        <f t="shared" si="33"/>
        <v>0</v>
      </c>
      <c r="T123" s="81"/>
      <c r="U123" s="82"/>
      <c r="V123" s="83"/>
      <c r="W123" s="44">
        <f t="shared" si="34"/>
        <v>0</v>
      </c>
      <c r="X123" s="81"/>
      <c r="Y123" s="82"/>
      <c r="Z123" s="83"/>
      <c r="AA123" s="44">
        <f t="shared" si="35"/>
        <v>0</v>
      </c>
      <c r="AB123" s="81"/>
      <c r="AC123" s="82"/>
      <c r="AD123" s="83"/>
      <c r="AE123" s="44">
        <f t="shared" si="36"/>
        <v>0</v>
      </c>
      <c r="AF123" s="81"/>
      <c r="AG123" s="82"/>
      <c r="AH123" s="83"/>
      <c r="AI123" s="44">
        <f t="shared" si="37"/>
        <v>0</v>
      </c>
      <c r="AJ123" s="81"/>
      <c r="AK123" s="82"/>
      <c r="AL123" s="83"/>
      <c r="AM123" s="44">
        <f t="shared" si="38"/>
        <v>0</v>
      </c>
      <c r="AN123" s="81"/>
      <c r="AO123" s="82"/>
      <c r="AP123" s="83"/>
      <c r="AQ123" s="44">
        <f t="shared" si="39"/>
        <v>0</v>
      </c>
      <c r="AR123" s="81"/>
      <c r="AS123" s="82"/>
      <c r="AT123" s="83"/>
      <c r="AU123" s="44">
        <f t="shared" si="40"/>
        <v>0</v>
      </c>
      <c r="AV123" s="81"/>
      <c r="AW123" s="82"/>
      <c r="AX123" s="83"/>
      <c r="AY123" s="44">
        <f t="shared" si="41"/>
        <v>0</v>
      </c>
      <c r="AZ123" s="81"/>
      <c r="BA123" s="82"/>
      <c r="BB123" s="83"/>
      <c r="BC123" s="44">
        <f t="shared" si="42"/>
        <v>0</v>
      </c>
      <c r="BD123" s="81"/>
      <c r="BE123" s="82"/>
      <c r="BF123" s="83"/>
      <c r="BG123" s="44">
        <f t="shared" si="43"/>
        <v>0</v>
      </c>
      <c r="BH123" s="81"/>
      <c r="BI123" s="82"/>
      <c r="BJ123" s="83"/>
      <c r="BK123" s="44">
        <f t="shared" si="44"/>
        <v>0</v>
      </c>
    </row>
    <row r="124" spans="1:63" ht="14.25" customHeight="1" x14ac:dyDescent="0.25">
      <c r="A124" s="41"/>
      <c r="B124" s="42"/>
      <c r="C124" s="42"/>
      <c r="D124" s="35">
        <v>90</v>
      </c>
      <c r="E124" s="84"/>
      <c r="F124" s="42"/>
      <c r="G124" s="48" t="str">
        <f t="shared" si="27"/>
        <v/>
      </c>
      <c r="H124" s="25" t="str">
        <f t="array" ref="H124">IF(I124="","",IFERROR(INDEX(Lid!$F:$F,MATCH($E124,Lid!$A:$A,0)),""))</f>
        <v/>
      </c>
      <c r="I124" s="93" t="str">
        <f t="shared" si="28"/>
        <v/>
      </c>
      <c r="J124" s="48" t="str">
        <f t="shared" si="29"/>
        <v/>
      </c>
      <c r="K124" s="25" t="str">
        <f t="array" ref="K124">IF(I124="","",IFERROR($D$6 &amp; " " &amp;INDEX(Lid!$B:$B,MATCH($E124,Lid!$A:$A,0)),""))</f>
        <v/>
      </c>
      <c r="L124" s="44" t="str">
        <f t="shared" si="30"/>
        <v/>
      </c>
      <c r="M124" s="44" t="str">
        <f t="shared" si="31"/>
        <v/>
      </c>
      <c r="N124" s="44" t="str">
        <f t="shared" si="32"/>
        <v/>
      </c>
      <c r="O124" s="42"/>
      <c r="P124" s="81"/>
      <c r="Q124" s="82"/>
      <c r="R124" s="83"/>
      <c r="S124" s="44">
        <f t="shared" si="33"/>
        <v>0</v>
      </c>
      <c r="T124" s="81"/>
      <c r="U124" s="82"/>
      <c r="V124" s="83"/>
      <c r="W124" s="44">
        <f t="shared" si="34"/>
        <v>0</v>
      </c>
      <c r="X124" s="81"/>
      <c r="Y124" s="82"/>
      <c r="Z124" s="83"/>
      <c r="AA124" s="44">
        <f t="shared" si="35"/>
        <v>0</v>
      </c>
      <c r="AB124" s="81"/>
      <c r="AC124" s="82"/>
      <c r="AD124" s="83"/>
      <c r="AE124" s="44">
        <f t="shared" si="36"/>
        <v>0</v>
      </c>
      <c r="AF124" s="81"/>
      <c r="AG124" s="82"/>
      <c r="AH124" s="83"/>
      <c r="AI124" s="44">
        <f t="shared" si="37"/>
        <v>0</v>
      </c>
      <c r="AJ124" s="81"/>
      <c r="AK124" s="82"/>
      <c r="AL124" s="83"/>
      <c r="AM124" s="44">
        <f t="shared" si="38"/>
        <v>0</v>
      </c>
      <c r="AN124" s="81"/>
      <c r="AO124" s="82"/>
      <c r="AP124" s="83"/>
      <c r="AQ124" s="44">
        <f t="shared" si="39"/>
        <v>0</v>
      </c>
      <c r="AR124" s="81"/>
      <c r="AS124" s="82"/>
      <c r="AT124" s="83"/>
      <c r="AU124" s="44">
        <f t="shared" si="40"/>
        <v>0</v>
      </c>
      <c r="AV124" s="81"/>
      <c r="AW124" s="82"/>
      <c r="AX124" s="83"/>
      <c r="AY124" s="44">
        <f t="shared" si="41"/>
        <v>0</v>
      </c>
      <c r="AZ124" s="81"/>
      <c r="BA124" s="82"/>
      <c r="BB124" s="83"/>
      <c r="BC124" s="44">
        <f t="shared" si="42"/>
        <v>0</v>
      </c>
      <c r="BD124" s="81"/>
      <c r="BE124" s="82"/>
      <c r="BF124" s="83"/>
      <c r="BG124" s="44">
        <f t="shared" si="43"/>
        <v>0</v>
      </c>
      <c r="BH124" s="81"/>
      <c r="BI124" s="82"/>
      <c r="BJ124" s="83"/>
      <c r="BK124" s="44">
        <f t="shared" si="44"/>
        <v>0</v>
      </c>
    </row>
    <row r="125" spans="1:63" ht="14.25" customHeight="1" x14ac:dyDescent="0.25">
      <c r="A125" s="41"/>
      <c r="B125" s="42"/>
      <c r="C125" s="42"/>
      <c r="D125" s="35">
        <v>91</v>
      </c>
      <c r="E125" s="84"/>
      <c r="F125" s="42"/>
      <c r="G125" s="48" t="str">
        <f t="shared" si="27"/>
        <v/>
      </c>
      <c r="H125" s="25" t="str">
        <f t="array" ref="H125">IF(I125="","",IFERROR(INDEX(Lid!$F:$F,MATCH($E125,Lid!$A:$A,0)),""))</f>
        <v/>
      </c>
      <c r="I125" s="93" t="str">
        <f t="shared" si="28"/>
        <v/>
      </c>
      <c r="J125" s="48" t="str">
        <f t="shared" si="29"/>
        <v/>
      </c>
      <c r="K125" s="25" t="str">
        <f t="array" ref="K125">IF(I125="","",IFERROR($D$6 &amp; " " &amp;INDEX(Lid!$B:$B,MATCH($E125,Lid!$A:$A,0)),""))</f>
        <v/>
      </c>
      <c r="L125" s="44" t="str">
        <f t="shared" si="30"/>
        <v/>
      </c>
      <c r="M125" s="44" t="str">
        <f t="shared" si="31"/>
        <v/>
      </c>
      <c r="N125" s="44" t="str">
        <f t="shared" si="32"/>
        <v/>
      </c>
      <c r="O125" s="42"/>
      <c r="P125" s="81"/>
      <c r="Q125" s="82"/>
      <c r="R125" s="83"/>
      <c r="S125" s="44">
        <f t="shared" si="33"/>
        <v>0</v>
      </c>
      <c r="T125" s="81"/>
      <c r="U125" s="82"/>
      <c r="V125" s="83"/>
      <c r="W125" s="44">
        <f t="shared" si="34"/>
        <v>0</v>
      </c>
      <c r="X125" s="81"/>
      <c r="Y125" s="82"/>
      <c r="Z125" s="83"/>
      <c r="AA125" s="44">
        <f t="shared" si="35"/>
        <v>0</v>
      </c>
      <c r="AB125" s="81"/>
      <c r="AC125" s="82"/>
      <c r="AD125" s="83"/>
      <c r="AE125" s="44">
        <f t="shared" si="36"/>
        <v>0</v>
      </c>
      <c r="AF125" s="81"/>
      <c r="AG125" s="82"/>
      <c r="AH125" s="83"/>
      <c r="AI125" s="44">
        <f t="shared" si="37"/>
        <v>0</v>
      </c>
      <c r="AJ125" s="81"/>
      <c r="AK125" s="82"/>
      <c r="AL125" s="83"/>
      <c r="AM125" s="44">
        <f t="shared" si="38"/>
        <v>0</v>
      </c>
      <c r="AN125" s="81"/>
      <c r="AO125" s="82"/>
      <c r="AP125" s="83"/>
      <c r="AQ125" s="44">
        <f t="shared" si="39"/>
        <v>0</v>
      </c>
      <c r="AR125" s="81"/>
      <c r="AS125" s="82"/>
      <c r="AT125" s="83"/>
      <c r="AU125" s="44">
        <f t="shared" si="40"/>
        <v>0</v>
      </c>
      <c r="AV125" s="81"/>
      <c r="AW125" s="82"/>
      <c r="AX125" s="83"/>
      <c r="AY125" s="44">
        <f t="shared" si="41"/>
        <v>0</v>
      </c>
      <c r="AZ125" s="81"/>
      <c r="BA125" s="82"/>
      <c r="BB125" s="83"/>
      <c r="BC125" s="44">
        <f t="shared" si="42"/>
        <v>0</v>
      </c>
      <c r="BD125" s="81"/>
      <c r="BE125" s="82"/>
      <c r="BF125" s="83"/>
      <c r="BG125" s="44">
        <f t="shared" si="43"/>
        <v>0</v>
      </c>
      <c r="BH125" s="81"/>
      <c r="BI125" s="82"/>
      <c r="BJ125" s="83"/>
      <c r="BK125" s="44">
        <f t="shared" si="44"/>
        <v>0</v>
      </c>
    </row>
    <row r="126" spans="1:63" ht="14.25" customHeight="1" x14ac:dyDescent="0.25">
      <c r="A126" s="41"/>
      <c r="B126" s="42"/>
      <c r="C126" s="42"/>
      <c r="D126" s="35">
        <v>92</v>
      </c>
      <c r="E126" s="84"/>
      <c r="F126" s="42"/>
      <c r="G126" s="48" t="str">
        <f t="shared" si="27"/>
        <v/>
      </c>
      <c r="H126" s="25" t="str">
        <f t="array" ref="H126">IF(I126="","",IFERROR(INDEX(Lid!$F:$F,MATCH($E126,Lid!$A:$A,0)),""))</f>
        <v/>
      </c>
      <c r="I126" s="93" t="str">
        <f t="shared" si="28"/>
        <v/>
      </c>
      <c r="J126" s="48" t="str">
        <f t="shared" si="29"/>
        <v/>
      </c>
      <c r="K126" s="25" t="str">
        <f t="array" ref="K126">IF(I126="","",IFERROR($D$6 &amp; " " &amp;INDEX(Lid!$B:$B,MATCH($E126,Lid!$A:$A,0)),""))</f>
        <v/>
      </c>
      <c r="L126" s="44" t="str">
        <f t="shared" si="30"/>
        <v/>
      </c>
      <c r="M126" s="44" t="str">
        <f t="shared" si="31"/>
        <v/>
      </c>
      <c r="N126" s="44" t="str">
        <f t="shared" si="32"/>
        <v/>
      </c>
      <c r="O126" s="42"/>
      <c r="P126" s="81"/>
      <c r="Q126" s="82"/>
      <c r="R126" s="83"/>
      <c r="S126" s="44">
        <f t="shared" si="33"/>
        <v>0</v>
      </c>
      <c r="T126" s="81"/>
      <c r="U126" s="82"/>
      <c r="V126" s="83"/>
      <c r="W126" s="44">
        <f t="shared" si="34"/>
        <v>0</v>
      </c>
      <c r="X126" s="81"/>
      <c r="Y126" s="82"/>
      <c r="Z126" s="83"/>
      <c r="AA126" s="44">
        <f t="shared" si="35"/>
        <v>0</v>
      </c>
      <c r="AB126" s="81"/>
      <c r="AC126" s="82"/>
      <c r="AD126" s="83"/>
      <c r="AE126" s="44">
        <f t="shared" si="36"/>
        <v>0</v>
      </c>
      <c r="AF126" s="81"/>
      <c r="AG126" s="82"/>
      <c r="AH126" s="83"/>
      <c r="AI126" s="44">
        <f t="shared" si="37"/>
        <v>0</v>
      </c>
      <c r="AJ126" s="81"/>
      <c r="AK126" s="82"/>
      <c r="AL126" s="83"/>
      <c r="AM126" s="44">
        <f t="shared" si="38"/>
        <v>0</v>
      </c>
      <c r="AN126" s="81"/>
      <c r="AO126" s="82"/>
      <c r="AP126" s="83"/>
      <c r="AQ126" s="44">
        <f t="shared" si="39"/>
        <v>0</v>
      </c>
      <c r="AR126" s="81"/>
      <c r="AS126" s="82"/>
      <c r="AT126" s="83"/>
      <c r="AU126" s="44">
        <f t="shared" si="40"/>
        <v>0</v>
      </c>
      <c r="AV126" s="81"/>
      <c r="AW126" s="82"/>
      <c r="AX126" s="83"/>
      <c r="AY126" s="44">
        <f t="shared" si="41"/>
        <v>0</v>
      </c>
      <c r="AZ126" s="81"/>
      <c r="BA126" s="82"/>
      <c r="BB126" s="83"/>
      <c r="BC126" s="44">
        <f t="shared" si="42"/>
        <v>0</v>
      </c>
      <c r="BD126" s="81"/>
      <c r="BE126" s="82"/>
      <c r="BF126" s="83"/>
      <c r="BG126" s="44">
        <f t="shared" si="43"/>
        <v>0</v>
      </c>
      <c r="BH126" s="81"/>
      <c r="BI126" s="82"/>
      <c r="BJ126" s="83"/>
      <c r="BK126" s="44">
        <f t="shared" si="44"/>
        <v>0</v>
      </c>
    </row>
    <row r="127" spans="1:63" ht="14.25" customHeight="1" x14ac:dyDescent="0.25">
      <c r="A127" s="41"/>
      <c r="B127" s="42"/>
      <c r="C127" s="42"/>
      <c r="D127" s="35">
        <v>93</v>
      </c>
      <c r="E127" s="84"/>
      <c r="F127" s="42"/>
      <c r="G127" s="48" t="str">
        <f t="shared" si="27"/>
        <v/>
      </c>
      <c r="H127" s="25" t="str">
        <f t="array" ref="H127">IF(I127="","",IFERROR(INDEX(Lid!$F:$F,MATCH($E127,Lid!$A:$A,0)),""))</f>
        <v/>
      </c>
      <c r="I127" s="93" t="str">
        <f t="shared" si="28"/>
        <v/>
      </c>
      <c r="J127" s="48" t="str">
        <f t="shared" si="29"/>
        <v/>
      </c>
      <c r="K127" s="25" t="str">
        <f t="array" ref="K127">IF(I127="","",IFERROR($D$6 &amp; " " &amp;INDEX(Lid!$B:$B,MATCH($E127,Lid!$A:$A,0)),""))</f>
        <v/>
      </c>
      <c r="L127" s="44" t="str">
        <f t="shared" si="30"/>
        <v/>
      </c>
      <c r="M127" s="44" t="str">
        <f t="shared" si="31"/>
        <v/>
      </c>
      <c r="N127" s="44" t="str">
        <f t="shared" si="32"/>
        <v/>
      </c>
      <c r="O127" s="42"/>
      <c r="P127" s="81"/>
      <c r="Q127" s="82"/>
      <c r="R127" s="83"/>
      <c r="S127" s="44">
        <f t="shared" si="33"/>
        <v>0</v>
      </c>
      <c r="T127" s="81"/>
      <c r="U127" s="82"/>
      <c r="V127" s="83"/>
      <c r="W127" s="44">
        <f t="shared" si="34"/>
        <v>0</v>
      </c>
      <c r="X127" s="81"/>
      <c r="Y127" s="82"/>
      <c r="Z127" s="83"/>
      <c r="AA127" s="44">
        <f t="shared" si="35"/>
        <v>0</v>
      </c>
      <c r="AB127" s="81"/>
      <c r="AC127" s="82"/>
      <c r="AD127" s="83"/>
      <c r="AE127" s="44">
        <f t="shared" si="36"/>
        <v>0</v>
      </c>
      <c r="AF127" s="81"/>
      <c r="AG127" s="82"/>
      <c r="AH127" s="83"/>
      <c r="AI127" s="44">
        <f t="shared" si="37"/>
        <v>0</v>
      </c>
      <c r="AJ127" s="81"/>
      <c r="AK127" s="82"/>
      <c r="AL127" s="83"/>
      <c r="AM127" s="44">
        <f t="shared" si="38"/>
        <v>0</v>
      </c>
      <c r="AN127" s="81"/>
      <c r="AO127" s="82"/>
      <c r="AP127" s="83"/>
      <c r="AQ127" s="44">
        <f t="shared" si="39"/>
        <v>0</v>
      </c>
      <c r="AR127" s="81"/>
      <c r="AS127" s="82"/>
      <c r="AT127" s="83"/>
      <c r="AU127" s="44">
        <f t="shared" si="40"/>
        <v>0</v>
      </c>
      <c r="AV127" s="81"/>
      <c r="AW127" s="82"/>
      <c r="AX127" s="83"/>
      <c r="AY127" s="44">
        <f t="shared" si="41"/>
        <v>0</v>
      </c>
      <c r="AZ127" s="81"/>
      <c r="BA127" s="82"/>
      <c r="BB127" s="83"/>
      <c r="BC127" s="44">
        <f t="shared" si="42"/>
        <v>0</v>
      </c>
      <c r="BD127" s="81"/>
      <c r="BE127" s="82"/>
      <c r="BF127" s="83"/>
      <c r="BG127" s="44">
        <f t="shared" si="43"/>
        <v>0</v>
      </c>
      <c r="BH127" s="81"/>
      <c r="BI127" s="82"/>
      <c r="BJ127" s="83"/>
      <c r="BK127" s="44">
        <f t="shared" si="44"/>
        <v>0</v>
      </c>
    </row>
    <row r="128" spans="1:63" ht="14.25" customHeight="1" x14ac:dyDescent="0.25">
      <c r="A128" s="41"/>
      <c r="B128" s="42"/>
      <c r="C128" s="42"/>
      <c r="D128" s="35">
        <v>94</v>
      </c>
      <c r="E128" s="84"/>
      <c r="F128" s="42"/>
      <c r="G128" s="48" t="str">
        <f t="shared" si="27"/>
        <v/>
      </c>
      <c r="H128" s="25" t="str">
        <f t="array" ref="H128">IF(I128="","",IFERROR(INDEX(Lid!$F:$F,MATCH($E128,Lid!$A:$A,0)),""))</f>
        <v/>
      </c>
      <c r="I128" s="93" t="str">
        <f t="shared" si="28"/>
        <v/>
      </c>
      <c r="J128" s="48" t="str">
        <f t="shared" si="29"/>
        <v/>
      </c>
      <c r="K128" s="25" t="str">
        <f t="array" ref="K128">IF(I128="","",IFERROR($D$6 &amp; " " &amp;INDEX(Lid!$B:$B,MATCH($E128,Lid!$A:$A,0)),""))</f>
        <v/>
      </c>
      <c r="L128" s="44" t="str">
        <f t="shared" si="30"/>
        <v/>
      </c>
      <c r="M128" s="44" t="str">
        <f t="shared" si="31"/>
        <v/>
      </c>
      <c r="N128" s="44" t="str">
        <f t="shared" si="32"/>
        <v/>
      </c>
      <c r="O128" s="42"/>
      <c r="P128" s="81"/>
      <c r="Q128" s="82"/>
      <c r="R128" s="83"/>
      <c r="S128" s="44">
        <f t="shared" si="33"/>
        <v>0</v>
      </c>
      <c r="T128" s="81"/>
      <c r="U128" s="82"/>
      <c r="V128" s="83"/>
      <c r="W128" s="44">
        <f t="shared" si="34"/>
        <v>0</v>
      </c>
      <c r="X128" s="81"/>
      <c r="Y128" s="82"/>
      <c r="Z128" s="83"/>
      <c r="AA128" s="44">
        <f t="shared" si="35"/>
        <v>0</v>
      </c>
      <c r="AB128" s="81"/>
      <c r="AC128" s="82"/>
      <c r="AD128" s="83"/>
      <c r="AE128" s="44">
        <f t="shared" si="36"/>
        <v>0</v>
      </c>
      <c r="AF128" s="81"/>
      <c r="AG128" s="82"/>
      <c r="AH128" s="83"/>
      <c r="AI128" s="44">
        <f t="shared" si="37"/>
        <v>0</v>
      </c>
      <c r="AJ128" s="81"/>
      <c r="AK128" s="82"/>
      <c r="AL128" s="83"/>
      <c r="AM128" s="44">
        <f t="shared" si="38"/>
        <v>0</v>
      </c>
      <c r="AN128" s="81"/>
      <c r="AO128" s="82"/>
      <c r="AP128" s="83"/>
      <c r="AQ128" s="44">
        <f t="shared" si="39"/>
        <v>0</v>
      </c>
      <c r="AR128" s="81"/>
      <c r="AS128" s="82"/>
      <c r="AT128" s="83"/>
      <c r="AU128" s="44">
        <f t="shared" si="40"/>
        <v>0</v>
      </c>
      <c r="AV128" s="81"/>
      <c r="AW128" s="82"/>
      <c r="AX128" s="83"/>
      <c r="AY128" s="44">
        <f t="shared" si="41"/>
        <v>0</v>
      </c>
      <c r="AZ128" s="81"/>
      <c r="BA128" s="82"/>
      <c r="BB128" s="83"/>
      <c r="BC128" s="44">
        <f t="shared" si="42"/>
        <v>0</v>
      </c>
      <c r="BD128" s="81"/>
      <c r="BE128" s="82"/>
      <c r="BF128" s="83"/>
      <c r="BG128" s="44">
        <f t="shared" si="43"/>
        <v>0</v>
      </c>
      <c r="BH128" s="81"/>
      <c r="BI128" s="82"/>
      <c r="BJ128" s="83"/>
      <c r="BK128" s="44">
        <f t="shared" si="44"/>
        <v>0</v>
      </c>
    </row>
    <row r="129" spans="1:63" ht="14.25" customHeight="1" x14ac:dyDescent="0.25">
      <c r="A129" s="41"/>
      <c r="B129" s="42"/>
      <c r="C129" s="42"/>
      <c r="D129" s="35">
        <v>95</v>
      </c>
      <c r="E129" s="84"/>
      <c r="F129" s="42"/>
      <c r="G129" s="48" t="str">
        <f t="shared" si="27"/>
        <v/>
      </c>
      <c r="H129" s="25" t="str">
        <f t="array" ref="H129">IF(I129="","",IFERROR(INDEX(Lid!$F:$F,MATCH($E129,Lid!$A:$A,0)),""))</f>
        <v/>
      </c>
      <c r="I129" s="93" t="str">
        <f t="shared" si="28"/>
        <v/>
      </c>
      <c r="J129" s="48" t="str">
        <f t="shared" si="29"/>
        <v/>
      </c>
      <c r="K129" s="25" t="str">
        <f t="array" ref="K129">IF(I129="","",IFERROR($D$6 &amp; " " &amp;INDEX(Lid!$B:$B,MATCH($E129,Lid!$A:$A,0)),""))</f>
        <v/>
      </c>
      <c r="L129" s="44" t="str">
        <f t="shared" si="30"/>
        <v/>
      </c>
      <c r="M129" s="44" t="str">
        <f t="shared" si="31"/>
        <v/>
      </c>
      <c r="N129" s="44" t="str">
        <f t="shared" si="32"/>
        <v/>
      </c>
      <c r="O129" s="42"/>
      <c r="P129" s="81"/>
      <c r="Q129" s="82"/>
      <c r="R129" s="83"/>
      <c r="S129" s="44">
        <f t="shared" si="33"/>
        <v>0</v>
      </c>
      <c r="T129" s="81"/>
      <c r="U129" s="82"/>
      <c r="V129" s="83"/>
      <c r="W129" s="44">
        <f t="shared" si="34"/>
        <v>0</v>
      </c>
      <c r="X129" s="81"/>
      <c r="Y129" s="82"/>
      <c r="Z129" s="83"/>
      <c r="AA129" s="44">
        <f t="shared" si="35"/>
        <v>0</v>
      </c>
      <c r="AB129" s="81"/>
      <c r="AC129" s="82"/>
      <c r="AD129" s="83"/>
      <c r="AE129" s="44">
        <f t="shared" si="36"/>
        <v>0</v>
      </c>
      <c r="AF129" s="81"/>
      <c r="AG129" s="82"/>
      <c r="AH129" s="83"/>
      <c r="AI129" s="44">
        <f t="shared" si="37"/>
        <v>0</v>
      </c>
      <c r="AJ129" s="81"/>
      <c r="AK129" s="82"/>
      <c r="AL129" s="83"/>
      <c r="AM129" s="44">
        <f t="shared" si="38"/>
        <v>0</v>
      </c>
      <c r="AN129" s="81"/>
      <c r="AO129" s="82"/>
      <c r="AP129" s="83"/>
      <c r="AQ129" s="44">
        <f t="shared" si="39"/>
        <v>0</v>
      </c>
      <c r="AR129" s="81"/>
      <c r="AS129" s="82"/>
      <c r="AT129" s="83"/>
      <c r="AU129" s="44">
        <f t="shared" si="40"/>
        <v>0</v>
      </c>
      <c r="AV129" s="81"/>
      <c r="AW129" s="82"/>
      <c r="AX129" s="83"/>
      <c r="AY129" s="44">
        <f t="shared" si="41"/>
        <v>0</v>
      </c>
      <c r="AZ129" s="81"/>
      <c r="BA129" s="82"/>
      <c r="BB129" s="83"/>
      <c r="BC129" s="44">
        <f t="shared" si="42"/>
        <v>0</v>
      </c>
      <c r="BD129" s="81"/>
      <c r="BE129" s="82"/>
      <c r="BF129" s="83"/>
      <c r="BG129" s="44">
        <f t="shared" si="43"/>
        <v>0</v>
      </c>
      <c r="BH129" s="81"/>
      <c r="BI129" s="82"/>
      <c r="BJ129" s="83"/>
      <c r="BK129" s="44">
        <f t="shared" si="44"/>
        <v>0</v>
      </c>
    </row>
    <row r="130" spans="1:63" ht="14.25" customHeight="1" x14ac:dyDescent="0.25">
      <c r="A130" s="41"/>
      <c r="B130" s="42"/>
      <c r="C130" s="42"/>
      <c r="D130" s="35">
        <v>96</v>
      </c>
      <c r="E130" s="84"/>
      <c r="F130" s="42"/>
      <c r="G130" s="48" t="str">
        <f t="shared" si="27"/>
        <v/>
      </c>
      <c r="H130" s="25" t="str">
        <f t="array" ref="H130">IF(I130="","",IFERROR(INDEX(Lid!$F:$F,MATCH($E130,Lid!$A:$A,0)),""))</f>
        <v/>
      </c>
      <c r="I130" s="93" t="str">
        <f t="shared" si="28"/>
        <v/>
      </c>
      <c r="J130" s="48" t="str">
        <f t="shared" si="29"/>
        <v/>
      </c>
      <c r="K130" s="25" t="str">
        <f t="array" ref="K130">IF(I130="","",IFERROR($D$6 &amp; " " &amp;INDEX(Lid!$B:$B,MATCH($E130,Lid!$A:$A,0)),""))</f>
        <v/>
      </c>
      <c r="L130" s="44" t="str">
        <f t="shared" si="30"/>
        <v/>
      </c>
      <c r="M130" s="44" t="str">
        <f t="shared" si="31"/>
        <v/>
      </c>
      <c r="N130" s="44" t="str">
        <f t="shared" si="32"/>
        <v/>
      </c>
      <c r="O130" s="42"/>
      <c r="P130" s="81"/>
      <c r="Q130" s="82"/>
      <c r="R130" s="83"/>
      <c r="S130" s="44">
        <f t="shared" si="33"/>
        <v>0</v>
      </c>
      <c r="T130" s="81"/>
      <c r="U130" s="82"/>
      <c r="V130" s="83"/>
      <c r="W130" s="44">
        <f t="shared" si="34"/>
        <v>0</v>
      </c>
      <c r="X130" s="81"/>
      <c r="Y130" s="82"/>
      <c r="Z130" s="83"/>
      <c r="AA130" s="44">
        <f t="shared" si="35"/>
        <v>0</v>
      </c>
      <c r="AB130" s="81"/>
      <c r="AC130" s="82"/>
      <c r="AD130" s="83"/>
      <c r="AE130" s="44">
        <f t="shared" si="36"/>
        <v>0</v>
      </c>
      <c r="AF130" s="81"/>
      <c r="AG130" s="82"/>
      <c r="AH130" s="83"/>
      <c r="AI130" s="44">
        <f t="shared" si="37"/>
        <v>0</v>
      </c>
      <c r="AJ130" s="81"/>
      <c r="AK130" s="82"/>
      <c r="AL130" s="83"/>
      <c r="AM130" s="44">
        <f t="shared" si="38"/>
        <v>0</v>
      </c>
      <c r="AN130" s="81"/>
      <c r="AO130" s="82"/>
      <c r="AP130" s="83"/>
      <c r="AQ130" s="44">
        <f t="shared" si="39"/>
        <v>0</v>
      </c>
      <c r="AR130" s="81"/>
      <c r="AS130" s="82"/>
      <c r="AT130" s="83"/>
      <c r="AU130" s="44">
        <f t="shared" si="40"/>
        <v>0</v>
      </c>
      <c r="AV130" s="81"/>
      <c r="AW130" s="82"/>
      <c r="AX130" s="83"/>
      <c r="AY130" s="44">
        <f t="shared" si="41"/>
        <v>0</v>
      </c>
      <c r="AZ130" s="81"/>
      <c r="BA130" s="82"/>
      <c r="BB130" s="83"/>
      <c r="BC130" s="44">
        <f t="shared" si="42"/>
        <v>0</v>
      </c>
      <c r="BD130" s="81"/>
      <c r="BE130" s="82"/>
      <c r="BF130" s="83"/>
      <c r="BG130" s="44">
        <f t="shared" si="43"/>
        <v>0</v>
      </c>
      <c r="BH130" s="81"/>
      <c r="BI130" s="82"/>
      <c r="BJ130" s="83"/>
      <c r="BK130" s="44">
        <f t="shared" si="44"/>
        <v>0</v>
      </c>
    </row>
    <row r="131" spans="1:63" ht="14.25" customHeight="1" x14ac:dyDescent="0.25">
      <c r="A131" s="41"/>
      <c r="B131" s="42"/>
      <c r="C131" s="42"/>
      <c r="D131" s="35">
        <v>97</v>
      </c>
      <c r="E131" s="84"/>
      <c r="F131" s="42"/>
      <c r="G131" s="48" t="str">
        <f t="shared" si="27"/>
        <v/>
      </c>
      <c r="H131" s="25" t="str">
        <f t="array" ref="H131">IF(I131="","",IFERROR(INDEX(Lid!$F:$F,MATCH($E131,Lid!$A:$A,0)),""))</f>
        <v/>
      </c>
      <c r="I131" s="93" t="str">
        <f t="shared" si="28"/>
        <v/>
      </c>
      <c r="J131" s="48" t="str">
        <f t="shared" si="29"/>
        <v/>
      </c>
      <c r="K131" s="25" t="str">
        <f t="array" ref="K131">IF(I131="","",IFERROR($D$6 &amp; " " &amp;INDEX(Lid!$B:$B,MATCH($E131,Lid!$A:$A,0)),""))</f>
        <v/>
      </c>
      <c r="L131" s="44" t="str">
        <f t="shared" si="30"/>
        <v/>
      </c>
      <c r="M131" s="44" t="str">
        <f t="shared" si="31"/>
        <v/>
      </c>
      <c r="N131" s="44" t="str">
        <f t="shared" si="32"/>
        <v/>
      </c>
      <c r="O131" s="42"/>
      <c r="P131" s="81"/>
      <c r="Q131" s="82"/>
      <c r="R131" s="83"/>
      <c r="S131" s="44">
        <f t="shared" si="33"/>
        <v>0</v>
      </c>
      <c r="T131" s="81"/>
      <c r="U131" s="82"/>
      <c r="V131" s="83"/>
      <c r="W131" s="44">
        <f t="shared" si="34"/>
        <v>0</v>
      </c>
      <c r="X131" s="81"/>
      <c r="Y131" s="82"/>
      <c r="Z131" s="83"/>
      <c r="AA131" s="44">
        <f t="shared" si="35"/>
        <v>0</v>
      </c>
      <c r="AB131" s="81"/>
      <c r="AC131" s="82"/>
      <c r="AD131" s="83"/>
      <c r="AE131" s="44">
        <f t="shared" si="36"/>
        <v>0</v>
      </c>
      <c r="AF131" s="81"/>
      <c r="AG131" s="82"/>
      <c r="AH131" s="83"/>
      <c r="AI131" s="44">
        <f t="shared" si="37"/>
        <v>0</v>
      </c>
      <c r="AJ131" s="81"/>
      <c r="AK131" s="82"/>
      <c r="AL131" s="83"/>
      <c r="AM131" s="44">
        <f t="shared" si="38"/>
        <v>0</v>
      </c>
      <c r="AN131" s="81"/>
      <c r="AO131" s="82"/>
      <c r="AP131" s="83"/>
      <c r="AQ131" s="44">
        <f t="shared" si="39"/>
        <v>0</v>
      </c>
      <c r="AR131" s="81"/>
      <c r="AS131" s="82"/>
      <c r="AT131" s="83"/>
      <c r="AU131" s="44">
        <f t="shared" si="40"/>
        <v>0</v>
      </c>
      <c r="AV131" s="81"/>
      <c r="AW131" s="82"/>
      <c r="AX131" s="83"/>
      <c r="AY131" s="44">
        <f t="shared" si="41"/>
        <v>0</v>
      </c>
      <c r="AZ131" s="81"/>
      <c r="BA131" s="82"/>
      <c r="BB131" s="83"/>
      <c r="BC131" s="44">
        <f t="shared" si="42"/>
        <v>0</v>
      </c>
      <c r="BD131" s="81"/>
      <c r="BE131" s="82"/>
      <c r="BF131" s="83"/>
      <c r="BG131" s="44">
        <f t="shared" si="43"/>
        <v>0</v>
      </c>
      <c r="BH131" s="81"/>
      <c r="BI131" s="82"/>
      <c r="BJ131" s="83"/>
      <c r="BK131" s="44">
        <f t="shared" si="44"/>
        <v>0</v>
      </c>
    </row>
    <row r="132" spans="1:63" ht="14.25" customHeight="1" x14ac:dyDescent="0.25">
      <c r="A132" s="41"/>
      <c r="B132" s="42"/>
      <c r="C132" s="42"/>
      <c r="D132" s="35">
        <v>98</v>
      </c>
      <c r="E132" s="84"/>
      <c r="F132" s="42"/>
      <c r="G132" s="48" t="str">
        <f t="shared" si="27"/>
        <v/>
      </c>
      <c r="H132" s="25" t="str">
        <f t="array" ref="H132">IF(I132="","",IFERROR(INDEX(Lid!$F:$F,MATCH($E132,Lid!$A:$A,0)),""))</f>
        <v/>
      </c>
      <c r="I132" s="93" t="str">
        <f t="shared" si="28"/>
        <v/>
      </c>
      <c r="J132" s="48" t="str">
        <f t="shared" si="29"/>
        <v/>
      </c>
      <c r="K132" s="25" t="str">
        <f t="array" ref="K132">IF(I132="","",IFERROR($D$6 &amp; " " &amp;INDEX(Lid!$B:$B,MATCH($E132,Lid!$A:$A,0)),""))</f>
        <v/>
      </c>
      <c r="L132" s="44" t="str">
        <f t="shared" si="30"/>
        <v/>
      </c>
      <c r="M132" s="44" t="str">
        <f t="shared" si="31"/>
        <v/>
      </c>
      <c r="N132" s="44" t="str">
        <f t="shared" si="32"/>
        <v/>
      </c>
      <c r="O132" s="42"/>
      <c r="P132" s="81"/>
      <c r="Q132" s="82"/>
      <c r="R132" s="83"/>
      <c r="S132" s="44">
        <f t="shared" si="33"/>
        <v>0</v>
      </c>
      <c r="T132" s="81"/>
      <c r="U132" s="82"/>
      <c r="V132" s="83"/>
      <c r="W132" s="44">
        <f t="shared" si="34"/>
        <v>0</v>
      </c>
      <c r="X132" s="81"/>
      <c r="Y132" s="82"/>
      <c r="Z132" s="83"/>
      <c r="AA132" s="44">
        <f t="shared" si="35"/>
        <v>0</v>
      </c>
      <c r="AB132" s="81"/>
      <c r="AC132" s="82"/>
      <c r="AD132" s="83"/>
      <c r="AE132" s="44">
        <f t="shared" si="36"/>
        <v>0</v>
      </c>
      <c r="AF132" s="81"/>
      <c r="AG132" s="82"/>
      <c r="AH132" s="83"/>
      <c r="AI132" s="44">
        <f t="shared" si="37"/>
        <v>0</v>
      </c>
      <c r="AJ132" s="81"/>
      <c r="AK132" s="82"/>
      <c r="AL132" s="83"/>
      <c r="AM132" s="44">
        <f t="shared" si="38"/>
        <v>0</v>
      </c>
      <c r="AN132" s="81"/>
      <c r="AO132" s="82"/>
      <c r="AP132" s="83"/>
      <c r="AQ132" s="44">
        <f t="shared" si="39"/>
        <v>0</v>
      </c>
      <c r="AR132" s="81"/>
      <c r="AS132" s="82"/>
      <c r="AT132" s="83"/>
      <c r="AU132" s="44">
        <f t="shared" si="40"/>
        <v>0</v>
      </c>
      <c r="AV132" s="81"/>
      <c r="AW132" s="82"/>
      <c r="AX132" s="83"/>
      <c r="AY132" s="44">
        <f t="shared" si="41"/>
        <v>0</v>
      </c>
      <c r="AZ132" s="81"/>
      <c r="BA132" s="82"/>
      <c r="BB132" s="83"/>
      <c r="BC132" s="44">
        <f t="shared" si="42"/>
        <v>0</v>
      </c>
      <c r="BD132" s="81"/>
      <c r="BE132" s="82"/>
      <c r="BF132" s="83"/>
      <c r="BG132" s="44">
        <f t="shared" si="43"/>
        <v>0</v>
      </c>
      <c r="BH132" s="81"/>
      <c r="BI132" s="82"/>
      <c r="BJ132" s="83"/>
      <c r="BK132" s="44">
        <f t="shared" si="44"/>
        <v>0</v>
      </c>
    </row>
    <row r="133" spans="1:63" ht="14.25" customHeight="1" x14ac:dyDescent="0.25">
      <c r="A133" s="41"/>
      <c r="B133" s="42"/>
      <c r="C133" s="42"/>
      <c r="D133" s="35">
        <v>99</v>
      </c>
      <c r="E133" s="84"/>
      <c r="F133" s="42"/>
      <c r="G133" s="48" t="str">
        <f t="shared" si="27"/>
        <v/>
      </c>
      <c r="H133" s="25" t="str">
        <f t="array" ref="H133">IF(I133="","",IFERROR(INDEX(Lid!$F:$F,MATCH($E133,Lid!$A:$A,0)),""))</f>
        <v/>
      </c>
      <c r="I133" s="93" t="str">
        <f t="shared" si="28"/>
        <v/>
      </c>
      <c r="J133" s="48" t="str">
        <f t="shared" si="29"/>
        <v/>
      </c>
      <c r="K133" s="25" t="str">
        <f t="array" ref="K133">IF(I133="","",IFERROR($D$6 &amp; " " &amp;INDEX(Lid!$B:$B,MATCH($E133,Lid!$A:$A,0)),""))</f>
        <v/>
      </c>
      <c r="L133" s="44" t="str">
        <f t="shared" si="30"/>
        <v/>
      </c>
      <c r="M133" s="44" t="str">
        <f t="shared" si="31"/>
        <v/>
      </c>
      <c r="N133" s="44" t="str">
        <f t="shared" si="32"/>
        <v/>
      </c>
      <c r="O133" s="42"/>
      <c r="P133" s="81"/>
      <c r="Q133" s="82"/>
      <c r="R133" s="83"/>
      <c r="S133" s="44">
        <f t="shared" si="33"/>
        <v>0</v>
      </c>
      <c r="T133" s="81"/>
      <c r="U133" s="82"/>
      <c r="V133" s="83"/>
      <c r="W133" s="44">
        <f t="shared" si="34"/>
        <v>0</v>
      </c>
      <c r="X133" s="81"/>
      <c r="Y133" s="82"/>
      <c r="Z133" s="83"/>
      <c r="AA133" s="44">
        <f t="shared" si="35"/>
        <v>0</v>
      </c>
      <c r="AB133" s="81"/>
      <c r="AC133" s="82"/>
      <c r="AD133" s="83"/>
      <c r="AE133" s="44">
        <f t="shared" si="36"/>
        <v>0</v>
      </c>
      <c r="AF133" s="81"/>
      <c r="AG133" s="82"/>
      <c r="AH133" s="83"/>
      <c r="AI133" s="44">
        <f t="shared" si="37"/>
        <v>0</v>
      </c>
      <c r="AJ133" s="81"/>
      <c r="AK133" s="82"/>
      <c r="AL133" s="83"/>
      <c r="AM133" s="44">
        <f t="shared" si="38"/>
        <v>0</v>
      </c>
      <c r="AN133" s="81"/>
      <c r="AO133" s="82"/>
      <c r="AP133" s="83"/>
      <c r="AQ133" s="44">
        <f t="shared" si="39"/>
        <v>0</v>
      </c>
      <c r="AR133" s="81"/>
      <c r="AS133" s="82"/>
      <c r="AT133" s="83"/>
      <c r="AU133" s="44">
        <f t="shared" si="40"/>
        <v>0</v>
      </c>
      <c r="AV133" s="81"/>
      <c r="AW133" s="82"/>
      <c r="AX133" s="83"/>
      <c r="AY133" s="44">
        <f t="shared" si="41"/>
        <v>0</v>
      </c>
      <c r="AZ133" s="81"/>
      <c r="BA133" s="82"/>
      <c r="BB133" s="83"/>
      <c r="BC133" s="44">
        <f t="shared" si="42"/>
        <v>0</v>
      </c>
      <c r="BD133" s="81"/>
      <c r="BE133" s="82"/>
      <c r="BF133" s="83"/>
      <c r="BG133" s="44">
        <f t="shared" si="43"/>
        <v>0</v>
      </c>
      <c r="BH133" s="81"/>
      <c r="BI133" s="82"/>
      <c r="BJ133" s="83"/>
      <c r="BK133" s="44">
        <f t="shared" si="44"/>
        <v>0</v>
      </c>
    </row>
    <row r="134" spans="1:63" ht="14.25" customHeight="1" x14ac:dyDescent="0.25">
      <c r="A134" s="41"/>
      <c r="B134" s="42"/>
      <c r="C134" s="42"/>
      <c r="D134" s="35">
        <v>100</v>
      </c>
      <c r="E134" s="84"/>
      <c r="F134" s="42"/>
      <c r="G134" s="48" t="str">
        <f t="shared" si="27"/>
        <v/>
      </c>
      <c r="H134" s="25" t="str">
        <f t="array" ref="H134">IF(I134="","",IFERROR(INDEX(Lid!$F:$F,MATCH($E134,Lid!$A:$A,0)),""))</f>
        <v/>
      </c>
      <c r="I134" s="93" t="str">
        <f t="shared" si="28"/>
        <v/>
      </c>
      <c r="J134" s="48" t="str">
        <f t="shared" si="29"/>
        <v/>
      </c>
      <c r="K134" s="25" t="str">
        <f t="array" ref="K134">IF(I134="","",IFERROR($D$6 &amp; " " &amp;INDEX(Lid!$B:$B,MATCH($E134,Lid!$A:$A,0)),""))</f>
        <v/>
      </c>
      <c r="L134" s="44" t="str">
        <f t="shared" si="30"/>
        <v/>
      </c>
      <c r="M134" s="44" t="str">
        <f t="shared" si="31"/>
        <v/>
      </c>
      <c r="N134" s="44" t="str">
        <f t="shared" si="32"/>
        <v/>
      </c>
      <c r="O134" s="42"/>
      <c r="P134" s="81"/>
      <c r="Q134" s="82"/>
      <c r="R134" s="83"/>
      <c r="S134" s="44">
        <f t="shared" si="33"/>
        <v>0</v>
      </c>
      <c r="T134" s="81"/>
      <c r="U134" s="82"/>
      <c r="V134" s="83"/>
      <c r="W134" s="44">
        <f t="shared" si="34"/>
        <v>0</v>
      </c>
      <c r="X134" s="81"/>
      <c r="Y134" s="82"/>
      <c r="Z134" s="83"/>
      <c r="AA134" s="44">
        <f t="shared" si="35"/>
        <v>0</v>
      </c>
      <c r="AB134" s="81"/>
      <c r="AC134" s="82"/>
      <c r="AD134" s="83"/>
      <c r="AE134" s="44">
        <f t="shared" si="36"/>
        <v>0</v>
      </c>
      <c r="AF134" s="81"/>
      <c r="AG134" s="82"/>
      <c r="AH134" s="83"/>
      <c r="AI134" s="44">
        <f t="shared" si="37"/>
        <v>0</v>
      </c>
      <c r="AJ134" s="81"/>
      <c r="AK134" s="82"/>
      <c r="AL134" s="83"/>
      <c r="AM134" s="44">
        <f t="shared" si="38"/>
        <v>0</v>
      </c>
      <c r="AN134" s="81"/>
      <c r="AO134" s="82"/>
      <c r="AP134" s="83"/>
      <c r="AQ134" s="44">
        <f t="shared" si="39"/>
        <v>0</v>
      </c>
      <c r="AR134" s="81"/>
      <c r="AS134" s="82"/>
      <c r="AT134" s="83"/>
      <c r="AU134" s="44">
        <f t="shared" si="40"/>
        <v>0</v>
      </c>
      <c r="AV134" s="81"/>
      <c r="AW134" s="82"/>
      <c r="AX134" s="83"/>
      <c r="AY134" s="44">
        <f t="shared" si="41"/>
        <v>0</v>
      </c>
      <c r="AZ134" s="81"/>
      <c r="BA134" s="82"/>
      <c r="BB134" s="83"/>
      <c r="BC134" s="44">
        <f t="shared" si="42"/>
        <v>0</v>
      </c>
      <c r="BD134" s="81"/>
      <c r="BE134" s="82"/>
      <c r="BF134" s="83"/>
      <c r="BG134" s="44">
        <f t="shared" si="43"/>
        <v>0</v>
      </c>
      <c r="BH134" s="81"/>
      <c r="BI134" s="82"/>
      <c r="BJ134" s="83"/>
      <c r="BK134" s="44">
        <f t="shared" si="44"/>
        <v>0</v>
      </c>
    </row>
    <row r="135" spans="1:63" ht="14.25" customHeight="1" x14ac:dyDescent="0.25">
      <c r="A135" s="41"/>
      <c r="B135" s="42"/>
      <c r="C135" s="42"/>
      <c r="D135" s="35">
        <v>101</v>
      </c>
      <c r="E135" s="84"/>
      <c r="F135" s="42"/>
      <c r="G135" s="48" t="str">
        <f t="shared" si="27"/>
        <v/>
      </c>
      <c r="H135" s="25" t="str">
        <f t="array" ref="H135">IF(I135="","",IFERROR(INDEX(Lid!$F:$F,MATCH($E135,Lid!$A:$A,0)),""))</f>
        <v/>
      </c>
      <c r="I135" s="93" t="str">
        <f t="shared" si="28"/>
        <v/>
      </c>
      <c r="J135" s="48" t="str">
        <f t="shared" si="29"/>
        <v/>
      </c>
      <c r="K135" s="25" t="str">
        <f t="array" ref="K135">IF(I135="","",IFERROR($D$6 &amp; " " &amp;INDEX(Lid!$B:$B,MATCH($E135,Lid!$A:$A,0)),""))</f>
        <v/>
      </c>
      <c r="L135" s="44" t="str">
        <f t="shared" si="30"/>
        <v/>
      </c>
      <c r="M135" s="44" t="str">
        <f t="shared" si="31"/>
        <v/>
      </c>
      <c r="N135" s="44" t="str">
        <f t="shared" si="32"/>
        <v/>
      </c>
      <c r="O135" s="42"/>
      <c r="P135" s="81"/>
      <c r="Q135" s="82"/>
      <c r="R135" s="83"/>
      <c r="S135" s="44">
        <f t="shared" si="33"/>
        <v>0</v>
      </c>
      <c r="T135" s="81"/>
      <c r="U135" s="82"/>
      <c r="V135" s="83"/>
      <c r="W135" s="44">
        <f t="shared" si="34"/>
        <v>0</v>
      </c>
      <c r="X135" s="81"/>
      <c r="Y135" s="82"/>
      <c r="Z135" s="83"/>
      <c r="AA135" s="44">
        <f t="shared" si="35"/>
        <v>0</v>
      </c>
      <c r="AB135" s="81"/>
      <c r="AC135" s="82"/>
      <c r="AD135" s="83"/>
      <c r="AE135" s="44">
        <f t="shared" si="36"/>
        <v>0</v>
      </c>
      <c r="AF135" s="81"/>
      <c r="AG135" s="82"/>
      <c r="AH135" s="83"/>
      <c r="AI135" s="44">
        <f t="shared" si="37"/>
        <v>0</v>
      </c>
      <c r="AJ135" s="81"/>
      <c r="AK135" s="82"/>
      <c r="AL135" s="83"/>
      <c r="AM135" s="44">
        <f t="shared" si="38"/>
        <v>0</v>
      </c>
      <c r="AN135" s="81"/>
      <c r="AO135" s="82"/>
      <c r="AP135" s="83"/>
      <c r="AQ135" s="44">
        <f t="shared" si="39"/>
        <v>0</v>
      </c>
      <c r="AR135" s="81"/>
      <c r="AS135" s="82"/>
      <c r="AT135" s="83"/>
      <c r="AU135" s="44">
        <f t="shared" si="40"/>
        <v>0</v>
      </c>
      <c r="AV135" s="81"/>
      <c r="AW135" s="82"/>
      <c r="AX135" s="83"/>
      <c r="AY135" s="44">
        <f t="shared" si="41"/>
        <v>0</v>
      </c>
      <c r="AZ135" s="81"/>
      <c r="BA135" s="82"/>
      <c r="BB135" s="83"/>
      <c r="BC135" s="44">
        <f t="shared" si="42"/>
        <v>0</v>
      </c>
      <c r="BD135" s="81"/>
      <c r="BE135" s="82"/>
      <c r="BF135" s="83"/>
      <c r="BG135" s="44">
        <f t="shared" si="43"/>
        <v>0</v>
      </c>
      <c r="BH135" s="81"/>
      <c r="BI135" s="82"/>
      <c r="BJ135" s="83"/>
      <c r="BK135" s="44">
        <f t="shared" si="44"/>
        <v>0</v>
      </c>
    </row>
    <row r="136" spans="1:63" ht="14.25" customHeight="1" x14ac:dyDescent="0.25">
      <c r="A136" s="41"/>
      <c r="B136" s="42"/>
      <c r="C136" s="42"/>
      <c r="D136" s="35">
        <v>102</v>
      </c>
      <c r="E136" s="84"/>
      <c r="F136" s="42"/>
      <c r="G136" s="48" t="str">
        <f t="shared" si="27"/>
        <v/>
      </c>
      <c r="H136" s="25" t="str">
        <f t="array" ref="H136">IF(I136="","",IFERROR(INDEX(Lid!$F:$F,MATCH($E136,Lid!$A:$A,0)),""))</f>
        <v/>
      </c>
      <c r="I136" s="93" t="str">
        <f t="shared" si="28"/>
        <v/>
      </c>
      <c r="J136" s="48" t="str">
        <f t="shared" si="29"/>
        <v/>
      </c>
      <c r="K136" s="25" t="str">
        <f t="array" ref="K136">IF(I136="","",IFERROR($D$6 &amp; " " &amp;INDEX(Lid!$B:$B,MATCH($E136,Lid!$A:$A,0)),""))</f>
        <v/>
      </c>
      <c r="L136" s="44" t="str">
        <f t="shared" si="30"/>
        <v/>
      </c>
      <c r="M136" s="44" t="str">
        <f t="shared" si="31"/>
        <v/>
      </c>
      <c r="N136" s="44" t="str">
        <f t="shared" si="32"/>
        <v/>
      </c>
      <c r="O136" s="42"/>
      <c r="P136" s="81"/>
      <c r="Q136" s="82"/>
      <c r="R136" s="83"/>
      <c r="S136" s="44">
        <f t="shared" si="33"/>
        <v>0</v>
      </c>
      <c r="T136" s="81"/>
      <c r="U136" s="82"/>
      <c r="V136" s="83"/>
      <c r="W136" s="44">
        <f t="shared" si="34"/>
        <v>0</v>
      </c>
      <c r="X136" s="81"/>
      <c r="Y136" s="82"/>
      <c r="Z136" s="83"/>
      <c r="AA136" s="44">
        <f t="shared" si="35"/>
        <v>0</v>
      </c>
      <c r="AB136" s="81"/>
      <c r="AC136" s="82"/>
      <c r="AD136" s="83"/>
      <c r="AE136" s="44">
        <f t="shared" si="36"/>
        <v>0</v>
      </c>
      <c r="AF136" s="81"/>
      <c r="AG136" s="82"/>
      <c r="AH136" s="83"/>
      <c r="AI136" s="44">
        <f t="shared" si="37"/>
        <v>0</v>
      </c>
      <c r="AJ136" s="81"/>
      <c r="AK136" s="82"/>
      <c r="AL136" s="83"/>
      <c r="AM136" s="44">
        <f t="shared" si="38"/>
        <v>0</v>
      </c>
      <c r="AN136" s="81"/>
      <c r="AO136" s="82"/>
      <c r="AP136" s="83"/>
      <c r="AQ136" s="44">
        <f t="shared" si="39"/>
        <v>0</v>
      </c>
      <c r="AR136" s="81"/>
      <c r="AS136" s="82"/>
      <c r="AT136" s="83"/>
      <c r="AU136" s="44">
        <f t="shared" si="40"/>
        <v>0</v>
      </c>
      <c r="AV136" s="81"/>
      <c r="AW136" s="82"/>
      <c r="AX136" s="83"/>
      <c r="AY136" s="44">
        <f t="shared" si="41"/>
        <v>0</v>
      </c>
      <c r="AZ136" s="81"/>
      <c r="BA136" s="82"/>
      <c r="BB136" s="83"/>
      <c r="BC136" s="44">
        <f t="shared" si="42"/>
        <v>0</v>
      </c>
      <c r="BD136" s="81"/>
      <c r="BE136" s="82"/>
      <c r="BF136" s="83"/>
      <c r="BG136" s="44">
        <f t="shared" si="43"/>
        <v>0</v>
      </c>
      <c r="BH136" s="81"/>
      <c r="BI136" s="82"/>
      <c r="BJ136" s="83"/>
      <c r="BK136" s="44">
        <f t="shared" si="44"/>
        <v>0</v>
      </c>
    </row>
    <row r="137" spans="1:63" ht="14.25" customHeight="1" x14ac:dyDescent="0.25">
      <c r="A137" s="41"/>
      <c r="B137" s="42"/>
      <c r="C137" s="42"/>
      <c r="D137" s="35">
        <v>103</v>
      </c>
      <c r="E137" s="84"/>
      <c r="F137" s="42"/>
      <c r="G137" s="48" t="str">
        <f t="shared" si="27"/>
        <v/>
      </c>
      <c r="H137" s="25" t="str">
        <f t="array" ref="H137">IF(I137="","",IFERROR(INDEX(Lid!$F:$F,MATCH($E137,Lid!$A:$A,0)),""))</f>
        <v/>
      </c>
      <c r="I137" s="93" t="str">
        <f t="shared" si="28"/>
        <v/>
      </c>
      <c r="J137" s="48" t="str">
        <f t="shared" si="29"/>
        <v/>
      </c>
      <c r="K137" s="25" t="str">
        <f t="array" ref="K137">IF(I137="","",IFERROR($D$6 &amp; " " &amp;INDEX(Lid!$B:$B,MATCH($E137,Lid!$A:$A,0)),""))</f>
        <v/>
      </c>
      <c r="L137" s="44" t="str">
        <f t="shared" si="30"/>
        <v/>
      </c>
      <c r="M137" s="44" t="str">
        <f t="shared" si="31"/>
        <v/>
      </c>
      <c r="N137" s="44" t="str">
        <f t="shared" si="32"/>
        <v/>
      </c>
      <c r="O137" s="42"/>
      <c r="P137" s="81"/>
      <c r="Q137" s="82"/>
      <c r="R137" s="83"/>
      <c r="S137" s="44">
        <f t="shared" si="33"/>
        <v>0</v>
      </c>
      <c r="T137" s="81"/>
      <c r="U137" s="82"/>
      <c r="V137" s="83"/>
      <c r="W137" s="44">
        <f t="shared" si="34"/>
        <v>0</v>
      </c>
      <c r="X137" s="81"/>
      <c r="Y137" s="82"/>
      <c r="Z137" s="83"/>
      <c r="AA137" s="44">
        <f t="shared" si="35"/>
        <v>0</v>
      </c>
      <c r="AB137" s="81"/>
      <c r="AC137" s="82"/>
      <c r="AD137" s="83"/>
      <c r="AE137" s="44">
        <f t="shared" si="36"/>
        <v>0</v>
      </c>
      <c r="AF137" s="81"/>
      <c r="AG137" s="82"/>
      <c r="AH137" s="83"/>
      <c r="AI137" s="44">
        <f t="shared" si="37"/>
        <v>0</v>
      </c>
      <c r="AJ137" s="81"/>
      <c r="AK137" s="82"/>
      <c r="AL137" s="83"/>
      <c r="AM137" s="44">
        <f t="shared" si="38"/>
        <v>0</v>
      </c>
      <c r="AN137" s="81"/>
      <c r="AO137" s="82"/>
      <c r="AP137" s="83"/>
      <c r="AQ137" s="44">
        <f t="shared" si="39"/>
        <v>0</v>
      </c>
      <c r="AR137" s="81"/>
      <c r="AS137" s="82"/>
      <c r="AT137" s="83"/>
      <c r="AU137" s="44">
        <f t="shared" si="40"/>
        <v>0</v>
      </c>
      <c r="AV137" s="81"/>
      <c r="AW137" s="82"/>
      <c r="AX137" s="83"/>
      <c r="AY137" s="44">
        <f t="shared" si="41"/>
        <v>0</v>
      </c>
      <c r="AZ137" s="81"/>
      <c r="BA137" s="82"/>
      <c r="BB137" s="83"/>
      <c r="BC137" s="44">
        <f t="shared" si="42"/>
        <v>0</v>
      </c>
      <c r="BD137" s="81"/>
      <c r="BE137" s="82"/>
      <c r="BF137" s="83"/>
      <c r="BG137" s="44">
        <f t="shared" si="43"/>
        <v>0</v>
      </c>
      <c r="BH137" s="81"/>
      <c r="BI137" s="82"/>
      <c r="BJ137" s="83"/>
      <c r="BK137" s="44">
        <f t="shared" si="44"/>
        <v>0</v>
      </c>
    </row>
    <row r="138" spans="1:63" ht="14.25" customHeight="1" x14ac:dyDescent="0.25">
      <c r="A138" s="41"/>
      <c r="B138" s="42"/>
      <c r="C138" s="42"/>
      <c r="D138" s="35">
        <v>104</v>
      </c>
      <c r="E138" s="84"/>
      <c r="F138" s="42"/>
      <c r="G138" s="48" t="str">
        <f t="shared" si="27"/>
        <v/>
      </c>
      <c r="H138" s="25" t="str">
        <f t="array" ref="H138">IF(I138="","",IFERROR(INDEX(Lid!$F:$F,MATCH($E138,Lid!$A:$A,0)),""))</f>
        <v/>
      </c>
      <c r="I138" s="93" t="str">
        <f t="shared" si="28"/>
        <v/>
      </c>
      <c r="J138" s="48" t="str">
        <f t="shared" si="29"/>
        <v/>
      </c>
      <c r="K138" s="25" t="str">
        <f t="array" ref="K138">IF(I138="","",IFERROR($D$6 &amp; " " &amp;INDEX(Lid!$B:$B,MATCH($E138,Lid!$A:$A,0)),""))</f>
        <v/>
      </c>
      <c r="L138" s="44" t="str">
        <f t="shared" si="30"/>
        <v/>
      </c>
      <c r="M138" s="44" t="str">
        <f t="shared" si="31"/>
        <v/>
      </c>
      <c r="N138" s="44" t="str">
        <f t="shared" si="32"/>
        <v/>
      </c>
      <c r="O138" s="42"/>
      <c r="P138" s="81"/>
      <c r="Q138" s="82"/>
      <c r="R138" s="83"/>
      <c r="S138" s="44">
        <f t="shared" si="33"/>
        <v>0</v>
      </c>
      <c r="T138" s="81"/>
      <c r="U138" s="82"/>
      <c r="V138" s="83"/>
      <c r="W138" s="44">
        <f t="shared" si="34"/>
        <v>0</v>
      </c>
      <c r="X138" s="81"/>
      <c r="Y138" s="82"/>
      <c r="Z138" s="83"/>
      <c r="AA138" s="44">
        <f t="shared" si="35"/>
        <v>0</v>
      </c>
      <c r="AB138" s="81"/>
      <c r="AC138" s="82"/>
      <c r="AD138" s="83"/>
      <c r="AE138" s="44">
        <f t="shared" si="36"/>
        <v>0</v>
      </c>
      <c r="AF138" s="81"/>
      <c r="AG138" s="82"/>
      <c r="AH138" s="83"/>
      <c r="AI138" s="44">
        <f t="shared" si="37"/>
        <v>0</v>
      </c>
      <c r="AJ138" s="81"/>
      <c r="AK138" s="82"/>
      <c r="AL138" s="83"/>
      <c r="AM138" s="44">
        <f t="shared" si="38"/>
        <v>0</v>
      </c>
      <c r="AN138" s="81"/>
      <c r="AO138" s="82"/>
      <c r="AP138" s="83"/>
      <c r="AQ138" s="44">
        <f t="shared" si="39"/>
        <v>0</v>
      </c>
      <c r="AR138" s="81"/>
      <c r="AS138" s="82"/>
      <c r="AT138" s="83"/>
      <c r="AU138" s="44">
        <f t="shared" si="40"/>
        <v>0</v>
      </c>
      <c r="AV138" s="81"/>
      <c r="AW138" s="82"/>
      <c r="AX138" s="83"/>
      <c r="AY138" s="44">
        <f t="shared" si="41"/>
        <v>0</v>
      </c>
      <c r="AZ138" s="81"/>
      <c r="BA138" s="82"/>
      <c r="BB138" s="83"/>
      <c r="BC138" s="44">
        <f t="shared" si="42"/>
        <v>0</v>
      </c>
      <c r="BD138" s="81"/>
      <c r="BE138" s="82"/>
      <c r="BF138" s="83"/>
      <c r="BG138" s="44">
        <f t="shared" si="43"/>
        <v>0</v>
      </c>
      <c r="BH138" s="81"/>
      <c r="BI138" s="82"/>
      <c r="BJ138" s="83"/>
      <c r="BK138" s="44">
        <f t="shared" si="44"/>
        <v>0</v>
      </c>
    </row>
    <row r="139" spans="1:63" ht="14.25" customHeight="1" x14ac:dyDescent="0.25">
      <c r="A139" s="41"/>
      <c r="B139" s="42"/>
      <c r="C139" s="42"/>
      <c r="D139" s="35">
        <v>105</v>
      </c>
      <c r="E139" s="84"/>
      <c r="F139" s="42"/>
      <c r="G139" s="48" t="str">
        <f t="shared" si="27"/>
        <v/>
      </c>
      <c r="H139" s="25" t="str">
        <f t="array" ref="H139">IF(I139="","",IFERROR(INDEX(Lid!$F:$F,MATCH($E139,Lid!$A:$A,0)),""))</f>
        <v/>
      </c>
      <c r="I139" s="93" t="str">
        <f t="shared" si="28"/>
        <v/>
      </c>
      <c r="J139" s="48" t="str">
        <f t="shared" si="29"/>
        <v/>
      </c>
      <c r="K139" s="25" t="str">
        <f t="array" ref="K139">IF(I139="","",IFERROR($D$6 &amp; " " &amp;INDEX(Lid!$B:$B,MATCH($E139,Lid!$A:$A,0)),""))</f>
        <v/>
      </c>
      <c r="L139" s="44" t="str">
        <f t="shared" si="30"/>
        <v/>
      </c>
      <c r="M139" s="44" t="str">
        <f t="shared" si="31"/>
        <v/>
      </c>
      <c r="N139" s="44" t="str">
        <f t="shared" si="32"/>
        <v/>
      </c>
      <c r="O139" s="42"/>
      <c r="P139" s="81"/>
      <c r="Q139" s="82"/>
      <c r="R139" s="83"/>
      <c r="S139" s="44">
        <f t="shared" si="33"/>
        <v>0</v>
      </c>
      <c r="T139" s="81"/>
      <c r="U139" s="82"/>
      <c r="V139" s="83"/>
      <c r="W139" s="44">
        <f t="shared" si="34"/>
        <v>0</v>
      </c>
      <c r="X139" s="81"/>
      <c r="Y139" s="82"/>
      <c r="Z139" s="83"/>
      <c r="AA139" s="44">
        <f t="shared" si="35"/>
        <v>0</v>
      </c>
      <c r="AB139" s="81"/>
      <c r="AC139" s="82"/>
      <c r="AD139" s="83"/>
      <c r="AE139" s="44">
        <f t="shared" si="36"/>
        <v>0</v>
      </c>
      <c r="AF139" s="81"/>
      <c r="AG139" s="82"/>
      <c r="AH139" s="83"/>
      <c r="AI139" s="44">
        <f t="shared" si="37"/>
        <v>0</v>
      </c>
      <c r="AJ139" s="81"/>
      <c r="AK139" s="82"/>
      <c r="AL139" s="83"/>
      <c r="AM139" s="44">
        <f t="shared" si="38"/>
        <v>0</v>
      </c>
      <c r="AN139" s="81"/>
      <c r="AO139" s="82"/>
      <c r="AP139" s="83"/>
      <c r="AQ139" s="44">
        <f t="shared" si="39"/>
        <v>0</v>
      </c>
      <c r="AR139" s="81"/>
      <c r="AS139" s="82"/>
      <c r="AT139" s="83"/>
      <c r="AU139" s="44">
        <f t="shared" si="40"/>
        <v>0</v>
      </c>
      <c r="AV139" s="81"/>
      <c r="AW139" s="82"/>
      <c r="AX139" s="83"/>
      <c r="AY139" s="44">
        <f t="shared" si="41"/>
        <v>0</v>
      </c>
      <c r="AZ139" s="81"/>
      <c r="BA139" s="82"/>
      <c r="BB139" s="83"/>
      <c r="BC139" s="44">
        <f t="shared" si="42"/>
        <v>0</v>
      </c>
      <c r="BD139" s="81"/>
      <c r="BE139" s="82"/>
      <c r="BF139" s="83"/>
      <c r="BG139" s="44">
        <f t="shared" si="43"/>
        <v>0</v>
      </c>
      <c r="BH139" s="81"/>
      <c r="BI139" s="82"/>
      <c r="BJ139" s="83"/>
      <c r="BK139" s="44">
        <f t="shared" si="44"/>
        <v>0</v>
      </c>
    </row>
    <row r="140" spans="1:63" ht="14.25" customHeight="1" x14ac:dyDescent="0.25">
      <c r="A140" s="41"/>
      <c r="B140" s="42"/>
      <c r="C140" s="42"/>
      <c r="D140" s="35">
        <v>106</v>
      </c>
      <c r="E140" s="84"/>
      <c r="F140" s="42"/>
      <c r="G140" s="48" t="str">
        <f t="shared" si="27"/>
        <v/>
      </c>
      <c r="H140" s="25" t="str">
        <f t="array" ref="H140">IF(I140="","",IFERROR(INDEX(Lid!$F:$F,MATCH($E140,Lid!$A:$A,0)),""))</f>
        <v/>
      </c>
      <c r="I140" s="93" t="str">
        <f t="shared" si="28"/>
        <v/>
      </c>
      <c r="J140" s="48" t="str">
        <f t="shared" si="29"/>
        <v/>
      </c>
      <c r="K140" s="25" t="str">
        <f t="array" ref="K140">IF(I140="","",IFERROR($D$6 &amp; " " &amp;INDEX(Lid!$B:$B,MATCH($E140,Lid!$A:$A,0)),""))</f>
        <v/>
      </c>
      <c r="L140" s="44" t="str">
        <f t="shared" si="30"/>
        <v/>
      </c>
      <c r="M140" s="44" t="str">
        <f t="shared" si="31"/>
        <v/>
      </c>
      <c r="N140" s="44" t="str">
        <f t="shared" si="32"/>
        <v/>
      </c>
      <c r="O140" s="42"/>
      <c r="P140" s="81"/>
      <c r="Q140" s="82"/>
      <c r="R140" s="83"/>
      <c r="S140" s="44">
        <f t="shared" si="33"/>
        <v>0</v>
      </c>
      <c r="T140" s="81"/>
      <c r="U140" s="82"/>
      <c r="V140" s="83"/>
      <c r="W140" s="44">
        <f t="shared" si="34"/>
        <v>0</v>
      </c>
      <c r="X140" s="81"/>
      <c r="Y140" s="82"/>
      <c r="Z140" s="83"/>
      <c r="AA140" s="44">
        <f t="shared" si="35"/>
        <v>0</v>
      </c>
      <c r="AB140" s="81"/>
      <c r="AC140" s="82"/>
      <c r="AD140" s="83"/>
      <c r="AE140" s="44">
        <f t="shared" si="36"/>
        <v>0</v>
      </c>
      <c r="AF140" s="81"/>
      <c r="AG140" s="82"/>
      <c r="AH140" s="83"/>
      <c r="AI140" s="44">
        <f t="shared" si="37"/>
        <v>0</v>
      </c>
      <c r="AJ140" s="81"/>
      <c r="AK140" s="82"/>
      <c r="AL140" s="83"/>
      <c r="AM140" s="44">
        <f t="shared" si="38"/>
        <v>0</v>
      </c>
      <c r="AN140" s="81"/>
      <c r="AO140" s="82"/>
      <c r="AP140" s="83"/>
      <c r="AQ140" s="44">
        <f t="shared" si="39"/>
        <v>0</v>
      </c>
      <c r="AR140" s="81"/>
      <c r="AS140" s="82"/>
      <c r="AT140" s="83"/>
      <c r="AU140" s="44">
        <f t="shared" si="40"/>
        <v>0</v>
      </c>
      <c r="AV140" s="81"/>
      <c r="AW140" s="82"/>
      <c r="AX140" s="83"/>
      <c r="AY140" s="44">
        <f t="shared" si="41"/>
        <v>0</v>
      </c>
      <c r="AZ140" s="81"/>
      <c r="BA140" s="82"/>
      <c r="BB140" s="83"/>
      <c r="BC140" s="44">
        <f t="shared" si="42"/>
        <v>0</v>
      </c>
      <c r="BD140" s="81"/>
      <c r="BE140" s="82"/>
      <c r="BF140" s="83"/>
      <c r="BG140" s="44">
        <f t="shared" si="43"/>
        <v>0</v>
      </c>
      <c r="BH140" s="81"/>
      <c r="BI140" s="82"/>
      <c r="BJ140" s="83"/>
      <c r="BK140" s="44">
        <f t="shared" si="44"/>
        <v>0</v>
      </c>
    </row>
    <row r="141" spans="1:63" ht="14.25" customHeight="1" x14ac:dyDescent="0.25">
      <c r="A141" s="41"/>
      <c r="B141" s="42"/>
      <c r="C141" s="42"/>
      <c r="D141" s="35">
        <v>107</v>
      </c>
      <c r="E141" s="84"/>
      <c r="F141" s="42"/>
      <c r="G141" s="48" t="str">
        <f t="shared" si="27"/>
        <v/>
      </c>
      <c r="H141" s="25" t="str">
        <f t="array" ref="H141">IF(I141="","",IFERROR(INDEX(Lid!$F:$F,MATCH($E141,Lid!$A:$A,0)),""))</f>
        <v/>
      </c>
      <c r="I141" s="93" t="str">
        <f t="shared" si="28"/>
        <v/>
      </c>
      <c r="J141" s="48" t="str">
        <f t="shared" si="29"/>
        <v/>
      </c>
      <c r="K141" s="25" t="str">
        <f t="array" ref="K141">IF(I141="","",IFERROR($D$6 &amp; " " &amp;INDEX(Lid!$B:$B,MATCH($E141,Lid!$A:$A,0)),""))</f>
        <v/>
      </c>
      <c r="L141" s="44" t="str">
        <f t="shared" si="30"/>
        <v/>
      </c>
      <c r="M141" s="44" t="str">
        <f t="shared" si="31"/>
        <v/>
      </c>
      <c r="N141" s="44" t="str">
        <f t="shared" si="32"/>
        <v/>
      </c>
      <c r="O141" s="42"/>
      <c r="P141" s="81"/>
      <c r="Q141" s="82"/>
      <c r="R141" s="83"/>
      <c r="S141" s="44">
        <f t="shared" si="33"/>
        <v>0</v>
      </c>
      <c r="T141" s="81"/>
      <c r="U141" s="82"/>
      <c r="V141" s="83"/>
      <c r="W141" s="44">
        <f t="shared" si="34"/>
        <v>0</v>
      </c>
      <c r="X141" s="81"/>
      <c r="Y141" s="82"/>
      <c r="Z141" s="83"/>
      <c r="AA141" s="44">
        <f t="shared" si="35"/>
        <v>0</v>
      </c>
      <c r="AB141" s="81"/>
      <c r="AC141" s="82"/>
      <c r="AD141" s="83"/>
      <c r="AE141" s="44">
        <f t="shared" si="36"/>
        <v>0</v>
      </c>
      <c r="AF141" s="81"/>
      <c r="AG141" s="82"/>
      <c r="AH141" s="83"/>
      <c r="AI141" s="44">
        <f t="shared" si="37"/>
        <v>0</v>
      </c>
      <c r="AJ141" s="81"/>
      <c r="AK141" s="82"/>
      <c r="AL141" s="83"/>
      <c r="AM141" s="44">
        <f t="shared" si="38"/>
        <v>0</v>
      </c>
      <c r="AN141" s="81"/>
      <c r="AO141" s="82"/>
      <c r="AP141" s="83"/>
      <c r="AQ141" s="44">
        <f t="shared" si="39"/>
        <v>0</v>
      </c>
      <c r="AR141" s="81"/>
      <c r="AS141" s="82"/>
      <c r="AT141" s="83"/>
      <c r="AU141" s="44">
        <f t="shared" si="40"/>
        <v>0</v>
      </c>
      <c r="AV141" s="81"/>
      <c r="AW141" s="82"/>
      <c r="AX141" s="83"/>
      <c r="AY141" s="44">
        <f t="shared" si="41"/>
        <v>0</v>
      </c>
      <c r="AZ141" s="81"/>
      <c r="BA141" s="82"/>
      <c r="BB141" s="83"/>
      <c r="BC141" s="44">
        <f t="shared" si="42"/>
        <v>0</v>
      </c>
      <c r="BD141" s="81"/>
      <c r="BE141" s="82"/>
      <c r="BF141" s="83"/>
      <c r="BG141" s="44">
        <f t="shared" si="43"/>
        <v>0</v>
      </c>
      <c r="BH141" s="81"/>
      <c r="BI141" s="82"/>
      <c r="BJ141" s="83"/>
      <c r="BK141" s="44">
        <f t="shared" si="44"/>
        <v>0</v>
      </c>
    </row>
    <row r="142" spans="1:63" ht="14.25" customHeight="1" x14ac:dyDescent="0.25">
      <c r="A142" s="41"/>
      <c r="B142" s="42"/>
      <c r="C142" s="42"/>
      <c r="D142" s="35">
        <v>108</v>
      </c>
      <c r="E142" s="84"/>
      <c r="F142" s="42"/>
      <c r="G142" s="48" t="str">
        <f t="shared" si="27"/>
        <v/>
      </c>
      <c r="H142" s="25" t="str">
        <f t="array" ref="H142">IF(I142="","",IFERROR(INDEX(Lid!$F:$F,MATCH($E142,Lid!$A:$A,0)),""))</f>
        <v/>
      </c>
      <c r="I142" s="93" t="str">
        <f t="shared" si="28"/>
        <v/>
      </c>
      <c r="J142" s="48" t="str">
        <f t="shared" si="29"/>
        <v/>
      </c>
      <c r="K142" s="25" t="str">
        <f t="array" ref="K142">IF(I142="","",IFERROR($D$6 &amp; " " &amp;INDEX(Lid!$B:$B,MATCH($E142,Lid!$A:$A,0)),""))</f>
        <v/>
      </c>
      <c r="L142" s="44" t="str">
        <f t="shared" si="30"/>
        <v/>
      </c>
      <c r="M142" s="44" t="str">
        <f t="shared" si="31"/>
        <v/>
      </c>
      <c r="N142" s="44" t="str">
        <f t="shared" si="32"/>
        <v/>
      </c>
      <c r="O142" s="42"/>
      <c r="P142" s="81"/>
      <c r="Q142" s="82"/>
      <c r="R142" s="83"/>
      <c r="S142" s="44">
        <f t="shared" si="33"/>
        <v>0</v>
      </c>
      <c r="T142" s="81"/>
      <c r="U142" s="82"/>
      <c r="V142" s="83"/>
      <c r="W142" s="44">
        <f t="shared" si="34"/>
        <v>0</v>
      </c>
      <c r="X142" s="81"/>
      <c r="Y142" s="82"/>
      <c r="Z142" s="83"/>
      <c r="AA142" s="44">
        <f t="shared" si="35"/>
        <v>0</v>
      </c>
      <c r="AB142" s="81"/>
      <c r="AC142" s="82"/>
      <c r="AD142" s="83"/>
      <c r="AE142" s="44">
        <f t="shared" si="36"/>
        <v>0</v>
      </c>
      <c r="AF142" s="81"/>
      <c r="AG142" s="82"/>
      <c r="AH142" s="83"/>
      <c r="AI142" s="44">
        <f t="shared" si="37"/>
        <v>0</v>
      </c>
      <c r="AJ142" s="81"/>
      <c r="AK142" s="82"/>
      <c r="AL142" s="83"/>
      <c r="AM142" s="44">
        <f t="shared" si="38"/>
        <v>0</v>
      </c>
      <c r="AN142" s="81"/>
      <c r="AO142" s="82"/>
      <c r="AP142" s="83"/>
      <c r="AQ142" s="44">
        <f t="shared" si="39"/>
        <v>0</v>
      </c>
      <c r="AR142" s="81"/>
      <c r="AS142" s="82"/>
      <c r="AT142" s="83"/>
      <c r="AU142" s="44">
        <f t="shared" si="40"/>
        <v>0</v>
      </c>
      <c r="AV142" s="81"/>
      <c r="AW142" s="82"/>
      <c r="AX142" s="83"/>
      <c r="AY142" s="44">
        <f t="shared" si="41"/>
        <v>0</v>
      </c>
      <c r="AZ142" s="81"/>
      <c r="BA142" s="82"/>
      <c r="BB142" s="83"/>
      <c r="BC142" s="44">
        <f t="shared" si="42"/>
        <v>0</v>
      </c>
      <c r="BD142" s="81"/>
      <c r="BE142" s="82"/>
      <c r="BF142" s="83"/>
      <c r="BG142" s="44">
        <f t="shared" si="43"/>
        <v>0</v>
      </c>
      <c r="BH142" s="81"/>
      <c r="BI142" s="82"/>
      <c r="BJ142" s="83"/>
      <c r="BK142" s="44">
        <f t="shared" si="44"/>
        <v>0</v>
      </c>
    </row>
    <row r="143" spans="1:63" ht="14.25" customHeight="1" x14ac:dyDescent="0.25">
      <c r="A143" s="41"/>
      <c r="B143" s="42"/>
      <c r="C143" s="42"/>
      <c r="D143" s="35">
        <v>109</v>
      </c>
      <c r="E143" s="84"/>
      <c r="F143" s="42"/>
      <c r="G143" s="48" t="str">
        <f t="shared" si="27"/>
        <v/>
      </c>
      <c r="H143" s="25" t="str">
        <f t="array" ref="H143">IF(I143="","",IFERROR(INDEX(Lid!$F:$F,MATCH($E143,Lid!$A:$A,0)),""))</f>
        <v/>
      </c>
      <c r="I143" s="93" t="str">
        <f t="shared" si="28"/>
        <v/>
      </c>
      <c r="J143" s="48" t="str">
        <f t="shared" si="29"/>
        <v/>
      </c>
      <c r="K143" s="25" t="str">
        <f t="array" ref="K143">IF(I143="","",IFERROR($D$6 &amp; " " &amp;INDEX(Lid!$B:$B,MATCH($E143,Lid!$A:$A,0)),""))</f>
        <v/>
      </c>
      <c r="L143" s="44" t="str">
        <f t="shared" si="30"/>
        <v/>
      </c>
      <c r="M143" s="44" t="str">
        <f t="shared" si="31"/>
        <v/>
      </c>
      <c r="N143" s="44" t="str">
        <f t="shared" si="32"/>
        <v/>
      </c>
      <c r="O143" s="42"/>
      <c r="P143" s="81"/>
      <c r="Q143" s="82"/>
      <c r="R143" s="83"/>
      <c r="S143" s="44">
        <f t="shared" si="33"/>
        <v>0</v>
      </c>
      <c r="T143" s="81"/>
      <c r="U143" s="82"/>
      <c r="V143" s="83"/>
      <c r="W143" s="44">
        <f t="shared" si="34"/>
        <v>0</v>
      </c>
      <c r="X143" s="81"/>
      <c r="Y143" s="82"/>
      <c r="Z143" s="83"/>
      <c r="AA143" s="44">
        <f t="shared" si="35"/>
        <v>0</v>
      </c>
      <c r="AB143" s="81"/>
      <c r="AC143" s="82"/>
      <c r="AD143" s="83"/>
      <c r="AE143" s="44">
        <f t="shared" si="36"/>
        <v>0</v>
      </c>
      <c r="AF143" s="81"/>
      <c r="AG143" s="82"/>
      <c r="AH143" s="83"/>
      <c r="AI143" s="44">
        <f t="shared" si="37"/>
        <v>0</v>
      </c>
      <c r="AJ143" s="81"/>
      <c r="AK143" s="82"/>
      <c r="AL143" s="83"/>
      <c r="AM143" s="44">
        <f t="shared" si="38"/>
        <v>0</v>
      </c>
      <c r="AN143" s="81"/>
      <c r="AO143" s="82"/>
      <c r="AP143" s="83"/>
      <c r="AQ143" s="44">
        <f t="shared" si="39"/>
        <v>0</v>
      </c>
      <c r="AR143" s="81"/>
      <c r="AS143" s="82"/>
      <c r="AT143" s="83"/>
      <c r="AU143" s="44">
        <f t="shared" si="40"/>
        <v>0</v>
      </c>
      <c r="AV143" s="81"/>
      <c r="AW143" s="82"/>
      <c r="AX143" s="83"/>
      <c r="AY143" s="44">
        <f t="shared" si="41"/>
        <v>0</v>
      </c>
      <c r="AZ143" s="81"/>
      <c r="BA143" s="82"/>
      <c r="BB143" s="83"/>
      <c r="BC143" s="44">
        <f t="shared" si="42"/>
        <v>0</v>
      </c>
      <c r="BD143" s="81"/>
      <c r="BE143" s="82"/>
      <c r="BF143" s="83"/>
      <c r="BG143" s="44">
        <f t="shared" si="43"/>
        <v>0</v>
      </c>
      <c r="BH143" s="81"/>
      <c r="BI143" s="82"/>
      <c r="BJ143" s="83"/>
      <c r="BK143" s="44">
        <f t="shared" si="44"/>
        <v>0</v>
      </c>
    </row>
    <row r="144" spans="1:63" ht="14.25" customHeight="1" x14ac:dyDescent="0.25">
      <c r="A144" s="41"/>
      <c r="B144" s="42"/>
      <c r="C144" s="42"/>
      <c r="D144" s="35">
        <v>110</v>
      </c>
      <c r="E144" s="84"/>
      <c r="F144" s="42"/>
      <c r="G144" s="48" t="str">
        <f t="shared" si="27"/>
        <v/>
      </c>
      <c r="H144" s="25" t="str">
        <f t="array" ref="H144">IF(I144="","",IFERROR(INDEX(Lid!$F:$F,MATCH($E144,Lid!$A:$A,0)),""))</f>
        <v/>
      </c>
      <c r="I144" s="93" t="str">
        <f t="shared" si="28"/>
        <v/>
      </c>
      <c r="J144" s="48" t="str">
        <f t="shared" si="29"/>
        <v/>
      </c>
      <c r="K144" s="25" t="str">
        <f t="array" ref="K144">IF(I144="","",IFERROR($D$6 &amp; " " &amp;INDEX(Lid!$B:$B,MATCH($E144,Lid!$A:$A,0)),""))</f>
        <v/>
      </c>
      <c r="L144" s="44" t="str">
        <f t="shared" si="30"/>
        <v/>
      </c>
      <c r="M144" s="44" t="str">
        <f t="shared" si="31"/>
        <v/>
      </c>
      <c r="N144" s="44" t="str">
        <f t="shared" si="32"/>
        <v/>
      </c>
      <c r="O144" s="42"/>
      <c r="P144" s="81"/>
      <c r="Q144" s="82"/>
      <c r="R144" s="83"/>
      <c r="S144" s="44">
        <f t="shared" si="33"/>
        <v>0</v>
      </c>
      <c r="T144" s="81"/>
      <c r="U144" s="82"/>
      <c r="V144" s="83"/>
      <c r="W144" s="44">
        <f t="shared" si="34"/>
        <v>0</v>
      </c>
      <c r="X144" s="81"/>
      <c r="Y144" s="82"/>
      <c r="Z144" s="83"/>
      <c r="AA144" s="44">
        <f t="shared" si="35"/>
        <v>0</v>
      </c>
      <c r="AB144" s="81"/>
      <c r="AC144" s="82"/>
      <c r="AD144" s="83"/>
      <c r="AE144" s="44">
        <f t="shared" si="36"/>
        <v>0</v>
      </c>
      <c r="AF144" s="81"/>
      <c r="AG144" s="82"/>
      <c r="AH144" s="83"/>
      <c r="AI144" s="44">
        <f t="shared" si="37"/>
        <v>0</v>
      </c>
      <c r="AJ144" s="81"/>
      <c r="AK144" s="82"/>
      <c r="AL144" s="83"/>
      <c r="AM144" s="44">
        <f t="shared" si="38"/>
        <v>0</v>
      </c>
      <c r="AN144" s="81"/>
      <c r="AO144" s="82"/>
      <c r="AP144" s="83"/>
      <c r="AQ144" s="44">
        <f t="shared" si="39"/>
        <v>0</v>
      </c>
      <c r="AR144" s="81"/>
      <c r="AS144" s="82"/>
      <c r="AT144" s="83"/>
      <c r="AU144" s="44">
        <f t="shared" si="40"/>
        <v>0</v>
      </c>
      <c r="AV144" s="81"/>
      <c r="AW144" s="82"/>
      <c r="AX144" s="83"/>
      <c r="AY144" s="44">
        <f t="shared" si="41"/>
        <v>0</v>
      </c>
      <c r="AZ144" s="81"/>
      <c r="BA144" s="82"/>
      <c r="BB144" s="83"/>
      <c r="BC144" s="44">
        <f t="shared" si="42"/>
        <v>0</v>
      </c>
      <c r="BD144" s="81"/>
      <c r="BE144" s="82"/>
      <c r="BF144" s="83"/>
      <c r="BG144" s="44">
        <f t="shared" si="43"/>
        <v>0</v>
      </c>
      <c r="BH144" s="81"/>
      <c r="BI144" s="82"/>
      <c r="BJ144" s="83"/>
      <c r="BK144" s="44">
        <f t="shared" si="44"/>
        <v>0</v>
      </c>
    </row>
    <row r="145" spans="1:63" ht="14.25" customHeight="1" x14ac:dyDescent="0.25">
      <c r="A145" s="41"/>
      <c r="B145" s="42"/>
      <c r="C145" s="42"/>
      <c r="D145" s="35">
        <v>111</v>
      </c>
      <c r="E145" s="84"/>
      <c r="F145" s="42"/>
      <c r="G145" s="48" t="str">
        <f t="shared" si="27"/>
        <v/>
      </c>
      <c r="H145" s="25" t="str">
        <f t="array" ref="H145">IF(I145="","",IFERROR(INDEX(Lid!$F:$F,MATCH($E145,Lid!$A:$A,0)),""))</f>
        <v/>
      </c>
      <c r="I145" s="93" t="str">
        <f t="shared" si="28"/>
        <v/>
      </c>
      <c r="J145" s="48" t="str">
        <f t="shared" si="29"/>
        <v/>
      </c>
      <c r="K145" s="25" t="str">
        <f t="array" ref="K145">IF(I145="","",IFERROR($D$6 &amp; " " &amp;INDEX(Lid!$B:$B,MATCH($E145,Lid!$A:$A,0)),""))</f>
        <v/>
      </c>
      <c r="L145" s="44" t="str">
        <f t="shared" si="30"/>
        <v/>
      </c>
      <c r="M145" s="44" t="str">
        <f t="shared" si="31"/>
        <v/>
      </c>
      <c r="N145" s="44" t="str">
        <f t="shared" si="32"/>
        <v/>
      </c>
      <c r="O145" s="42"/>
      <c r="P145" s="81"/>
      <c r="Q145" s="82"/>
      <c r="R145" s="83"/>
      <c r="S145" s="44">
        <f t="shared" si="33"/>
        <v>0</v>
      </c>
      <c r="T145" s="81"/>
      <c r="U145" s="82"/>
      <c r="V145" s="83"/>
      <c r="W145" s="44">
        <f t="shared" si="34"/>
        <v>0</v>
      </c>
      <c r="X145" s="81"/>
      <c r="Y145" s="82"/>
      <c r="Z145" s="83"/>
      <c r="AA145" s="44">
        <f t="shared" si="35"/>
        <v>0</v>
      </c>
      <c r="AB145" s="81"/>
      <c r="AC145" s="82"/>
      <c r="AD145" s="83"/>
      <c r="AE145" s="44">
        <f t="shared" si="36"/>
        <v>0</v>
      </c>
      <c r="AF145" s="81"/>
      <c r="AG145" s="82"/>
      <c r="AH145" s="83"/>
      <c r="AI145" s="44">
        <f t="shared" si="37"/>
        <v>0</v>
      </c>
      <c r="AJ145" s="81"/>
      <c r="AK145" s="82"/>
      <c r="AL145" s="83"/>
      <c r="AM145" s="44">
        <f t="shared" si="38"/>
        <v>0</v>
      </c>
      <c r="AN145" s="81"/>
      <c r="AO145" s="82"/>
      <c r="AP145" s="83"/>
      <c r="AQ145" s="44">
        <f t="shared" si="39"/>
        <v>0</v>
      </c>
      <c r="AR145" s="81"/>
      <c r="AS145" s="82"/>
      <c r="AT145" s="83"/>
      <c r="AU145" s="44">
        <f t="shared" si="40"/>
        <v>0</v>
      </c>
      <c r="AV145" s="81"/>
      <c r="AW145" s="82"/>
      <c r="AX145" s="83"/>
      <c r="AY145" s="44">
        <f t="shared" si="41"/>
        <v>0</v>
      </c>
      <c r="AZ145" s="81"/>
      <c r="BA145" s="82"/>
      <c r="BB145" s="83"/>
      <c r="BC145" s="44">
        <f t="shared" si="42"/>
        <v>0</v>
      </c>
      <c r="BD145" s="81"/>
      <c r="BE145" s="82"/>
      <c r="BF145" s="83"/>
      <c r="BG145" s="44">
        <f t="shared" si="43"/>
        <v>0</v>
      </c>
      <c r="BH145" s="81"/>
      <c r="BI145" s="82"/>
      <c r="BJ145" s="83"/>
      <c r="BK145" s="44">
        <f t="shared" si="44"/>
        <v>0</v>
      </c>
    </row>
    <row r="146" spans="1:63" ht="14.25" customHeight="1" x14ac:dyDescent="0.25">
      <c r="A146" s="41"/>
      <c r="B146" s="42"/>
      <c r="C146" s="42"/>
      <c r="D146" s="35">
        <v>112</v>
      </c>
      <c r="E146" s="84"/>
      <c r="F146" s="42"/>
      <c r="G146" s="48" t="str">
        <f t="shared" si="27"/>
        <v/>
      </c>
      <c r="H146" s="25" t="str">
        <f t="array" ref="H146">IF(I146="","",IFERROR(INDEX(Lid!$F:$F,MATCH($E146,Lid!$A:$A,0)),""))</f>
        <v/>
      </c>
      <c r="I146" s="93" t="str">
        <f t="shared" si="28"/>
        <v/>
      </c>
      <c r="J146" s="48" t="str">
        <f t="shared" si="29"/>
        <v/>
      </c>
      <c r="K146" s="25" t="str">
        <f t="array" ref="K146">IF(I146="","",IFERROR($D$6 &amp; " " &amp;INDEX(Lid!$B:$B,MATCH($E146,Lid!$A:$A,0)),""))</f>
        <v/>
      </c>
      <c r="L146" s="44" t="str">
        <f t="shared" si="30"/>
        <v/>
      </c>
      <c r="M146" s="44" t="str">
        <f t="shared" si="31"/>
        <v/>
      </c>
      <c r="N146" s="44" t="str">
        <f t="shared" si="32"/>
        <v/>
      </c>
      <c r="O146" s="42"/>
      <c r="P146" s="81"/>
      <c r="Q146" s="82"/>
      <c r="R146" s="83"/>
      <c r="S146" s="44">
        <f t="shared" si="33"/>
        <v>0</v>
      </c>
      <c r="T146" s="81"/>
      <c r="U146" s="82"/>
      <c r="V146" s="83"/>
      <c r="W146" s="44">
        <f t="shared" si="34"/>
        <v>0</v>
      </c>
      <c r="X146" s="81"/>
      <c r="Y146" s="82"/>
      <c r="Z146" s="83"/>
      <c r="AA146" s="44">
        <f t="shared" si="35"/>
        <v>0</v>
      </c>
      <c r="AB146" s="81"/>
      <c r="AC146" s="82"/>
      <c r="AD146" s="83"/>
      <c r="AE146" s="44">
        <f t="shared" si="36"/>
        <v>0</v>
      </c>
      <c r="AF146" s="81"/>
      <c r="AG146" s="82"/>
      <c r="AH146" s="83"/>
      <c r="AI146" s="44">
        <f t="shared" si="37"/>
        <v>0</v>
      </c>
      <c r="AJ146" s="81"/>
      <c r="AK146" s="82"/>
      <c r="AL146" s="83"/>
      <c r="AM146" s="44">
        <f t="shared" si="38"/>
        <v>0</v>
      </c>
      <c r="AN146" s="81"/>
      <c r="AO146" s="82"/>
      <c r="AP146" s="83"/>
      <c r="AQ146" s="44">
        <f t="shared" si="39"/>
        <v>0</v>
      </c>
      <c r="AR146" s="81"/>
      <c r="AS146" s="82"/>
      <c r="AT146" s="83"/>
      <c r="AU146" s="44">
        <f t="shared" si="40"/>
        <v>0</v>
      </c>
      <c r="AV146" s="81"/>
      <c r="AW146" s="82"/>
      <c r="AX146" s="83"/>
      <c r="AY146" s="44">
        <f t="shared" si="41"/>
        <v>0</v>
      </c>
      <c r="AZ146" s="81"/>
      <c r="BA146" s="82"/>
      <c r="BB146" s="83"/>
      <c r="BC146" s="44">
        <f t="shared" si="42"/>
        <v>0</v>
      </c>
      <c r="BD146" s="81"/>
      <c r="BE146" s="82"/>
      <c r="BF146" s="83"/>
      <c r="BG146" s="44">
        <f t="shared" si="43"/>
        <v>0</v>
      </c>
      <c r="BH146" s="81"/>
      <c r="BI146" s="82"/>
      <c r="BJ146" s="83"/>
      <c r="BK146" s="44">
        <f t="shared" si="44"/>
        <v>0</v>
      </c>
    </row>
    <row r="147" spans="1:63" ht="14.25" customHeight="1" x14ac:dyDescent="0.25">
      <c r="A147" s="41"/>
      <c r="B147" s="42"/>
      <c r="C147" s="42"/>
      <c r="D147" s="35">
        <v>113</v>
      </c>
      <c r="E147" s="84"/>
      <c r="F147" s="42"/>
      <c r="G147" s="48" t="str">
        <f t="shared" si="27"/>
        <v/>
      </c>
      <c r="H147" s="25" t="str">
        <f t="array" ref="H147">IF(I147="","",IFERROR(INDEX(Lid!$F:$F,MATCH($E147,Lid!$A:$A,0)),""))</f>
        <v/>
      </c>
      <c r="I147" s="93" t="str">
        <f t="shared" si="28"/>
        <v/>
      </c>
      <c r="J147" s="48" t="str">
        <f t="shared" si="29"/>
        <v/>
      </c>
      <c r="K147" s="25" t="str">
        <f t="array" ref="K147">IF(I147="","",IFERROR($D$6 &amp; " " &amp;INDEX(Lid!$B:$B,MATCH($E147,Lid!$A:$A,0)),""))</f>
        <v/>
      </c>
      <c r="L147" s="44" t="str">
        <f t="shared" si="30"/>
        <v/>
      </c>
      <c r="M147" s="44" t="str">
        <f t="shared" si="31"/>
        <v/>
      </c>
      <c r="N147" s="44" t="str">
        <f t="shared" si="32"/>
        <v/>
      </c>
      <c r="O147" s="42"/>
      <c r="P147" s="81"/>
      <c r="Q147" s="82"/>
      <c r="R147" s="83"/>
      <c r="S147" s="44">
        <f t="shared" si="33"/>
        <v>0</v>
      </c>
      <c r="T147" s="81"/>
      <c r="U147" s="82"/>
      <c r="V147" s="83"/>
      <c r="W147" s="44">
        <f t="shared" si="34"/>
        <v>0</v>
      </c>
      <c r="X147" s="81"/>
      <c r="Y147" s="82"/>
      <c r="Z147" s="83"/>
      <c r="AA147" s="44">
        <f t="shared" si="35"/>
        <v>0</v>
      </c>
      <c r="AB147" s="81"/>
      <c r="AC147" s="82"/>
      <c r="AD147" s="83"/>
      <c r="AE147" s="44">
        <f t="shared" si="36"/>
        <v>0</v>
      </c>
      <c r="AF147" s="81"/>
      <c r="AG147" s="82"/>
      <c r="AH147" s="83"/>
      <c r="AI147" s="44">
        <f t="shared" si="37"/>
        <v>0</v>
      </c>
      <c r="AJ147" s="81"/>
      <c r="AK147" s="82"/>
      <c r="AL147" s="83"/>
      <c r="AM147" s="44">
        <f t="shared" si="38"/>
        <v>0</v>
      </c>
      <c r="AN147" s="81"/>
      <c r="AO147" s="82"/>
      <c r="AP147" s="83"/>
      <c r="AQ147" s="44">
        <f t="shared" si="39"/>
        <v>0</v>
      </c>
      <c r="AR147" s="81"/>
      <c r="AS147" s="82"/>
      <c r="AT147" s="83"/>
      <c r="AU147" s="44">
        <f t="shared" si="40"/>
        <v>0</v>
      </c>
      <c r="AV147" s="81"/>
      <c r="AW147" s="82"/>
      <c r="AX147" s="83"/>
      <c r="AY147" s="44">
        <f t="shared" si="41"/>
        <v>0</v>
      </c>
      <c r="AZ147" s="81"/>
      <c r="BA147" s="82"/>
      <c r="BB147" s="83"/>
      <c r="BC147" s="44">
        <f t="shared" si="42"/>
        <v>0</v>
      </c>
      <c r="BD147" s="81"/>
      <c r="BE147" s="82"/>
      <c r="BF147" s="83"/>
      <c r="BG147" s="44">
        <f t="shared" si="43"/>
        <v>0</v>
      </c>
      <c r="BH147" s="81"/>
      <c r="BI147" s="82"/>
      <c r="BJ147" s="83"/>
      <c r="BK147" s="44">
        <f t="shared" si="44"/>
        <v>0</v>
      </c>
    </row>
    <row r="148" spans="1:63" ht="14.25" customHeight="1" x14ac:dyDescent="0.25">
      <c r="A148" s="41"/>
      <c r="B148" s="42"/>
      <c r="C148" s="42"/>
      <c r="D148" s="35">
        <v>114</v>
      </c>
      <c r="E148" s="84"/>
      <c r="F148" s="42"/>
      <c r="G148" s="48" t="str">
        <f t="shared" si="27"/>
        <v/>
      </c>
      <c r="H148" s="25" t="str">
        <f t="array" ref="H148">IF(I148="","",IFERROR(INDEX(Lid!$F:$F,MATCH($E148,Lid!$A:$A,0)),""))</f>
        <v/>
      </c>
      <c r="I148" s="93" t="str">
        <f t="shared" si="28"/>
        <v/>
      </c>
      <c r="J148" s="48" t="str">
        <f t="shared" si="29"/>
        <v/>
      </c>
      <c r="K148" s="25" t="str">
        <f t="array" ref="K148">IF(I148="","",IFERROR($D$6 &amp; " " &amp;INDEX(Lid!$B:$B,MATCH($E148,Lid!$A:$A,0)),""))</f>
        <v/>
      </c>
      <c r="L148" s="44" t="str">
        <f t="shared" si="30"/>
        <v/>
      </c>
      <c r="M148" s="44" t="str">
        <f t="shared" si="31"/>
        <v/>
      </c>
      <c r="N148" s="44" t="str">
        <f t="shared" si="32"/>
        <v/>
      </c>
      <c r="O148" s="42"/>
      <c r="P148" s="81"/>
      <c r="Q148" s="82"/>
      <c r="R148" s="83"/>
      <c r="S148" s="44">
        <f t="shared" si="33"/>
        <v>0</v>
      </c>
      <c r="T148" s="81"/>
      <c r="U148" s="82"/>
      <c r="V148" s="83"/>
      <c r="W148" s="44">
        <f t="shared" si="34"/>
        <v>0</v>
      </c>
      <c r="X148" s="81"/>
      <c r="Y148" s="82"/>
      <c r="Z148" s="83"/>
      <c r="AA148" s="44">
        <f t="shared" si="35"/>
        <v>0</v>
      </c>
      <c r="AB148" s="81"/>
      <c r="AC148" s="82"/>
      <c r="AD148" s="83"/>
      <c r="AE148" s="44">
        <f t="shared" si="36"/>
        <v>0</v>
      </c>
      <c r="AF148" s="81"/>
      <c r="AG148" s="82"/>
      <c r="AH148" s="83"/>
      <c r="AI148" s="44">
        <f t="shared" si="37"/>
        <v>0</v>
      </c>
      <c r="AJ148" s="81"/>
      <c r="AK148" s="82"/>
      <c r="AL148" s="83"/>
      <c r="AM148" s="44">
        <f t="shared" si="38"/>
        <v>0</v>
      </c>
      <c r="AN148" s="81"/>
      <c r="AO148" s="82"/>
      <c r="AP148" s="83"/>
      <c r="AQ148" s="44">
        <f t="shared" si="39"/>
        <v>0</v>
      </c>
      <c r="AR148" s="81"/>
      <c r="AS148" s="82"/>
      <c r="AT148" s="83"/>
      <c r="AU148" s="44">
        <f t="shared" si="40"/>
        <v>0</v>
      </c>
      <c r="AV148" s="81"/>
      <c r="AW148" s="82"/>
      <c r="AX148" s="83"/>
      <c r="AY148" s="44">
        <f t="shared" si="41"/>
        <v>0</v>
      </c>
      <c r="AZ148" s="81"/>
      <c r="BA148" s="82"/>
      <c r="BB148" s="83"/>
      <c r="BC148" s="44">
        <f t="shared" si="42"/>
        <v>0</v>
      </c>
      <c r="BD148" s="81"/>
      <c r="BE148" s="82"/>
      <c r="BF148" s="83"/>
      <c r="BG148" s="44">
        <f t="shared" si="43"/>
        <v>0</v>
      </c>
      <c r="BH148" s="81"/>
      <c r="BI148" s="82"/>
      <c r="BJ148" s="83"/>
      <c r="BK148" s="44">
        <f t="shared" si="44"/>
        <v>0</v>
      </c>
    </row>
    <row r="149" spans="1:63" ht="14.25" customHeight="1" x14ac:dyDescent="0.25">
      <c r="A149" s="41"/>
      <c r="B149" s="42"/>
      <c r="C149" s="42"/>
      <c r="D149" s="35">
        <v>115</v>
      </c>
      <c r="E149" s="84"/>
      <c r="F149" s="42"/>
      <c r="G149" s="48" t="str">
        <f t="shared" si="27"/>
        <v/>
      </c>
      <c r="H149" s="25" t="str">
        <f t="array" ref="H149">IF(I149="","",IFERROR(INDEX(Lid!$F:$F,MATCH($E149,Lid!$A:$A,0)),""))</f>
        <v/>
      </c>
      <c r="I149" s="93" t="str">
        <f t="shared" si="28"/>
        <v/>
      </c>
      <c r="J149" s="48" t="str">
        <f t="shared" si="29"/>
        <v/>
      </c>
      <c r="K149" s="25" t="str">
        <f t="array" ref="K149">IF(I149="","",IFERROR($D$6 &amp; " " &amp;INDEX(Lid!$B:$B,MATCH($E149,Lid!$A:$A,0)),""))</f>
        <v/>
      </c>
      <c r="L149" s="44" t="str">
        <f t="shared" si="30"/>
        <v/>
      </c>
      <c r="M149" s="44" t="str">
        <f t="shared" si="31"/>
        <v/>
      </c>
      <c r="N149" s="44" t="str">
        <f t="shared" si="32"/>
        <v/>
      </c>
      <c r="O149" s="42"/>
      <c r="P149" s="81"/>
      <c r="Q149" s="82"/>
      <c r="R149" s="83"/>
      <c r="S149" s="44">
        <f t="shared" si="33"/>
        <v>0</v>
      </c>
      <c r="T149" s="81"/>
      <c r="U149" s="82"/>
      <c r="V149" s="83"/>
      <c r="W149" s="44">
        <f t="shared" si="34"/>
        <v>0</v>
      </c>
      <c r="X149" s="81"/>
      <c r="Y149" s="82"/>
      <c r="Z149" s="83"/>
      <c r="AA149" s="44">
        <f t="shared" si="35"/>
        <v>0</v>
      </c>
      <c r="AB149" s="81"/>
      <c r="AC149" s="82"/>
      <c r="AD149" s="83"/>
      <c r="AE149" s="44">
        <f t="shared" si="36"/>
        <v>0</v>
      </c>
      <c r="AF149" s="81"/>
      <c r="AG149" s="82"/>
      <c r="AH149" s="83"/>
      <c r="AI149" s="44">
        <f t="shared" si="37"/>
        <v>0</v>
      </c>
      <c r="AJ149" s="81"/>
      <c r="AK149" s="82"/>
      <c r="AL149" s="83"/>
      <c r="AM149" s="44">
        <f t="shared" si="38"/>
        <v>0</v>
      </c>
      <c r="AN149" s="81"/>
      <c r="AO149" s="82"/>
      <c r="AP149" s="83"/>
      <c r="AQ149" s="44">
        <f t="shared" si="39"/>
        <v>0</v>
      </c>
      <c r="AR149" s="81"/>
      <c r="AS149" s="82"/>
      <c r="AT149" s="83"/>
      <c r="AU149" s="44">
        <f t="shared" si="40"/>
        <v>0</v>
      </c>
      <c r="AV149" s="81"/>
      <c r="AW149" s="82"/>
      <c r="AX149" s="83"/>
      <c r="AY149" s="44">
        <f t="shared" si="41"/>
        <v>0</v>
      </c>
      <c r="AZ149" s="81"/>
      <c r="BA149" s="82"/>
      <c r="BB149" s="83"/>
      <c r="BC149" s="44">
        <f t="shared" si="42"/>
        <v>0</v>
      </c>
      <c r="BD149" s="81"/>
      <c r="BE149" s="82"/>
      <c r="BF149" s="83"/>
      <c r="BG149" s="44">
        <f t="shared" si="43"/>
        <v>0</v>
      </c>
      <c r="BH149" s="81"/>
      <c r="BI149" s="82"/>
      <c r="BJ149" s="83"/>
      <c r="BK149" s="44">
        <f t="shared" si="44"/>
        <v>0</v>
      </c>
    </row>
    <row r="150" spans="1:63" ht="14.25" customHeight="1" x14ac:dyDescent="0.25">
      <c r="A150" s="41"/>
      <c r="B150" s="42"/>
      <c r="C150" s="42"/>
      <c r="D150" s="35">
        <v>116</v>
      </c>
      <c r="E150" s="84"/>
      <c r="F150" s="42"/>
      <c r="G150" s="48" t="str">
        <f t="shared" si="27"/>
        <v/>
      </c>
      <c r="H150" s="25" t="str">
        <f t="array" ref="H150">IF(I150="","",IFERROR(INDEX(Lid!$F:$F,MATCH($E150,Lid!$A:$A,0)),""))</f>
        <v/>
      </c>
      <c r="I150" s="93" t="str">
        <f t="shared" si="28"/>
        <v/>
      </c>
      <c r="J150" s="48" t="str">
        <f t="shared" si="29"/>
        <v/>
      </c>
      <c r="K150" s="25" t="str">
        <f t="array" ref="K150">IF(I150="","",IFERROR($D$6 &amp; " " &amp;INDEX(Lid!$B:$B,MATCH($E150,Lid!$A:$A,0)),""))</f>
        <v/>
      </c>
      <c r="L150" s="44" t="str">
        <f t="shared" si="30"/>
        <v/>
      </c>
      <c r="M150" s="44" t="str">
        <f t="shared" si="31"/>
        <v/>
      </c>
      <c r="N150" s="44" t="str">
        <f t="shared" si="32"/>
        <v/>
      </c>
      <c r="O150" s="42"/>
      <c r="P150" s="81"/>
      <c r="Q150" s="82"/>
      <c r="R150" s="83"/>
      <c r="S150" s="44">
        <f t="shared" si="33"/>
        <v>0</v>
      </c>
      <c r="T150" s="81"/>
      <c r="U150" s="82"/>
      <c r="V150" s="83"/>
      <c r="W150" s="44">
        <f t="shared" si="34"/>
        <v>0</v>
      </c>
      <c r="X150" s="81"/>
      <c r="Y150" s="82"/>
      <c r="Z150" s="83"/>
      <c r="AA150" s="44">
        <f t="shared" si="35"/>
        <v>0</v>
      </c>
      <c r="AB150" s="81"/>
      <c r="AC150" s="82"/>
      <c r="AD150" s="83"/>
      <c r="AE150" s="44">
        <f t="shared" si="36"/>
        <v>0</v>
      </c>
      <c r="AF150" s="81"/>
      <c r="AG150" s="82"/>
      <c r="AH150" s="83"/>
      <c r="AI150" s="44">
        <f t="shared" si="37"/>
        <v>0</v>
      </c>
      <c r="AJ150" s="81"/>
      <c r="AK150" s="82"/>
      <c r="AL150" s="83"/>
      <c r="AM150" s="44">
        <f t="shared" si="38"/>
        <v>0</v>
      </c>
      <c r="AN150" s="81"/>
      <c r="AO150" s="82"/>
      <c r="AP150" s="83"/>
      <c r="AQ150" s="44">
        <f t="shared" si="39"/>
        <v>0</v>
      </c>
      <c r="AR150" s="81"/>
      <c r="AS150" s="82"/>
      <c r="AT150" s="83"/>
      <c r="AU150" s="44">
        <f t="shared" si="40"/>
        <v>0</v>
      </c>
      <c r="AV150" s="81"/>
      <c r="AW150" s="82"/>
      <c r="AX150" s="83"/>
      <c r="AY150" s="44">
        <f t="shared" si="41"/>
        <v>0</v>
      </c>
      <c r="AZ150" s="81"/>
      <c r="BA150" s="82"/>
      <c r="BB150" s="83"/>
      <c r="BC150" s="44">
        <f t="shared" si="42"/>
        <v>0</v>
      </c>
      <c r="BD150" s="81"/>
      <c r="BE150" s="82"/>
      <c r="BF150" s="83"/>
      <c r="BG150" s="44">
        <f t="shared" si="43"/>
        <v>0</v>
      </c>
      <c r="BH150" s="81"/>
      <c r="BI150" s="82"/>
      <c r="BJ150" s="83"/>
      <c r="BK150" s="44">
        <f t="shared" si="44"/>
        <v>0</v>
      </c>
    </row>
    <row r="151" spans="1:63" ht="14.25" customHeight="1" x14ac:dyDescent="0.25">
      <c r="A151" s="41"/>
      <c r="B151" s="42"/>
      <c r="C151" s="42"/>
      <c r="D151" s="35">
        <v>117</v>
      </c>
      <c r="E151" s="84"/>
      <c r="F151" s="42"/>
      <c r="G151" s="48" t="str">
        <f t="shared" si="27"/>
        <v/>
      </c>
      <c r="H151" s="25" t="str">
        <f t="array" ref="H151">IF(I151="","",IFERROR(INDEX(Lid!$F:$F,MATCH($E151,Lid!$A:$A,0)),""))</f>
        <v/>
      </c>
      <c r="I151" s="93" t="str">
        <f t="shared" si="28"/>
        <v/>
      </c>
      <c r="J151" s="48" t="str">
        <f t="shared" si="29"/>
        <v/>
      </c>
      <c r="K151" s="25" t="str">
        <f t="array" ref="K151">IF(I151="","",IFERROR($D$6 &amp; " " &amp;INDEX(Lid!$B:$B,MATCH($E151,Lid!$A:$A,0)),""))</f>
        <v/>
      </c>
      <c r="L151" s="44" t="str">
        <f t="shared" si="30"/>
        <v/>
      </c>
      <c r="M151" s="44" t="str">
        <f t="shared" si="31"/>
        <v/>
      </c>
      <c r="N151" s="44" t="str">
        <f t="shared" si="32"/>
        <v/>
      </c>
      <c r="O151" s="42"/>
      <c r="P151" s="81"/>
      <c r="Q151" s="82"/>
      <c r="R151" s="83"/>
      <c r="S151" s="44">
        <f t="shared" si="33"/>
        <v>0</v>
      </c>
      <c r="T151" s="81"/>
      <c r="U151" s="82"/>
      <c r="V151" s="83"/>
      <c r="W151" s="44">
        <f t="shared" si="34"/>
        <v>0</v>
      </c>
      <c r="X151" s="81"/>
      <c r="Y151" s="82"/>
      <c r="Z151" s="83"/>
      <c r="AA151" s="44">
        <f t="shared" si="35"/>
        <v>0</v>
      </c>
      <c r="AB151" s="81"/>
      <c r="AC151" s="82"/>
      <c r="AD151" s="83"/>
      <c r="AE151" s="44">
        <f t="shared" si="36"/>
        <v>0</v>
      </c>
      <c r="AF151" s="81"/>
      <c r="AG151" s="82"/>
      <c r="AH151" s="83"/>
      <c r="AI151" s="44">
        <f t="shared" si="37"/>
        <v>0</v>
      </c>
      <c r="AJ151" s="81"/>
      <c r="AK151" s="82"/>
      <c r="AL151" s="83"/>
      <c r="AM151" s="44">
        <f t="shared" si="38"/>
        <v>0</v>
      </c>
      <c r="AN151" s="81"/>
      <c r="AO151" s="82"/>
      <c r="AP151" s="83"/>
      <c r="AQ151" s="44">
        <f t="shared" si="39"/>
        <v>0</v>
      </c>
      <c r="AR151" s="81"/>
      <c r="AS151" s="82"/>
      <c r="AT151" s="83"/>
      <c r="AU151" s="44">
        <f t="shared" si="40"/>
        <v>0</v>
      </c>
      <c r="AV151" s="81"/>
      <c r="AW151" s="82"/>
      <c r="AX151" s="83"/>
      <c r="AY151" s="44">
        <f t="shared" si="41"/>
        <v>0</v>
      </c>
      <c r="AZ151" s="81"/>
      <c r="BA151" s="82"/>
      <c r="BB151" s="83"/>
      <c r="BC151" s="44">
        <f t="shared" si="42"/>
        <v>0</v>
      </c>
      <c r="BD151" s="81"/>
      <c r="BE151" s="82"/>
      <c r="BF151" s="83"/>
      <c r="BG151" s="44">
        <f t="shared" si="43"/>
        <v>0</v>
      </c>
      <c r="BH151" s="81"/>
      <c r="BI151" s="82"/>
      <c r="BJ151" s="83"/>
      <c r="BK151" s="44">
        <f t="shared" si="44"/>
        <v>0</v>
      </c>
    </row>
    <row r="152" spans="1:63" ht="14.25" customHeight="1" x14ac:dyDescent="0.25">
      <c r="A152" s="41"/>
      <c r="B152" s="42"/>
      <c r="C152" s="42"/>
      <c r="D152" s="35">
        <v>118</v>
      </c>
      <c r="E152" s="84"/>
      <c r="F152" s="42"/>
      <c r="G152" s="48" t="str">
        <f t="shared" si="27"/>
        <v/>
      </c>
      <c r="H152" s="25" t="str">
        <f t="array" ref="H152">IF(I152="","",IFERROR(INDEX(Lid!$F:$F,MATCH($E152,Lid!$A:$A,0)),""))</f>
        <v/>
      </c>
      <c r="I152" s="93" t="str">
        <f t="shared" si="28"/>
        <v/>
      </c>
      <c r="J152" s="48" t="str">
        <f t="shared" si="29"/>
        <v/>
      </c>
      <c r="K152" s="25" t="str">
        <f t="array" ref="K152">IF(I152="","",IFERROR($D$6 &amp; " " &amp;INDEX(Lid!$B:$B,MATCH($E152,Lid!$A:$A,0)),""))</f>
        <v/>
      </c>
      <c r="L152" s="44" t="str">
        <f t="shared" si="30"/>
        <v/>
      </c>
      <c r="M152" s="44" t="str">
        <f t="shared" si="31"/>
        <v/>
      </c>
      <c r="N152" s="44" t="str">
        <f t="shared" si="32"/>
        <v/>
      </c>
      <c r="O152" s="42"/>
      <c r="P152" s="81"/>
      <c r="Q152" s="82"/>
      <c r="R152" s="83"/>
      <c r="S152" s="44">
        <f t="shared" si="33"/>
        <v>0</v>
      </c>
      <c r="T152" s="81"/>
      <c r="U152" s="82"/>
      <c r="V152" s="83"/>
      <c r="W152" s="44">
        <f t="shared" si="34"/>
        <v>0</v>
      </c>
      <c r="X152" s="81"/>
      <c r="Y152" s="82"/>
      <c r="Z152" s="83"/>
      <c r="AA152" s="44">
        <f t="shared" si="35"/>
        <v>0</v>
      </c>
      <c r="AB152" s="81"/>
      <c r="AC152" s="82"/>
      <c r="AD152" s="83"/>
      <c r="AE152" s="44">
        <f t="shared" si="36"/>
        <v>0</v>
      </c>
      <c r="AF152" s="81"/>
      <c r="AG152" s="82"/>
      <c r="AH152" s="83"/>
      <c r="AI152" s="44">
        <f t="shared" si="37"/>
        <v>0</v>
      </c>
      <c r="AJ152" s="81"/>
      <c r="AK152" s="82"/>
      <c r="AL152" s="83"/>
      <c r="AM152" s="44">
        <f t="shared" si="38"/>
        <v>0</v>
      </c>
      <c r="AN152" s="81"/>
      <c r="AO152" s="82"/>
      <c r="AP152" s="83"/>
      <c r="AQ152" s="44">
        <f t="shared" si="39"/>
        <v>0</v>
      </c>
      <c r="AR152" s="81"/>
      <c r="AS152" s="82"/>
      <c r="AT152" s="83"/>
      <c r="AU152" s="44">
        <f t="shared" si="40"/>
        <v>0</v>
      </c>
      <c r="AV152" s="81"/>
      <c r="AW152" s="82"/>
      <c r="AX152" s="83"/>
      <c r="AY152" s="44">
        <f t="shared" si="41"/>
        <v>0</v>
      </c>
      <c r="AZ152" s="81"/>
      <c r="BA152" s="82"/>
      <c r="BB152" s="83"/>
      <c r="BC152" s="44">
        <f t="shared" si="42"/>
        <v>0</v>
      </c>
      <c r="BD152" s="81"/>
      <c r="BE152" s="82"/>
      <c r="BF152" s="83"/>
      <c r="BG152" s="44">
        <f t="shared" si="43"/>
        <v>0</v>
      </c>
      <c r="BH152" s="81"/>
      <c r="BI152" s="82"/>
      <c r="BJ152" s="83"/>
      <c r="BK152" s="44">
        <f t="shared" si="44"/>
        <v>0</v>
      </c>
    </row>
    <row r="153" spans="1:63" ht="14.25" customHeight="1" x14ac:dyDescent="0.25">
      <c r="A153" s="41"/>
      <c r="B153" s="42"/>
      <c r="C153" s="42"/>
      <c r="D153" s="35">
        <v>119</v>
      </c>
      <c r="E153" s="84"/>
      <c r="F153" s="42"/>
      <c r="G153" s="48" t="str">
        <f t="shared" si="27"/>
        <v/>
      </c>
      <c r="H153" s="25" t="str">
        <f t="array" ref="H153">IF(I153="","",IFERROR(INDEX(Lid!$F:$F,MATCH($E153,Lid!$A:$A,0)),""))</f>
        <v/>
      </c>
      <c r="I153" s="93" t="str">
        <f t="shared" si="28"/>
        <v/>
      </c>
      <c r="J153" s="48" t="str">
        <f t="shared" si="29"/>
        <v/>
      </c>
      <c r="K153" s="25" t="str">
        <f t="array" ref="K153">IF(I153="","",IFERROR($D$6 &amp; " " &amp;INDEX(Lid!$B:$B,MATCH($E153,Lid!$A:$A,0)),""))</f>
        <v/>
      </c>
      <c r="L153" s="44" t="str">
        <f t="shared" si="30"/>
        <v/>
      </c>
      <c r="M153" s="44" t="str">
        <f t="shared" si="31"/>
        <v/>
      </c>
      <c r="N153" s="44" t="str">
        <f t="shared" si="32"/>
        <v/>
      </c>
      <c r="O153" s="42"/>
      <c r="P153" s="81"/>
      <c r="Q153" s="82"/>
      <c r="R153" s="83"/>
      <c r="S153" s="44">
        <f t="shared" si="33"/>
        <v>0</v>
      </c>
      <c r="T153" s="81"/>
      <c r="U153" s="82"/>
      <c r="V153" s="83"/>
      <c r="W153" s="44">
        <f t="shared" si="34"/>
        <v>0</v>
      </c>
      <c r="X153" s="81"/>
      <c r="Y153" s="82"/>
      <c r="Z153" s="83"/>
      <c r="AA153" s="44">
        <f t="shared" si="35"/>
        <v>0</v>
      </c>
      <c r="AB153" s="81"/>
      <c r="AC153" s="82"/>
      <c r="AD153" s="83"/>
      <c r="AE153" s="44">
        <f t="shared" si="36"/>
        <v>0</v>
      </c>
      <c r="AF153" s="81"/>
      <c r="AG153" s="82"/>
      <c r="AH153" s="83"/>
      <c r="AI153" s="44">
        <f t="shared" si="37"/>
        <v>0</v>
      </c>
      <c r="AJ153" s="81"/>
      <c r="AK153" s="82"/>
      <c r="AL153" s="83"/>
      <c r="AM153" s="44">
        <f t="shared" si="38"/>
        <v>0</v>
      </c>
      <c r="AN153" s="81"/>
      <c r="AO153" s="82"/>
      <c r="AP153" s="83"/>
      <c r="AQ153" s="44">
        <f t="shared" si="39"/>
        <v>0</v>
      </c>
      <c r="AR153" s="81"/>
      <c r="AS153" s="82"/>
      <c r="AT153" s="83"/>
      <c r="AU153" s="44">
        <f t="shared" si="40"/>
        <v>0</v>
      </c>
      <c r="AV153" s="81"/>
      <c r="AW153" s="82"/>
      <c r="AX153" s="83"/>
      <c r="AY153" s="44">
        <f t="shared" si="41"/>
        <v>0</v>
      </c>
      <c r="AZ153" s="81"/>
      <c r="BA153" s="82"/>
      <c r="BB153" s="83"/>
      <c r="BC153" s="44">
        <f t="shared" si="42"/>
        <v>0</v>
      </c>
      <c r="BD153" s="81"/>
      <c r="BE153" s="82"/>
      <c r="BF153" s="83"/>
      <c r="BG153" s="44">
        <f t="shared" si="43"/>
        <v>0</v>
      </c>
      <c r="BH153" s="81"/>
      <c r="BI153" s="82"/>
      <c r="BJ153" s="83"/>
      <c r="BK153" s="44">
        <f t="shared" si="44"/>
        <v>0</v>
      </c>
    </row>
    <row r="154" spans="1:63" ht="14.25" customHeight="1" x14ac:dyDescent="0.25">
      <c r="A154" s="41"/>
      <c r="B154" s="42"/>
      <c r="C154" s="42"/>
      <c r="D154" s="35">
        <v>120</v>
      </c>
      <c r="E154" s="84"/>
      <c r="F154" s="42"/>
      <c r="G154" s="48" t="str">
        <f t="shared" si="27"/>
        <v/>
      </c>
      <c r="H154" s="25" t="str">
        <f t="array" ref="H154">IF(I154="","",IFERROR(INDEX(Lid!$F:$F,MATCH($E154,Lid!$A:$A,0)),""))</f>
        <v/>
      </c>
      <c r="I154" s="93" t="str">
        <f t="shared" si="28"/>
        <v/>
      </c>
      <c r="J154" s="48" t="str">
        <f t="shared" si="29"/>
        <v/>
      </c>
      <c r="K154" s="25" t="str">
        <f t="array" ref="K154">IF(I154="","",IFERROR($D$6 &amp; " " &amp;INDEX(Lid!$B:$B,MATCH($E154,Lid!$A:$A,0)),""))</f>
        <v/>
      </c>
      <c r="L154" s="44" t="str">
        <f t="shared" si="30"/>
        <v/>
      </c>
      <c r="M154" s="44" t="str">
        <f t="shared" si="31"/>
        <v/>
      </c>
      <c r="N154" s="44" t="str">
        <f t="shared" si="32"/>
        <v/>
      </c>
      <c r="O154" s="42"/>
      <c r="P154" s="81"/>
      <c r="Q154" s="82"/>
      <c r="R154" s="83"/>
      <c r="S154" s="44">
        <f t="shared" si="33"/>
        <v>0</v>
      </c>
      <c r="T154" s="81"/>
      <c r="U154" s="82"/>
      <c r="V154" s="83"/>
      <c r="W154" s="44">
        <f t="shared" si="34"/>
        <v>0</v>
      </c>
      <c r="X154" s="81"/>
      <c r="Y154" s="82"/>
      <c r="Z154" s="83"/>
      <c r="AA154" s="44">
        <f t="shared" si="35"/>
        <v>0</v>
      </c>
      <c r="AB154" s="81"/>
      <c r="AC154" s="82"/>
      <c r="AD154" s="83"/>
      <c r="AE154" s="44">
        <f t="shared" si="36"/>
        <v>0</v>
      </c>
      <c r="AF154" s="81"/>
      <c r="AG154" s="82"/>
      <c r="AH154" s="83"/>
      <c r="AI154" s="44">
        <f t="shared" si="37"/>
        <v>0</v>
      </c>
      <c r="AJ154" s="81"/>
      <c r="AK154" s="82"/>
      <c r="AL154" s="83"/>
      <c r="AM154" s="44">
        <f t="shared" si="38"/>
        <v>0</v>
      </c>
      <c r="AN154" s="81"/>
      <c r="AO154" s="82"/>
      <c r="AP154" s="83"/>
      <c r="AQ154" s="44">
        <f t="shared" si="39"/>
        <v>0</v>
      </c>
      <c r="AR154" s="81"/>
      <c r="AS154" s="82"/>
      <c r="AT154" s="83"/>
      <c r="AU154" s="44">
        <f t="shared" si="40"/>
        <v>0</v>
      </c>
      <c r="AV154" s="81"/>
      <c r="AW154" s="82"/>
      <c r="AX154" s="83"/>
      <c r="AY154" s="44">
        <f t="shared" si="41"/>
        <v>0</v>
      </c>
      <c r="AZ154" s="81"/>
      <c r="BA154" s="82"/>
      <c r="BB154" s="83"/>
      <c r="BC154" s="44">
        <f t="shared" si="42"/>
        <v>0</v>
      </c>
      <c r="BD154" s="81"/>
      <c r="BE154" s="82"/>
      <c r="BF154" s="83"/>
      <c r="BG154" s="44">
        <f t="shared" si="43"/>
        <v>0</v>
      </c>
      <c r="BH154" s="81"/>
      <c r="BI154" s="82"/>
      <c r="BJ154" s="83"/>
      <c r="BK154" s="44">
        <f t="shared" si="44"/>
        <v>0</v>
      </c>
    </row>
    <row r="155" spans="1:63" ht="14.25" customHeight="1" x14ac:dyDescent="0.25">
      <c r="A155" s="41"/>
      <c r="B155" s="42"/>
      <c r="C155" s="42"/>
      <c r="D155" s="35">
        <v>121</v>
      </c>
      <c r="E155" s="84"/>
      <c r="F155" s="42"/>
      <c r="G155" s="48" t="str">
        <f t="shared" si="27"/>
        <v/>
      </c>
      <c r="H155" s="25" t="str">
        <f t="array" ref="H155">IF(I155="","",IFERROR(INDEX(Lid!$F:$F,MATCH($E155,Lid!$A:$A,0)),""))</f>
        <v/>
      </c>
      <c r="I155" s="93" t="str">
        <f t="shared" si="28"/>
        <v/>
      </c>
      <c r="J155" s="48" t="str">
        <f t="shared" si="29"/>
        <v/>
      </c>
      <c r="K155" s="25" t="str">
        <f t="array" ref="K155">IF(I155="","",IFERROR($D$6 &amp; " " &amp;INDEX(Lid!$B:$B,MATCH($E155,Lid!$A:$A,0)),""))</f>
        <v/>
      </c>
      <c r="L155" s="44" t="str">
        <f t="shared" si="30"/>
        <v/>
      </c>
      <c r="M155" s="44" t="str">
        <f t="shared" si="31"/>
        <v/>
      </c>
      <c r="N155" s="44" t="str">
        <f t="shared" si="32"/>
        <v/>
      </c>
      <c r="O155" s="42"/>
      <c r="P155" s="81"/>
      <c r="Q155" s="82"/>
      <c r="R155" s="83"/>
      <c r="S155" s="44">
        <f t="shared" si="33"/>
        <v>0</v>
      </c>
      <c r="T155" s="81"/>
      <c r="U155" s="82"/>
      <c r="V155" s="83"/>
      <c r="W155" s="44">
        <f t="shared" si="34"/>
        <v>0</v>
      </c>
      <c r="X155" s="81"/>
      <c r="Y155" s="82"/>
      <c r="Z155" s="83"/>
      <c r="AA155" s="44">
        <f t="shared" si="35"/>
        <v>0</v>
      </c>
      <c r="AB155" s="81"/>
      <c r="AC155" s="82"/>
      <c r="AD155" s="83"/>
      <c r="AE155" s="44">
        <f t="shared" si="36"/>
        <v>0</v>
      </c>
      <c r="AF155" s="81"/>
      <c r="AG155" s="82"/>
      <c r="AH155" s="83"/>
      <c r="AI155" s="44">
        <f t="shared" si="37"/>
        <v>0</v>
      </c>
      <c r="AJ155" s="81"/>
      <c r="AK155" s="82"/>
      <c r="AL155" s="83"/>
      <c r="AM155" s="44">
        <f t="shared" si="38"/>
        <v>0</v>
      </c>
      <c r="AN155" s="81"/>
      <c r="AO155" s="82"/>
      <c r="AP155" s="83"/>
      <c r="AQ155" s="44">
        <f t="shared" si="39"/>
        <v>0</v>
      </c>
      <c r="AR155" s="81"/>
      <c r="AS155" s="82"/>
      <c r="AT155" s="83"/>
      <c r="AU155" s="44">
        <f t="shared" si="40"/>
        <v>0</v>
      </c>
      <c r="AV155" s="81"/>
      <c r="AW155" s="82"/>
      <c r="AX155" s="83"/>
      <c r="AY155" s="44">
        <f t="shared" si="41"/>
        <v>0</v>
      </c>
      <c r="AZ155" s="81"/>
      <c r="BA155" s="82"/>
      <c r="BB155" s="83"/>
      <c r="BC155" s="44">
        <f t="shared" si="42"/>
        <v>0</v>
      </c>
      <c r="BD155" s="81"/>
      <c r="BE155" s="82"/>
      <c r="BF155" s="83"/>
      <c r="BG155" s="44">
        <f t="shared" si="43"/>
        <v>0</v>
      </c>
      <c r="BH155" s="81"/>
      <c r="BI155" s="82"/>
      <c r="BJ155" s="83"/>
      <c r="BK155" s="44">
        <f t="shared" si="44"/>
        <v>0</v>
      </c>
    </row>
    <row r="156" spans="1:63" ht="14.25" customHeight="1" x14ac:dyDescent="0.25">
      <c r="A156" s="41"/>
      <c r="B156" s="42"/>
      <c r="C156" s="42"/>
      <c r="D156" s="35">
        <v>122</v>
      </c>
      <c r="E156" s="84"/>
      <c r="F156" s="42"/>
      <c r="G156" s="48" t="str">
        <f t="shared" si="27"/>
        <v/>
      </c>
      <c r="H156" s="25" t="str">
        <f t="array" ref="H156">IF(I156="","",IFERROR(INDEX(Lid!$F:$F,MATCH($E156,Lid!$A:$A,0)),""))</f>
        <v/>
      </c>
      <c r="I156" s="93" t="str">
        <f t="shared" si="28"/>
        <v/>
      </c>
      <c r="J156" s="48" t="str">
        <f t="shared" si="29"/>
        <v/>
      </c>
      <c r="K156" s="25" t="str">
        <f t="array" ref="K156">IF(I156="","",IFERROR($D$6 &amp; " " &amp;INDEX(Lid!$B:$B,MATCH($E156,Lid!$A:$A,0)),""))</f>
        <v/>
      </c>
      <c r="L156" s="44" t="str">
        <f t="shared" si="30"/>
        <v/>
      </c>
      <c r="M156" s="44" t="str">
        <f t="shared" si="31"/>
        <v/>
      </c>
      <c r="N156" s="44" t="str">
        <f t="shared" si="32"/>
        <v/>
      </c>
      <c r="O156" s="42"/>
      <c r="P156" s="81"/>
      <c r="Q156" s="82"/>
      <c r="R156" s="83"/>
      <c r="S156" s="44">
        <f t="shared" si="33"/>
        <v>0</v>
      </c>
      <c r="T156" s="81"/>
      <c r="U156" s="82"/>
      <c r="V156" s="83"/>
      <c r="W156" s="44">
        <f t="shared" si="34"/>
        <v>0</v>
      </c>
      <c r="X156" s="81"/>
      <c r="Y156" s="82"/>
      <c r="Z156" s="83"/>
      <c r="AA156" s="44">
        <f t="shared" si="35"/>
        <v>0</v>
      </c>
      <c r="AB156" s="81"/>
      <c r="AC156" s="82"/>
      <c r="AD156" s="83"/>
      <c r="AE156" s="44">
        <f t="shared" si="36"/>
        <v>0</v>
      </c>
      <c r="AF156" s="81"/>
      <c r="AG156" s="82"/>
      <c r="AH156" s="83"/>
      <c r="AI156" s="44">
        <f t="shared" si="37"/>
        <v>0</v>
      </c>
      <c r="AJ156" s="81"/>
      <c r="AK156" s="82"/>
      <c r="AL156" s="83"/>
      <c r="AM156" s="44">
        <f t="shared" si="38"/>
        <v>0</v>
      </c>
      <c r="AN156" s="81"/>
      <c r="AO156" s="82"/>
      <c r="AP156" s="83"/>
      <c r="AQ156" s="44">
        <f t="shared" si="39"/>
        <v>0</v>
      </c>
      <c r="AR156" s="81"/>
      <c r="AS156" s="82"/>
      <c r="AT156" s="83"/>
      <c r="AU156" s="44">
        <f t="shared" si="40"/>
        <v>0</v>
      </c>
      <c r="AV156" s="81"/>
      <c r="AW156" s="82"/>
      <c r="AX156" s="83"/>
      <c r="AY156" s="44">
        <f t="shared" si="41"/>
        <v>0</v>
      </c>
      <c r="AZ156" s="81"/>
      <c r="BA156" s="82"/>
      <c r="BB156" s="83"/>
      <c r="BC156" s="44">
        <f t="shared" si="42"/>
        <v>0</v>
      </c>
      <c r="BD156" s="81"/>
      <c r="BE156" s="82"/>
      <c r="BF156" s="83"/>
      <c r="BG156" s="44">
        <f t="shared" si="43"/>
        <v>0</v>
      </c>
      <c r="BH156" s="81"/>
      <c r="BI156" s="82"/>
      <c r="BJ156" s="83"/>
      <c r="BK156" s="44">
        <f t="shared" si="44"/>
        <v>0</v>
      </c>
    </row>
    <row r="157" spans="1:63" ht="14.25" customHeight="1" x14ac:dyDescent="0.25">
      <c r="A157" s="41"/>
      <c r="B157" s="42"/>
      <c r="C157" s="42"/>
      <c r="D157" s="35">
        <v>123</v>
      </c>
      <c r="E157" s="84"/>
      <c r="F157" s="42"/>
      <c r="G157" s="48" t="str">
        <f t="shared" si="27"/>
        <v/>
      </c>
      <c r="H157" s="25" t="str">
        <f t="array" ref="H157">IF(I157="","",IFERROR(INDEX(Lid!$F:$F,MATCH($E157,Lid!$A:$A,0)),""))</f>
        <v/>
      </c>
      <c r="I157" s="93" t="str">
        <f t="shared" si="28"/>
        <v/>
      </c>
      <c r="J157" s="48" t="str">
        <f t="shared" si="29"/>
        <v/>
      </c>
      <c r="K157" s="25" t="str">
        <f t="array" ref="K157">IF(I157="","",IFERROR($D$6 &amp; " " &amp;INDEX(Lid!$B:$B,MATCH($E157,Lid!$A:$A,0)),""))</f>
        <v/>
      </c>
      <c r="L157" s="44" t="str">
        <f t="shared" si="30"/>
        <v/>
      </c>
      <c r="M157" s="44" t="str">
        <f t="shared" si="31"/>
        <v/>
      </c>
      <c r="N157" s="44" t="str">
        <f t="shared" si="32"/>
        <v/>
      </c>
      <c r="O157" s="42"/>
      <c r="P157" s="81"/>
      <c r="Q157" s="82"/>
      <c r="R157" s="83"/>
      <c r="S157" s="44">
        <f t="shared" si="33"/>
        <v>0</v>
      </c>
      <c r="T157" s="81"/>
      <c r="U157" s="82"/>
      <c r="V157" s="83"/>
      <c r="W157" s="44">
        <f t="shared" si="34"/>
        <v>0</v>
      </c>
      <c r="X157" s="81"/>
      <c r="Y157" s="82"/>
      <c r="Z157" s="83"/>
      <c r="AA157" s="44">
        <f t="shared" si="35"/>
        <v>0</v>
      </c>
      <c r="AB157" s="81"/>
      <c r="AC157" s="82"/>
      <c r="AD157" s="83"/>
      <c r="AE157" s="44">
        <f t="shared" si="36"/>
        <v>0</v>
      </c>
      <c r="AF157" s="81"/>
      <c r="AG157" s="82"/>
      <c r="AH157" s="83"/>
      <c r="AI157" s="44">
        <f t="shared" si="37"/>
        <v>0</v>
      </c>
      <c r="AJ157" s="81"/>
      <c r="AK157" s="82"/>
      <c r="AL157" s="83"/>
      <c r="AM157" s="44">
        <f t="shared" si="38"/>
        <v>0</v>
      </c>
      <c r="AN157" s="81"/>
      <c r="AO157" s="82"/>
      <c r="AP157" s="83"/>
      <c r="AQ157" s="44">
        <f t="shared" si="39"/>
        <v>0</v>
      </c>
      <c r="AR157" s="81"/>
      <c r="AS157" s="82"/>
      <c r="AT157" s="83"/>
      <c r="AU157" s="44">
        <f t="shared" si="40"/>
        <v>0</v>
      </c>
      <c r="AV157" s="81"/>
      <c r="AW157" s="82"/>
      <c r="AX157" s="83"/>
      <c r="AY157" s="44">
        <f t="shared" si="41"/>
        <v>0</v>
      </c>
      <c r="AZ157" s="81"/>
      <c r="BA157" s="82"/>
      <c r="BB157" s="83"/>
      <c r="BC157" s="44">
        <f t="shared" si="42"/>
        <v>0</v>
      </c>
      <c r="BD157" s="81"/>
      <c r="BE157" s="82"/>
      <c r="BF157" s="83"/>
      <c r="BG157" s="44">
        <f t="shared" si="43"/>
        <v>0</v>
      </c>
      <c r="BH157" s="81"/>
      <c r="BI157" s="82"/>
      <c r="BJ157" s="83"/>
      <c r="BK157" s="44">
        <f t="shared" si="44"/>
        <v>0</v>
      </c>
    </row>
    <row r="158" spans="1:63" ht="14.25" customHeight="1" x14ac:dyDescent="0.25">
      <c r="A158" s="41"/>
      <c r="B158" s="42"/>
      <c r="C158" s="42"/>
      <c r="D158" s="35">
        <v>124</v>
      </c>
      <c r="E158" s="84"/>
      <c r="F158" s="42"/>
      <c r="G158" s="48" t="str">
        <f t="shared" si="27"/>
        <v/>
      </c>
      <c r="H158" s="25" t="str">
        <f t="array" ref="H158">IF(I158="","",IFERROR(INDEX(Lid!$F:$F,MATCH($E158,Lid!$A:$A,0)),""))</f>
        <v/>
      </c>
      <c r="I158" s="93" t="str">
        <f t="shared" si="28"/>
        <v/>
      </c>
      <c r="J158" s="48" t="str">
        <f t="shared" si="29"/>
        <v/>
      </c>
      <c r="K158" s="25" t="str">
        <f t="array" ref="K158">IF(I158="","",IFERROR($D$6 &amp; " " &amp;INDEX(Lid!$B:$B,MATCH($E158,Lid!$A:$A,0)),""))</f>
        <v/>
      </c>
      <c r="L158" s="44" t="str">
        <f t="shared" si="30"/>
        <v/>
      </c>
      <c r="M158" s="44" t="str">
        <f t="shared" si="31"/>
        <v/>
      </c>
      <c r="N158" s="44" t="str">
        <f t="shared" si="32"/>
        <v/>
      </c>
      <c r="O158" s="42"/>
      <c r="P158" s="81"/>
      <c r="Q158" s="82"/>
      <c r="R158" s="83"/>
      <c r="S158" s="44">
        <f t="shared" si="33"/>
        <v>0</v>
      </c>
      <c r="T158" s="81"/>
      <c r="U158" s="82"/>
      <c r="V158" s="83"/>
      <c r="W158" s="44">
        <f t="shared" si="34"/>
        <v>0</v>
      </c>
      <c r="X158" s="81"/>
      <c r="Y158" s="82"/>
      <c r="Z158" s="83"/>
      <c r="AA158" s="44">
        <f t="shared" si="35"/>
        <v>0</v>
      </c>
      <c r="AB158" s="81"/>
      <c r="AC158" s="82"/>
      <c r="AD158" s="83"/>
      <c r="AE158" s="44">
        <f t="shared" si="36"/>
        <v>0</v>
      </c>
      <c r="AF158" s="81"/>
      <c r="AG158" s="82"/>
      <c r="AH158" s="83"/>
      <c r="AI158" s="44">
        <f t="shared" si="37"/>
        <v>0</v>
      </c>
      <c r="AJ158" s="81"/>
      <c r="AK158" s="82"/>
      <c r="AL158" s="83"/>
      <c r="AM158" s="44">
        <f t="shared" si="38"/>
        <v>0</v>
      </c>
      <c r="AN158" s="81"/>
      <c r="AO158" s="82"/>
      <c r="AP158" s="83"/>
      <c r="AQ158" s="44">
        <f t="shared" si="39"/>
        <v>0</v>
      </c>
      <c r="AR158" s="81"/>
      <c r="AS158" s="82"/>
      <c r="AT158" s="83"/>
      <c r="AU158" s="44">
        <f t="shared" si="40"/>
        <v>0</v>
      </c>
      <c r="AV158" s="81"/>
      <c r="AW158" s="82"/>
      <c r="AX158" s="83"/>
      <c r="AY158" s="44">
        <f t="shared" si="41"/>
        <v>0</v>
      </c>
      <c r="AZ158" s="81"/>
      <c r="BA158" s="82"/>
      <c r="BB158" s="83"/>
      <c r="BC158" s="44">
        <f t="shared" si="42"/>
        <v>0</v>
      </c>
      <c r="BD158" s="81"/>
      <c r="BE158" s="82"/>
      <c r="BF158" s="83"/>
      <c r="BG158" s="44">
        <f t="shared" si="43"/>
        <v>0</v>
      </c>
      <c r="BH158" s="81"/>
      <c r="BI158" s="82"/>
      <c r="BJ158" s="83"/>
      <c r="BK158" s="44">
        <f t="shared" si="44"/>
        <v>0</v>
      </c>
    </row>
    <row r="159" spans="1:63" ht="14.25" customHeight="1" x14ac:dyDescent="0.25">
      <c r="A159" s="41"/>
      <c r="B159" s="42"/>
      <c r="C159" s="42"/>
      <c r="D159" s="35">
        <v>125</v>
      </c>
      <c r="E159" s="84"/>
      <c r="F159" s="42"/>
      <c r="G159" s="48" t="str">
        <f t="shared" si="27"/>
        <v/>
      </c>
      <c r="H159" s="25" t="str">
        <f t="array" ref="H159">IF(I159="","",IFERROR(INDEX(Lid!$F:$F,MATCH($E159,Lid!$A:$A,0)),""))</f>
        <v/>
      </c>
      <c r="I159" s="93" t="str">
        <f t="shared" si="28"/>
        <v/>
      </c>
      <c r="J159" s="48" t="str">
        <f t="shared" si="29"/>
        <v/>
      </c>
      <c r="K159" s="25" t="str">
        <f t="array" ref="K159">IF(I159="","",IFERROR($D$6 &amp; " " &amp;INDEX(Lid!$B:$B,MATCH($E159,Lid!$A:$A,0)),""))</f>
        <v/>
      </c>
      <c r="L159" s="44" t="str">
        <f t="shared" si="30"/>
        <v/>
      </c>
      <c r="M159" s="44" t="str">
        <f t="shared" si="31"/>
        <v/>
      </c>
      <c r="N159" s="44" t="str">
        <f t="shared" si="32"/>
        <v/>
      </c>
      <c r="O159" s="42"/>
      <c r="P159" s="81"/>
      <c r="Q159" s="82"/>
      <c r="R159" s="83"/>
      <c r="S159" s="44">
        <f t="shared" si="33"/>
        <v>0</v>
      </c>
      <c r="T159" s="81"/>
      <c r="U159" s="82"/>
      <c r="V159" s="83"/>
      <c r="W159" s="44">
        <f t="shared" si="34"/>
        <v>0</v>
      </c>
      <c r="X159" s="81"/>
      <c r="Y159" s="82"/>
      <c r="Z159" s="83"/>
      <c r="AA159" s="44">
        <f t="shared" si="35"/>
        <v>0</v>
      </c>
      <c r="AB159" s="81"/>
      <c r="AC159" s="82"/>
      <c r="AD159" s="83"/>
      <c r="AE159" s="44">
        <f t="shared" si="36"/>
        <v>0</v>
      </c>
      <c r="AF159" s="81"/>
      <c r="AG159" s="82"/>
      <c r="AH159" s="83"/>
      <c r="AI159" s="44">
        <f t="shared" si="37"/>
        <v>0</v>
      </c>
      <c r="AJ159" s="81"/>
      <c r="AK159" s="82"/>
      <c r="AL159" s="83"/>
      <c r="AM159" s="44">
        <f t="shared" si="38"/>
        <v>0</v>
      </c>
      <c r="AN159" s="81"/>
      <c r="AO159" s="82"/>
      <c r="AP159" s="83"/>
      <c r="AQ159" s="44">
        <f t="shared" si="39"/>
        <v>0</v>
      </c>
      <c r="AR159" s="81"/>
      <c r="AS159" s="82"/>
      <c r="AT159" s="83"/>
      <c r="AU159" s="44">
        <f t="shared" si="40"/>
        <v>0</v>
      </c>
      <c r="AV159" s="81"/>
      <c r="AW159" s="82"/>
      <c r="AX159" s="83"/>
      <c r="AY159" s="44">
        <f t="shared" si="41"/>
        <v>0</v>
      </c>
      <c r="AZ159" s="81"/>
      <c r="BA159" s="82"/>
      <c r="BB159" s="83"/>
      <c r="BC159" s="44">
        <f t="shared" si="42"/>
        <v>0</v>
      </c>
      <c r="BD159" s="81"/>
      <c r="BE159" s="82"/>
      <c r="BF159" s="83"/>
      <c r="BG159" s="44">
        <f t="shared" si="43"/>
        <v>0</v>
      </c>
      <c r="BH159" s="81"/>
      <c r="BI159" s="82"/>
      <c r="BJ159" s="83"/>
      <c r="BK159" s="44">
        <f t="shared" si="44"/>
        <v>0</v>
      </c>
    </row>
    <row r="160" spans="1:63" ht="14.25" customHeight="1" x14ac:dyDescent="0.25">
      <c r="A160" s="41"/>
      <c r="B160" s="42"/>
      <c r="C160" s="42"/>
      <c r="D160" s="35">
        <v>126</v>
      </c>
      <c r="E160" s="84"/>
      <c r="F160" s="42"/>
      <c r="G160" s="48" t="str">
        <f t="shared" si="27"/>
        <v/>
      </c>
      <c r="H160" s="25" t="str">
        <f t="array" ref="H160">IF(I160="","",IFERROR(INDEX(Lid!$F:$F,MATCH($E160,Lid!$A:$A,0)),""))</f>
        <v/>
      </c>
      <c r="I160" s="93" t="str">
        <f t="shared" si="28"/>
        <v/>
      </c>
      <c r="J160" s="48" t="str">
        <f t="shared" si="29"/>
        <v/>
      </c>
      <c r="K160" s="25" t="str">
        <f t="array" ref="K160">IF(I160="","",IFERROR($D$6 &amp; " " &amp;INDEX(Lid!$B:$B,MATCH($E160,Lid!$A:$A,0)),""))</f>
        <v/>
      </c>
      <c r="L160" s="44" t="str">
        <f t="shared" si="30"/>
        <v/>
      </c>
      <c r="M160" s="44" t="str">
        <f t="shared" si="31"/>
        <v/>
      </c>
      <c r="N160" s="44" t="str">
        <f t="shared" si="32"/>
        <v/>
      </c>
      <c r="O160" s="42"/>
      <c r="P160" s="81"/>
      <c r="Q160" s="82"/>
      <c r="R160" s="83"/>
      <c r="S160" s="44">
        <f t="shared" si="33"/>
        <v>0</v>
      </c>
      <c r="T160" s="81"/>
      <c r="U160" s="82"/>
      <c r="V160" s="83"/>
      <c r="W160" s="44">
        <f t="shared" si="34"/>
        <v>0</v>
      </c>
      <c r="X160" s="81"/>
      <c r="Y160" s="82"/>
      <c r="Z160" s="83"/>
      <c r="AA160" s="44">
        <f t="shared" si="35"/>
        <v>0</v>
      </c>
      <c r="AB160" s="81"/>
      <c r="AC160" s="82"/>
      <c r="AD160" s="83"/>
      <c r="AE160" s="44">
        <f t="shared" si="36"/>
        <v>0</v>
      </c>
      <c r="AF160" s="81"/>
      <c r="AG160" s="82"/>
      <c r="AH160" s="83"/>
      <c r="AI160" s="44">
        <f t="shared" si="37"/>
        <v>0</v>
      </c>
      <c r="AJ160" s="81"/>
      <c r="AK160" s="82"/>
      <c r="AL160" s="83"/>
      <c r="AM160" s="44">
        <f t="shared" si="38"/>
        <v>0</v>
      </c>
      <c r="AN160" s="81"/>
      <c r="AO160" s="82"/>
      <c r="AP160" s="83"/>
      <c r="AQ160" s="44">
        <f t="shared" si="39"/>
        <v>0</v>
      </c>
      <c r="AR160" s="81"/>
      <c r="AS160" s="82"/>
      <c r="AT160" s="83"/>
      <c r="AU160" s="44">
        <f t="shared" si="40"/>
        <v>0</v>
      </c>
      <c r="AV160" s="81"/>
      <c r="AW160" s="82"/>
      <c r="AX160" s="83"/>
      <c r="AY160" s="44">
        <f t="shared" si="41"/>
        <v>0</v>
      </c>
      <c r="AZ160" s="81"/>
      <c r="BA160" s="82"/>
      <c r="BB160" s="83"/>
      <c r="BC160" s="44">
        <f t="shared" si="42"/>
        <v>0</v>
      </c>
      <c r="BD160" s="81"/>
      <c r="BE160" s="82"/>
      <c r="BF160" s="83"/>
      <c r="BG160" s="44">
        <f t="shared" si="43"/>
        <v>0</v>
      </c>
      <c r="BH160" s="81"/>
      <c r="BI160" s="82"/>
      <c r="BJ160" s="83"/>
      <c r="BK160" s="44">
        <f t="shared" si="44"/>
        <v>0</v>
      </c>
    </row>
    <row r="161" spans="1:63" ht="14.25" customHeight="1" x14ac:dyDescent="0.25">
      <c r="A161" s="41"/>
      <c r="B161" s="42"/>
      <c r="C161" s="42"/>
      <c r="D161" s="35">
        <v>127</v>
      </c>
      <c r="E161" s="84"/>
      <c r="F161" s="42"/>
      <c r="G161" s="48" t="str">
        <f t="shared" si="27"/>
        <v/>
      </c>
      <c r="H161" s="25" t="str">
        <f t="array" ref="H161">IF(I161="","",IFERROR(INDEX(Lid!$F:$F,MATCH($E161,Lid!$A:$A,0)),""))</f>
        <v/>
      </c>
      <c r="I161" s="93" t="str">
        <f t="shared" si="28"/>
        <v/>
      </c>
      <c r="J161" s="48" t="str">
        <f t="shared" si="29"/>
        <v/>
      </c>
      <c r="K161" s="25" t="str">
        <f t="array" ref="K161">IF(I161="","",IFERROR($D$6 &amp; " " &amp;INDEX(Lid!$B:$B,MATCH($E161,Lid!$A:$A,0)),""))</f>
        <v/>
      </c>
      <c r="L161" s="44" t="str">
        <f t="shared" si="30"/>
        <v/>
      </c>
      <c r="M161" s="44" t="str">
        <f t="shared" si="31"/>
        <v/>
      </c>
      <c r="N161" s="44" t="str">
        <f t="shared" si="32"/>
        <v/>
      </c>
      <c r="O161" s="42"/>
      <c r="P161" s="81"/>
      <c r="Q161" s="82"/>
      <c r="R161" s="83"/>
      <c r="S161" s="44">
        <f t="shared" si="33"/>
        <v>0</v>
      </c>
      <c r="T161" s="81"/>
      <c r="U161" s="82"/>
      <c r="V161" s="83"/>
      <c r="W161" s="44">
        <f t="shared" si="34"/>
        <v>0</v>
      </c>
      <c r="X161" s="81"/>
      <c r="Y161" s="82"/>
      <c r="Z161" s="83"/>
      <c r="AA161" s="44">
        <f t="shared" si="35"/>
        <v>0</v>
      </c>
      <c r="AB161" s="81"/>
      <c r="AC161" s="82"/>
      <c r="AD161" s="83"/>
      <c r="AE161" s="44">
        <f t="shared" si="36"/>
        <v>0</v>
      </c>
      <c r="AF161" s="81"/>
      <c r="AG161" s="82"/>
      <c r="AH161" s="83"/>
      <c r="AI161" s="44">
        <f t="shared" si="37"/>
        <v>0</v>
      </c>
      <c r="AJ161" s="81"/>
      <c r="AK161" s="82"/>
      <c r="AL161" s="83"/>
      <c r="AM161" s="44">
        <f t="shared" si="38"/>
        <v>0</v>
      </c>
      <c r="AN161" s="81"/>
      <c r="AO161" s="82"/>
      <c r="AP161" s="83"/>
      <c r="AQ161" s="44">
        <f t="shared" si="39"/>
        <v>0</v>
      </c>
      <c r="AR161" s="81"/>
      <c r="AS161" s="82"/>
      <c r="AT161" s="83"/>
      <c r="AU161" s="44">
        <f t="shared" si="40"/>
        <v>0</v>
      </c>
      <c r="AV161" s="81"/>
      <c r="AW161" s="82"/>
      <c r="AX161" s="83"/>
      <c r="AY161" s="44">
        <f t="shared" si="41"/>
        <v>0</v>
      </c>
      <c r="AZ161" s="81"/>
      <c r="BA161" s="82"/>
      <c r="BB161" s="83"/>
      <c r="BC161" s="44">
        <f t="shared" si="42"/>
        <v>0</v>
      </c>
      <c r="BD161" s="81"/>
      <c r="BE161" s="82"/>
      <c r="BF161" s="83"/>
      <c r="BG161" s="44">
        <f t="shared" si="43"/>
        <v>0</v>
      </c>
      <c r="BH161" s="81"/>
      <c r="BI161" s="82"/>
      <c r="BJ161" s="83"/>
      <c r="BK161" s="44">
        <f t="shared" si="44"/>
        <v>0</v>
      </c>
    </row>
    <row r="162" spans="1:63" ht="14.25" customHeight="1" x14ac:dyDescent="0.25">
      <c r="A162" s="41"/>
      <c r="B162" s="42"/>
      <c r="C162" s="42"/>
      <c r="D162" s="35">
        <v>128</v>
      </c>
      <c r="E162" s="84"/>
      <c r="F162" s="42"/>
      <c r="G162" s="48" t="str">
        <f t="shared" si="27"/>
        <v/>
      </c>
      <c r="H162" s="25" t="str">
        <f t="array" ref="H162">IF(I162="","",IFERROR(INDEX(Lid!$F:$F,MATCH($E162,Lid!$A:$A,0)),""))</f>
        <v/>
      </c>
      <c r="I162" s="93" t="str">
        <f t="shared" si="28"/>
        <v/>
      </c>
      <c r="J162" s="48" t="str">
        <f t="shared" si="29"/>
        <v/>
      </c>
      <c r="K162" s="25" t="str">
        <f t="array" ref="K162">IF(I162="","",IFERROR($D$6 &amp; " " &amp;INDEX(Lid!$B:$B,MATCH($E162,Lid!$A:$A,0)),""))</f>
        <v/>
      </c>
      <c r="L162" s="44" t="str">
        <f t="shared" si="30"/>
        <v/>
      </c>
      <c r="M162" s="44" t="str">
        <f t="shared" si="31"/>
        <v/>
      </c>
      <c r="N162" s="44" t="str">
        <f t="shared" si="32"/>
        <v/>
      </c>
      <c r="O162" s="42"/>
      <c r="P162" s="81"/>
      <c r="Q162" s="82"/>
      <c r="R162" s="83"/>
      <c r="S162" s="44">
        <f t="shared" si="33"/>
        <v>0</v>
      </c>
      <c r="T162" s="81"/>
      <c r="U162" s="82"/>
      <c r="V162" s="83"/>
      <c r="W162" s="44">
        <f t="shared" si="34"/>
        <v>0</v>
      </c>
      <c r="X162" s="81"/>
      <c r="Y162" s="82"/>
      <c r="Z162" s="83"/>
      <c r="AA162" s="44">
        <f t="shared" si="35"/>
        <v>0</v>
      </c>
      <c r="AB162" s="81"/>
      <c r="AC162" s="82"/>
      <c r="AD162" s="83"/>
      <c r="AE162" s="44">
        <f t="shared" si="36"/>
        <v>0</v>
      </c>
      <c r="AF162" s="81"/>
      <c r="AG162" s="82"/>
      <c r="AH162" s="83"/>
      <c r="AI162" s="44">
        <f t="shared" si="37"/>
        <v>0</v>
      </c>
      <c r="AJ162" s="81"/>
      <c r="AK162" s="82"/>
      <c r="AL162" s="83"/>
      <c r="AM162" s="44">
        <f t="shared" si="38"/>
        <v>0</v>
      </c>
      <c r="AN162" s="81"/>
      <c r="AO162" s="82"/>
      <c r="AP162" s="83"/>
      <c r="AQ162" s="44">
        <f t="shared" si="39"/>
        <v>0</v>
      </c>
      <c r="AR162" s="81"/>
      <c r="AS162" s="82"/>
      <c r="AT162" s="83"/>
      <c r="AU162" s="44">
        <f t="shared" si="40"/>
        <v>0</v>
      </c>
      <c r="AV162" s="81"/>
      <c r="AW162" s="82"/>
      <c r="AX162" s="83"/>
      <c r="AY162" s="44">
        <f t="shared" si="41"/>
        <v>0</v>
      </c>
      <c r="AZ162" s="81"/>
      <c r="BA162" s="82"/>
      <c r="BB162" s="83"/>
      <c r="BC162" s="44">
        <f t="shared" si="42"/>
        <v>0</v>
      </c>
      <c r="BD162" s="81"/>
      <c r="BE162" s="82"/>
      <c r="BF162" s="83"/>
      <c r="BG162" s="44">
        <f t="shared" si="43"/>
        <v>0</v>
      </c>
      <c r="BH162" s="81"/>
      <c r="BI162" s="82"/>
      <c r="BJ162" s="83"/>
      <c r="BK162" s="44">
        <f t="shared" si="44"/>
        <v>0</v>
      </c>
    </row>
    <row r="163" spans="1:63" ht="14.25" customHeight="1" x14ac:dyDescent="0.25">
      <c r="A163" s="41"/>
      <c r="B163" s="42"/>
      <c r="C163" s="42"/>
      <c r="D163" s="35">
        <v>129</v>
      </c>
      <c r="E163" s="84"/>
      <c r="F163" s="42"/>
      <c r="G163" s="48" t="str">
        <f t="shared" si="27"/>
        <v/>
      </c>
      <c r="H163" s="25" t="str">
        <f t="array" ref="H163">IF(I163="","",IFERROR(INDEX(Lid!$F:$F,MATCH($E163,Lid!$A:$A,0)),""))</f>
        <v/>
      </c>
      <c r="I163" s="93" t="str">
        <f t="shared" si="28"/>
        <v/>
      </c>
      <c r="J163" s="48" t="str">
        <f t="shared" si="29"/>
        <v/>
      </c>
      <c r="K163" s="25" t="str">
        <f t="array" ref="K163">IF(I163="","",IFERROR($D$6 &amp; " " &amp;INDEX(Lid!$B:$B,MATCH($E163,Lid!$A:$A,0)),""))</f>
        <v/>
      </c>
      <c r="L163" s="44" t="str">
        <f t="shared" si="30"/>
        <v/>
      </c>
      <c r="M163" s="44" t="str">
        <f t="shared" si="31"/>
        <v/>
      </c>
      <c r="N163" s="44" t="str">
        <f t="shared" si="32"/>
        <v/>
      </c>
      <c r="O163" s="42"/>
      <c r="P163" s="81"/>
      <c r="Q163" s="82"/>
      <c r="R163" s="83"/>
      <c r="S163" s="44">
        <f t="shared" si="33"/>
        <v>0</v>
      </c>
      <c r="T163" s="81"/>
      <c r="U163" s="82"/>
      <c r="V163" s="83"/>
      <c r="W163" s="44">
        <f t="shared" si="34"/>
        <v>0</v>
      </c>
      <c r="X163" s="81"/>
      <c r="Y163" s="82"/>
      <c r="Z163" s="83"/>
      <c r="AA163" s="44">
        <f t="shared" si="35"/>
        <v>0</v>
      </c>
      <c r="AB163" s="81"/>
      <c r="AC163" s="82"/>
      <c r="AD163" s="83"/>
      <c r="AE163" s="44">
        <f t="shared" si="36"/>
        <v>0</v>
      </c>
      <c r="AF163" s="81"/>
      <c r="AG163" s="82"/>
      <c r="AH163" s="83"/>
      <c r="AI163" s="44">
        <f t="shared" si="37"/>
        <v>0</v>
      </c>
      <c r="AJ163" s="81"/>
      <c r="AK163" s="82"/>
      <c r="AL163" s="83"/>
      <c r="AM163" s="44">
        <f t="shared" si="38"/>
        <v>0</v>
      </c>
      <c r="AN163" s="81"/>
      <c r="AO163" s="82"/>
      <c r="AP163" s="83"/>
      <c r="AQ163" s="44">
        <f t="shared" si="39"/>
        <v>0</v>
      </c>
      <c r="AR163" s="81"/>
      <c r="AS163" s="82"/>
      <c r="AT163" s="83"/>
      <c r="AU163" s="44">
        <f t="shared" si="40"/>
        <v>0</v>
      </c>
      <c r="AV163" s="81"/>
      <c r="AW163" s="82"/>
      <c r="AX163" s="83"/>
      <c r="AY163" s="44">
        <f t="shared" si="41"/>
        <v>0</v>
      </c>
      <c r="AZ163" s="81"/>
      <c r="BA163" s="82"/>
      <c r="BB163" s="83"/>
      <c r="BC163" s="44">
        <f t="shared" si="42"/>
        <v>0</v>
      </c>
      <c r="BD163" s="81"/>
      <c r="BE163" s="82"/>
      <c r="BF163" s="83"/>
      <c r="BG163" s="44">
        <f t="shared" si="43"/>
        <v>0</v>
      </c>
      <c r="BH163" s="81"/>
      <c r="BI163" s="82"/>
      <c r="BJ163" s="83"/>
      <c r="BK163" s="44">
        <f t="shared" si="44"/>
        <v>0</v>
      </c>
    </row>
    <row r="164" spans="1:63" ht="14.25" customHeight="1" x14ac:dyDescent="0.25">
      <c r="A164" s="41"/>
      <c r="B164" s="42"/>
      <c r="C164" s="42"/>
      <c r="D164" s="35">
        <v>130</v>
      </c>
      <c r="E164" s="84"/>
      <c r="F164" s="42"/>
      <c r="G164" s="48" t="str">
        <f t="shared" si="27"/>
        <v/>
      </c>
      <c r="H164" s="25" t="str">
        <f t="array" ref="H164">IF(I164="","",IFERROR(INDEX(Lid!$F:$F,MATCH($E164,Lid!$A:$A,0)),""))</f>
        <v/>
      </c>
      <c r="I164" s="93" t="str">
        <f t="shared" si="28"/>
        <v/>
      </c>
      <c r="J164" s="48" t="str">
        <f t="shared" si="29"/>
        <v/>
      </c>
      <c r="K164" s="25" t="str">
        <f t="array" ref="K164">IF(I164="","",IFERROR($D$6 &amp; " " &amp;INDEX(Lid!$B:$B,MATCH($E164,Lid!$A:$A,0)),""))</f>
        <v/>
      </c>
      <c r="L164" s="44" t="str">
        <f t="shared" si="30"/>
        <v/>
      </c>
      <c r="M164" s="44" t="str">
        <f t="shared" si="31"/>
        <v/>
      </c>
      <c r="N164" s="44" t="str">
        <f t="shared" si="32"/>
        <v/>
      </c>
      <c r="O164" s="42"/>
      <c r="P164" s="81"/>
      <c r="Q164" s="82"/>
      <c r="R164" s="83"/>
      <c r="S164" s="44">
        <f t="shared" si="33"/>
        <v>0</v>
      </c>
      <c r="T164" s="81"/>
      <c r="U164" s="82"/>
      <c r="V164" s="83"/>
      <c r="W164" s="44">
        <f t="shared" si="34"/>
        <v>0</v>
      </c>
      <c r="X164" s="81"/>
      <c r="Y164" s="82"/>
      <c r="Z164" s="83"/>
      <c r="AA164" s="44">
        <f t="shared" si="35"/>
        <v>0</v>
      </c>
      <c r="AB164" s="81"/>
      <c r="AC164" s="82"/>
      <c r="AD164" s="83"/>
      <c r="AE164" s="44">
        <f t="shared" si="36"/>
        <v>0</v>
      </c>
      <c r="AF164" s="81"/>
      <c r="AG164" s="82"/>
      <c r="AH164" s="83"/>
      <c r="AI164" s="44">
        <f t="shared" si="37"/>
        <v>0</v>
      </c>
      <c r="AJ164" s="81"/>
      <c r="AK164" s="82"/>
      <c r="AL164" s="83"/>
      <c r="AM164" s="44">
        <f t="shared" si="38"/>
        <v>0</v>
      </c>
      <c r="AN164" s="81"/>
      <c r="AO164" s="82"/>
      <c r="AP164" s="83"/>
      <c r="AQ164" s="44">
        <f t="shared" si="39"/>
        <v>0</v>
      </c>
      <c r="AR164" s="81"/>
      <c r="AS164" s="82"/>
      <c r="AT164" s="83"/>
      <c r="AU164" s="44">
        <f t="shared" si="40"/>
        <v>0</v>
      </c>
      <c r="AV164" s="81"/>
      <c r="AW164" s="82"/>
      <c r="AX164" s="83"/>
      <c r="AY164" s="44">
        <f t="shared" si="41"/>
        <v>0</v>
      </c>
      <c r="AZ164" s="81"/>
      <c r="BA164" s="82"/>
      <c r="BB164" s="83"/>
      <c r="BC164" s="44">
        <f t="shared" si="42"/>
        <v>0</v>
      </c>
      <c r="BD164" s="81"/>
      <c r="BE164" s="82"/>
      <c r="BF164" s="83"/>
      <c r="BG164" s="44">
        <f t="shared" si="43"/>
        <v>0</v>
      </c>
      <c r="BH164" s="81"/>
      <c r="BI164" s="82"/>
      <c r="BJ164" s="83"/>
      <c r="BK164" s="44">
        <f t="shared" si="44"/>
        <v>0</v>
      </c>
    </row>
    <row r="165" spans="1:63" ht="14.25" customHeight="1" x14ac:dyDescent="0.25">
      <c r="A165" s="41"/>
      <c r="B165" s="42"/>
      <c r="C165" s="42"/>
      <c r="D165" s="35">
        <v>131</v>
      </c>
      <c r="E165" s="84"/>
      <c r="F165" s="42"/>
      <c r="G165" s="48" t="str">
        <f t="shared" si="27"/>
        <v/>
      </c>
      <c r="H165" s="25" t="str">
        <f t="array" ref="H165">IF(I165="","",IFERROR(INDEX(Lid!$F:$F,MATCH($E165,Lid!$A:$A,0)),""))</f>
        <v/>
      </c>
      <c r="I165" s="93" t="str">
        <f t="shared" si="28"/>
        <v/>
      </c>
      <c r="J165" s="48" t="str">
        <f t="shared" si="29"/>
        <v/>
      </c>
      <c r="K165" s="25" t="str">
        <f t="array" ref="K165">IF(I165="","",IFERROR($D$6 &amp; " " &amp;INDEX(Lid!$B:$B,MATCH($E165,Lid!$A:$A,0)),""))</f>
        <v/>
      </c>
      <c r="L165" s="44" t="str">
        <f t="shared" si="30"/>
        <v/>
      </c>
      <c r="M165" s="44" t="str">
        <f t="shared" si="31"/>
        <v/>
      </c>
      <c r="N165" s="44" t="str">
        <f t="shared" si="32"/>
        <v/>
      </c>
      <c r="O165" s="42"/>
      <c r="P165" s="81"/>
      <c r="Q165" s="82"/>
      <c r="R165" s="83"/>
      <c r="S165" s="44">
        <f t="shared" si="33"/>
        <v>0</v>
      </c>
      <c r="T165" s="81"/>
      <c r="U165" s="82"/>
      <c r="V165" s="83"/>
      <c r="W165" s="44">
        <f t="shared" si="34"/>
        <v>0</v>
      </c>
      <c r="X165" s="81"/>
      <c r="Y165" s="82"/>
      <c r="Z165" s="83"/>
      <c r="AA165" s="44">
        <f t="shared" si="35"/>
        <v>0</v>
      </c>
      <c r="AB165" s="81"/>
      <c r="AC165" s="82"/>
      <c r="AD165" s="83"/>
      <c r="AE165" s="44">
        <f t="shared" si="36"/>
        <v>0</v>
      </c>
      <c r="AF165" s="81"/>
      <c r="AG165" s="82"/>
      <c r="AH165" s="83"/>
      <c r="AI165" s="44">
        <f t="shared" si="37"/>
        <v>0</v>
      </c>
      <c r="AJ165" s="81"/>
      <c r="AK165" s="82"/>
      <c r="AL165" s="83"/>
      <c r="AM165" s="44">
        <f t="shared" si="38"/>
        <v>0</v>
      </c>
      <c r="AN165" s="81"/>
      <c r="AO165" s="82"/>
      <c r="AP165" s="83"/>
      <c r="AQ165" s="44">
        <f t="shared" si="39"/>
        <v>0</v>
      </c>
      <c r="AR165" s="81"/>
      <c r="AS165" s="82"/>
      <c r="AT165" s="83"/>
      <c r="AU165" s="44">
        <f t="shared" si="40"/>
        <v>0</v>
      </c>
      <c r="AV165" s="81"/>
      <c r="AW165" s="82"/>
      <c r="AX165" s="83"/>
      <c r="AY165" s="44">
        <f t="shared" si="41"/>
        <v>0</v>
      </c>
      <c r="AZ165" s="81"/>
      <c r="BA165" s="82"/>
      <c r="BB165" s="83"/>
      <c r="BC165" s="44">
        <f t="shared" si="42"/>
        <v>0</v>
      </c>
      <c r="BD165" s="81"/>
      <c r="BE165" s="82"/>
      <c r="BF165" s="83"/>
      <c r="BG165" s="44">
        <f t="shared" si="43"/>
        <v>0</v>
      </c>
      <c r="BH165" s="81"/>
      <c r="BI165" s="82"/>
      <c r="BJ165" s="83"/>
      <c r="BK165" s="44">
        <f t="shared" si="44"/>
        <v>0</v>
      </c>
    </row>
    <row r="166" spans="1:63" ht="14.25" customHeight="1" x14ac:dyDescent="0.25">
      <c r="A166" s="41"/>
      <c r="B166" s="42"/>
      <c r="C166" s="42"/>
      <c r="D166" s="35">
        <v>132</v>
      </c>
      <c r="E166" s="84"/>
      <c r="F166" s="42"/>
      <c r="G166" s="48" t="str">
        <f t="shared" si="27"/>
        <v/>
      </c>
      <c r="H166" s="25" t="str">
        <f t="array" ref="H166">IF(I166="","",IFERROR(INDEX(Lid!$F:$F,MATCH($E166,Lid!$A:$A,0)),""))</f>
        <v/>
      </c>
      <c r="I166" s="93" t="str">
        <f t="shared" si="28"/>
        <v/>
      </c>
      <c r="J166" s="48" t="str">
        <f t="shared" si="29"/>
        <v/>
      </c>
      <c r="K166" s="25" t="str">
        <f t="array" ref="K166">IF(I166="","",IFERROR($D$6 &amp; " " &amp;INDEX(Lid!$B:$B,MATCH($E166,Lid!$A:$A,0)),""))</f>
        <v/>
      </c>
      <c r="L166" s="44" t="str">
        <f t="shared" si="30"/>
        <v/>
      </c>
      <c r="M166" s="44" t="str">
        <f t="shared" si="31"/>
        <v/>
      </c>
      <c r="N166" s="44" t="str">
        <f t="shared" si="32"/>
        <v/>
      </c>
      <c r="O166" s="42"/>
      <c r="P166" s="81"/>
      <c r="Q166" s="82"/>
      <c r="R166" s="83"/>
      <c r="S166" s="44">
        <f t="shared" si="33"/>
        <v>0</v>
      </c>
      <c r="T166" s="81"/>
      <c r="U166" s="82"/>
      <c r="V166" s="83"/>
      <c r="W166" s="44">
        <f t="shared" si="34"/>
        <v>0</v>
      </c>
      <c r="X166" s="81"/>
      <c r="Y166" s="82"/>
      <c r="Z166" s="83"/>
      <c r="AA166" s="44">
        <f t="shared" si="35"/>
        <v>0</v>
      </c>
      <c r="AB166" s="81"/>
      <c r="AC166" s="82"/>
      <c r="AD166" s="83"/>
      <c r="AE166" s="44">
        <f t="shared" si="36"/>
        <v>0</v>
      </c>
      <c r="AF166" s="81"/>
      <c r="AG166" s="82"/>
      <c r="AH166" s="83"/>
      <c r="AI166" s="44">
        <f t="shared" si="37"/>
        <v>0</v>
      </c>
      <c r="AJ166" s="81"/>
      <c r="AK166" s="82"/>
      <c r="AL166" s="83"/>
      <c r="AM166" s="44">
        <f t="shared" si="38"/>
        <v>0</v>
      </c>
      <c r="AN166" s="81"/>
      <c r="AO166" s="82"/>
      <c r="AP166" s="83"/>
      <c r="AQ166" s="44">
        <f t="shared" si="39"/>
        <v>0</v>
      </c>
      <c r="AR166" s="81"/>
      <c r="AS166" s="82"/>
      <c r="AT166" s="83"/>
      <c r="AU166" s="44">
        <f t="shared" si="40"/>
        <v>0</v>
      </c>
      <c r="AV166" s="81"/>
      <c r="AW166" s="82"/>
      <c r="AX166" s="83"/>
      <c r="AY166" s="44">
        <f t="shared" si="41"/>
        <v>0</v>
      </c>
      <c r="AZ166" s="81"/>
      <c r="BA166" s="82"/>
      <c r="BB166" s="83"/>
      <c r="BC166" s="44">
        <f t="shared" si="42"/>
        <v>0</v>
      </c>
      <c r="BD166" s="81"/>
      <c r="BE166" s="82"/>
      <c r="BF166" s="83"/>
      <c r="BG166" s="44">
        <f t="shared" si="43"/>
        <v>0</v>
      </c>
      <c r="BH166" s="81"/>
      <c r="BI166" s="82"/>
      <c r="BJ166" s="83"/>
      <c r="BK166" s="44">
        <f t="shared" si="44"/>
        <v>0</v>
      </c>
    </row>
    <row r="167" spans="1:63" ht="14.25" customHeight="1" x14ac:dyDescent="0.25">
      <c r="A167" s="41"/>
      <c r="B167" s="42"/>
      <c r="C167" s="42"/>
      <c r="D167" s="35">
        <v>133</v>
      </c>
      <c r="E167" s="84"/>
      <c r="F167" s="42"/>
      <c r="G167" s="48" t="str">
        <f t="shared" si="27"/>
        <v/>
      </c>
      <c r="H167" s="25" t="str">
        <f t="array" ref="H167">IF(I167="","",IFERROR(INDEX(Lid!$F:$F,MATCH($E167,Lid!$A:$A,0)),""))</f>
        <v/>
      </c>
      <c r="I167" s="93" t="str">
        <f t="shared" si="28"/>
        <v/>
      </c>
      <c r="J167" s="48" t="str">
        <f t="shared" si="29"/>
        <v/>
      </c>
      <c r="K167" s="25" t="str">
        <f t="array" ref="K167">IF(I167="","",IFERROR($D$6 &amp; " " &amp;INDEX(Lid!$B:$B,MATCH($E167,Lid!$A:$A,0)),""))</f>
        <v/>
      </c>
      <c r="L167" s="44" t="str">
        <f t="shared" si="30"/>
        <v/>
      </c>
      <c r="M167" s="44" t="str">
        <f t="shared" si="31"/>
        <v/>
      </c>
      <c r="N167" s="44" t="str">
        <f t="shared" si="32"/>
        <v/>
      </c>
      <c r="O167" s="42"/>
      <c r="P167" s="81"/>
      <c r="Q167" s="82"/>
      <c r="R167" s="83"/>
      <c r="S167" s="44">
        <f t="shared" si="33"/>
        <v>0</v>
      </c>
      <c r="T167" s="81"/>
      <c r="U167" s="82"/>
      <c r="V167" s="83"/>
      <c r="W167" s="44">
        <f t="shared" si="34"/>
        <v>0</v>
      </c>
      <c r="X167" s="81"/>
      <c r="Y167" s="82"/>
      <c r="Z167" s="83"/>
      <c r="AA167" s="44">
        <f t="shared" si="35"/>
        <v>0</v>
      </c>
      <c r="AB167" s="81"/>
      <c r="AC167" s="82"/>
      <c r="AD167" s="83"/>
      <c r="AE167" s="44">
        <f t="shared" si="36"/>
        <v>0</v>
      </c>
      <c r="AF167" s="81"/>
      <c r="AG167" s="82"/>
      <c r="AH167" s="83"/>
      <c r="AI167" s="44">
        <f t="shared" si="37"/>
        <v>0</v>
      </c>
      <c r="AJ167" s="81"/>
      <c r="AK167" s="82"/>
      <c r="AL167" s="83"/>
      <c r="AM167" s="44">
        <f t="shared" si="38"/>
        <v>0</v>
      </c>
      <c r="AN167" s="81"/>
      <c r="AO167" s="82"/>
      <c r="AP167" s="83"/>
      <c r="AQ167" s="44">
        <f t="shared" si="39"/>
        <v>0</v>
      </c>
      <c r="AR167" s="81"/>
      <c r="AS167" s="82"/>
      <c r="AT167" s="83"/>
      <c r="AU167" s="44">
        <f t="shared" si="40"/>
        <v>0</v>
      </c>
      <c r="AV167" s="81"/>
      <c r="AW167" s="82"/>
      <c r="AX167" s="83"/>
      <c r="AY167" s="44">
        <f t="shared" si="41"/>
        <v>0</v>
      </c>
      <c r="AZ167" s="81"/>
      <c r="BA167" s="82"/>
      <c r="BB167" s="83"/>
      <c r="BC167" s="44">
        <f t="shared" si="42"/>
        <v>0</v>
      </c>
      <c r="BD167" s="81"/>
      <c r="BE167" s="82"/>
      <c r="BF167" s="83"/>
      <c r="BG167" s="44">
        <f t="shared" si="43"/>
        <v>0</v>
      </c>
      <c r="BH167" s="81"/>
      <c r="BI167" s="82"/>
      <c r="BJ167" s="83"/>
      <c r="BK167" s="44">
        <f t="shared" si="44"/>
        <v>0</v>
      </c>
    </row>
    <row r="168" spans="1:63" ht="14.25" customHeight="1" x14ac:dyDescent="0.25">
      <c r="A168" s="41"/>
      <c r="B168" s="42"/>
      <c r="C168" s="42"/>
      <c r="D168" s="35">
        <v>134</v>
      </c>
      <c r="E168" s="84"/>
      <c r="F168" s="42"/>
      <c r="G168" s="48" t="str">
        <f t="shared" si="27"/>
        <v/>
      </c>
      <c r="H168" s="25" t="str">
        <f t="array" ref="H168">IF(I168="","",IFERROR(INDEX(Lid!$F:$F,MATCH($E168,Lid!$A:$A,0)),""))</f>
        <v/>
      </c>
      <c r="I168" s="93" t="str">
        <f t="shared" si="28"/>
        <v/>
      </c>
      <c r="J168" s="48" t="str">
        <f t="shared" si="29"/>
        <v/>
      </c>
      <c r="K168" s="25" t="str">
        <f t="array" ref="K168">IF(I168="","",IFERROR($D$6 &amp; " " &amp;INDEX(Lid!$B:$B,MATCH($E168,Lid!$A:$A,0)),""))</f>
        <v/>
      </c>
      <c r="L168" s="44" t="str">
        <f t="shared" si="30"/>
        <v/>
      </c>
      <c r="M168" s="44" t="str">
        <f t="shared" si="31"/>
        <v/>
      </c>
      <c r="N168" s="44" t="str">
        <f t="shared" si="32"/>
        <v/>
      </c>
      <c r="O168" s="42"/>
      <c r="P168" s="81"/>
      <c r="Q168" s="82"/>
      <c r="R168" s="83"/>
      <c r="S168" s="44">
        <f t="shared" si="33"/>
        <v>0</v>
      </c>
      <c r="T168" s="81"/>
      <c r="U168" s="82"/>
      <c r="V168" s="83"/>
      <c r="W168" s="44">
        <f t="shared" si="34"/>
        <v>0</v>
      </c>
      <c r="X168" s="81"/>
      <c r="Y168" s="82"/>
      <c r="Z168" s="83"/>
      <c r="AA168" s="44">
        <f t="shared" si="35"/>
        <v>0</v>
      </c>
      <c r="AB168" s="81"/>
      <c r="AC168" s="82"/>
      <c r="AD168" s="83"/>
      <c r="AE168" s="44">
        <f t="shared" si="36"/>
        <v>0</v>
      </c>
      <c r="AF168" s="81"/>
      <c r="AG168" s="82"/>
      <c r="AH168" s="83"/>
      <c r="AI168" s="44">
        <f t="shared" si="37"/>
        <v>0</v>
      </c>
      <c r="AJ168" s="81"/>
      <c r="AK168" s="82"/>
      <c r="AL168" s="83"/>
      <c r="AM168" s="44">
        <f t="shared" si="38"/>
        <v>0</v>
      </c>
      <c r="AN168" s="81"/>
      <c r="AO168" s="82"/>
      <c r="AP168" s="83"/>
      <c r="AQ168" s="44">
        <f t="shared" si="39"/>
        <v>0</v>
      </c>
      <c r="AR168" s="81"/>
      <c r="AS168" s="82"/>
      <c r="AT168" s="83"/>
      <c r="AU168" s="44">
        <f t="shared" si="40"/>
        <v>0</v>
      </c>
      <c r="AV168" s="81"/>
      <c r="AW168" s="82"/>
      <c r="AX168" s="83"/>
      <c r="AY168" s="44">
        <f t="shared" si="41"/>
        <v>0</v>
      </c>
      <c r="AZ168" s="81"/>
      <c r="BA168" s="82"/>
      <c r="BB168" s="83"/>
      <c r="BC168" s="44">
        <f t="shared" si="42"/>
        <v>0</v>
      </c>
      <c r="BD168" s="81"/>
      <c r="BE168" s="82"/>
      <c r="BF168" s="83"/>
      <c r="BG168" s="44">
        <f t="shared" si="43"/>
        <v>0</v>
      </c>
      <c r="BH168" s="81"/>
      <c r="BI168" s="82"/>
      <c r="BJ168" s="83"/>
      <c r="BK168" s="44">
        <f t="shared" si="44"/>
        <v>0</v>
      </c>
    </row>
    <row r="169" spans="1:63" ht="14.25" customHeight="1" x14ac:dyDescent="0.25">
      <c r="A169" s="41"/>
      <c r="B169" s="42"/>
      <c r="C169" s="42"/>
      <c r="D169" s="35">
        <v>135</v>
      </c>
      <c r="E169" s="84"/>
      <c r="F169" s="42"/>
      <c r="G169" s="48" t="str">
        <f t="shared" si="27"/>
        <v/>
      </c>
      <c r="H169" s="25" t="str">
        <f t="array" ref="H169">IF(I169="","",IFERROR(INDEX(Lid!$F:$F,MATCH($E169,Lid!$A:$A,0)),""))</f>
        <v/>
      </c>
      <c r="I169" s="93" t="str">
        <f t="shared" si="28"/>
        <v/>
      </c>
      <c r="J169" s="48" t="str">
        <f t="shared" si="29"/>
        <v/>
      </c>
      <c r="K169" s="25" t="str">
        <f t="array" ref="K169">IF(I169="","",IFERROR($D$6 &amp; " " &amp;INDEX(Lid!$B:$B,MATCH($E169,Lid!$A:$A,0)),""))</f>
        <v/>
      </c>
      <c r="L169" s="44" t="str">
        <f t="shared" si="30"/>
        <v/>
      </c>
      <c r="M169" s="44" t="str">
        <f t="shared" si="31"/>
        <v/>
      </c>
      <c r="N169" s="44" t="str">
        <f t="shared" si="32"/>
        <v/>
      </c>
      <c r="O169" s="42"/>
      <c r="P169" s="81"/>
      <c r="Q169" s="82"/>
      <c r="R169" s="83"/>
      <c r="S169" s="44">
        <f t="shared" si="33"/>
        <v>0</v>
      </c>
      <c r="T169" s="81"/>
      <c r="U169" s="82"/>
      <c r="V169" s="83"/>
      <c r="W169" s="44">
        <f t="shared" si="34"/>
        <v>0</v>
      </c>
      <c r="X169" s="81"/>
      <c r="Y169" s="82"/>
      <c r="Z169" s="83"/>
      <c r="AA169" s="44">
        <f t="shared" si="35"/>
        <v>0</v>
      </c>
      <c r="AB169" s="81"/>
      <c r="AC169" s="82"/>
      <c r="AD169" s="83"/>
      <c r="AE169" s="44">
        <f t="shared" si="36"/>
        <v>0</v>
      </c>
      <c r="AF169" s="81"/>
      <c r="AG169" s="82"/>
      <c r="AH169" s="83"/>
      <c r="AI169" s="44">
        <f t="shared" si="37"/>
        <v>0</v>
      </c>
      <c r="AJ169" s="81"/>
      <c r="AK169" s="82"/>
      <c r="AL169" s="83"/>
      <c r="AM169" s="44">
        <f t="shared" si="38"/>
        <v>0</v>
      </c>
      <c r="AN169" s="81"/>
      <c r="AO169" s="82"/>
      <c r="AP169" s="83"/>
      <c r="AQ169" s="44">
        <f t="shared" si="39"/>
        <v>0</v>
      </c>
      <c r="AR169" s="81"/>
      <c r="AS169" s="82"/>
      <c r="AT169" s="83"/>
      <c r="AU169" s="44">
        <f t="shared" si="40"/>
        <v>0</v>
      </c>
      <c r="AV169" s="81"/>
      <c r="AW169" s="82"/>
      <c r="AX169" s="83"/>
      <c r="AY169" s="44">
        <f t="shared" si="41"/>
        <v>0</v>
      </c>
      <c r="AZ169" s="81"/>
      <c r="BA169" s="82"/>
      <c r="BB169" s="83"/>
      <c r="BC169" s="44">
        <f t="shared" si="42"/>
        <v>0</v>
      </c>
      <c r="BD169" s="81"/>
      <c r="BE169" s="82"/>
      <c r="BF169" s="83"/>
      <c r="BG169" s="44">
        <f t="shared" si="43"/>
        <v>0</v>
      </c>
      <c r="BH169" s="81"/>
      <c r="BI169" s="82"/>
      <c r="BJ169" s="83"/>
      <c r="BK169" s="44">
        <f t="shared" si="44"/>
        <v>0</v>
      </c>
    </row>
    <row r="170" spans="1:63" ht="14.25" customHeight="1" x14ac:dyDescent="0.25">
      <c r="A170" s="41"/>
      <c r="B170" s="42"/>
      <c r="C170" s="42"/>
      <c r="D170" s="35">
        <v>136</v>
      </c>
      <c r="E170" s="84"/>
      <c r="F170" s="42"/>
      <c r="G170" s="48" t="str">
        <f t="shared" si="27"/>
        <v/>
      </c>
      <c r="H170" s="25" t="str">
        <f t="array" ref="H170">IF(I170="","",IFERROR(INDEX(Lid!$F:$F,MATCH($E170,Lid!$A:$A,0)),""))</f>
        <v/>
      </c>
      <c r="I170" s="93" t="str">
        <f t="shared" si="28"/>
        <v/>
      </c>
      <c r="J170" s="48" t="str">
        <f t="shared" si="29"/>
        <v/>
      </c>
      <c r="K170" s="25" t="str">
        <f t="array" ref="K170">IF(I170="","",IFERROR($D$6 &amp; " " &amp;INDEX(Lid!$B:$B,MATCH($E170,Lid!$A:$A,0)),""))</f>
        <v/>
      </c>
      <c r="L170" s="44" t="str">
        <f t="shared" si="30"/>
        <v/>
      </c>
      <c r="M170" s="44" t="str">
        <f t="shared" si="31"/>
        <v/>
      </c>
      <c r="N170" s="44" t="str">
        <f t="shared" si="32"/>
        <v/>
      </c>
      <c r="O170" s="42"/>
      <c r="P170" s="81"/>
      <c r="Q170" s="82"/>
      <c r="R170" s="83"/>
      <c r="S170" s="44">
        <f t="shared" si="33"/>
        <v>0</v>
      </c>
      <c r="T170" s="81"/>
      <c r="U170" s="82"/>
      <c r="V170" s="83"/>
      <c r="W170" s="44">
        <f t="shared" si="34"/>
        <v>0</v>
      </c>
      <c r="X170" s="81"/>
      <c r="Y170" s="82"/>
      <c r="Z170" s="83"/>
      <c r="AA170" s="44">
        <f t="shared" si="35"/>
        <v>0</v>
      </c>
      <c r="AB170" s="81"/>
      <c r="AC170" s="82"/>
      <c r="AD170" s="83"/>
      <c r="AE170" s="44">
        <f t="shared" si="36"/>
        <v>0</v>
      </c>
      <c r="AF170" s="81"/>
      <c r="AG170" s="82"/>
      <c r="AH170" s="83"/>
      <c r="AI170" s="44">
        <f t="shared" si="37"/>
        <v>0</v>
      </c>
      <c r="AJ170" s="81"/>
      <c r="AK170" s="82"/>
      <c r="AL170" s="83"/>
      <c r="AM170" s="44">
        <f t="shared" si="38"/>
        <v>0</v>
      </c>
      <c r="AN170" s="81"/>
      <c r="AO170" s="82"/>
      <c r="AP170" s="83"/>
      <c r="AQ170" s="44">
        <f t="shared" si="39"/>
        <v>0</v>
      </c>
      <c r="AR170" s="81"/>
      <c r="AS170" s="82"/>
      <c r="AT170" s="83"/>
      <c r="AU170" s="44">
        <f t="shared" si="40"/>
        <v>0</v>
      </c>
      <c r="AV170" s="81"/>
      <c r="AW170" s="82"/>
      <c r="AX170" s="83"/>
      <c r="AY170" s="44">
        <f t="shared" si="41"/>
        <v>0</v>
      </c>
      <c r="AZ170" s="81"/>
      <c r="BA170" s="82"/>
      <c r="BB170" s="83"/>
      <c r="BC170" s="44">
        <f t="shared" si="42"/>
        <v>0</v>
      </c>
      <c r="BD170" s="81"/>
      <c r="BE170" s="82"/>
      <c r="BF170" s="83"/>
      <c r="BG170" s="44">
        <f t="shared" si="43"/>
        <v>0</v>
      </c>
      <c r="BH170" s="81"/>
      <c r="BI170" s="82"/>
      <c r="BJ170" s="83"/>
      <c r="BK170" s="44">
        <f t="shared" si="44"/>
        <v>0</v>
      </c>
    </row>
    <row r="171" spans="1:63" ht="14.25" customHeight="1" x14ac:dyDescent="0.25">
      <c r="A171" s="41"/>
      <c r="B171" s="42"/>
      <c r="C171" s="42"/>
      <c r="D171" s="35">
        <v>137</v>
      </c>
      <c r="E171" s="84"/>
      <c r="F171" s="42"/>
      <c r="G171" s="48" t="str">
        <f t="shared" si="27"/>
        <v/>
      </c>
      <c r="H171" s="25" t="str">
        <f t="array" ref="H171">IF(I171="","",IFERROR(INDEX(Lid!$F:$F,MATCH($E171,Lid!$A:$A,0)),""))</f>
        <v/>
      </c>
      <c r="I171" s="93" t="str">
        <f t="shared" si="28"/>
        <v/>
      </c>
      <c r="J171" s="48" t="str">
        <f t="shared" si="29"/>
        <v/>
      </c>
      <c r="K171" s="25" t="str">
        <f t="array" ref="K171">IF(I171="","",IFERROR($D$6 &amp; " " &amp;INDEX(Lid!$B:$B,MATCH($E171,Lid!$A:$A,0)),""))</f>
        <v/>
      </c>
      <c r="L171" s="44" t="str">
        <f t="shared" si="30"/>
        <v/>
      </c>
      <c r="M171" s="44" t="str">
        <f t="shared" si="31"/>
        <v/>
      </c>
      <c r="N171" s="44" t="str">
        <f t="shared" si="32"/>
        <v/>
      </c>
      <c r="O171" s="42"/>
      <c r="P171" s="81"/>
      <c r="Q171" s="82"/>
      <c r="R171" s="83"/>
      <c r="S171" s="44">
        <f t="shared" si="33"/>
        <v>0</v>
      </c>
      <c r="T171" s="81"/>
      <c r="U171" s="82"/>
      <c r="V171" s="83"/>
      <c r="W171" s="44">
        <f t="shared" si="34"/>
        <v>0</v>
      </c>
      <c r="X171" s="81"/>
      <c r="Y171" s="82"/>
      <c r="Z171" s="83"/>
      <c r="AA171" s="44">
        <f t="shared" si="35"/>
        <v>0</v>
      </c>
      <c r="AB171" s="81"/>
      <c r="AC171" s="82"/>
      <c r="AD171" s="83"/>
      <c r="AE171" s="44">
        <f t="shared" si="36"/>
        <v>0</v>
      </c>
      <c r="AF171" s="81"/>
      <c r="AG171" s="82"/>
      <c r="AH171" s="83"/>
      <c r="AI171" s="44">
        <f t="shared" si="37"/>
        <v>0</v>
      </c>
      <c r="AJ171" s="81"/>
      <c r="AK171" s="82"/>
      <c r="AL171" s="83"/>
      <c r="AM171" s="44">
        <f t="shared" si="38"/>
        <v>0</v>
      </c>
      <c r="AN171" s="81"/>
      <c r="AO171" s="82"/>
      <c r="AP171" s="83"/>
      <c r="AQ171" s="44">
        <f t="shared" si="39"/>
        <v>0</v>
      </c>
      <c r="AR171" s="81"/>
      <c r="AS171" s="82"/>
      <c r="AT171" s="83"/>
      <c r="AU171" s="44">
        <f t="shared" si="40"/>
        <v>0</v>
      </c>
      <c r="AV171" s="81"/>
      <c r="AW171" s="82"/>
      <c r="AX171" s="83"/>
      <c r="AY171" s="44">
        <f t="shared" si="41"/>
        <v>0</v>
      </c>
      <c r="AZ171" s="81"/>
      <c r="BA171" s="82"/>
      <c r="BB171" s="83"/>
      <c r="BC171" s="44">
        <f t="shared" si="42"/>
        <v>0</v>
      </c>
      <c r="BD171" s="81"/>
      <c r="BE171" s="82"/>
      <c r="BF171" s="83"/>
      <c r="BG171" s="44">
        <f t="shared" si="43"/>
        <v>0</v>
      </c>
      <c r="BH171" s="81"/>
      <c r="BI171" s="82"/>
      <c r="BJ171" s="83"/>
      <c r="BK171" s="44">
        <f t="shared" si="44"/>
        <v>0</v>
      </c>
    </row>
    <row r="172" spans="1:63" ht="14.25" customHeight="1" x14ac:dyDescent="0.25">
      <c r="A172" s="41"/>
      <c r="B172" s="42"/>
      <c r="C172" s="42"/>
      <c r="D172" s="35">
        <v>138</v>
      </c>
      <c r="E172" s="84"/>
      <c r="F172" s="42"/>
      <c r="G172" s="48" t="str">
        <f t="shared" si="27"/>
        <v/>
      </c>
      <c r="H172" s="25" t="str">
        <f t="array" ref="H172">IF(I172="","",IFERROR(INDEX(Lid!$F:$F,MATCH($E172,Lid!$A:$A,0)),""))</f>
        <v/>
      </c>
      <c r="I172" s="93" t="str">
        <f t="shared" si="28"/>
        <v/>
      </c>
      <c r="J172" s="48" t="str">
        <f t="shared" si="29"/>
        <v/>
      </c>
      <c r="K172" s="25" t="str">
        <f t="array" ref="K172">IF(I172="","",IFERROR($D$6 &amp; " " &amp;INDEX(Lid!$B:$B,MATCH($E172,Lid!$A:$A,0)),""))</f>
        <v/>
      </c>
      <c r="L172" s="44" t="str">
        <f t="shared" si="30"/>
        <v/>
      </c>
      <c r="M172" s="44" t="str">
        <f t="shared" si="31"/>
        <v/>
      </c>
      <c r="N172" s="44" t="str">
        <f t="shared" si="32"/>
        <v/>
      </c>
      <c r="O172" s="42"/>
      <c r="P172" s="81"/>
      <c r="Q172" s="82"/>
      <c r="R172" s="83"/>
      <c r="S172" s="44">
        <f t="shared" si="33"/>
        <v>0</v>
      </c>
      <c r="T172" s="81"/>
      <c r="U172" s="82"/>
      <c r="V172" s="83"/>
      <c r="W172" s="44">
        <f t="shared" si="34"/>
        <v>0</v>
      </c>
      <c r="X172" s="81"/>
      <c r="Y172" s="82"/>
      <c r="Z172" s="83"/>
      <c r="AA172" s="44">
        <f t="shared" si="35"/>
        <v>0</v>
      </c>
      <c r="AB172" s="81"/>
      <c r="AC172" s="82"/>
      <c r="AD172" s="83"/>
      <c r="AE172" s="44">
        <f t="shared" si="36"/>
        <v>0</v>
      </c>
      <c r="AF172" s="81"/>
      <c r="AG172" s="82"/>
      <c r="AH172" s="83"/>
      <c r="AI172" s="44">
        <f t="shared" si="37"/>
        <v>0</v>
      </c>
      <c r="AJ172" s="81"/>
      <c r="AK172" s="82"/>
      <c r="AL172" s="83"/>
      <c r="AM172" s="44">
        <f t="shared" si="38"/>
        <v>0</v>
      </c>
      <c r="AN172" s="81"/>
      <c r="AO172" s="82"/>
      <c r="AP172" s="83"/>
      <c r="AQ172" s="44">
        <f t="shared" si="39"/>
        <v>0</v>
      </c>
      <c r="AR172" s="81"/>
      <c r="AS172" s="82"/>
      <c r="AT172" s="83"/>
      <c r="AU172" s="44">
        <f t="shared" si="40"/>
        <v>0</v>
      </c>
      <c r="AV172" s="81"/>
      <c r="AW172" s="82"/>
      <c r="AX172" s="83"/>
      <c r="AY172" s="44">
        <f t="shared" si="41"/>
        <v>0</v>
      </c>
      <c r="AZ172" s="81"/>
      <c r="BA172" s="82"/>
      <c r="BB172" s="83"/>
      <c r="BC172" s="44">
        <f t="shared" si="42"/>
        <v>0</v>
      </c>
      <c r="BD172" s="81"/>
      <c r="BE172" s="82"/>
      <c r="BF172" s="83"/>
      <c r="BG172" s="44">
        <f t="shared" si="43"/>
        <v>0</v>
      </c>
      <c r="BH172" s="81"/>
      <c r="BI172" s="82"/>
      <c r="BJ172" s="83"/>
      <c r="BK172" s="44">
        <f t="shared" si="44"/>
        <v>0</v>
      </c>
    </row>
    <row r="173" spans="1:63" ht="14.25" customHeight="1" x14ac:dyDescent="0.25">
      <c r="A173" s="41"/>
      <c r="B173" s="42"/>
      <c r="C173" s="42"/>
      <c r="D173" s="35">
        <v>139</v>
      </c>
      <c r="E173" s="84"/>
      <c r="F173" s="42"/>
      <c r="G173" s="48" t="str">
        <f t="shared" si="27"/>
        <v/>
      </c>
      <c r="H173" s="25" t="str">
        <f t="array" ref="H173">IF(I173="","",IFERROR(INDEX(Lid!$F:$F,MATCH($E173,Lid!$A:$A,0)),""))</f>
        <v/>
      </c>
      <c r="I173" s="93" t="str">
        <f t="shared" si="28"/>
        <v/>
      </c>
      <c r="J173" s="48" t="str">
        <f t="shared" si="29"/>
        <v/>
      </c>
      <c r="K173" s="25" t="str">
        <f t="array" ref="K173">IF(I173="","",IFERROR($D$6 &amp; " " &amp;INDEX(Lid!$B:$B,MATCH($E173,Lid!$A:$A,0)),""))</f>
        <v/>
      </c>
      <c r="L173" s="44" t="str">
        <f t="shared" si="30"/>
        <v/>
      </c>
      <c r="M173" s="44" t="str">
        <f t="shared" si="31"/>
        <v/>
      </c>
      <c r="N173" s="44" t="str">
        <f t="shared" si="32"/>
        <v/>
      </c>
      <c r="O173" s="42"/>
      <c r="P173" s="81"/>
      <c r="Q173" s="82"/>
      <c r="R173" s="83"/>
      <c r="S173" s="44">
        <f t="shared" si="33"/>
        <v>0</v>
      </c>
      <c r="T173" s="81"/>
      <c r="U173" s="82"/>
      <c r="V173" s="83"/>
      <c r="W173" s="44">
        <f t="shared" si="34"/>
        <v>0</v>
      </c>
      <c r="X173" s="81"/>
      <c r="Y173" s="82"/>
      <c r="Z173" s="83"/>
      <c r="AA173" s="44">
        <f t="shared" si="35"/>
        <v>0</v>
      </c>
      <c r="AB173" s="81"/>
      <c r="AC173" s="82"/>
      <c r="AD173" s="83"/>
      <c r="AE173" s="44">
        <f t="shared" si="36"/>
        <v>0</v>
      </c>
      <c r="AF173" s="81"/>
      <c r="AG173" s="82"/>
      <c r="AH173" s="83"/>
      <c r="AI173" s="44">
        <f t="shared" si="37"/>
        <v>0</v>
      </c>
      <c r="AJ173" s="81"/>
      <c r="AK173" s="82"/>
      <c r="AL173" s="83"/>
      <c r="AM173" s="44">
        <f t="shared" si="38"/>
        <v>0</v>
      </c>
      <c r="AN173" s="81"/>
      <c r="AO173" s="82"/>
      <c r="AP173" s="83"/>
      <c r="AQ173" s="44">
        <f t="shared" si="39"/>
        <v>0</v>
      </c>
      <c r="AR173" s="81"/>
      <c r="AS173" s="82"/>
      <c r="AT173" s="83"/>
      <c r="AU173" s="44">
        <f t="shared" si="40"/>
        <v>0</v>
      </c>
      <c r="AV173" s="81"/>
      <c r="AW173" s="82"/>
      <c r="AX173" s="83"/>
      <c r="AY173" s="44">
        <f t="shared" si="41"/>
        <v>0</v>
      </c>
      <c r="AZ173" s="81"/>
      <c r="BA173" s="82"/>
      <c r="BB173" s="83"/>
      <c r="BC173" s="44">
        <f t="shared" si="42"/>
        <v>0</v>
      </c>
      <c r="BD173" s="81"/>
      <c r="BE173" s="82"/>
      <c r="BF173" s="83"/>
      <c r="BG173" s="44">
        <f t="shared" si="43"/>
        <v>0</v>
      </c>
      <c r="BH173" s="81"/>
      <c r="BI173" s="82"/>
      <c r="BJ173" s="83"/>
      <c r="BK173" s="44">
        <f t="shared" si="44"/>
        <v>0</v>
      </c>
    </row>
    <row r="174" spans="1:63" ht="14.25" customHeight="1" x14ac:dyDescent="0.25">
      <c r="A174" s="41"/>
      <c r="B174" s="42"/>
      <c r="C174" s="42"/>
      <c r="D174" s="35">
        <v>140</v>
      </c>
      <c r="E174" s="84"/>
      <c r="F174" s="42"/>
      <c r="G174" s="48" t="str">
        <f t="shared" si="27"/>
        <v/>
      </c>
      <c r="H174" s="25" t="str">
        <f t="array" ref="H174">IF(I174="","",IFERROR(INDEX(Lid!$F:$F,MATCH($E174,Lid!$A:$A,0)),""))</f>
        <v/>
      </c>
      <c r="I174" s="93" t="str">
        <f t="shared" si="28"/>
        <v/>
      </c>
      <c r="J174" s="48" t="str">
        <f t="shared" si="29"/>
        <v/>
      </c>
      <c r="K174" s="25" t="str">
        <f t="array" ref="K174">IF(I174="","",IFERROR($D$6 &amp; " " &amp;INDEX(Lid!$B:$B,MATCH($E174,Lid!$A:$A,0)),""))</f>
        <v/>
      </c>
      <c r="L174" s="44" t="str">
        <f t="shared" si="30"/>
        <v/>
      </c>
      <c r="M174" s="44" t="str">
        <f t="shared" si="31"/>
        <v/>
      </c>
      <c r="N174" s="44" t="str">
        <f t="shared" si="32"/>
        <v/>
      </c>
      <c r="O174" s="42"/>
      <c r="P174" s="81"/>
      <c r="Q174" s="82"/>
      <c r="R174" s="83"/>
      <c r="S174" s="44">
        <f t="shared" si="33"/>
        <v>0</v>
      </c>
      <c r="T174" s="81"/>
      <c r="U174" s="82"/>
      <c r="V174" s="83"/>
      <c r="W174" s="44">
        <f t="shared" si="34"/>
        <v>0</v>
      </c>
      <c r="X174" s="81"/>
      <c r="Y174" s="82"/>
      <c r="Z174" s="83"/>
      <c r="AA174" s="44">
        <f t="shared" si="35"/>
        <v>0</v>
      </c>
      <c r="AB174" s="81"/>
      <c r="AC174" s="82"/>
      <c r="AD174" s="83"/>
      <c r="AE174" s="44">
        <f t="shared" si="36"/>
        <v>0</v>
      </c>
      <c r="AF174" s="81"/>
      <c r="AG174" s="82"/>
      <c r="AH174" s="83"/>
      <c r="AI174" s="44">
        <f t="shared" si="37"/>
        <v>0</v>
      </c>
      <c r="AJ174" s="81"/>
      <c r="AK174" s="82"/>
      <c r="AL174" s="83"/>
      <c r="AM174" s="44">
        <f t="shared" si="38"/>
        <v>0</v>
      </c>
      <c r="AN174" s="81"/>
      <c r="AO174" s="82"/>
      <c r="AP174" s="83"/>
      <c r="AQ174" s="44">
        <f t="shared" si="39"/>
        <v>0</v>
      </c>
      <c r="AR174" s="81"/>
      <c r="AS174" s="82"/>
      <c r="AT174" s="83"/>
      <c r="AU174" s="44">
        <f t="shared" si="40"/>
        <v>0</v>
      </c>
      <c r="AV174" s="81"/>
      <c r="AW174" s="82"/>
      <c r="AX174" s="83"/>
      <c r="AY174" s="44">
        <f t="shared" si="41"/>
        <v>0</v>
      </c>
      <c r="AZ174" s="81"/>
      <c r="BA174" s="82"/>
      <c r="BB174" s="83"/>
      <c r="BC174" s="44">
        <f t="shared" si="42"/>
        <v>0</v>
      </c>
      <c r="BD174" s="81"/>
      <c r="BE174" s="82"/>
      <c r="BF174" s="83"/>
      <c r="BG174" s="44">
        <f t="shared" si="43"/>
        <v>0</v>
      </c>
      <c r="BH174" s="81"/>
      <c r="BI174" s="82"/>
      <c r="BJ174" s="83"/>
      <c r="BK174" s="44">
        <f t="shared" si="44"/>
        <v>0</v>
      </c>
    </row>
    <row r="175" spans="1:63" ht="14.25" customHeight="1" x14ac:dyDescent="0.25">
      <c r="A175" s="41"/>
      <c r="B175" s="42"/>
      <c r="C175" s="42"/>
      <c r="D175" s="35">
        <v>141</v>
      </c>
      <c r="E175" s="84"/>
      <c r="F175" s="42"/>
      <c r="G175" s="48" t="str">
        <f t="shared" si="27"/>
        <v/>
      </c>
      <c r="H175" s="25" t="str">
        <f t="array" ref="H175">IF(I175="","",IFERROR(INDEX(Lid!$F:$F,MATCH($E175,Lid!$A:$A,0)),""))</f>
        <v/>
      </c>
      <c r="I175" s="93" t="str">
        <f t="shared" si="28"/>
        <v/>
      </c>
      <c r="J175" s="48" t="str">
        <f t="shared" si="29"/>
        <v/>
      </c>
      <c r="K175" s="25" t="str">
        <f t="array" ref="K175">IF(I175="","",IFERROR($D$6 &amp; " " &amp;INDEX(Lid!$B:$B,MATCH($E175,Lid!$A:$A,0)),""))</f>
        <v/>
      </c>
      <c r="L175" s="44" t="str">
        <f t="shared" si="30"/>
        <v/>
      </c>
      <c r="M175" s="44" t="str">
        <f t="shared" si="31"/>
        <v/>
      </c>
      <c r="N175" s="44" t="str">
        <f t="shared" si="32"/>
        <v/>
      </c>
      <c r="O175" s="42"/>
      <c r="P175" s="81"/>
      <c r="Q175" s="82"/>
      <c r="R175" s="83"/>
      <c r="S175" s="44">
        <f t="shared" si="33"/>
        <v>0</v>
      </c>
      <c r="T175" s="81"/>
      <c r="U175" s="82"/>
      <c r="V175" s="83"/>
      <c r="W175" s="44">
        <f t="shared" si="34"/>
        <v>0</v>
      </c>
      <c r="X175" s="81"/>
      <c r="Y175" s="82"/>
      <c r="Z175" s="83"/>
      <c r="AA175" s="44">
        <f t="shared" si="35"/>
        <v>0</v>
      </c>
      <c r="AB175" s="81"/>
      <c r="AC175" s="82"/>
      <c r="AD175" s="83"/>
      <c r="AE175" s="44">
        <f t="shared" si="36"/>
        <v>0</v>
      </c>
      <c r="AF175" s="81"/>
      <c r="AG175" s="82"/>
      <c r="AH175" s="83"/>
      <c r="AI175" s="44">
        <f t="shared" si="37"/>
        <v>0</v>
      </c>
      <c r="AJ175" s="81"/>
      <c r="AK175" s="82"/>
      <c r="AL175" s="83"/>
      <c r="AM175" s="44">
        <f t="shared" si="38"/>
        <v>0</v>
      </c>
      <c r="AN175" s="81"/>
      <c r="AO175" s="82"/>
      <c r="AP175" s="83"/>
      <c r="AQ175" s="44">
        <f t="shared" si="39"/>
        <v>0</v>
      </c>
      <c r="AR175" s="81"/>
      <c r="AS175" s="82"/>
      <c r="AT175" s="83"/>
      <c r="AU175" s="44">
        <f t="shared" si="40"/>
        <v>0</v>
      </c>
      <c r="AV175" s="81"/>
      <c r="AW175" s="82"/>
      <c r="AX175" s="83"/>
      <c r="AY175" s="44">
        <f t="shared" si="41"/>
        <v>0</v>
      </c>
      <c r="AZ175" s="81"/>
      <c r="BA175" s="82"/>
      <c r="BB175" s="83"/>
      <c r="BC175" s="44">
        <f t="shared" si="42"/>
        <v>0</v>
      </c>
      <c r="BD175" s="81"/>
      <c r="BE175" s="82"/>
      <c r="BF175" s="83"/>
      <c r="BG175" s="44">
        <f t="shared" si="43"/>
        <v>0</v>
      </c>
      <c r="BH175" s="81"/>
      <c r="BI175" s="82"/>
      <c r="BJ175" s="83"/>
      <c r="BK175" s="44">
        <f t="shared" si="44"/>
        <v>0</v>
      </c>
    </row>
    <row r="176" spans="1:63" ht="14.25" customHeight="1" x14ac:dyDescent="0.25">
      <c r="A176" s="41"/>
      <c r="B176" s="42"/>
      <c r="C176" s="42"/>
      <c r="D176" s="35">
        <v>142</v>
      </c>
      <c r="E176" s="84"/>
      <c r="F176" s="42"/>
      <c r="G176" s="48" t="str">
        <f t="shared" si="27"/>
        <v/>
      </c>
      <c r="H176" s="25" t="str">
        <f t="array" ref="H176">IF(I176="","",IFERROR(INDEX(Lid!$F:$F,MATCH($E176,Lid!$A:$A,0)),""))</f>
        <v/>
      </c>
      <c r="I176" s="93" t="str">
        <f t="shared" si="28"/>
        <v/>
      </c>
      <c r="J176" s="48" t="str">
        <f t="shared" si="29"/>
        <v/>
      </c>
      <c r="K176" s="25" t="str">
        <f t="array" ref="K176">IF(I176="","",IFERROR($D$6 &amp; " " &amp;INDEX(Lid!$B:$B,MATCH($E176,Lid!$A:$A,0)),""))</f>
        <v/>
      </c>
      <c r="L176" s="44" t="str">
        <f t="shared" si="30"/>
        <v/>
      </c>
      <c r="M176" s="44" t="str">
        <f t="shared" si="31"/>
        <v/>
      </c>
      <c r="N176" s="44" t="str">
        <f t="shared" si="32"/>
        <v/>
      </c>
      <c r="O176" s="42"/>
      <c r="P176" s="81"/>
      <c r="Q176" s="82"/>
      <c r="R176" s="83"/>
      <c r="S176" s="44">
        <f t="shared" si="33"/>
        <v>0</v>
      </c>
      <c r="T176" s="81"/>
      <c r="U176" s="82"/>
      <c r="V176" s="83"/>
      <c r="W176" s="44">
        <f t="shared" si="34"/>
        <v>0</v>
      </c>
      <c r="X176" s="81"/>
      <c r="Y176" s="82"/>
      <c r="Z176" s="83"/>
      <c r="AA176" s="44">
        <f t="shared" si="35"/>
        <v>0</v>
      </c>
      <c r="AB176" s="81"/>
      <c r="AC176" s="82"/>
      <c r="AD176" s="83"/>
      <c r="AE176" s="44">
        <f t="shared" si="36"/>
        <v>0</v>
      </c>
      <c r="AF176" s="81"/>
      <c r="AG176" s="82"/>
      <c r="AH176" s="83"/>
      <c r="AI176" s="44">
        <f t="shared" si="37"/>
        <v>0</v>
      </c>
      <c r="AJ176" s="81"/>
      <c r="AK176" s="82"/>
      <c r="AL176" s="83"/>
      <c r="AM176" s="44">
        <f t="shared" si="38"/>
        <v>0</v>
      </c>
      <c r="AN176" s="81"/>
      <c r="AO176" s="82"/>
      <c r="AP176" s="83"/>
      <c r="AQ176" s="44">
        <f t="shared" si="39"/>
        <v>0</v>
      </c>
      <c r="AR176" s="81"/>
      <c r="AS176" s="82"/>
      <c r="AT176" s="83"/>
      <c r="AU176" s="44">
        <f t="shared" si="40"/>
        <v>0</v>
      </c>
      <c r="AV176" s="81"/>
      <c r="AW176" s="82"/>
      <c r="AX176" s="83"/>
      <c r="AY176" s="44">
        <f t="shared" si="41"/>
        <v>0</v>
      </c>
      <c r="AZ176" s="81"/>
      <c r="BA176" s="82"/>
      <c r="BB176" s="83"/>
      <c r="BC176" s="44">
        <f t="shared" si="42"/>
        <v>0</v>
      </c>
      <c r="BD176" s="81"/>
      <c r="BE176" s="82"/>
      <c r="BF176" s="83"/>
      <c r="BG176" s="44">
        <f t="shared" si="43"/>
        <v>0</v>
      </c>
      <c r="BH176" s="81"/>
      <c r="BI176" s="82"/>
      <c r="BJ176" s="83"/>
      <c r="BK176" s="44">
        <f t="shared" si="44"/>
        <v>0</v>
      </c>
    </row>
    <row r="177" spans="1:63" ht="14.25" customHeight="1" x14ac:dyDescent="0.25">
      <c r="A177" s="41"/>
      <c r="B177" s="42"/>
      <c r="C177" s="42"/>
      <c r="D177" s="35">
        <v>143</v>
      </c>
      <c r="E177" s="84"/>
      <c r="F177" s="42"/>
      <c r="G177" s="48" t="str">
        <f t="shared" si="27"/>
        <v/>
      </c>
      <c r="H177" s="25" t="str">
        <f t="array" ref="H177">IF(I177="","",IFERROR(INDEX(Lid!$F:$F,MATCH($E177,Lid!$A:$A,0)),""))</f>
        <v/>
      </c>
      <c r="I177" s="93" t="str">
        <f t="shared" si="28"/>
        <v/>
      </c>
      <c r="J177" s="48" t="str">
        <f t="shared" si="29"/>
        <v/>
      </c>
      <c r="K177" s="25" t="str">
        <f t="array" ref="K177">IF(I177="","",IFERROR($D$6 &amp; " " &amp;INDEX(Lid!$B:$B,MATCH($E177,Lid!$A:$A,0)),""))</f>
        <v/>
      </c>
      <c r="L177" s="44" t="str">
        <f t="shared" si="30"/>
        <v/>
      </c>
      <c r="M177" s="44" t="str">
        <f t="shared" si="31"/>
        <v/>
      </c>
      <c r="N177" s="44" t="str">
        <f t="shared" si="32"/>
        <v/>
      </c>
      <c r="O177" s="42"/>
      <c r="P177" s="81"/>
      <c r="Q177" s="82"/>
      <c r="R177" s="83"/>
      <c r="S177" s="44">
        <f t="shared" si="33"/>
        <v>0</v>
      </c>
      <c r="T177" s="81"/>
      <c r="U177" s="82"/>
      <c r="V177" s="83"/>
      <c r="W177" s="44">
        <f t="shared" si="34"/>
        <v>0</v>
      </c>
      <c r="X177" s="81"/>
      <c r="Y177" s="82"/>
      <c r="Z177" s="83"/>
      <c r="AA177" s="44">
        <f t="shared" si="35"/>
        <v>0</v>
      </c>
      <c r="AB177" s="81"/>
      <c r="AC177" s="82"/>
      <c r="AD177" s="83"/>
      <c r="AE177" s="44">
        <f t="shared" si="36"/>
        <v>0</v>
      </c>
      <c r="AF177" s="81"/>
      <c r="AG177" s="82"/>
      <c r="AH177" s="83"/>
      <c r="AI177" s="44">
        <f t="shared" si="37"/>
        <v>0</v>
      </c>
      <c r="AJ177" s="81"/>
      <c r="AK177" s="82"/>
      <c r="AL177" s="83"/>
      <c r="AM177" s="44">
        <f t="shared" si="38"/>
        <v>0</v>
      </c>
      <c r="AN177" s="81"/>
      <c r="AO177" s="82"/>
      <c r="AP177" s="83"/>
      <c r="AQ177" s="44">
        <f t="shared" si="39"/>
        <v>0</v>
      </c>
      <c r="AR177" s="81"/>
      <c r="AS177" s="82"/>
      <c r="AT177" s="83"/>
      <c r="AU177" s="44">
        <f t="shared" si="40"/>
        <v>0</v>
      </c>
      <c r="AV177" s="81"/>
      <c r="AW177" s="82"/>
      <c r="AX177" s="83"/>
      <c r="AY177" s="44">
        <f t="shared" si="41"/>
        <v>0</v>
      </c>
      <c r="AZ177" s="81"/>
      <c r="BA177" s="82"/>
      <c r="BB177" s="83"/>
      <c r="BC177" s="44">
        <f t="shared" si="42"/>
        <v>0</v>
      </c>
      <c r="BD177" s="81"/>
      <c r="BE177" s="82"/>
      <c r="BF177" s="83"/>
      <c r="BG177" s="44">
        <f t="shared" si="43"/>
        <v>0</v>
      </c>
      <c r="BH177" s="81"/>
      <c r="BI177" s="82"/>
      <c r="BJ177" s="83"/>
      <c r="BK177" s="44">
        <f t="shared" si="44"/>
        <v>0</v>
      </c>
    </row>
    <row r="178" spans="1:63" ht="14.25" customHeight="1" x14ac:dyDescent="0.25">
      <c r="A178" s="41"/>
      <c r="B178" s="42"/>
      <c r="C178" s="42"/>
      <c r="D178" s="35">
        <v>144</v>
      </c>
      <c r="E178" s="84"/>
      <c r="F178" s="42"/>
      <c r="G178" s="48" t="str">
        <f t="shared" si="27"/>
        <v/>
      </c>
      <c r="H178" s="25" t="str">
        <f t="array" ref="H178">IF(I178="","",IFERROR(INDEX(Lid!$F:$F,MATCH($E178,Lid!$A:$A,0)),""))</f>
        <v/>
      </c>
      <c r="I178" s="93" t="str">
        <f t="shared" si="28"/>
        <v/>
      </c>
      <c r="J178" s="48" t="str">
        <f t="shared" si="29"/>
        <v/>
      </c>
      <c r="K178" s="25" t="str">
        <f t="array" ref="K178">IF(I178="","",IFERROR($D$6 &amp; " " &amp;INDEX(Lid!$B:$B,MATCH($E178,Lid!$A:$A,0)),""))</f>
        <v/>
      </c>
      <c r="L178" s="44" t="str">
        <f t="shared" si="30"/>
        <v/>
      </c>
      <c r="M178" s="44" t="str">
        <f t="shared" si="31"/>
        <v/>
      </c>
      <c r="N178" s="44" t="str">
        <f t="shared" si="32"/>
        <v/>
      </c>
      <c r="O178" s="42"/>
      <c r="P178" s="81"/>
      <c r="Q178" s="82"/>
      <c r="R178" s="83"/>
      <c r="S178" s="44">
        <f t="shared" si="33"/>
        <v>0</v>
      </c>
      <c r="T178" s="81"/>
      <c r="U178" s="82"/>
      <c r="V178" s="83"/>
      <c r="W178" s="44">
        <f t="shared" si="34"/>
        <v>0</v>
      </c>
      <c r="X178" s="81"/>
      <c r="Y178" s="82"/>
      <c r="Z178" s="83"/>
      <c r="AA178" s="44">
        <f t="shared" si="35"/>
        <v>0</v>
      </c>
      <c r="AB178" s="81"/>
      <c r="AC178" s="82"/>
      <c r="AD178" s="83"/>
      <c r="AE178" s="44">
        <f t="shared" si="36"/>
        <v>0</v>
      </c>
      <c r="AF178" s="81"/>
      <c r="AG178" s="82"/>
      <c r="AH178" s="83"/>
      <c r="AI178" s="44">
        <f t="shared" si="37"/>
        <v>0</v>
      </c>
      <c r="AJ178" s="81"/>
      <c r="AK178" s="82"/>
      <c r="AL178" s="83"/>
      <c r="AM178" s="44">
        <f t="shared" si="38"/>
        <v>0</v>
      </c>
      <c r="AN178" s="81"/>
      <c r="AO178" s="82"/>
      <c r="AP178" s="83"/>
      <c r="AQ178" s="44">
        <f t="shared" si="39"/>
        <v>0</v>
      </c>
      <c r="AR178" s="81"/>
      <c r="AS178" s="82"/>
      <c r="AT178" s="83"/>
      <c r="AU178" s="44">
        <f t="shared" si="40"/>
        <v>0</v>
      </c>
      <c r="AV178" s="81"/>
      <c r="AW178" s="82"/>
      <c r="AX178" s="83"/>
      <c r="AY178" s="44">
        <f t="shared" si="41"/>
        <v>0</v>
      </c>
      <c r="AZ178" s="81"/>
      <c r="BA178" s="82"/>
      <c r="BB178" s="83"/>
      <c r="BC178" s="44">
        <f t="shared" si="42"/>
        <v>0</v>
      </c>
      <c r="BD178" s="81"/>
      <c r="BE178" s="82"/>
      <c r="BF178" s="83"/>
      <c r="BG178" s="44">
        <f t="shared" si="43"/>
        <v>0</v>
      </c>
      <c r="BH178" s="81"/>
      <c r="BI178" s="82"/>
      <c r="BJ178" s="83"/>
      <c r="BK178" s="44">
        <f t="shared" si="44"/>
        <v>0</v>
      </c>
    </row>
    <row r="179" spans="1:63" ht="14.25" customHeight="1" x14ac:dyDescent="0.25">
      <c r="A179" s="41"/>
      <c r="B179" s="42"/>
      <c r="C179" s="42"/>
      <c r="D179" s="35">
        <v>145</v>
      </c>
      <c r="E179" s="84"/>
      <c r="F179" s="42"/>
      <c r="G179" s="48" t="str">
        <f t="shared" si="27"/>
        <v/>
      </c>
      <c r="H179" s="25" t="str">
        <f t="array" ref="H179">IF(I179="","",IFERROR(INDEX(Lid!$F:$F,MATCH($E179,Lid!$A:$A,0)),""))</f>
        <v/>
      </c>
      <c r="I179" s="93" t="str">
        <f t="shared" si="28"/>
        <v/>
      </c>
      <c r="J179" s="48" t="str">
        <f t="shared" si="29"/>
        <v/>
      </c>
      <c r="K179" s="25" t="str">
        <f t="array" ref="K179">IF(I179="","",IFERROR($D$6 &amp; " " &amp;INDEX(Lid!$B:$B,MATCH($E179,Lid!$A:$A,0)),""))</f>
        <v/>
      </c>
      <c r="L179" s="44" t="str">
        <f t="shared" si="30"/>
        <v/>
      </c>
      <c r="M179" s="44" t="str">
        <f t="shared" si="31"/>
        <v/>
      </c>
      <c r="N179" s="44" t="str">
        <f t="shared" si="32"/>
        <v/>
      </c>
      <c r="O179" s="42"/>
      <c r="P179" s="81"/>
      <c r="Q179" s="82"/>
      <c r="R179" s="83"/>
      <c r="S179" s="44">
        <f t="shared" si="33"/>
        <v>0</v>
      </c>
      <c r="T179" s="81"/>
      <c r="U179" s="82"/>
      <c r="V179" s="83"/>
      <c r="W179" s="44">
        <f t="shared" si="34"/>
        <v>0</v>
      </c>
      <c r="X179" s="81"/>
      <c r="Y179" s="82"/>
      <c r="Z179" s="83"/>
      <c r="AA179" s="44">
        <f t="shared" si="35"/>
        <v>0</v>
      </c>
      <c r="AB179" s="81"/>
      <c r="AC179" s="82"/>
      <c r="AD179" s="83"/>
      <c r="AE179" s="44">
        <f t="shared" si="36"/>
        <v>0</v>
      </c>
      <c r="AF179" s="81"/>
      <c r="AG179" s="82"/>
      <c r="AH179" s="83"/>
      <c r="AI179" s="44">
        <f t="shared" si="37"/>
        <v>0</v>
      </c>
      <c r="AJ179" s="81"/>
      <c r="AK179" s="82"/>
      <c r="AL179" s="83"/>
      <c r="AM179" s="44">
        <f t="shared" si="38"/>
        <v>0</v>
      </c>
      <c r="AN179" s="81"/>
      <c r="AO179" s="82"/>
      <c r="AP179" s="83"/>
      <c r="AQ179" s="44">
        <f t="shared" si="39"/>
        <v>0</v>
      </c>
      <c r="AR179" s="81"/>
      <c r="AS179" s="82"/>
      <c r="AT179" s="83"/>
      <c r="AU179" s="44">
        <f t="shared" si="40"/>
        <v>0</v>
      </c>
      <c r="AV179" s="81"/>
      <c r="AW179" s="82"/>
      <c r="AX179" s="83"/>
      <c r="AY179" s="44">
        <f t="shared" si="41"/>
        <v>0</v>
      </c>
      <c r="AZ179" s="81"/>
      <c r="BA179" s="82"/>
      <c r="BB179" s="83"/>
      <c r="BC179" s="44">
        <f t="shared" si="42"/>
        <v>0</v>
      </c>
      <c r="BD179" s="81"/>
      <c r="BE179" s="82"/>
      <c r="BF179" s="83"/>
      <c r="BG179" s="44">
        <f t="shared" si="43"/>
        <v>0</v>
      </c>
      <c r="BH179" s="81"/>
      <c r="BI179" s="82"/>
      <c r="BJ179" s="83"/>
      <c r="BK179" s="44">
        <f t="shared" si="44"/>
        <v>0</v>
      </c>
    </row>
    <row r="180" spans="1:63" ht="14.25" customHeight="1" x14ac:dyDescent="0.25">
      <c r="A180" s="41"/>
      <c r="B180" s="42"/>
      <c r="C180" s="42"/>
      <c r="D180" s="35">
        <v>146</v>
      </c>
      <c r="E180" s="84"/>
      <c r="F180" s="42"/>
      <c r="G180" s="48" t="str">
        <f t="shared" si="27"/>
        <v/>
      </c>
      <c r="H180" s="25" t="str">
        <f t="array" ref="H180">IF(I180="","",IFERROR(INDEX(Lid!$F:$F,MATCH($E180,Lid!$A:$A,0)),""))</f>
        <v/>
      </c>
      <c r="I180" s="93" t="str">
        <f t="shared" si="28"/>
        <v/>
      </c>
      <c r="J180" s="48" t="str">
        <f t="shared" si="29"/>
        <v/>
      </c>
      <c r="K180" s="25" t="str">
        <f t="array" ref="K180">IF(I180="","",IFERROR($D$6 &amp; " " &amp;INDEX(Lid!$B:$B,MATCH($E180,Lid!$A:$A,0)),""))</f>
        <v/>
      </c>
      <c r="L180" s="44" t="str">
        <f t="shared" si="30"/>
        <v/>
      </c>
      <c r="M180" s="44" t="str">
        <f t="shared" si="31"/>
        <v/>
      </c>
      <c r="N180" s="44" t="str">
        <f t="shared" si="32"/>
        <v/>
      </c>
      <c r="O180" s="42"/>
      <c r="P180" s="81"/>
      <c r="Q180" s="82"/>
      <c r="R180" s="83"/>
      <c r="S180" s="44">
        <f t="shared" si="33"/>
        <v>0</v>
      </c>
      <c r="T180" s="81"/>
      <c r="U180" s="82"/>
      <c r="V180" s="83"/>
      <c r="W180" s="44">
        <f t="shared" si="34"/>
        <v>0</v>
      </c>
      <c r="X180" s="81"/>
      <c r="Y180" s="82"/>
      <c r="Z180" s="83"/>
      <c r="AA180" s="44">
        <f t="shared" si="35"/>
        <v>0</v>
      </c>
      <c r="AB180" s="81"/>
      <c r="AC180" s="82"/>
      <c r="AD180" s="83"/>
      <c r="AE180" s="44">
        <f t="shared" si="36"/>
        <v>0</v>
      </c>
      <c r="AF180" s="81"/>
      <c r="AG180" s="82"/>
      <c r="AH180" s="83"/>
      <c r="AI180" s="44">
        <f t="shared" si="37"/>
        <v>0</v>
      </c>
      <c r="AJ180" s="81"/>
      <c r="AK180" s="82"/>
      <c r="AL180" s="83"/>
      <c r="AM180" s="44">
        <f t="shared" si="38"/>
        <v>0</v>
      </c>
      <c r="AN180" s="81"/>
      <c r="AO180" s="82"/>
      <c r="AP180" s="83"/>
      <c r="AQ180" s="44">
        <f t="shared" si="39"/>
        <v>0</v>
      </c>
      <c r="AR180" s="81"/>
      <c r="AS180" s="82"/>
      <c r="AT180" s="83"/>
      <c r="AU180" s="44">
        <f t="shared" si="40"/>
        <v>0</v>
      </c>
      <c r="AV180" s="81"/>
      <c r="AW180" s="82"/>
      <c r="AX180" s="83"/>
      <c r="AY180" s="44">
        <f t="shared" si="41"/>
        <v>0</v>
      </c>
      <c r="AZ180" s="81"/>
      <c r="BA180" s="82"/>
      <c r="BB180" s="83"/>
      <c r="BC180" s="44">
        <f t="shared" si="42"/>
        <v>0</v>
      </c>
      <c r="BD180" s="81"/>
      <c r="BE180" s="82"/>
      <c r="BF180" s="83"/>
      <c r="BG180" s="44">
        <f t="shared" si="43"/>
        <v>0</v>
      </c>
      <c r="BH180" s="81"/>
      <c r="BI180" s="82"/>
      <c r="BJ180" s="83"/>
      <c r="BK180" s="44">
        <f t="shared" si="44"/>
        <v>0</v>
      </c>
    </row>
    <row r="181" spans="1:63" ht="14.25" customHeight="1" x14ac:dyDescent="0.25">
      <c r="A181" s="41"/>
      <c r="B181" s="42"/>
      <c r="C181" s="42"/>
      <c r="D181" s="35">
        <v>147</v>
      </c>
      <c r="E181" s="84"/>
      <c r="F181" s="42"/>
      <c r="G181" s="48" t="str">
        <f t="shared" si="27"/>
        <v/>
      </c>
      <c r="H181" s="25" t="str">
        <f t="array" ref="H181">IF(I181="","",IFERROR(INDEX(Lid!$F:$F,MATCH($E181,Lid!$A:$A,0)),""))</f>
        <v/>
      </c>
      <c r="I181" s="93" t="str">
        <f t="shared" si="28"/>
        <v/>
      </c>
      <c r="J181" s="48" t="str">
        <f t="shared" si="29"/>
        <v/>
      </c>
      <c r="K181" s="25" t="str">
        <f t="array" ref="K181">IF(I181="","",IFERROR($D$6 &amp; " " &amp;INDEX(Lid!$B:$B,MATCH($E181,Lid!$A:$A,0)),""))</f>
        <v/>
      </c>
      <c r="L181" s="44" t="str">
        <f t="shared" si="30"/>
        <v/>
      </c>
      <c r="M181" s="44" t="str">
        <f t="shared" si="31"/>
        <v/>
      </c>
      <c r="N181" s="44" t="str">
        <f t="shared" si="32"/>
        <v/>
      </c>
      <c r="O181" s="42"/>
      <c r="P181" s="81"/>
      <c r="Q181" s="82"/>
      <c r="R181" s="83"/>
      <c r="S181" s="44">
        <f t="shared" si="33"/>
        <v>0</v>
      </c>
      <c r="T181" s="81"/>
      <c r="U181" s="82"/>
      <c r="V181" s="83"/>
      <c r="W181" s="44">
        <f t="shared" si="34"/>
        <v>0</v>
      </c>
      <c r="X181" s="81"/>
      <c r="Y181" s="82"/>
      <c r="Z181" s="83"/>
      <c r="AA181" s="44">
        <f t="shared" si="35"/>
        <v>0</v>
      </c>
      <c r="AB181" s="81"/>
      <c r="AC181" s="82"/>
      <c r="AD181" s="83"/>
      <c r="AE181" s="44">
        <f t="shared" si="36"/>
        <v>0</v>
      </c>
      <c r="AF181" s="81"/>
      <c r="AG181" s="82"/>
      <c r="AH181" s="83"/>
      <c r="AI181" s="44">
        <f t="shared" si="37"/>
        <v>0</v>
      </c>
      <c r="AJ181" s="81"/>
      <c r="AK181" s="82"/>
      <c r="AL181" s="83"/>
      <c r="AM181" s="44">
        <f t="shared" si="38"/>
        <v>0</v>
      </c>
      <c r="AN181" s="81"/>
      <c r="AO181" s="82"/>
      <c r="AP181" s="83"/>
      <c r="AQ181" s="44">
        <f t="shared" si="39"/>
        <v>0</v>
      </c>
      <c r="AR181" s="81"/>
      <c r="AS181" s="82"/>
      <c r="AT181" s="83"/>
      <c r="AU181" s="44">
        <f t="shared" si="40"/>
        <v>0</v>
      </c>
      <c r="AV181" s="81"/>
      <c r="AW181" s="82"/>
      <c r="AX181" s="83"/>
      <c r="AY181" s="44">
        <f t="shared" si="41"/>
        <v>0</v>
      </c>
      <c r="AZ181" s="81"/>
      <c r="BA181" s="82"/>
      <c r="BB181" s="83"/>
      <c r="BC181" s="44">
        <f t="shared" si="42"/>
        <v>0</v>
      </c>
      <c r="BD181" s="81"/>
      <c r="BE181" s="82"/>
      <c r="BF181" s="83"/>
      <c r="BG181" s="44">
        <f t="shared" si="43"/>
        <v>0</v>
      </c>
      <c r="BH181" s="81"/>
      <c r="BI181" s="82"/>
      <c r="BJ181" s="83"/>
      <c r="BK181" s="44">
        <f t="shared" si="44"/>
        <v>0</v>
      </c>
    </row>
    <row r="182" spans="1:63" ht="14.25" customHeight="1" x14ac:dyDescent="0.25">
      <c r="A182" s="41"/>
      <c r="B182" s="42"/>
      <c r="C182" s="42"/>
      <c r="D182" s="35">
        <v>148</v>
      </c>
      <c r="E182" s="84"/>
      <c r="F182" s="42"/>
      <c r="G182" s="48" t="str">
        <f t="shared" si="27"/>
        <v/>
      </c>
      <c r="H182" s="25" t="str">
        <f t="array" ref="H182">IF(I182="","",IFERROR(INDEX(Lid!$F:$F,MATCH($E182,Lid!$A:$A,0)),""))</f>
        <v/>
      </c>
      <c r="I182" s="93" t="str">
        <f t="shared" si="28"/>
        <v/>
      </c>
      <c r="J182" s="48" t="str">
        <f t="shared" si="29"/>
        <v/>
      </c>
      <c r="K182" s="25" t="str">
        <f t="array" ref="K182">IF(I182="","",IFERROR($D$6 &amp; " " &amp;INDEX(Lid!$B:$B,MATCH($E182,Lid!$A:$A,0)),""))</f>
        <v/>
      </c>
      <c r="L182" s="44" t="str">
        <f t="shared" si="30"/>
        <v/>
      </c>
      <c r="M182" s="44" t="str">
        <f t="shared" si="31"/>
        <v/>
      </c>
      <c r="N182" s="44" t="str">
        <f t="shared" si="32"/>
        <v/>
      </c>
      <c r="O182" s="42"/>
      <c r="P182" s="81"/>
      <c r="Q182" s="82"/>
      <c r="R182" s="83"/>
      <c r="S182" s="44">
        <f t="shared" si="33"/>
        <v>0</v>
      </c>
      <c r="T182" s="81"/>
      <c r="U182" s="82"/>
      <c r="V182" s="83"/>
      <c r="W182" s="44">
        <f t="shared" si="34"/>
        <v>0</v>
      </c>
      <c r="X182" s="81"/>
      <c r="Y182" s="82"/>
      <c r="Z182" s="83"/>
      <c r="AA182" s="44">
        <f t="shared" si="35"/>
        <v>0</v>
      </c>
      <c r="AB182" s="81"/>
      <c r="AC182" s="82"/>
      <c r="AD182" s="83"/>
      <c r="AE182" s="44">
        <f t="shared" si="36"/>
        <v>0</v>
      </c>
      <c r="AF182" s="81"/>
      <c r="AG182" s="82"/>
      <c r="AH182" s="83"/>
      <c r="AI182" s="44">
        <f t="shared" si="37"/>
        <v>0</v>
      </c>
      <c r="AJ182" s="81"/>
      <c r="AK182" s="82"/>
      <c r="AL182" s="83"/>
      <c r="AM182" s="44">
        <f t="shared" si="38"/>
        <v>0</v>
      </c>
      <c r="AN182" s="81"/>
      <c r="AO182" s="82"/>
      <c r="AP182" s="83"/>
      <c r="AQ182" s="44">
        <f t="shared" si="39"/>
        <v>0</v>
      </c>
      <c r="AR182" s="81"/>
      <c r="AS182" s="82"/>
      <c r="AT182" s="83"/>
      <c r="AU182" s="44">
        <f t="shared" si="40"/>
        <v>0</v>
      </c>
      <c r="AV182" s="81"/>
      <c r="AW182" s="82"/>
      <c r="AX182" s="83"/>
      <c r="AY182" s="44">
        <f t="shared" si="41"/>
        <v>0</v>
      </c>
      <c r="AZ182" s="81"/>
      <c r="BA182" s="82"/>
      <c r="BB182" s="83"/>
      <c r="BC182" s="44">
        <f t="shared" si="42"/>
        <v>0</v>
      </c>
      <c r="BD182" s="81"/>
      <c r="BE182" s="82"/>
      <c r="BF182" s="83"/>
      <c r="BG182" s="44">
        <f t="shared" si="43"/>
        <v>0</v>
      </c>
      <c r="BH182" s="81"/>
      <c r="BI182" s="82"/>
      <c r="BJ182" s="83"/>
      <c r="BK182" s="44">
        <f t="shared" si="44"/>
        <v>0</v>
      </c>
    </row>
    <row r="183" spans="1:63" ht="14.25" customHeight="1" x14ac:dyDescent="0.25">
      <c r="A183" s="41"/>
      <c r="B183" s="42"/>
      <c r="C183" s="42"/>
      <c r="D183" s="35">
        <v>149</v>
      </c>
      <c r="E183" s="84"/>
      <c r="F183" s="42"/>
      <c r="G183" s="48" t="str">
        <f t="shared" si="27"/>
        <v/>
      </c>
      <c r="H183" s="25" t="str">
        <f t="array" ref="H183">IF(I183="","",IFERROR(INDEX(Lid!$F:$F,MATCH($E183,Lid!$A:$A,0)),""))</f>
        <v/>
      </c>
      <c r="I183" s="93" t="str">
        <f t="shared" si="28"/>
        <v/>
      </c>
      <c r="J183" s="48" t="str">
        <f t="shared" si="29"/>
        <v/>
      </c>
      <c r="K183" s="25" t="str">
        <f t="array" ref="K183">IF(I183="","",IFERROR($D$6 &amp; " " &amp;INDEX(Lid!$B:$B,MATCH($E183,Lid!$A:$A,0)),""))</f>
        <v/>
      </c>
      <c r="L183" s="44" t="str">
        <f t="shared" si="30"/>
        <v/>
      </c>
      <c r="M183" s="44" t="str">
        <f t="shared" si="31"/>
        <v/>
      </c>
      <c r="N183" s="44" t="str">
        <f t="shared" si="32"/>
        <v/>
      </c>
      <c r="O183" s="42"/>
      <c r="P183" s="81"/>
      <c r="Q183" s="82"/>
      <c r="R183" s="83"/>
      <c r="S183" s="44">
        <f t="shared" si="33"/>
        <v>0</v>
      </c>
      <c r="T183" s="81"/>
      <c r="U183" s="82"/>
      <c r="V183" s="83"/>
      <c r="W183" s="44">
        <f t="shared" si="34"/>
        <v>0</v>
      </c>
      <c r="X183" s="81"/>
      <c r="Y183" s="82"/>
      <c r="Z183" s="83"/>
      <c r="AA183" s="44">
        <f t="shared" si="35"/>
        <v>0</v>
      </c>
      <c r="AB183" s="81"/>
      <c r="AC183" s="82"/>
      <c r="AD183" s="83"/>
      <c r="AE183" s="44">
        <f t="shared" si="36"/>
        <v>0</v>
      </c>
      <c r="AF183" s="81"/>
      <c r="AG183" s="82"/>
      <c r="AH183" s="83"/>
      <c r="AI183" s="44">
        <f t="shared" si="37"/>
        <v>0</v>
      </c>
      <c r="AJ183" s="81"/>
      <c r="AK183" s="82"/>
      <c r="AL183" s="83"/>
      <c r="AM183" s="44">
        <f t="shared" si="38"/>
        <v>0</v>
      </c>
      <c r="AN183" s="81"/>
      <c r="AO183" s="82"/>
      <c r="AP183" s="83"/>
      <c r="AQ183" s="44">
        <f t="shared" si="39"/>
        <v>0</v>
      </c>
      <c r="AR183" s="81"/>
      <c r="AS183" s="82"/>
      <c r="AT183" s="83"/>
      <c r="AU183" s="44">
        <f t="shared" si="40"/>
        <v>0</v>
      </c>
      <c r="AV183" s="81"/>
      <c r="AW183" s="82"/>
      <c r="AX183" s="83"/>
      <c r="AY183" s="44">
        <f t="shared" si="41"/>
        <v>0</v>
      </c>
      <c r="AZ183" s="81"/>
      <c r="BA183" s="82"/>
      <c r="BB183" s="83"/>
      <c r="BC183" s="44">
        <f t="shared" si="42"/>
        <v>0</v>
      </c>
      <c r="BD183" s="81"/>
      <c r="BE183" s="82"/>
      <c r="BF183" s="83"/>
      <c r="BG183" s="44">
        <f t="shared" si="43"/>
        <v>0</v>
      </c>
      <c r="BH183" s="81"/>
      <c r="BI183" s="82"/>
      <c r="BJ183" s="83"/>
      <c r="BK183" s="44">
        <f t="shared" si="44"/>
        <v>0</v>
      </c>
    </row>
    <row r="184" spans="1:63" ht="14.25" customHeight="1" x14ac:dyDescent="0.25">
      <c r="A184" s="41"/>
      <c r="B184" s="42"/>
      <c r="C184" s="42"/>
      <c r="D184" s="35">
        <v>150</v>
      </c>
      <c r="E184" s="84"/>
      <c r="F184" s="42"/>
      <c r="G184" s="48" t="str">
        <f t="shared" si="27"/>
        <v/>
      </c>
      <c r="H184" s="25" t="str">
        <f t="array" ref="H184">IF(I184="","",IFERROR(INDEX(Lid!$F:$F,MATCH($E184,Lid!$A:$A,0)),""))</f>
        <v/>
      </c>
      <c r="I184" s="93" t="str">
        <f t="shared" si="28"/>
        <v/>
      </c>
      <c r="J184" s="48" t="str">
        <f t="shared" si="29"/>
        <v/>
      </c>
      <c r="K184" s="25" t="str">
        <f t="array" ref="K184">IF(I184="","",IFERROR($D$6 &amp; " " &amp;INDEX(Lid!$B:$B,MATCH($E184,Lid!$A:$A,0)),""))</f>
        <v/>
      </c>
      <c r="L184" s="44" t="str">
        <f t="shared" si="30"/>
        <v/>
      </c>
      <c r="M184" s="44" t="str">
        <f t="shared" si="31"/>
        <v/>
      </c>
      <c r="N184" s="44" t="str">
        <f t="shared" si="32"/>
        <v/>
      </c>
      <c r="O184" s="42"/>
      <c r="P184" s="81"/>
      <c r="Q184" s="82"/>
      <c r="R184" s="83"/>
      <c r="S184" s="44">
        <f t="shared" si="33"/>
        <v>0</v>
      </c>
      <c r="T184" s="81"/>
      <c r="U184" s="82"/>
      <c r="V184" s="83"/>
      <c r="W184" s="44">
        <f t="shared" si="34"/>
        <v>0</v>
      </c>
      <c r="X184" s="81"/>
      <c r="Y184" s="82"/>
      <c r="Z184" s="83"/>
      <c r="AA184" s="44">
        <f t="shared" si="35"/>
        <v>0</v>
      </c>
      <c r="AB184" s="81"/>
      <c r="AC184" s="82"/>
      <c r="AD184" s="83"/>
      <c r="AE184" s="44">
        <f t="shared" si="36"/>
        <v>0</v>
      </c>
      <c r="AF184" s="81"/>
      <c r="AG184" s="82"/>
      <c r="AH184" s="83"/>
      <c r="AI184" s="44">
        <f t="shared" si="37"/>
        <v>0</v>
      </c>
      <c r="AJ184" s="81"/>
      <c r="AK184" s="82"/>
      <c r="AL184" s="83"/>
      <c r="AM184" s="44">
        <f t="shared" si="38"/>
        <v>0</v>
      </c>
      <c r="AN184" s="81"/>
      <c r="AO184" s="82"/>
      <c r="AP184" s="83"/>
      <c r="AQ184" s="44">
        <f t="shared" si="39"/>
        <v>0</v>
      </c>
      <c r="AR184" s="81"/>
      <c r="AS184" s="82"/>
      <c r="AT184" s="83"/>
      <c r="AU184" s="44">
        <f t="shared" si="40"/>
        <v>0</v>
      </c>
      <c r="AV184" s="81"/>
      <c r="AW184" s="82"/>
      <c r="AX184" s="83"/>
      <c r="AY184" s="44">
        <f t="shared" si="41"/>
        <v>0</v>
      </c>
      <c r="AZ184" s="81"/>
      <c r="BA184" s="82"/>
      <c r="BB184" s="83"/>
      <c r="BC184" s="44">
        <f t="shared" si="42"/>
        <v>0</v>
      </c>
      <c r="BD184" s="81"/>
      <c r="BE184" s="82"/>
      <c r="BF184" s="83"/>
      <c r="BG184" s="44">
        <f t="shared" si="43"/>
        <v>0</v>
      </c>
      <c r="BH184" s="81"/>
      <c r="BI184" s="82"/>
      <c r="BJ184" s="83"/>
      <c r="BK184" s="44">
        <f t="shared" si="44"/>
        <v>0</v>
      </c>
    </row>
    <row r="185" spans="1:63" ht="14.25" customHeight="1" x14ac:dyDescent="0.25">
      <c r="A185" s="41"/>
      <c r="B185" s="42"/>
      <c r="C185" s="42"/>
      <c r="D185" s="35">
        <v>151</v>
      </c>
      <c r="E185" s="84"/>
      <c r="F185" s="42"/>
      <c r="G185" s="48" t="str">
        <f t="shared" si="27"/>
        <v/>
      </c>
      <c r="H185" s="25" t="str">
        <f t="array" ref="H185">IF(I185="","",IFERROR(INDEX(Lid!$F:$F,MATCH($E185,Lid!$A:$A,0)),""))</f>
        <v/>
      </c>
      <c r="I185" s="93" t="str">
        <f t="shared" si="28"/>
        <v/>
      </c>
      <c r="J185" s="48" t="str">
        <f t="shared" si="29"/>
        <v/>
      </c>
      <c r="K185" s="25" t="str">
        <f t="array" ref="K185">IF(I185="","",IFERROR($D$6 &amp; " " &amp;INDEX(Lid!$B:$B,MATCH($E185,Lid!$A:$A,0)),""))</f>
        <v/>
      </c>
      <c r="L185" s="44" t="str">
        <f t="shared" si="30"/>
        <v/>
      </c>
      <c r="M185" s="44" t="str">
        <f t="shared" si="31"/>
        <v/>
      </c>
      <c r="N185" s="44" t="str">
        <f t="shared" si="32"/>
        <v/>
      </c>
      <c r="O185" s="42"/>
      <c r="P185" s="81"/>
      <c r="Q185" s="82"/>
      <c r="R185" s="83"/>
      <c r="S185" s="44">
        <f t="shared" si="33"/>
        <v>0</v>
      </c>
      <c r="T185" s="81"/>
      <c r="U185" s="82"/>
      <c r="V185" s="83"/>
      <c r="W185" s="44">
        <f t="shared" si="34"/>
        <v>0</v>
      </c>
      <c r="X185" s="81"/>
      <c r="Y185" s="82"/>
      <c r="Z185" s="83"/>
      <c r="AA185" s="44">
        <f t="shared" si="35"/>
        <v>0</v>
      </c>
      <c r="AB185" s="81"/>
      <c r="AC185" s="82"/>
      <c r="AD185" s="83"/>
      <c r="AE185" s="44">
        <f t="shared" si="36"/>
        <v>0</v>
      </c>
      <c r="AF185" s="81"/>
      <c r="AG185" s="82"/>
      <c r="AH185" s="83"/>
      <c r="AI185" s="44">
        <f t="shared" si="37"/>
        <v>0</v>
      </c>
      <c r="AJ185" s="81"/>
      <c r="AK185" s="82"/>
      <c r="AL185" s="83"/>
      <c r="AM185" s="44">
        <f t="shared" si="38"/>
        <v>0</v>
      </c>
      <c r="AN185" s="81"/>
      <c r="AO185" s="82"/>
      <c r="AP185" s="83"/>
      <c r="AQ185" s="44">
        <f t="shared" si="39"/>
        <v>0</v>
      </c>
      <c r="AR185" s="81"/>
      <c r="AS185" s="82"/>
      <c r="AT185" s="83"/>
      <c r="AU185" s="44">
        <f t="shared" si="40"/>
        <v>0</v>
      </c>
      <c r="AV185" s="81"/>
      <c r="AW185" s="82"/>
      <c r="AX185" s="83"/>
      <c r="AY185" s="44">
        <f t="shared" si="41"/>
        <v>0</v>
      </c>
      <c r="AZ185" s="81"/>
      <c r="BA185" s="82"/>
      <c r="BB185" s="83"/>
      <c r="BC185" s="44">
        <f t="shared" si="42"/>
        <v>0</v>
      </c>
      <c r="BD185" s="81"/>
      <c r="BE185" s="82"/>
      <c r="BF185" s="83"/>
      <c r="BG185" s="44">
        <f t="shared" si="43"/>
        <v>0</v>
      </c>
      <c r="BH185" s="81"/>
      <c r="BI185" s="82"/>
      <c r="BJ185" s="83"/>
      <c r="BK185" s="44">
        <f t="shared" si="44"/>
        <v>0</v>
      </c>
    </row>
    <row r="186" spans="1:63" ht="14.25" customHeight="1" x14ac:dyDescent="0.25">
      <c r="A186" s="41"/>
      <c r="B186" s="42"/>
      <c r="C186" s="42"/>
      <c r="D186" s="35">
        <v>152</v>
      </c>
      <c r="E186" s="84"/>
      <c r="F186" s="42"/>
      <c r="G186" s="48" t="str">
        <f t="shared" si="27"/>
        <v/>
      </c>
      <c r="H186" s="25" t="str">
        <f t="array" ref="H186">IF(I186="","",IFERROR(INDEX(Lid!$F:$F,MATCH($E186,Lid!$A:$A,0)),""))</f>
        <v/>
      </c>
      <c r="I186" s="93" t="str">
        <f t="shared" si="28"/>
        <v/>
      </c>
      <c r="J186" s="48" t="str">
        <f t="shared" si="29"/>
        <v/>
      </c>
      <c r="K186" s="25" t="str">
        <f t="array" ref="K186">IF(I186="","",IFERROR($D$6 &amp; " " &amp;INDEX(Lid!$B:$B,MATCH($E186,Lid!$A:$A,0)),""))</f>
        <v/>
      </c>
      <c r="L186" s="44" t="str">
        <f t="shared" si="30"/>
        <v/>
      </c>
      <c r="M186" s="44" t="str">
        <f t="shared" si="31"/>
        <v/>
      </c>
      <c r="N186" s="44" t="str">
        <f t="shared" si="32"/>
        <v/>
      </c>
      <c r="O186" s="42"/>
      <c r="P186" s="81"/>
      <c r="Q186" s="82"/>
      <c r="R186" s="83"/>
      <c r="S186" s="44">
        <f t="shared" si="33"/>
        <v>0</v>
      </c>
      <c r="T186" s="81"/>
      <c r="U186" s="82"/>
      <c r="V186" s="83"/>
      <c r="W186" s="44">
        <f t="shared" si="34"/>
        <v>0</v>
      </c>
      <c r="X186" s="81"/>
      <c r="Y186" s="82"/>
      <c r="Z186" s="83"/>
      <c r="AA186" s="44">
        <f t="shared" si="35"/>
        <v>0</v>
      </c>
      <c r="AB186" s="81"/>
      <c r="AC186" s="82"/>
      <c r="AD186" s="83"/>
      <c r="AE186" s="44">
        <f t="shared" si="36"/>
        <v>0</v>
      </c>
      <c r="AF186" s="81"/>
      <c r="AG186" s="82"/>
      <c r="AH186" s="83"/>
      <c r="AI186" s="44">
        <f t="shared" si="37"/>
        <v>0</v>
      </c>
      <c r="AJ186" s="81"/>
      <c r="AK186" s="82"/>
      <c r="AL186" s="83"/>
      <c r="AM186" s="44">
        <f t="shared" si="38"/>
        <v>0</v>
      </c>
      <c r="AN186" s="81"/>
      <c r="AO186" s="82"/>
      <c r="AP186" s="83"/>
      <c r="AQ186" s="44">
        <f t="shared" si="39"/>
        <v>0</v>
      </c>
      <c r="AR186" s="81"/>
      <c r="AS186" s="82"/>
      <c r="AT186" s="83"/>
      <c r="AU186" s="44">
        <f t="shared" si="40"/>
        <v>0</v>
      </c>
      <c r="AV186" s="81"/>
      <c r="AW186" s="82"/>
      <c r="AX186" s="83"/>
      <c r="AY186" s="44">
        <f t="shared" si="41"/>
        <v>0</v>
      </c>
      <c r="AZ186" s="81"/>
      <c r="BA186" s="82"/>
      <c r="BB186" s="83"/>
      <c r="BC186" s="44">
        <f t="shared" si="42"/>
        <v>0</v>
      </c>
      <c r="BD186" s="81"/>
      <c r="BE186" s="82"/>
      <c r="BF186" s="83"/>
      <c r="BG186" s="44">
        <f t="shared" si="43"/>
        <v>0</v>
      </c>
      <c r="BH186" s="81"/>
      <c r="BI186" s="82"/>
      <c r="BJ186" s="83"/>
      <c r="BK186" s="44">
        <f t="shared" si="44"/>
        <v>0</v>
      </c>
    </row>
    <row r="187" spans="1:63" ht="14.25" customHeight="1" x14ac:dyDescent="0.25">
      <c r="A187" s="41"/>
      <c r="B187" s="42"/>
      <c r="C187" s="42"/>
      <c r="D187" s="35">
        <v>153</v>
      </c>
      <c r="E187" s="84"/>
      <c r="F187" s="42"/>
      <c r="G187" s="48" t="str">
        <f t="shared" si="27"/>
        <v/>
      </c>
      <c r="H187" s="25" t="str">
        <f t="array" ref="H187">IF(I187="","",IFERROR(INDEX(Lid!$F:$F,MATCH($E187,Lid!$A:$A,0)),""))</f>
        <v/>
      </c>
      <c r="I187" s="93" t="str">
        <f t="shared" si="28"/>
        <v/>
      </c>
      <c r="J187" s="48" t="str">
        <f t="shared" si="29"/>
        <v/>
      </c>
      <c r="K187" s="25" t="str">
        <f t="array" ref="K187">IF(I187="","",IFERROR($D$6 &amp; " " &amp;INDEX(Lid!$B:$B,MATCH($E187,Lid!$A:$A,0)),""))</f>
        <v/>
      </c>
      <c r="L187" s="44" t="str">
        <f t="shared" si="30"/>
        <v/>
      </c>
      <c r="M187" s="44" t="str">
        <f t="shared" si="31"/>
        <v/>
      </c>
      <c r="N187" s="44" t="str">
        <f t="shared" si="32"/>
        <v/>
      </c>
      <c r="O187" s="42"/>
      <c r="P187" s="81"/>
      <c r="Q187" s="82"/>
      <c r="R187" s="83"/>
      <c r="S187" s="44">
        <f t="shared" si="33"/>
        <v>0</v>
      </c>
      <c r="T187" s="81"/>
      <c r="U187" s="82"/>
      <c r="V187" s="83"/>
      <c r="W187" s="44">
        <f t="shared" si="34"/>
        <v>0</v>
      </c>
      <c r="X187" s="81"/>
      <c r="Y187" s="82"/>
      <c r="Z187" s="83"/>
      <c r="AA187" s="44">
        <f t="shared" si="35"/>
        <v>0</v>
      </c>
      <c r="AB187" s="81"/>
      <c r="AC187" s="82"/>
      <c r="AD187" s="83"/>
      <c r="AE187" s="44">
        <f t="shared" si="36"/>
        <v>0</v>
      </c>
      <c r="AF187" s="81"/>
      <c r="AG187" s="82"/>
      <c r="AH187" s="83"/>
      <c r="AI187" s="44">
        <f t="shared" si="37"/>
        <v>0</v>
      </c>
      <c r="AJ187" s="81"/>
      <c r="AK187" s="82"/>
      <c r="AL187" s="83"/>
      <c r="AM187" s="44">
        <f t="shared" si="38"/>
        <v>0</v>
      </c>
      <c r="AN187" s="81"/>
      <c r="AO187" s="82"/>
      <c r="AP187" s="83"/>
      <c r="AQ187" s="44">
        <f t="shared" si="39"/>
        <v>0</v>
      </c>
      <c r="AR187" s="81"/>
      <c r="AS187" s="82"/>
      <c r="AT187" s="83"/>
      <c r="AU187" s="44">
        <f t="shared" si="40"/>
        <v>0</v>
      </c>
      <c r="AV187" s="81"/>
      <c r="AW187" s="82"/>
      <c r="AX187" s="83"/>
      <c r="AY187" s="44">
        <f t="shared" si="41"/>
        <v>0</v>
      </c>
      <c r="AZ187" s="81"/>
      <c r="BA187" s="82"/>
      <c r="BB187" s="83"/>
      <c r="BC187" s="44">
        <f t="shared" si="42"/>
        <v>0</v>
      </c>
      <c r="BD187" s="81"/>
      <c r="BE187" s="82"/>
      <c r="BF187" s="83"/>
      <c r="BG187" s="44">
        <f t="shared" si="43"/>
        <v>0</v>
      </c>
      <c r="BH187" s="81"/>
      <c r="BI187" s="82"/>
      <c r="BJ187" s="83"/>
      <c r="BK187" s="44">
        <f t="shared" si="44"/>
        <v>0</v>
      </c>
    </row>
    <row r="188" spans="1:63" ht="14.25" customHeight="1" x14ac:dyDescent="0.25">
      <c r="A188" s="41"/>
      <c r="B188" s="42"/>
      <c r="C188" s="42"/>
      <c r="D188" s="35">
        <v>154</v>
      </c>
      <c r="E188" s="84"/>
      <c r="F188" s="42"/>
      <c r="G188" s="48" t="str">
        <f t="shared" si="27"/>
        <v/>
      </c>
      <c r="H188" s="25" t="str">
        <f t="array" ref="H188">IF(I188="","",IFERROR(INDEX(Lid!$F:$F,MATCH($E188,Lid!$A:$A,0)),""))</f>
        <v/>
      </c>
      <c r="I188" s="93" t="str">
        <f t="shared" si="28"/>
        <v/>
      </c>
      <c r="J188" s="48" t="str">
        <f t="shared" si="29"/>
        <v/>
      </c>
      <c r="K188" s="25" t="str">
        <f t="array" ref="K188">IF(I188="","",IFERROR($D$6 &amp; " " &amp;INDEX(Lid!$B:$B,MATCH($E188,Lid!$A:$A,0)),""))</f>
        <v/>
      </c>
      <c r="L188" s="44" t="str">
        <f t="shared" si="30"/>
        <v/>
      </c>
      <c r="M188" s="44" t="str">
        <f t="shared" si="31"/>
        <v/>
      </c>
      <c r="N188" s="44" t="str">
        <f t="shared" si="32"/>
        <v/>
      </c>
      <c r="O188" s="42"/>
      <c r="P188" s="81"/>
      <c r="Q188" s="82"/>
      <c r="R188" s="83"/>
      <c r="S188" s="44">
        <f t="shared" si="33"/>
        <v>0</v>
      </c>
      <c r="T188" s="81"/>
      <c r="U188" s="82"/>
      <c r="V188" s="83"/>
      <c r="W188" s="44">
        <f t="shared" si="34"/>
        <v>0</v>
      </c>
      <c r="X188" s="81"/>
      <c r="Y188" s="82"/>
      <c r="Z188" s="83"/>
      <c r="AA188" s="44">
        <f t="shared" si="35"/>
        <v>0</v>
      </c>
      <c r="AB188" s="81"/>
      <c r="AC188" s="82"/>
      <c r="AD188" s="83"/>
      <c r="AE188" s="44">
        <f t="shared" si="36"/>
        <v>0</v>
      </c>
      <c r="AF188" s="81"/>
      <c r="AG188" s="82"/>
      <c r="AH188" s="83"/>
      <c r="AI188" s="44">
        <f t="shared" si="37"/>
        <v>0</v>
      </c>
      <c r="AJ188" s="81"/>
      <c r="AK188" s="82"/>
      <c r="AL188" s="83"/>
      <c r="AM188" s="44">
        <f t="shared" si="38"/>
        <v>0</v>
      </c>
      <c r="AN188" s="81"/>
      <c r="AO188" s="82"/>
      <c r="AP188" s="83"/>
      <c r="AQ188" s="44">
        <f t="shared" si="39"/>
        <v>0</v>
      </c>
      <c r="AR188" s="81"/>
      <c r="AS188" s="82"/>
      <c r="AT188" s="83"/>
      <c r="AU188" s="44">
        <f t="shared" si="40"/>
        <v>0</v>
      </c>
      <c r="AV188" s="81"/>
      <c r="AW188" s="82"/>
      <c r="AX188" s="83"/>
      <c r="AY188" s="44">
        <f t="shared" si="41"/>
        <v>0</v>
      </c>
      <c r="AZ188" s="81"/>
      <c r="BA188" s="82"/>
      <c r="BB188" s="83"/>
      <c r="BC188" s="44">
        <f t="shared" si="42"/>
        <v>0</v>
      </c>
      <c r="BD188" s="81"/>
      <c r="BE188" s="82"/>
      <c r="BF188" s="83"/>
      <c r="BG188" s="44">
        <f t="shared" si="43"/>
        <v>0</v>
      </c>
      <c r="BH188" s="81"/>
      <c r="BI188" s="82"/>
      <c r="BJ188" s="83"/>
      <c r="BK188" s="44">
        <f t="shared" si="44"/>
        <v>0</v>
      </c>
    </row>
    <row r="189" spans="1:63" ht="14.25" customHeight="1" x14ac:dyDescent="0.25">
      <c r="A189" s="41"/>
      <c r="B189" s="42"/>
      <c r="C189" s="42"/>
      <c r="D189" s="35">
        <v>155</v>
      </c>
      <c r="E189" s="84"/>
      <c r="F189" s="42"/>
      <c r="G189" s="48" t="str">
        <f t="shared" si="27"/>
        <v/>
      </c>
      <c r="H189" s="25" t="str">
        <f t="array" ref="H189">IF(I189="","",IFERROR(INDEX(Lid!$F:$F,MATCH($E189,Lid!$A:$A,0)),""))</f>
        <v/>
      </c>
      <c r="I189" s="93" t="str">
        <f t="shared" si="28"/>
        <v/>
      </c>
      <c r="J189" s="48" t="str">
        <f t="shared" si="29"/>
        <v/>
      </c>
      <c r="K189" s="25" t="str">
        <f t="array" ref="K189">IF(I189="","",IFERROR($D$6 &amp; " " &amp;INDEX(Lid!$B:$B,MATCH($E189,Lid!$A:$A,0)),""))</f>
        <v/>
      </c>
      <c r="L189" s="44" t="str">
        <f t="shared" si="30"/>
        <v/>
      </c>
      <c r="M189" s="44" t="str">
        <f t="shared" si="31"/>
        <v/>
      </c>
      <c r="N189" s="44" t="str">
        <f t="shared" si="32"/>
        <v/>
      </c>
      <c r="O189" s="42"/>
      <c r="P189" s="81"/>
      <c r="Q189" s="82"/>
      <c r="R189" s="83"/>
      <c r="S189" s="44">
        <f t="shared" si="33"/>
        <v>0</v>
      </c>
      <c r="T189" s="81"/>
      <c r="U189" s="82"/>
      <c r="V189" s="83"/>
      <c r="W189" s="44">
        <f t="shared" si="34"/>
        <v>0</v>
      </c>
      <c r="X189" s="81"/>
      <c r="Y189" s="82"/>
      <c r="Z189" s="83"/>
      <c r="AA189" s="44">
        <f t="shared" si="35"/>
        <v>0</v>
      </c>
      <c r="AB189" s="81"/>
      <c r="AC189" s="82"/>
      <c r="AD189" s="83"/>
      <c r="AE189" s="44">
        <f t="shared" si="36"/>
        <v>0</v>
      </c>
      <c r="AF189" s="81"/>
      <c r="AG189" s="82"/>
      <c r="AH189" s="83"/>
      <c r="AI189" s="44">
        <f t="shared" si="37"/>
        <v>0</v>
      </c>
      <c r="AJ189" s="81"/>
      <c r="AK189" s="82"/>
      <c r="AL189" s="83"/>
      <c r="AM189" s="44">
        <f t="shared" si="38"/>
        <v>0</v>
      </c>
      <c r="AN189" s="81"/>
      <c r="AO189" s="82"/>
      <c r="AP189" s="83"/>
      <c r="AQ189" s="44">
        <f t="shared" si="39"/>
        <v>0</v>
      </c>
      <c r="AR189" s="81"/>
      <c r="AS189" s="82"/>
      <c r="AT189" s="83"/>
      <c r="AU189" s="44">
        <f t="shared" si="40"/>
        <v>0</v>
      </c>
      <c r="AV189" s="81"/>
      <c r="AW189" s="82"/>
      <c r="AX189" s="83"/>
      <c r="AY189" s="44">
        <f t="shared" si="41"/>
        <v>0</v>
      </c>
      <c r="AZ189" s="81"/>
      <c r="BA189" s="82"/>
      <c r="BB189" s="83"/>
      <c r="BC189" s="44">
        <f t="shared" si="42"/>
        <v>0</v>
      </c>
      <c r="BD189" s="81"/>
      <c r="BE189" s="82"/>
      <c r="BF189" s="83"/>
      <c r="BG189" s="44">
        <f t="shared" si="43"/>
        <v>0</v>
      </c>
      <c r="BH189" s="81"/>
      <c r="BI189" s="82"/>
      <c r="BJ189" s="83"/>
      <c r="BK189" s="44">
        <f t="shared" si="44"/>
        <v>0</v>
      </c>
    </row>
    <row r="190" spans="1:63" ht="14.25" customHeight="1" x14ac:dyDescent="0.25">
      <c r="A190" s="41"/>
      <c r="B190" s="42"/>
      <c r="C190" s="42"/>
      <c r="D190" s="35">
        <v>156</v>
      </c>
      <c r="E190" s="84"/>
      <c r="F190" s="42"/>
      <c r="G190" s="48" t="str">
        <f t="shared" si="27"/>
        <v/>
      </c>
      <c r="H190" s="25" t="str">
        <f t="array" ref="H190">IF(I190="","",IFERROR(INDEX(Lid!$F:$F,MATCH($E190,Lid!$A:$A,0)),""))</f>
        <v/>
      </c>
      <c r="I190" s="93" t="str">
        <f t="shared" si="28"/>
        <v/>
      </c>
      <c r="J190" s="48" t="str">
        <f t="shared" si="29"/>
        <v/>
      </c>
      <c r="K190" s="25" t="str">
        <f t="array" ref="K190">IF(I190="","",IFERROR($D$6 &amp; " " &amp;INDEX(Lid!$B:$B,MATCH($E190,Lid!$A:$A,0)),""))</f>
        <v/>
      </c>
      <c r="L190" s="44" t="str">
        <f t="shared" si="30"/>
        <v/>
      </c>
      <c r="M190" s="44" t="str">
        <f t="shared" si="31"/>
        <v/>
      </c>
      <c r="N190" s="44" t="str">
        <f t="shared" si="32"/>
        <v/>
      </c>
      <c r="O190" s="42"/>
      <c r="P190" s="81"/>
      <c r="Q190" s="82"/>
      <c r="R190" s="83"/>
      <c r="S190" s="44">
        <f t="shared" si="33"/>
        <v>0</v>
      </c>
      <c r="T190" s="81"/>
      <c r="U190" s="82"/>
      <c r="V190" s="83"/>
      <c r="W190" s="44">
        <f t="shared" si="34"/>
        <v>0</v>
      </c>
      <c r="X190" s="81"/>
      <c r="Y190" s="82"/>
      <c r="Z190" s="83"/>
      <c r="AA190" s="44">
        <f t="shared" si="35"/>
        <v>0</v>
      </c>
      <c r="AB190" s="81"/>
      <c r="AC190" s="82"/>
      <c r="AD190" s="83"/>
      <c r="AE190" s="44">
        <f t="shared" si="36"/>
        <v>0</v>
      </c>
      <c r="AF190" s="81"/>
      <c r="AG190" s="82"/>
      <c r="AH190" s="83"/>
      <c r="AI190" s="44">
        <f t="shared" si="37"/>
        <v>0</v>
      </c>
      <c r="AJ190" s="81"/>
      <c r="AK190" s="82"/>
      <c r="AL190" s="83"/>
      <c r="AM190" s="44">
        <f t="shared" si="38"/>
        <v>0</v>
      </c>
      <c r="AN190" s="81"/>
      <c r="AO190" s="82"/>
      <c r="AP190" s="83"/>
      <c r="AQ190" s="44">
        <f t="shared" si="39"/>
        <v>0</v>
      </c>
      <c r="AR190" s="81"/>
      <c r="AS190" s="82"/>
      <c r="AT190" s="83"/>
      <c r="AU190" s="44">
        <f t="shared" si="40"/>
        <v>0</v>
      </c>
      <c r="AV190" s="81"/>
      <c r="AW190" s="82"/>
      <c r="AX190" s="83"/>
      <c r="AY190" s="44">
        <f t="shared" si="41"/>
        <v>0</v>
      </c>
      <c r="AZ190" s="81"/>
      <c r="BA190" s="82"/>
      <c r="BB190" s="83"/>
      <c r="BC190" s="44">
        <f t="shared" si="42"/>
        <v>0</v>
      </c>
      <c r="BD190" s="81"/>
      <c r="BE190" s="82"/>
      <c r="BF190" s="83"/>
      <c r="BG190" s="44">
        <f t="shared" si="43"/>
        <v>0</v>
      </c>
      <c r="BH190" s="81"/>
      <c r="BI190" s="82"/>
      <c r="BJ190" s="83"/>
      <c r="BK190" s="44">
        <f t="shared" si="44"/>
        <v>0</v>
      </c>
    </row>
    <row r="191" spans="1:63" ht="14.25" customHeight="1" x14ac:dyDescent="0.25">
      <c r="A191" s="41"/>
      <c r="B191" s="42"/>
      <c r="C191" s="42"/>
      <c r="D191" s="35">
        <v>157</v>
      </c>
      <c r="E191" s="84"/>
      <c r="F191" s="42"/>
      <c r="G191" s="48" t="str">
        <f t="shared" si="27"/>
        <v/>
      </c>
      <c r="H191" s="25" t="str">
        <f t="array" ref="H191">IF(I191="","",IFERROR(INDEX(Lid!$F:$F,MATCH($E191,Lid!$A:$A,0)),""))</f>
        <v/>
      </c>
      <c r="I191" s="93" t="str">
        <f t="shared" si="28"/>
        <v/>
      </c>
      <c r="J191" s="48" t="str">
        <f t="shared" si="29"/>
        <v/>
      </c>
      <c r="K191" s="25" t="str">
        <f t="array" ref="K191">IF(I191="","",IFERROR($D$6 &amp; " " &amp;INDEX(Lid!$B:$B,MATCH($E191,Lid!$A:$A,0)),""))</f>
        <v/>
      </c>
      <c r="L191" s="44" t="str">
        <f t="shared" si="30"/>
        <v/>
      </c>
      <c r="M191" s="44" t="str">
        <f t="shared" si="31"/>
        <v/>
      </c>
      <c r="N191" s="44" t="str">
        <f t="shared" si="32"/>
        <v/>
      </c>
      <c r="O191" s="42"/>
      <c r="P191" s="81"/>
      <c r="Q191" s="82"/>
      <c r="R191" s="83"/>
      <c r="S191" s="44">
        <f t="shared" si="33"/>
        <v>0</v>
      </c>
      <c r="T191" s="81"/>
      <c r="U191" s="82"/>
      <c r="V191" s="83"/>
      <c r="W191" s="44">
        <f t="shared" si="34"/>
        <v>0</v>
      </c>
      <c r="X191" s="81"/>
      <c r="Y191" s="82"/>
      <c r="Z191" s="83"/>
      <c r="AA191" s="44">
        <f t="shared" si="35"/>
        <v>0</v>
      </c>
      <c r="AB191" s="81"/>
      <c r="AC191" s="82"/>
      <c r="AD191" s="83"/>
      <c r="AE191" s="44">
        <f t="shared" si="36"/>
        <v>0</v>
      </c>
      <c r="AF191" s="81"/>
      <c r="AG191" s="82"/>
      <c r="AH191" s="83"/>
      <c r="AI191" s="44">
        <f t="shared" si="37"/>
        <v>0</v>
      </c>
      <c r="AJ191" s="81"/>
      <c r="AK191" s="82"/>
      <c r="AL191" s="83"/>
      <c r="AM191" s="44">
        <f t="shared" si="38"/>
        <v>0</v>
      </c>
      <c r="AN191" s="81"/>
      <c r="AO191" s="82"/>
      <c r="AP191" s="83"/>
      <c r="AQ191" s="44">
        <f t="shared" si="39"/>
        <v>0</v>
      </c>
      <c r="AR191" s="81"/>
      <c r="AS191" s="82"/>
      <c r="AT191" s="83"/>
      <c r="AU191" s="44">
        <f t="shared" si="40"/>
        <v>0</v>
      </c>
      <c r="AV191" s="81"/>
      <c r="AW191" s="82"/>
      <c r="AX191" s="83"/>
      <c r="AY191" s="44">
        <f t="shared" si="41"/>
        <v>0</v>
      </c>
      <c r="AZ191" s="81"/>
      <c r="BA191" s="82"/>
      <c r="BB191" s="83"/>
      <c r="BC191" s="44">
        <f t="shared" si="42"/>
        <v>0</v>
      </c>
      <c r="BD191" s="81"/>
      <c r="BE191" s="82"/>
      <c r="BF191" s="83"/>
      <c r="BG191" s="44">
        <f t="shared" si="43"/>
        <v>0</v>
      </c>
      <c r="BH191" s="81"/>
      <c r="BI191" s="82"/>
      <c r="BJ191" s="83"/>
      <c r="BK191" s="44">
        <f t="shared" si="44"/>
        <v>0</v>
      </c>
    </row>
    <row r="192" spans="1:63" ht="14.25" customHeight="1" x14ac:dyDescent="0.25">
      <c r="A192" s="41"/>
      <c r="B192" s="42"/>
      <c r="C192" s="42"/>
      <c r="D192" s="35">
        <v>158</v>
      </c>
      <c r="E192" s="84"/>
      <c r="F192" s="42"/>
      <c r="G192" s="48" t="str">
        <f t="shared" si="27"/>
        <v/>
      </c>
      <c r="H192" s="25" t="str">
        <f t="array" ref="H192">IF(I192="","",IFERROR(INDEX(Lid!$F:$F,MATCH($E192,Lid!$A:$A,0)),""))</f>
        <v/>
      </c>
      <c r="I192" s="93" t="str">
        <f t="shared" si="28"/>
        <v/>
      </c>
      <c r="J192" s="48" t="str">
        <f t="shared" si="29"/>
        <v/>
      </c>
      <c r="K192" s="25" t="str">
        <f t="array" ref="K192">IF(I192="","",IFERROR($D$6 &amp; " " &amp;INDEX(Lid!$B:$B,MATCH($E192,Lid!$A:$A,0)),""))</f>
        <v/>
      </c>
      <c r="L192" s="44" t="str">
        <f t="shared" si="30"/>
        <v/>
      </c>
      <c r="M192" s="44" t="str">
        <f t="shared" si="31"/>
        <v/>
      </c>
      <c r="N192" s="44" t="str">
        <f t="shared" si="32"/>
        <v/>
      </c>
      <c r="O192" s="42"/>
      <c r="P192" s="81"/>
      <c r="Q192" s="82"/>
      <c r="R192" s="83"/>
      <c r="S192" s="44">
        <f t="shared" si="33"/>
        <v>0</v>
      </c>
      <c r="T192" s="81"/>
      <c r="U192" s="82"/>
      <c r="V192" s="83"/>
      <c r="W192" s="44">
        <f t="shared" si="34"/>
        <v>0</v>
      </c>
      <c r="X192" s="81"/>
      <c r="Y192" s="82"/>
      <c r="Z192" s="83"/>
      <c r="AA192" s="44">
        <f t="shared" si="35"/>
        <v>0</v>
      </c>
      <c r="AB192" s="81"/>
      <c r="AC192" s="82"/>
      <c r="AD192" s="83"/>
      <c r="AE192" s="44">
        <f t="shared" si="36"/>
        <v>0</v>
      </c>
      <c r="AF192" s="81"/>
      <c r="AG192" s="82"/>
      <c r="AH192" s="83"/>
      <c r="AI192" s="44">
        <f t="shared" si="37"/>
        <v>0</v>
      </c>
      <c r="AJ192" s="81"/>
      <c r="AK192" s="82"/>
      <c r="AL192" s="83"/>
      <c r="AM192" s="44">
        <f t="shared" si="38"/>
        <v>0</v>
      </c>
      <c r="AN192" s="81"/>
      <c r="AO192" s="82"/>
      <c r="AP192" s="83"/>
      <c r="AQ192" s="44">
        <f t="shared" si="39"/>
        <v>0</v>
      </c>
      <c r="AR192" s="81"/>
      <c r="AS192" s="82"/>
      <c r="AT192" s="83"/>
      <c r="AU192" s="44">
        <f t="shared" si="40"/>
        <v>0</v>
      </c>
      <c r="AV192" s="81"/>
      <c r="AW192" s="82"/>
      <c r="AX192" s="83"/>
      <c r="AY192" s="44">
        <f t="shared" si="41"/>
        <v>0</v>
      </c>
      <c r="AZ192" s="81"/>
      <c r="BA192" s="82"/>
      <c r="BB192" s="83"/>
      <c r="BC192" s="44">
        <f t="shared" si="42"/>
        <v>0</v>
      </c>
      <c r="BD192" s="81"/>
      <c r="BE192" s="82"/>
      <c r="BF192" s="83"/>
      <c r="BG192" s="44">
        <f t="shared" si="43"/>
        <v>0</v>
      </c>
      <c r="BH192" s="81"/>
      <c r="BI192" s="82"/>
      <c r="BJ192" s="83"/>
      <c r="BK192" s="44">
        <f t="shared" si="44"/>
        <v>0</v>
      </c>
    </row>
    <row r="193" spans="1:63" ht="14.25" customHeight="1" x14ac:dyDescent="0.25">
      <c r="A193" s="41"/>
      <c r="B193" s="42"/>
      <c r="C193" s="42"/>
      <c r="D193" s="35">
        <v>159</v>
      </c>
      <c r="E193" s="84"/>
      <c r="F193" s="42"/>
      <c r="G193" s="48" t="str">
        <f t="shared" si="27"/>
        <v/>
      </c>
      <c r="H193" s="25" t="str">
        <f t="array" ref="H193">IF(I193="","",IFERROR(INDEX(Lid!$F:$F,MATCH($E193,Lid!$A:$A,0)),""))</f>
        <v/>
      </c>
      <c r="I193" s="93" t="str">
        <f t="shared" si="28"/>
        <v/>
      </c>
      <c r="J193" s="48" t="str">
        <f t="shared" si="29"/>
        <v/>
      </c>
      <c r="K193" s="25" t="str">
        <f t="array" ref="K193">IF(I193="","",IFERROR($D$6 &amp; " " &amp;INDEX(Lid!$B:$B,MATCH($E193,Lid!$A:$A,0)),""))</f>
        <v/>
      </c>
      <c r="L193" s="44" t="str">
        <f t="shared" si="30"/>
        <v/>
      </c>
      <c r="M193" s="44" t="str">
        <f t="shared" si="31"/>
        <v/>
      </c>
      <c r="N193" s="44" t="str">
        <f t="shared" si="32"/>
        <v/>
      </c>
      <c r="O193" s="42"/>
      <c r="P193" s="81"/>
      <c r="Q193" s="82"/>
      <c r="R193" s="83"/>
      <c r="S193" s="44">
        <f t="shared" si="33"/>
        <v>0</v>
      </c>
      <c r="T193" s="81"/>
      <c r="U193" s="82"/>
      <c r="V193" s="83"/>
      <c r="W193" s="44">
        <f t="shared" si="34"/>
        <v>0</v>
      </c>
      <c r="X193" s="81"/>
      <c r="Y193" s="82"/>
      <c r="Z193" s="83"/>
      <c r="AA193" s="44">
        <f t="shared" si="35"/>
        <v>0</v>
      </c>
      <c r="AB193" s="81"/>
      <c r="AC193" s="82"/>
      <c r="AD193" s="83"/>
      <c r="AE193" s="44">
        <f t="shared" si="36"/>
        <v>0</v>
      </c>
      <c r="AF193" s="81"/>
      <c r="AG193" s="82"/>
      <c r="AH193" s="83"/>
      <c r="AI193" s="44">
        <f t="shared" si="37"/>
        <v>0</v>
      </c>
      <c r="AJ193" s="81"/>
      <c r="AK193" s="82"/>
      <c r="AL193" s="83"/>
      <c r="AM193" s="44">
        <f t="shared" si="38"/>
        <v>0</v>
      </c>
      <c r="AN193" s="81"/>
      <c r="AO193" s="82"/>
      <c r="AP193" s="83"/>
      <c r="AQ193" s="44">
        <f t="shared" si="39"/>
        <v>0</v>
      </c>
      <c r="AR193" s="81"/>
      <c r="AS193" s="82"/>
      <c r="AT193" s="83"/>
      <c r="AU193" s="44">
        <f t="shared" si="40"/>
        <v>0</v>
      </c>
      <c r="AV193" s="81"/>
      <c r="AW193" s="82"/>
      <c r="AX193" s="83"/>
      <c r="AY193" s="44">
        <f t="shared" si="41"/>
        <v>0</v>
      </c>
      <c r="AZ193" s="81"/>
      <c r="BA193" s="82"/>
      <c r="BB193" s="83"/>
      <c r="BC193" s="44">
        <f t="shared" si="42"/>
        <v>0</v>
      </c>
      <c r="BD193" s="81"/>
      <c r="BE193" s="82"/>
      <c r="BF193" s="83"/>
      <c r="BG193" s="44">
        <f t="shared" si="43"/>
        <v>0</v>
      </c>
      <c r="BH193" s="81"/>
      <c r="BI193" s="82"/>
      <c r="BJ193" s="83"/>
      <c r="BK193" s="44">
        <f t="shared" si="44"/>
        <v>0</v>
      </c>
    </row>
    <row r="194" spans="1:63" ht="14.25" customHeight="1" x14ac:dyDescent="0.25">
      <c r="A194" s="41"/>
      <c r="B194" s="42"/>
      <c r="C194" s="42"/>
      <c r="D194" s="35">
        <v>160</v>
      </c>
      <c r="E194" s="84"/>
      <c r="F194" s="42"/>
      <c r="G194" s="48" t="str">
        <f t="shared" si="27"/>
        <v/>
      </c>
      <c r="H194" s="25" t="str">
        <f t="array" ref="H194">IF(I194="","",IFERROR(INDEX(Lid!$F:$F,MATCH($E194,Lid!$A:$A,0)),""))</f>
        <v/>
      </c>
      <c r="I194" s="93" t="str">
        <f t="shared" si="28"/>
        <v/>
      </c>
      <c r="J194" s="48" t="str">
        <f t="shared" si="29"/>
        <v/>
      </c>
      <c r="K194" s="25" t="str">
        <f t="array" ref="K194">IF(I194="","",IFERROR($D$6 &amp; " " &amp;INDEX(Lid!$B:$B,MATCH($E194,Lid!$A:$A,0)),""))</f>
        <v/>
      </c>
      <c r="L194" s="44" t="str">
        <f t="shared" si="30"/>
        <v/>
      </c>
      <c r="M194" s="44" t="str">
        <f t="shared" si="31"/>
        <v/>
      </c>
      <c r="N194" s="44" t="str">
        <f t="shared" si="32"/>
        <v/>
      </c>
      <c r="O194" s="42"/>
      <c r="P194" s="81"/>
      <c r="Q194" s="82"/>
      <c r="R194" s="83"/>
      <c r="S194" s="44">
        <f t="shared" si="33"/>
        <v>0</v>
      </c>
      <c r="T194" s="81"/>
      <c r="U194" s="82"/>
      <c r="V194" s="83"/>
      <c r="W194" s="44">
        <f t="shared" si="34"/>
        <v>0</v>
      </c>
      <c r="X194" s="81"/>
      <c r="Y194" s="82"/>
      <c r="Z194" s="83"/>
      <c r="AA194" s="44">
        <f t="shared" si="35"/>
        <v>0</v>
      </c>
      <c r="AB194" s="81"/>
      <c r="AC194" s="82"/>
      <c r="AD194" s="83"/>
      <c r="AE194" s="44">
        <f t="shared" si="36"/>
        <v>0</v>
      </c>
      <c r="AF194" s="81"/>
      <c r="AG194" s="82"/>
      <c r="AH194" s="83"/>
      <c r="AI194" s="44">
        <f t="shared" si="37"/>
        <v>0</v>
      </c>
      <c r="AJ194" s="81"/>
      <c r="AK194" s="82"/>
      <c r="AL194" s="83"/>
      <c r="AM194" s="44">
        <f t="shared" si="38"/>
        <v>0</v>
      </c>
      <c r="AN194" s="81"/>
      <c r="AO194" s="82"/>
      <c r="AP194" s="83"/>
      <c r="AQ194" s="44">
        <f t="shared" si="39"/>
        <v>0</v>
      </c>
      <c r="AR194" s="81"/>
      <c r="AS194" s="82"/>
      <c r="AT194" s="83"/>
      <c r="AU194" s="44">
        <f t="shared" si="40"/>
        <v>0</v>
      </c>
      <c r="AV194" s="81"/>
      <c r="AW194" s="82"/>
      <c r="AX194" s="83"/>
      <c r="AY194" s="44">
        <f t="shared" si="41"/>
        <v>0</v>
      </c>
      <c r="AZ194" s="81"/>
      <c r="BA194" s="82"/>
      <c r="BB194" s="83"/>
      <c r="BC194" s="44">
        <f t="shared" si="42"/>
        <v>0</v>
      </c>
      <c r="BD194" s="81"/>
      <c r="BE194" s="82"/>
      <c r="BF194" s="83"/>
      <c r="BG194" s="44">
        <f t="shared" si="43"/>
        <v>0</v>
      </c>
      <c r="BH194" s="81"/>
      <c r="BI194" s="82"/>
      <c r="BJ194" s="83"/>
      <c r="BK194" s="44">
        <f t="shared" si="44"/>
        <v>0</v>
      </c>
    </row>
    <row r="195" spans="1:63" ht="14.25" customHeight="1" x14ac:dyDescent="0.25">
      <c r="A195" s="41"/>
      <c r="B195" s="42"/>
      <c r="C195" s="42"/>
      <c r="D195" s="35">
        <v>161</v>
      </c>
      <c r="E195" s="84"/>
      <c r="F195" s="42"/>
      <c r="G195" s="48" t="str">
        <f t="shared" si="27"/>
        <v/>
      </c>
      <c r="H195" s="25" t="str">
        <f t="array" ref="H195">IF(I195="","",IFERROR(INDEX(Lid!$F:$F,MATCH($E195,Lid!$A:$A,0)),""))</f>
        <v/>
      </c>
      <c r="I195" s="93" t="str">
        <f t="shared" si="28"/>
        <v/>
      </c>
      <c r="J195" s="48" t="str">
        <f t="shared" si="29"/>
        <v/>
      </c>
      <c r="K195" s="25" t="str">
        <f t="array" ref="K195">IF(I195="","",IFERROR($D$6 &amp; " " &amp;INDEX(Lid!$B:$B,MATCH($E195,Lid!$A:$A,0)),""))</f>
        <v/>
      </c>
      <c r="L195" s="44" t="str">
        <f t="shared" si="30"/>
        <v/>
      </c>
      <c r="M195" s="44" t="str">
        <f t="shared" si="31"/>
        <v/>
      </c>
      <c r="N195" s="44" t="str">
        <f t="shared" si="32"/>
        <v/>
      </c>
      <c r="O195" s="42"/>
      <c r="P195" s="81"/>
      <c r="Q195" s="82"/>
      <c r="R195" s="83"/>
      <c r="S195" s="44">
        <f t="shared" si="33"/>
        <v>0</v>
      </c>
      <c r="T195" s="81"/>
      <c r="U195" s="82"/>
      <c r="V195" s="83"/>
      <c r="W195" s="44">
        <f t="shared" si="34"/>
        <v>0</v>
      </c>
      <c r="X195" s="81"/>
      <c r="Y195" s="82"/>
      <c r="Z195" s="83"/>
      <c r="AA195" s="44">
        <f t="shared" si="35"/>
        <v>0</v>
      </c>
      <c r="AB195" s="81"/>
      <c r="AC195" s="82"/>
      <c r="AD195" s="83"/>
      <c r="AE195" s="44">
        <f t="shared" si="36"/>
        <v>0</v>
      </c>
      <c r="AF195" s="81"/>
      <c r="AG195" s="82"/>
      <c r="AH195" s="83"/>
      <c r="AI195" s="44">
        <f t="shared" si="37"/>
        <v>0</v>
      </c>
      <c r="AJ195" s="81"/>
      <c r="AK195" s="82"/>
      <c r="AL195" s="83"/>
      <c r="AM195" s="44">
        <f t="shared" si="38"/>
        <v>0</v>
      </c>
      <c r="AN195" s="81"/>
      <c r="AO195" s="82"/>
      <c r="AP195" s="83"/>
      <c r="AQ195" s="44">
        <f t="shared" si="39"/>
        <v>0</v>
      </c>
      <c r="AR195" s="81"/>
      <c r="AS195" s="82"/>
      <c r="AT195" s="83"/>
      <c r="AU195" s="44">
        <f t="shared" si="40"/>
        <v>0</v>
      </c>
      <c r="AV195" s="81"/>
      <c r="AW195" s="82"/>
      <c r="AX195" s="83"/>
      <c r="AY195" s="44">
        <f t="shared" si="41"/>
        <v>0</v>
      </c>
      <c r="AZ195" s="81"/>
      <c r="BA195" s="82"/>
      <c r="BB195" s="83"/>
      <c r="BC195" s="44">
        <f t="shared" si="42"/>
        <v>0</v>
      </c>
      <c r="BD195" s="81"/>
      <c r="BE195" s="82"/>
      <c r="BF195" s="83"/>
      <c r="BG195" s="44">
        <f t="shared" si="43"/>
        <v>0</v>
      </c>
      <c r="BH195" s="81"/>
      <c r="BI195" s="82"/>
      <c r="BJ195" s="83"/>
      <c r="BK195" s="44">
        <f t="shared" si="44"/>
        <v>0</v>
      </c>
    </row>
    <row r="196" spans="1:63" ht="14.25" customHeight="1" x14ac:dyDescent="0.25">
      <c r="A196" s="41"/>
      <c r="B196" s="42"/>
      <c r="C196" s="42"/>
      <c r="D196" s="35">
        <v>162</v>
      </c>
      <c r="E196" s="84"/>
      <c r="F196" s="42"/>
      <c r="G196" s="48" t="str">
        <f t="shared" si="27"/>
        <v/>
      </c>
      <c r="H196" s="25" t="str">
        <f t="array" ref="H196">IF(I196="","",IFERROR(INDEX(Lid!$F:$F,MATCH($E196,Lid!$A:$A,0)),""))</f>
        <v/>
      </c>
      <c r="I196" s="93" t="str">
        <f t="shared" si="28"/>
        <v/>
      </c>
      <c r="J196" s="48" t="str">
        <f t="shared" si="29"/>
        <v/>
      </c>
      <c r="K196" s="25" t="str">
        <f t="array" ref="K196">IF(I196="","",IFERROR($D$6 &amp; " " &amp;INDEX(Lid!$B:$B,MATCH($E196,Lid!$A:$A,0)),""))</f>
        <v/>
      </c>
      <c r="L196" s="44" t="str">
        <f t="shared" si="30"/>
        <v/>
      </c>
      <c r="M196" s="44" t="str">
        <f t="shared" si="31"/>
        <v/>
      </c>
      <c r="N196" s="44" t="str">
        <f t="shared" si="32"/>
        <v/>
      </c>
      <c r="O196" s="42"/>
      <c r="P196" s="81"/>
      <c r="Q196" s="82"/>
      <c r="R196" s="83"/>
      <c r="S196" s="44">
        <f t="shared" si="33"/>
        <v>0</v>
      </c>
      <c r="T196" s="81"/>
      <c r="U196" s="82"/>
      <c r="V196" s="83"/>
      <c r="W196" s="44">
        <f t="shared" si="34"/>
        <v>0</v>
      </c>
      <c r="X196" s="81"/>
      <c r="Y196" s="82"/>
      <c r="Z196" s="83"/>
      <c r="AA196" s="44">
        <f t="shared" si="35"/>
        <v>0</v>
      </c>
      <c r="AB196" s="81"/>
      <c r="AC196" s="82"/>
      <c r="AD196" s="83"/>
      <c r="AE196" s="44">
        <f t="shared" si="36"/>
        <v>0</v>
      </c>
      <c r="AF196" s="81"/>
      <c r="AG196" s="82"/>
      <c r="AH196" s="83"/>
      <c r="AI196" s="44">
        <f t="shared" si="37"/>
        <v>0</v>
      </c>
      <c r="AJ196" s="81"/>
      <c r="AK196" s="82"/>
      <c r="AL196" s="83"/>
      <c r="AM196" s="44">
        <f t="shared" si="38"/>
        <v>0</v>
      </c>
      <c r="AN196" s="81"/>
      <c r="AO196" s="82"/>
      <c r="AP196" s="83"/>
      <c r="AQ196" s="44">
        <f t="shared" si="39"/>
        <v>0</v>
      </c>
      <c r="AR196" s="81"/>
      <c r="AS196" s="82"/>
      <c r="AT196" s="83"/>
      <c r="AU196" s="44">
        <f t="shared" si="40"/>
        <v>0</v>
      </c>
      <c r="AV196" s="81"/>
      <c r="AW196" s="82"/>
      <c r="AX196" s="83"/>
      <c r="AY196" s="44">
        <f t="shared" si="41"/>
        <v>0</v>
      </c>
      <c r="AZ196" s="81"/>
      <c r="BA196" s="82"/>
      <c r="BB196" s="83"/>
      <c r="BC196" s="44">
        <f t="shared" si="42"/>
        <v>0</v>
      </c>
      <c r="BD196" s="81"/>
      <c r="BE196" s="82"/>
      <c r="BF196" s="83"/>
      <c r="BG196" s="44">
        <f t="shared" si="43"/>
        <v>0</v>
      </c>
      <c r="BH196" s="81"/>
      <c r="BI196" s="82"/>
      <c r="BJ196" s="83"/>
      <c r="BK196" s="44">
        <f t="shared" si="44"/>
        <v>0</v>
      </c>
    </row>
    <row r="197" spans="1:63" ht="14.25" customHeight="1" x14ac:dyDescent="0.25">
      <c r="A197" s="41"/>
      <c r="B197" s="42"/>
      <c r="C197" s="42"/>
      <c r="D197" s="35">
        <v>163</v>
      </c>
      <c r="E197" s="84"/>
      <c r="F197" s="42"/>
      <c r="G197" s="48" t="str">
        <f t="shared" si="27"/>
        <v/>
      </c>
      <c r="H197" s="25" t="str">
        <f t="array" ref="H197">IF(I197="","",IFERROR(INDEX(Lid!$F:$F,MATCH($E197,Lid!$A:$A,0)),""))</f>
        <v/>
      </c>
      <c r="I197" s="93" t="str">
        <f t="shared" si="28"/>
        <v/>
      </c>
      <c r="J197" s="48" t="str">
        <f t="shared" si="29"/>
        <v/>
      </c>
      <c r="K197" s="25" t="str">
        <f t="array" ref="K197">IF(I197="","",IFERROR($D$6 &amp; " " &amp;INDEX(Lid!$B:$B,MATCH($E197,Lid!$A:$A,0)),""))</f>
        <v/>
      </c>
      <c r="L197" s="44" t="str">
        <f t="shared" si="30"/>
        <v/>
      </c>
      <c r="M197" s="44" t="str">
        <f t="shared" si="31"/>
        <v/>
      </c>
      <c r="N197" s="44" t="str">
        <f t="shared" si="32"/>
        <v/>
      </c>
      <c r="O197" s="42"/>
      <c r="P197" s="81"/>
      <c r="Q197" s="82"/>
      <c r="R197" s="83"/>
      <c r="S197" s="44">
        <f t="shared" si="33"/>
        <v>0</v>
      </c>
      <c r="T197" s="81"/>
      <c r="U197" s="82"/>
      <c r="V197" s="83"/>
      <c r="W197" s="44">
        <f t="shared" si="34"/>
        <v>0</v>
      </c>
      <c r="X197" s="81"/>
      <c r="Y197" s="82"/>
      <c r="Z197" s="83"/>
      <c r="AA197" s="44">
        <f t="shared" si="35"/>
        <v>0</v>
      </c>
      <c r="AB197" s="81"/>
      <c r="AC197" s="82"/>
      <c r="AD197" s="83"/>
      <c r="AE197" s="44">
        <f t="shared" si="36"/>
        <v>0</v>
      </c>
      <c r="AF197" s="81"/>
      <c r="AG197" s="82"/>
      <c r="AH197" s="83"/>
      <c r="AI197" s="44">
        <f t="shared" si="37"/>
        <v>0</v>
      </c>
      <c r="AJ197" s="81"/>
      <c r="AK197" s="82"/>
      <c r="AL197" s="83"/>
      <c r="AM197" s="44">
        <f t="shared" si="38"/>
        <v>0</v>
      </c>
      <c r="AN197" s="81"/>
      <c r="AO197" s="82"/>
      <c r="AP197" s="83"/>
      <c r="AQ197" s="44">
        <f t="shared" si="39"/>
        <v>0</v>
      </c>
      <c r="AR197" s="81"/>
      <c r="AS197" s="82"/>
      <c r="AT197" s="83"/>
      <c r="AU197" s="44">
        <f t="shared" si="40"/>
        <v>0</v>
      </c>
      <c r="AV197" s="81"/>
      <c r="AW197" s="82"/>
      <c r="AX197" s="83"/>
      <c r="AY197" s="44">
        <f t="shared" si="41"/>
        <v>0</v>
      </c>
      <c r="AZ197" s="81"/>
      <c r="BA197" s="82"/>
      <c r="BB197" s="83"/>
      <c r="BC197" s="44">
        <f t="shared" si="42"/>
        <v>0</v>
      </c>
      <c r="BD197" s="81"/>
      <c r="BE197" s="82"/>
      <c r="BF197" s="83"/>
      <c r="BG197" s="44">
        <f t="shared" si="43"/>
        <v>0</v>
      </c>
      <c r="BH197" s="81"/>
      <c r="BI197" s="82"/>
      <c r="BJ197" s="83"/>
      <c r="BK197" s="44">
        <f t="shared" si="44"/>
        <v>0</v>
      </c>
    </row>
    <row r="198" spans="1:63" ht="14.25" customHeight="1" x14ac:dyDescent="0.25">
      <c r="A198" s="41"/>
      <c r="B198" s="42"/>
      <c r="C198" s="42"/>
      <c r="D198" s="35">
        <v>164</v>
      </c>
      <c r="E198" s="84"/>
      <c r="F198" s="42"/>
      <c r="G198" s="48" t="str">
        <f t="shared" si="27"/>
        <v/>
      </c>
      <c r="H198" s="25" t="str">
        <f t="array" ref="H198">IF(I198="","",IFERROR(INDEX(Lid!$F:$F,MATCH($E198,Lid!$A:$A,0)),""))</f>
        <v/>
      </c>
      <c r="I198" s="93" t="str">
        <f t="shared" si="28"/>
        <v/>
      </c>
      <c r="J198" s="48" t="str">
        <f t="shared" si="29"/>
        <v/>
      </c>
      <c r="K198" s="25" t="str">
        <f t="array" ref="K198">IF(I198="","",IFERROR($D$6 &amp; " " &amp;INDEX(Lid!$B:$B,MATCH($E198,Lid!$A:$A,0)),""))</f>
        <v/>
      </c>
      <c r="L198" s="44" t="str">
        <f t="shared" si="30"/>
        <v/>
      </c>
      <c r="M198" s="44" t="str">
        <f t="shared" si="31"/>
        <v/>
      </c>
      <c r="N198" s="44" t="str">
        <f t="shared" si="32"/>
        <v/>
      </c>
      <c r="O198" s="42"/>
      <c r="P198" s="81"/>
      <c r="Q198" s="82"/>
      <c r="R198" s="83"/>
      <c r="S198" s="44">
        <f t="shared" si="33"/>
        <v>0</v>
      </c>
      <c r="T198" s="81"/>
      <c r="U198" s="82"/>
      <c r="V198" s="83"/>
      <c r="W198" s="44">
        <f t="shared" si="34"/>
        <v>0</v>
      </c>
      <c r="X198" s="81"/>
      <c r="Y198" s="82"/>
      <c r="Z198" s="83"/>
      <c r="AA198" s="44">
        <f t="shared" si="35"/>
        <v>0</v>
      </c>
      <c r="AB198" s="81"/>
      <c r="AC198" s="82"/>
      <c r="AD198" s="83"/>
      <c r="AE198" s="44">
        <f t="shared" si="36"/>
        <v>0</v>
      </c>
      <c r="AF198" s="81"/>
      <c r="AG198" s="82"/>
      <c r="AH198" s="83"/>
      <c r="AI198" s="44">
        <f t="shared" si="37"/>
        <v>0</v>
      </c>
      <c r="AJ198" s="81"/>
      <c r="AK198" s="82"/>
      <c r="AL198" s="83"/>
      <c r="AM198" s="44">
        <f t="shared" si="38"/>
        <v>0</v>
      </c>
      <c r="AN198" s="81"/>
      <c r="AO198" s="82"/>
      <c r="AP198" s="83"/>
      <c r="AQ198" s="44">
        <f t="shared" si="39"/>
        <v>0</v>
      </c>
      <c r="AR198" s="81"/>
      <c r="AS198" s="82"/>
      <c r="AT198" s="83"/>
      <c r="AU198" s="44">
        <f t="shared" si="40"/>
        <v>0</v>
      </c>
      <c r="AV198" s="81"/>
      <c r="AW198" s="82"/>
      <c r="AX198" s="83"/>
      <c r="AY198" s="44">
        <f t="shared" si="41"/>
        <v>0</v>
      </c>
      <c r="AZ198" s="81"/>
      <c r="BA198" s="82"/>
      <c r="BB198" s="83"/>
      <c r="BC198" s="44">
        <f t="shared" si="42"/>
        <v>0</v>
      </c>
      <c r="BD198" s="81"/>
      <c r="BE198" s="82"/>
      <c r="BF198" s="83"/>
      <c r="BG198" s="44">
        <f t="shared" si="43"/>
        <v>0</v>
      </c>
      <c r="BH198" s="81"/>
      <c r="BI198" s="82"/>
      <c r="BJ198" s="83"/>
      <c r="BK198" s="44">
        <f t="shared" si="44"/>
        <v>0</v>
      </c>
    </row>
    <row r="199" spans="1:63" ht="14.25" customHeight="1" x14ac:dyDescent="0.25">
      <c r="A199" s="41"/>
      <c r="B199" s="42"/>
      <c r="C199" s="42"/>
      <c r="D199" s="35">
        <v>165</v>
      </c>
      <c r="E199" s="84"/>
      <c r="F199" s="42"/>
      <c r="G199" s="48" t="str">
        <f t="shared" si="27"/>
        <v/>
      </c>
      <c r="H199" s="25" t="str">
        <f t="array" ref="H199">IF(I199="","",IFERROR(INDEX(Lid!$F:$F,MATCH($E199,Lid!$A:$A,0)),""))</f>
        <v/>
      </c>
      <c r="I199" s="93" t="str">
        <f t="shared" si="28"/>
        <v/>
      </c>
      <c r="J199" s="48" t="str">
        <f t="shared" si="29"/>
        <v/>
      </c>
      <c r="K199" s="25" t="str">
        <f t="array" ref="K199">IF(I199="","",IFERROR($D$6 &amp; " " &amp;INDEX(Lid!$B:$B,MATCH($E199,Lid!$A:$A,0)),""))</f>
        <v/>
      </c>
      <c r="L199" s="44" t="str">
        <f t="shared" si="30"/>
        <v/>
      </c>
      <c r="M199" s="44" t="str">
        <f t="shared" si="31"/>
        <v/>
      </c>
      <c r="N199" s="44" t="str">
        <f t="shared" si="32"/>
        <v/>
      </c>
      <c r="O199" s="42"/>
      <c r="P199" s="81"/>
      <c r="Q199" s="82"/>
      <c r="R199" s="83"/>
      <c r="S199" s="44">
        <f t="shared" si="33"/>
        <v>0</v>
      </c>
      <c r="T199" s="81"/>
      <c r="U199" s="82"/>
      <c r="V199" s="83"/>
      <c r="W199" s="44">
        <f t="shared" si="34"/>
        <v>0</v>
      </c>
      <c r="X199" s="81"/>
      <c r="Y199" s="82"/>
      <c r="Z199" s="83"/>
      <c r="AA199" s="44">
        <f t="shared" si="35"/>
        <v>0</v>
      </c>
      <c r="AB199" s="81"/>
      <c r="AC199" s="82"/>
      <c r="AD199" s="83"/>
      <c r="AE199" s="44">
        <f t="shared" si="36"/>
        <v>0</v>
      </c>
      <c r="AF199" s="81"/>
      <c r="AG199" s="82"/>
      <c r="AH199" s="83"/>
      <c r="AI199" s="44">
        <f t="shared" si="37"/>
        <v>0</v>
      </c>
      <c r="AJ199" s="81"/>
      <c r="AK199" s="82"/>
      <c r="AL199" s="83"/>
      <c r="AM199" s="44">
        <f t="shared" si="38"/>
        <v>0</v>
      </c>
      <c r="AN199" s="81"/>
      <c r="AO199" s="82"/>
      <c r="AP199" s="83"/>
      <c r="AQ199" s="44">
        <f t="shared" si="39"/>
        <v>0</v>
      </c>
      <c r="AR199" s="81"/>
      <c r="AS199" s="82"/>
      <c r="AT199" s="83"/>
      <c r="AU199" s="44">
        <f t="shared" si="40"/>
        <v>0</v>
      </c>
      <c r="AV199" s="81"/>
      <c r="AW199" s="82"/>
      <c r="AX199" s="83"/>
      <c r="AY199" s="44">
        <f t="shared" si="41"/>
        <v>0</v>
      </c>
      <c r="AZ199" s="81"/>
      <c r="BA199" s="82"/>
      <c r="BB199" s="83"/>
      <c r="BC199" s="44">
        <f t="shared" si="42"/>
        <v>0</v>
      </c>
      <c r="BD199" s="81"/>
      <c r="BE199" s="82"/>
      <c r="BF199" s="83"/>
      <c r="BG199" s="44">
        <f t="shared" si="43"/>
        <v>0</v>
      </c>
      <c r="BH199" s="81"/>
      <c r="BI199" s="82"/>
      <c r="BJ199" s="83"/>
      <c r="BK199" s="44">
        <f t="shared" si="44"/>
        <v>0</v>
      </c>
    </row>
    <row r="200" spans="1:63" ht="14.25" customHeight="1" x14ac:dyDescent="0.25">
      <c r="A200" s="41"/>
      <c r="B200" s="42"/>
      <c r="C200" s="42"/>
      <c r="D200" s="35">
        <v>166</v>
      </c>
      <c r="E200" s="84"/>
      <c r="F200" s="42"/>
      <c r="G200" s="48" t="str">
        <f t="shared" si="27"/>
        <v/>
      </c>
      <c r="H200" s="25" t="str">
        <f t="array" ref="H200">IF(I200="","",IFERROR(INDEX(Lid!$F:$F,MATCH($E200,Lid!$A:$A,0)),""))</f>
        <v/>
      </c>
      <c r="I200" s="93" t="str">
        <f t="shared" si="28"/>
        <v/>
      </c>
      <c r="J200" s="48" t="str">
        <f t="shared" si="29"/>
        <v/>
      </c>
      <c r="K200" s="25" t="str">
        <f t="array" ref="K200">IF(I200="","",IFERROR($D$6 &amp; " " &amp;INDEX(Lid!$B:$B,MATCH($E200,Lid!$A:$A,0)),""))</f>
        <v/>
      </c>
      <c r="L200" s="44" t="str">
        <f t="shared" si="30"/>
        <v/>
      </c>
      <c r="M200" s="44" t="str">
        <f t="shared" si="31"/>
        <v/>
      </c>
      <c r="N200" s="44" t="str">
        <f t="shared" si="32"/>
        <v/>
      </c>
      <c r="O200" s="42"/>
      <c r="P200" s="81"/>
      <c r="Q200" s="82"/>
      <c r="R200" s="83"/>
      <c r="S200" s="44">
        <f t="shared" si="33"/>
        <v>0</v>
      </c>
      <c r="T200" s="81"/>
      <c r="U200" s="82"/>
      <c r="V200" s="83"/>
      <c r="W200" s="44">
        <f t="shared" si="34"/>
        <v>0</v>
      </c>
      <c r="X200" s="81"/>
      <c r="Y200" s="82"/>
      <c r="Z200" s="83"/>
      <c r="AA200" s="44">
        <f t="shared" si="35"/>
        <v>0</v>
      </c>
      <c r="AB200" s="81"/>
      <c r="AC200" s="82"/>
      <c r="AD200" s="83"/>
      <c r="AE200" s="44">
        <f t="shared" si="36"/>
        <v>0</v>
      </c>
      <c r="AF200" s="81"/>
      <c r="AG200" s="82"/>
      <c r="AH200" s="83"/>
      <c r="AI200" s="44">
        <f t="shared" si="37"/>
        <v>0</v>
      </c>
      <c r="AJ200" s="81"/>
      <c r="AK200" s="82"/>
      <c r="AL200" s="83"/>
      <c r="AM200" s="44">
        <f t="shared" si="38"/>
        <v>0</v>
      </c>
      <c r="AN200" s="81"/>
      <c r="AO200" s="82"/>
      <c r="AP200" s="83"/>
      <c r="AQ200" s="44">
        <f t="shared" si="39"/>
        <v>0</v>
      </c>
      <c r="AR200" s="81"/>
      <c r="AS200" s="82"/>
      <c r="AT200" s="83"/>
      <c r="AU200" s="44">
        <f t="shared" si="40"/>
        <v>0</v>
      </c>
      <c r="AV200" s="81"/>
      <c r="AW200" s="82"/>
      <c r="AX200" s="83"/>
      <c r="AY200" s="44">
        <f t="shared" si="41"/>
        <v>0</v>
      </c>
      <c r="AZ200" s="81"/>
      <c r="BA200" s="82"/>
      <c r="BB200" s="83"/>
      <c r="BC200" s="44">
        <f t="shared" si="42"/>
        <v>0</v>
      </c>
      <c r="BD200" s="81"/>
      <c r="BE200" s="82"/>
      <c r="BF200" s="83"/>
      <c r="BG200" s="44">
        <f t="shared" si="43"/>
        <v>0</v>
      </c>
      <c r="BH200" s="81"/>
      <c r="BI200" s="82"/>
      <c r="BJ200" s="83"/>
      <c r="BK200" s="44">
        <f t="shared" si="44"/>
        <v>0</v>
      </c>
    </row>
    <row r="201" spans="1:63" ht="14.25" customHeight="1" x14ac:dyDescent="0.25">
      <c r="A201" s="41"/>
      <c r="B201" s="42"/>
      <c r="C201" s="42"/>
      <c r="D201" s="35">
        <v>167</v>
      </c>
      <c r="E201" s="84"/>
      <c r="F201" s="42"/>
      <c r="G201" s="48" t="str">
        <f t="shared" si="27"/>
        <v/>
      </c>
      <c r="H201" s="25" t="str">
        <f t="array" ref="H201">IF(I201="","",IFERROR(INDEX(Lid!$F:$F,MATCH($E201,Lid!$A:$A,0)),""))</f>
        <v/>
      </c>
      <c r="I201" s="93" t="str">
        <f t="shared" si="28"/>
        <v/>
      </c>
      <c r="J201" s="48" t="str">
        <f t="shared" si="29"/>
        <v/>
      </c>
      <c r="K201" s="25" t="str">
        <f t="array" ref="K201">IF(I201="","",IFERROR($D$6 &amp; " " &amp;INDEX(Lid!$B:$B,MATCH($E201,Lid!$A:$A,0)),""))</f>
        <v/>
      </c>
      <c r="L201" s="44" t="str">
        <f t="shared" si="30"/>
        <v/>
      </c>
      <c r="M201" s="44" t="str">
        <f t="shared" si="31"/>
        <v/>
      </c>
      <c r="N201" s="44" t="str">
        <f t="shared" si="32"/>
        <v/>
      </c>
      <c r="O201" s="42"/>
      <c r="P201" s="81"/>
      <c r="Q201" s="82"/>
      <c r="R201" s="83"/>
      <c r="S201" s="44">
        <f t="shared" si="33"/>
        <v>0</v>
      </c>
      <c r="T201" s="81"/>
      <c r="U201" s="82"/>
      <c r="V201" s="83"/>
      <c r="W201" s="44">
        <f t="shared" si="34"/>
        <v>0</v>
      </c>
      <c r="X201" s="81"/>
      <c r="Y201" s="82"/>
      <c r="Z201" s="83"/>
      <c r="AA201" s="44">
        <f t="shared" si="35"/>
        <v>0</v>
      </c>
      <c r="AB201" s="81"/>
      <c r="AC201" s="82"/>
      <c r="AD201" s="83"/>
      <c r="AE201" s="44">
        <f t="shared" si="36"/>
        <v>0</v>
      </c>
      <c r="AF201" s="81"/>
      <c r="AG201" s="82"/>
      <c r="AH201" s="83"/>
      <c r="AI201" s="44">
        <f t="shared" si="37"/>
        <v>0</v>
      </c>
      <c r="AJ201" s="81"/>
      <c r="AK201" s="82"/>
      <c r="AL201" s="83"/>
      <c r="AM201" s="44">
        <f t="shared" si="38"/>
        <v>0</v>
      </c>
      <c r="AN201" s="81"/>
      <c r="AO201" s="82"/>
      <c r="AP201" s="83"/>
      <c r="AQ201" s="44">
        <f t="shared" si="39"/>
        <v>0</v>
      </c>
      <c r="AR201" s="81"/>
      <c r="AS201" s="82"/>
      <c r="AT201" s="83"/>
      <c r="AU201" s="44">
        <f t="shared" si="40"/>
        <v>0</v>
      </c>
      <c r="AV201" s="81"/>
      <c r="AW201" s="82"/>
      <c r="AX201" s="83"/>
      <c r="AY201" s="44">
        <f t="shared" si="41"/>
        <v>0</v>
      </c>
      <c r="AZ201" s="81"/>
      <c r="BA201" s="82"/>
      <c r="BB201" s="83"/>
      <c r="BC201" s="44">
        <f t="shared" si="42"/>
        <v>0</v>
      </c>
      <c r="BD201" s="81"/>
      <c r="BE201" s="82"/>
      <c r="BF201" s="83"/>
      <c r="BG201" s="44">
        <f t="shared" si="43"/>
        <v>0</v>
      </c>
      <c r="BH201" s="81"/>
      <c r="BI201" s="82"/>
      <c r="BJ201" s="83"/>
      <c r="BK201" s="44">
        <f t="shared" si="44"/>
        <v>0</v>
      </c>
    </row>
    <row r="202" spans="1:63" ht="14.25" customHeight="1" x14ac:dyDescent="0.25">
      <c r="A202" s="41"/>
      <c r="B202" s="42"/>
      <c r="C202" s="42"/>
      <c r="D202" s="35">
        <v>168</v>
      </c>
      <c r="E202" s="84"/>
      <c r="F202" s="42"/>
      <c r="G202" s="48" t="str">
        <f t="shared" si="27"/>
        <v/>
      </c>
      <c r="H202" s="25" t="str">
        <f t="array" ref="H202">IF(I202="","",IFERROR(INDEX(Lid!$F:$F,MATCH($E202,Lid!$A:$A,0)),""))</f>
        <v/>
      </c>
      <c r="I202" s="93" t="str">
        <f t="shared" si="28"/>
        <v/>
      </c>
      <c r="J202" s="48" t="str">
        <f t="shared" si="29"/>
        <v/>
      </c>
      <c r="K202" s="25" t="str">
        <f t="array" ref="K202">IF(I202="","",IFERROR($D$6 &amp; " " &amp;INDEX(Lid!$B:$B,MATCH($E202,Lid!$A:$A,0)),""))</f>
        <v/>
      </c>
      <c r="L202" s="44" t="str">
        <f t="shared" si="30"/>
        <v/>
      </c>
      <c r="M202" s="44" t="str">
        <f t="shared" si="31"/>
        <v/>
      </c>
      <c r="N202" s="44" t="str">
        <f t="shared" si="32"/>
        <v/>
      </c>
      <c r="O202" s="42"/>
      <c r="P202" s="81"/>
      <c r="Q202" s="82"/>
      <c r="R202" s="83"/>
      <c r="S202" s="44">
        <f t="shared" si="33"/>
        <v>0</v>
      </c>
      <c r="T202" s="81"/>
      <c r="U202" s="82"/>
      <c r="V202" s="83"/>
      <c r="W202" s="44">
        <f t="shared" si="34"/>
        <v>0</v>
      </c>
      <c r="X202" s="81"/>
      <c r="Y202" s="82"/>
      <c r="Z202" s="83"/>
      <c r="AA202" s="44">
        <f t="shared" si="35"/>
        <v>0</v>
      </c>
      <c r="AB202" s="81"/>
      <c r="AC202" s="82"/>
      <c r="AD202" s="83"/>
      <c r="AE202" s="44">
        <f t="shared" si="36"/>
        <v>0</v>
      </c>
      <c r="AF202" s="81"/>
      <c r="AG202" s="82"/>
      <c r="AH202" s="83"/>
      <c r="AI202" s="44">
        <f t="shared" si="37"/>
        <v>0</v>
      </c>
      <c r="AJ202" s="81"/>
      <c r="AK202" s="82"/>
      <c r="AL202" s="83"/>
      <c r="AM202" s="44">
        <f t="shared" si="38"/>
        <v>0</v>
      </c>
      <c r="AN202" s="81"/>
      <c r="AO202" s="82"/>
      <c r="AP202" s="83"/>
      <c r="AQ202" s="44">
        <f t="shared" si="39"/>
        <v>0</v>
      </c>
      <c r="AR202" s="81"/>
      <c r="AS202" s="82"/>
      <c r="AT202" s="83"/>
      <c r="AU202" s="44">
        <f t="shared" si="40"/>
        <v>0</v>
      </c>
      <c r="AV202" s="81"/>
      <c r="AW202" s="82"/>
      <c r="AX202" s="83"/>
      <c r="AY202" s="44">
        <f t="shared" si="41"/>
        <v>0</v>
      </c>
      <c r="AZ202" s="81"/>
      <c r="BA202" s="82"/>
      <c r="BB202" s="83"/>
      <c r="BC202" s="44">
        <f t="shared" si="42"/>
        <v>0</v>
      </c>
      <c r="BD202" s="81"/>
      <c r="BE202" s="82"/>
      <c r="BF202" s="83"/>
      <c r="BG202" s="44">
        <f t="shared" si="43"/>
        <v>0</v>
      </c>
      <c r="BH202" s="81"/>
      <c r="BI202" s="82"/>
      <c r="BJ202" s="83"/>
      <c r="BK202" s="44">
        <f t="shared" si="44"/>
        <v>0</v>
      </c>
    </row>
    <row r="203" spans="1:63" ht="14.25" customHeight="1" x14ac:dyDescent="0.25">
      <c r="A203" s="41"/>
      <c r="B203" s="42"/>
      <c r="C203" s="42"/>
      <c r="D203" s="35">
        <v>169</v>
      </c>
      <c r="E203" s="84"/>
      <c r="F203" s="42"/>
      <c r="G203" s="48" t="str">
        <f t="shared" si="27"/>
        <v/>
      </c>
      <c r="H203" s="25" t="str">
        <f t="array" ref="H203">IF(I203="","",IFERROR(INDEX(Lid!$F:$F,MATCH($E203,Lid!$A:$A,0)),""))</f>
        <v/>
      </c>
      <c r="I203" s="93" t="str">
        <f t="shared" si="28"/>
        <v/>
      </c>
      <c r="J203" s="48" t="str">
        <f t="shared" si="29"/>
        <v/>
      </c>
      <c r="K203" s="25" t="str">
        <f t="array" ref="K203">IF(I203="","",IFERROR($D$6 &amp; " " &amp;INDEX(Lid!$B:$B,MATCH($E203,Lid!$A:$A,0)),""))</f>
        <v/>
      </c>
      <c r="L203" s="44" t="str">
        <f t="shared" si="30"/>
        <v/>
      </c>
      <c r="M203" s="44" t="str">
        <f t="shared" si="31"/>
        <v/>
      </c>
      <c r="N203" s="44" t="str">
        <f t="shared" si="32"/>
        <v/>
      </c>
      <c r="O203" s="42"/>
      <c r="P203" s="81"/>
      <c r="Q203" s="82"/>
      <c r="R203" s="83"/>
      <c r="S203" s="44">
        <f t="shared" si="33"/>
        <v>0</v>
      </c>
      <c r="T203" s="81"/>
      <c r="U203" s="82"/>
      <c r="V203" s="83"/>
      <c r="W203" s="44">
        <f t="shared" si="34"/>
        <v>0</v>
      </c>
      <c r="X203" s="81"/>
      <c r="Y203" s="82"/>
      <c r="Z203" s="83"/>
      <c r="AA203" s="44">
        <f t="shared" si="35"/>
        <v>0</v>
      </c>
      <c r="AB203" s="81"/>
      <c r="AC203" s="82"/>
      <c r="AD203" s="83"/>
      <c r="AE203" s="44">
        <f t="shared" si="36"/>
        <v>0</v>
      </c>
      <c r="AF203" s="81"/>
      <c r="AG203" s="82"/>
      <c r="AH203" s="83"/>
      <c r="AI203" s="44">
        <f t="shared" si="37"/>
        <v>0</v>
      </c>
      <c r="AJ203" s="81"/>
      <c r="AK203" s="82"/>
      <c r="AL203" s="83"/>
      <c r="AM203" s="44">
        <f t="shared" si="38"/>
        <v>0</v>
      </c>
      <c r="AN203" s="81"/>
      <c r="AO203" s="82"/>
      <c r="AP203" s="83"/>
      <c r="AQ203" s="44">
        <f t="shared" si="39"/>
        <v>0</v>
      </c>
      <c r="AR203" s="81"/>
      <c r="AS203" s="82"/>
      <c r="AT203" s="83"/>
      <c r="AU203" s="44">
        <f t="shared" si="40"/>
        <v>0</v>
      </c>
      <c r="AV203" s="81"/>
      <c r="AW203" s="82"/>
      <c r="AX203" s="83"/>
      <c r="AY203" s="44">
        <f t="shared" si="41"/>
        <v>0</v>
      </c>
      <c r="AZ203" s="81"/>
      <c r="BA203" s="82"/>
      <c r="BB203" s="83"/>
      <c r="BC203" s="44">
        <f t="shared" si="42"/>
        <v>0</v>
      </c>
      <c r="BD203" s="81"/>
      <c r="BE203" s="82"/>
      <c r="BF203" s="83"/>
      <c r="BG203" s="44">
        <f t="shared" si="43"/>
        <v>0</v>
      </c>
      <c r="BH203" s="81"/>
      <c r="BI203" s="82"/>
      <c r="BJ203" s="83"/>
      <c r="BK203" s="44">
        <f t="shared" si="44"/>
        <v>0</v>
      </c>
    </row>
    <row r="204" spans="1:63" ht="14.25" customHeight="1" x14ac:dyDescent="0.25">
      <c r="A204" s="41"/>
      <c r="B204" s="42"/>
      <c r="C204" s="42"/>
      <c r="D204" s="35">
        <v>170</v>
      </c>
      <c r="E204" s="84"/>
      <c r="F204" s="42"/>
      <c r="G204" s="48" t="str">
        <f t="shared" si="27"/>
        <v/>
      </c>
      <c r="H204" s="25" t="str">
        <f t="array" ref="H204">IF(I204="","",IFERROR(INDEX(Lid!$F:$F,MATCH($E204,Lid!$A:$A,0)),""))</f>
        <v/>
      </c>
      <c r="I204" s="93" t="str">
        <f t="shared" si="28"/>
        <v/>
      </c>
      <c r="J204" s="48" t="str">
        <f t="shared" si="29"/>
        <v/>
      </c>
      <c r="K204" s="25" t="str">
        <f t="array" ref="K204">IF(I204="","",IFERROR($D$6 &amp; " " &amp;INDEX(Lid!$B:$B,MATCH($E204,Lid!$A:$A,0)),""))</f>
        <v/>
      </c>
      <c r="L204" s="44" t="str">
        <f t="shared" si="30"/>
        <v/>
      </c>
      <c r="M204" s="44" t="str">
        <f t="shared" si="31"/>
        <v/>
      </c>
      <c r="N204" s="44" t="str">
        <f t="shared" si="32"/>
        <v/>
      </c>
      <c r="O204" s="42"/>
      <c r="P204" s="81"/>
      <c r="Q204" s="82"/>
      <c r="R204" s="83"/>
      <c r="S204" s="44">
        <f t="shared" si="33"/>
        <v>0</v>
      </c>
      <c r="T204" s="81"/>
      <c r="U204" s="82"/>
      <c r="V204" s="83"/>
      <c r="W204" s="44">
        <f t="shared" si="34"/>
        <v>0</v>
      </c>
      <c r="X204" s="81"/>
      <c r="Y204" s="82"/>
      <c r="Z204" s="83"/>
      <c r="AA204" s="44">
        <f t="shared" si="35"/>
        <v>0</v>
      </c>
      <c r="AB204" s="81"/>
      <c r="AC204" s="82"/>
      <c r="AD204" s="83"/>
      <c r="AE204" s="44">
        <f t="shared" si="36"/>
        <v>0</v>
      </c>
      <c r="AF204" s="81"/>
      <c r="AG204" s="82"/>
      <c r="AH204" s="83"/>
      <c r="AI204" s="44">
        <f t="shared" si="37"/>
        <v>0</v>
      </c>
      <c r="AJ204" s="81"/>
      <c r="AK204" s="82"/>
      <c r="AL204" s="83"/>
      <c r="AM204" s="44">
        <f t="shared" si="38"/>
        <v>0</v>
      </c>
      <c r="AN204" s="81"/>
      <c r="AO204" s="82"/>
      <c r="AP204" s="83"/>
      <c r="AQ204" s="44">
        <f t="shared" si="39"/>
        <v>0</v>
      </c>
      <c r="AR204" s="81"/>
      <c r="AS204" s="82"/>
      <c r="AT204" s="83"/>
      <c r="AU204" s="44">
        <f t="shared" si="40"/>
        <v>0</v>
      </c>
      <c r="AV204" s="81"/>
      <c r="AW204" s="82"/>
      <c r="AX204" s="83"/>
      <c r="AY204" s="44">
        <f t="shared" si="41"/>
        <v>0</v>
      </c>
      <c r="AZ204" s="81"/>
      <c r="BA204" s="82"/>
      <c r="BB204" s="83"/>
      <c r="BC204" s="44">
        <f t="shared" si="42"/>
        <v>0</v>
      </c>
      <c r="BD204" s="81"/>
      <c r="BE204" s="82"/>
      <c r="BF204" s="83"/>
      <c r="BG204" s="44">
        <f t="shared" si="43"/>
        <v>0</v>
      </c>
      <c r="BH204" s="81"/>
      <c r="BI204" s="82"/>
      <c r="BJ204" s="83"/>
      <c r="BK204" s="44">
        <f t="shared" si="44"/>
        <v>0</v>
      </c>
    </row>
    <row r="205" spans="1:63" ht="14.25" customHeight="1" x14ac:dyDescent="0.25">
      <c r="A205" s="41"/>
      <c r="B205" s="42"/>
      <c r="C205" s="42"/>
      <c r="D205" s="35">
        <v>171</v>
      </c>
      <c r="E205" s="84"/>
      <c r="F205" s="42"/>
      <c r="G205" s="48" t="str">
        <f t="shared" si="27"/>
        <v/>
      </c>
      <c r="H205" s="25" t="str">
        <f t="array" ref="H205">IF(I205="","",IFERROR(INDEX(Lid!$F:$F,MATCH($E205,Lid!$A:$A,0)),""))</f>
        <v/>
      </c>
      <c r="I205" s="93" t="str">
        <f t="shared" si="28"/>
        <v/>
      </c>
      <c r="J205" s="48" t="str">
        <f t="shared" si="29"/>
        <v/>
      </c>
      <c r="K205" s="25" t="str">
        <f t="array" ref="K205">IF(I205="","",IFERROR($D$6 &amp; " " &amp;INDEX(Lid!$B:$B,MATCH($E205,Lid!$A:$A,0)),""))</f>
        <v/>
      </c>
      <c r="L205" s="44" t="str">
        <f t="shared" si="30"/>
        <v/>
      </c>
      <c r="M205" s="44" t="str">
        <f t="shared" si="31"/>
        <v/>
      </c>
      <c r="N205" s="44" t="str">
        <f t="shared" si="32"/>
        <v/>
      </c>
      <c r="O205" s="42"/>
      <c r="P205" s="81"/>
      <c r="Q205" s="82"/>
      <c r="R205" s="83"/>
      <c r="S205" s="44">
        <f t="shared" si="33"/>
        <v>0</v>
      </c>
      <c r="T205" s="81"/>
      <c r="U205" s="82"/>
      <c r="V205" s="83"/>
      <c r="W205" s="44">
        <f t="shared" si="34"/>
        <v>0</v>
      </c>
      <c r="X205" s="81"/>
      <c r="Y205" s="82"/>
      <c r="Z205" s="83"/>
      <c r="AA205" s="44">
        <f t="shared" si="35"/>
        <v>0</v>
      </c>
      <c r="AB205" s="81"/>
      <c r="AC205" s="82"/>
      <c r="AD205" s="83"/>
      <c r="AE205" s="44">
        <f t="shared" si="36"/>
        <v>0</v>
      </c>
      <c r="AF205" s="81"/>
      <c r="AG205" s="82"/>
      <c r="AH205" s="83"/>
      <c r="AI205" s="44">
        <f t="shared" si="37"/>
        <v>0</v>
      </c>
      <c r="AJ205" s="81"/>
      <c r="AK205" s="82"/>
      <c r="AL205" s="83"/>
      <c r="AM205" s="44">
        <f t="shared" si="38"/>
        <v>0</v>
      </c>
      <c r="AN205" s="81"/>
      <c r="AO205" s="82"/>
      <c r="AP205" s="83"/>
      <c r="AQ205" s="44">
        <f t="shared" si="39"/>
        <v>0</v>
      </c>
      <c r="AR205" s="81"/>
      <c r="AS205" s="82"/>
      <c r="AT205" s="83"/>
      <c r="AU205" s="44">
        <f t="shared" si="40"/>
        <v>0</v>
      </c>
      <c r="AV205" s="81"/>
      <c r="AW205" s="82"/>
      <c r="AX205" s="83"/>
      <c r="AY205" s="44">
        <f t="shared" si="41"/>
        <v>0</v>
      </c>
      <c r="AZ205" s="81"/>
      <c r="BA205" s="82"/>
      <c r="BB205" s="83"/>
      <c r="BC205" s="44">
        <f t="shared" si="42"/>
        <v>0</v>
      </c>
      <c r="BD205" s="81"/>
      <c r="BE205" s="82"/>
      <c r="BF205" s="83"/>
      <c r="BG205" s="44">
        <f t="shared" si="43"/>
        <v>0</v>
      </c>
      <c r="BH205" s="81"/>
      <c r="BI205" s="82"/>
      <c r="BJ205" s="83"/>
      <c r="BK205" s="44">
        <f t="shared" si="44"/>
        <v>0</v>
      </c>
    </row>
    <row r="206" spans="1:63" ht="14.25" customHeight="1" x14ac:dyDescent="0.25">
      <c r="A206" s="41"/>
      <c r="B206" s="42"/>
      <c r="C206" s="42"/>
      <c r="D206" s="35">
        <v>172</v>
      </c>
      <c r="E206" s="84"/>
      <c r="F206" s="42"/>
      <c r="G206" s="48" t="str">
        <f t="shared" si="27"/>
        <v/>
      </c>
      <c r="H206" s="25" t="str">
        <f t="array" ref="H206">IF(I206="","",IFERROR(INDEX(Lid!$F:$F,MATCH($E206,Lid!$A:$A,0)),""))</f>
        <v/>
      </c>
      <c r="I206" s="93" t="str">
        <f t="shared" si="28"/>
        <v/>
      </c>
      <c r="J206" s="48" t="str">
        <f t="shared" si="29"/>
        <v/>
      </c>
      <c r="K206" s="25" t="str">
        <f t="array" ref="K206">IF(I206="","",IFERROR($D$6 &amp; " " &amp;INDEX(Lid!$B:$B,MATCH($E206,Lid!$A:$A,0)),""))</f>
        <v/>
      </c>
      <c r="L206" s="44" t="str">
        <f t="shared" si="30"/>
        <v/>
      </c>
      <c r="M206" s="44" t="str">
        <f t="shared" si="31"/>
        <v/>
      </c>
      <c r="N206" s="44" t="str">
        <f t="shared" si="32"/>
        <v/>
      </c>
      <c r="O206" s="42"/>
      <c r="P206" s="81"/>
      <c r="Q206" s="82"/>
      <c r="R206" s="83"/>
      <c r="S206" s="44">
        <f t="shared" si="33"/>
        <v>0</v>
      </c>
      <c r="T206" s="81"/>
      <c r="U206" s="82"/>
      <c r="V206" s="83"/>
      <c r="W206" s="44">
        <f t="shared" si="34"/>
        <v>0</v>
      </c>
      <c r="X206" s="81"/>
      <c r="Y206" s="82"/>
      <c r="Z206" s="83"/>
      <c r="AA206" s="44">
        <f t="shared" si="35"/>
        <v>0</v>
      </c>
      <c r="AB206" s="81"/>
      <c r="AC206" s="82"/>
      <c r="AD206" s="83"/>
      <c r="AE206" s="44">
        <f t="shared" si="36"/>
        <v>0</v>
      </c>
      <c r="AF206" s="81"/>
      <c r="AG206" s="82"/>
      <c r="AH206" s="83"/>
      <c r="AI206" s="44">
        <f t="shared" si="37"/>
        <v>0</v>
      </c>
      <c r="AJ206" s="81"/>
      <c r="AK206" s="82"/>
      <c r="AL206" s="83"/>
      <c r="AM206" s="44">
        <f t="shared" si="38"/>
        <v>0</v>
      </c>
      <c r="AN206" s="81"/>
      <c r="AO206" s="82"/>
      <c r="AP206" s="83"/>
      <c r="AQ206" s="44">
        <f t="shared" si="39"/>
        <v>0</v>
      </c>
      <c r="AR206" s="81"/>
      <c r="AS206" s="82"/>
      <c r="AT206" s="83"/>
      <c r="AU206" s="44">
        <f t="shared" si="40"/>
        <v>0</v>
      </c>
      <c r="AV206" s="81"/>
      <c r="AW206" s="82"/>
      <c r="AX206" s="83"/>
      <c r="AY206" s="44">
        <f t="shared" si="41"/>
        <v>0</v>
      </c>
      <c r="AZ206" s="81"/>
      <c r="BA206" s="82"/>
      <c r="BB206" s="83"/>
      <c r="BC206" s="44">
        <f t="shared" si="42"/>
        <v>0</v>
      </c>
      <c r="BD206" s="81"/>
      <c r="BE206" s="82"/>
      <c r="BF206" s="83"/>
      <c r="BG206" s="44">
        <f t="shared" si="43"/>
        <v>0</v>
      </c>
      <c r="BH206" s="81"/>
      <c r="BI206" s="82"/>
      <c r="BJ206" s="83"/>
      <c r="BK206" s="44">
        <f t="shared" si="44"/>
        <v>0</v>
      </c>
    </row>
    <row r="207" spans="1:63" ht="14.25" customHeight="1" x14ac:dyDescent="0.25">
      <c r="A207" s="41"/>
      <c r="B207" s="42"/>
      <c r="C207" s="42"/>
      <c r="D207" s="35">
        <v>173</v>
      </c>
      <c r="E207" s="84"/>
      <c r="F207" s="42"/>
      <c r="G207" s="48" t="str">
        <f t="shared" si="27"/>
        <v/>
      </c>
      <c r="H207" s="25" t="str">
        <f t="array" ref="H207">IF(I207="","",IFERROR(INDEX(Lid!$F:$F,MATCH($E207,Lid!$A:$A,0)),""))</f>
        <v/>
      </c>
      <c r="I207" s="93" t="str">
        <f t="shared" si="28"/>
        <v/>
      </c>
      <c r="J207" s="48" t="str">
        <f t="shared" si="29"/>
        <v/>
      </c>
      <c r="K207" s="25" t="str">
        <f t="array" ref="K207">IF(I207="","",IFERROR($D$6 &amp; " " &amp;INDEX(Lid!$B:$B,MATCH($E207,Lid!$A:$A,0)),""))</f>
        <v/>
      </c>
      <c r="L207" s="44" t="str">
        <f t="shared" si="30"/>
        <v/>
      </c>
      <c r="M207" s="44" t="str">
        <f t="shared" si="31"/>
        <v/>
      </c>
      <c r="N207" s="44" t="str">
        <f t="shared" si="32"/>
        <v/>
      </c>
      <c r="O207" s="42"/>
      <c r="P207" s="81"/>
      <c r="Q207" s="82"/>
      <c r="R207" s="83"/>
      <c r="S207" s="44">
        <f t="shared" si="33"/>
        <v>0</v>
      </c>
      <c r="T207" s="81"/>
      <c r="U207" s="82"/>
      <c r="V207" s="83"/>
      <c r="W207" s="44">
        <f t="shared" si="34"/>
        <v>0</v>
      </c>
      <c r="X207" s="81"/>
      <c r="Y207" s="82"/>
      <c r="Z207" s="83"/>
      <c r="AA207" s="44">
        <f t="shared" si="35"/>
        <v>0</v>
      </c>
      <c r="AB207" s="81"/>
      <c r="AC207" s="82"/>
      <c r="AD207" s="83"/>
      <c r="AE207" s="44">
        <f t="shared" si="36"/>
        <v>0</v>
      </c>
      <c r="AF207" s="81"/>
      <c r="AG207" s="82"/>
      <c r="AH207" s="83"/>
      <c r="AI207" s="44">
        <f t="shared" si="37"/>
        <v>0</v>
      </c>
      <c r="AJ207" s="81"/>
      <c r="AK207" s="82"/>
      <c r="AL207" s="83"/>
      <c r="AM207" s="44">
        <f t="shared" si="38"/>
        <v>0</v>
      </c>
      <c r="AN207" s="81"/>
      <c r="AO207" s="82"/>
      <c r="AP207" s="83"/>
      <c r="AQ207" s="44">
        <f t="shared" si="39"/>
        <v>0</v>
      </c>
      <c r="AR207" s="81"/>
      <c r="AS207" s="82"/>
      <c r="AT207" s="83"/>
      <c r="AU207" s="44">
        <f t="shared" si="40"/>
        <v>0</v>
      </c>
      <c r="AV207" s="81"/>
      <c r="AW207" s="82"/>
      <c r="AX207" s="83"/>
      <c r="AY207" s="44">
        <f t="shared" si="41"/>
        <v>0</v>
      </c>
      <c r="AZ207" s="81"/>
      <c r="BA207" s="82"/>
      <c r="BB207" s="83"/>
      <c r="BC207" s="44">
        <f t="shared" si="42"/>
        <v>0</v>
      </c>
      <c r="BD207" s="81"/>
      <c r="BE207" s="82"/>
      <c r="BF207" s="83"/>
      <c r="BG207" s="44">
        <f t="shared" si="43"/>
        <v>0</v>
      </c>
      <c r="BH207" s="81"/>
      <c r="BI207" s="82"/>
      <c r="BJ207" s="83"/>
      <c r="BK207" s="44">
        <f t="shared" si="44"/>
        <v>0</v>
      </c>
    </row>
    <row r="208" spans="1:63" ht="14.25" customHeight="1" x14ac:dyDescent="0.25">
      <c r="A208" s="41"/>
      <c r="B208" s="42"/>
      <c r="C208" s="42"/>
      <c r="D208" s="35">
        <v>174</v>
      </c>
      <c r="E208" s="84"/>
      <c r="F208" s="42"/>
      <c r="G208" s="48" t="str">
        <f t="shared" si="27"/>
        <v/>
      </c>
      <c r="H208" s="25" t="str">
        <f t="array" ref="H208">IF(I208="","",IFERROR(INDEX(Lid!$F:$F,MATCH($E208,Lid!$A:$A,0)),""))</f>
        <v/>
      </c>
      <c r="I208" s="93" t="str">
        <f t="shared" si="28"/>
        <v/>
      </c>
      <c r="J208" s="48" t="str">
        <f t="shared" si="29"/>
        <v/>
      </c>
      <c r="K208" s="25" t="str">
        <f t="array" ref="K208">IF(I208="","",IFERROR($D$6 &amp; " " &amp;INDEX(Lid!$B:$B,MATCH($E208,Lid!$A:$A,0)),""))</f>
        <v/>
      </c>
      <c r="L208" s="44" t="str">
        <f t="shared" si="30"/>
        <v/>
      </c>
      <c r="M208" s="44" t="str">
        <f t="shared" si="31"/>
        <v/>
      </c>
      <c r="N208" s="44" t="str">
        <f t="shared" si="32"/>
        <v/>
      </c>
      <c r="O208" s="42"/>
      <c r="P208" s="81"/>
      <c r="Q208" s="82"/>
      <c r="R208" s="83"/>
      <c r="S208" s="44">
        <f t="shared" si="33"/>
        <v>0</v>
      </c>
      <c r="T208" s="81"/>
      <c r="U208" s="82"/>
      <c r="V208" s="83"/>
      <c r="W208" s="44">
        <f t="shared" si="34"/>
        <v>0</v>
      </c>
      <c r="X208" s="81"/>
      <c r="Y208" s="82"/>
      <c r="Z208" s="83"/>
      <c r="AA208" s="44">
        <f t="shared" si="35"/>
        <v>0</v>
      </c>
      <c r="AB208" s="81"/>
      <c r="AC208" s="82"/>
      <c r="AD208" s="83"/>
      <c r="AE208" s="44">
        <f t="shared" si="36"/>
        <v>0</v>
      </c>
      <c r="AF208" s="81"/>
      <c r="AG208" s="82"/>
      <c r="AH208" s="83"/>
      <c r="AI208" s="44">
        <f t="shared" si="37"/>
        <v>0</v>
      </c>
      <c r="AJ208" s="81"/>
      <c r="AK208" s="82"/>
      <c r="AL208" s="83"/>
      <c r="AM208" s="44">
        <f t="shared" si="38"/>
        <v>0</v>
      </c>
      <c r="AN208" s="81"/>
      <c r="AO208" s="82"/>
      <c r="AP208" s="83"/>
      <c r="AQ208" s="44">
        <f t="shared" si="39"/>
        <v>0</v>
      </c>
      <c r="AR208" s="81"/>
      <c r="AS208" s="82"/>
      <c r="AT208" s="83"/>
      <c r="AU208" s="44">
        <f t="shared" si="40"/>
        <v>0</v>
      </c>
      <c r="AV208" s="81"/>
      <c r="AW208" s="82"/>
      <c r="AX208" s="83"/>
      <c r="AY208" s="44">
        <f t="shared" si="41"/>
        <v>0</v>
      </c>
      <c r="AZ208" s="81"/>
      <c r="BA208" s="82"/>
      <c r="BB208" s="83"/>
      <c r="BC208" s="44">
        <f t="shared" si="42"/>
        <v>0</v>
      </c>
      <c r="BD208" s="81"/>
      <c r="BE208" s="82"/>
      <c r="BF208" s="83"/>
      <c r="BG208" s="44">
        <f t="shared" si="43"/>
        <v>0</v>
      </c>
      <c r="BH208" s="81"/>
      <c r="BI208" s="82"/>
      <c r="BJ208" s="83"/>
      <c r="BK208" s="44">
        <f t="shared" si="44"/>
        <v>0</v>
      </c>
    </row>
    <row r="209" spans="1:63" ht="14.25" customHeight="1" x14ac:dyDescent="0.25">
      <c r="A209" s="41"/>
      <c r="B209" s="42"/>
      <c r="C209" s="42"/>
      <c r="D209" s="35">
        <v>175</v>
      </c>
      <c r="E209" s="84"/>
      <c r="F209" s="42"/>
      <c r="G209" s="48" t="str">
        <f t="shared" si="27"/>
        <v/>
      </c>
      <c r="H209" s="25" t="str">
        <f t="array" ref="H209">IF(I209="","",IFERROR(INDEX(Lid!$F:$F,MATCH($E209,Lid!$A:$A,0)),""))</f>
        <v/>
      </c>
      <c r="I209" s="93" t="str">
        <f t="shared" si="28"/>
        <v/>
      </c>
      <c r="J209" s="48" t="str">
        <f t="shared" si="29"/>
        <v/>
      </c>
      <c r="K209" s="25" t="str">
        <f t="array" ref="K209">IF(I209="","",IFERROR($D$6 &amp; " " &amp;INDEX(Lid!$B:$B,MATCH($E209,Lid!$A:$A,0)),""))</f>
        <v/>
      </c>
      <c r="L209" s="44" t="str">
        <f t="shared" si="30"/>
        <v/>
      </c>
      <c r="M209" s="44" t="str">
        <f t="shared" si="31"/>
        <v/>
      </c>
      <c r="N209" s="44" t="str">
        <f t="shared" si="32"/>
        <v/>
      </c>
      <c r="O209" s="42"/>
      <c r="P209" s="81"/>
      <c r="Q209" s="82"/>
      <c r="R209" s="83"/>
      <c r="S209" s="44">
        <f t="shared" si="33"/>
        <v>0</v>
      </c>
      <c r="T209" s="81"/>
      <c r="U209" s="82"/>
      <c r="V209" s="83"/>
      <c r="W209" s="44">
        <f t="shared" si="34"/>
        <v>0</v>
      </c>
      <c r="X209" s="81"/>
      <c r="Y209" s="82"/>
      <c r="Z209" s="83"/>
      <c r="AA209" s="44">
        <f t="shared" si="35"/>
        <v>0</v>
      </c>
      <c r="AB209" s="81"/>
      <c r="AC209" s="82"/>
      <c r="AD209" s="83"/>
      <c r="AE209" s="44">
        <f t="shared" si="36"/>
        <v>0</v>
      </c>
      <c r="AF209" s="81"/>
      <c r="AG209" s="82"/>
      <c r="AH209" s="83"/>
      <c r="AI209" s="44">
        <f t="shared" si="37"/>
        <v>0</v>
      </c>
      <c r="AJ209" s="81"/>
      <c r="AK209" s="82"/>
      <c r="AL209" s="83"/>
      <c r="AM209" s="44">
        <f t="shared" si="38"/>
        <v>0</v>
      </c>
      <c r="AN209" s="81"/>
      <c r="AO209" s="82"/>
      <c r="AP209" s="83"/>
      <c r="AQ209" s="44">
        <f t="shared" si="39"/>
        <v>0</v>
      </c>
      <c r="AR209" s="81"/>
      <c r="AS209" s="82"/>
      <c r="AT209" s="83"/>
      <c r="AU209" s="44">
        <f t="shared" si="40"/>
        <v>0</v>
      </c>
      <c r="AV209" s="81"/>
      <c r="AW209" s="82"/>
      <c r="AX209" s="83"/>
      <c r="AY209" s="44">
        <f t="shared" si="41"/>
        <v>0</v>
      </c>
      <c r="AZ209" s="81"/>
      <c r="BA209" s="82"/>
      <c r="BB209" s="83"/>
      <c r="BC209" s="44">
        <f t="shared" si="42"/>
        <v>0</v>
      </c>
      <c r="BD209" s="81"/>
      <c r="BE209" s="82"/>
      <c r="BF209" s="83"/>
      <c r="BG209" s="44">
        <f t="shared" si="43"/>
        <v>0</v>
      </c>
      <c r="BH209" s="81"/>
      <c r="BI209" s="82"/>
      <c r="BJ209" s="83"/>
      <c r="BK209" s="44">
        <f t="shared" si="44"/>
        <v>0</v>
      </c>
    </row>
    <row r="210" spans="1:63" ht="14.25" customHeight="1" x14ac:dyDescent="0.25">
      <c r="A210" s="41"/>
      <c r="B210" s="42"/>
      <c r="C210" s="42"/>
      <c r="D210" s="35">
        <v>176</v>
      </c>
      <c r="E210" s="84"/>
      <c r="F210" s="42"/>
      <c r="G210" s="48" t="str">
        <f t="shared" si="27"/>
        <v/>
      </c>
      <c r="H210" s="25" t="str">
        <f t="array" ref="H210">IF(I210="","",IFERROR(INDEX(Lid!$F:$F,MATCH($E210,Lid!$A:$A,0)),""))</f>
        <v/>
      </c>
      <c r="I210" s="93" t="str">
        <f t="shared" si="28"/>
        <v/>
      </c>
      <c r="J210" s="48" t="str">
        <f t="shared" si="29"/>
        <v/>
      </c>
      <c r="K210" s="25" t="str">
        <f t="array" ref="K210">IF(I210="","",IFERROR($D$6 &amp; " " &amp;INDEX(Lid!$B:$B,MATCH($E210,Lid!$A:$A,0)),""))</f>
        <v/>
      </c>
      <c r="L210" s="44" t="str">
        <f t="shared" si="30"/>
        <v/>
      </c>
      <c r="M210" s="44" t="str">
        <f t="shared" si="31"/>
        <v/>
      </c>
      <c r="N210" s="44" t="str">
        <f t="shared" si="32"/>
        <v/>
      </c>
      <c r="O210" s="42"/>
      <c r="P210" s="81"/>
      <c r="Q210" s="82"/>
      <c r="R210" s="83"/>
      <c r="S210" s="44">
        <f t="shared" si="33"/>
        <v>0</v>
      </c>
      <c r="T210" s="81"/>
      <c r="U210" s="82"/>
      <c r="V210" s="83"/>
      <c r="W210" s="44">
        <f t="shared" si="34"/>
        <v>0</v>
      </c>
      <c r="X210" s="81"/>
      <c r="Y210" s="82"/>
      <c r="Z210" s="83"/>
      <c r="AA210" s="44">
        <f t="shared" si="35"/>
        <v>0</v>
      </c>
      <c r="AB210" s="81"/>
      <c r="AC210" s="82"/>
      <c r="AD210" s="83"/>
      <c r="AE210" s="44">
        <f t="shared" si="36"/>
        <v>0</v>
      </c>
      <c r="AF210" s="81"/>
      <c r="AG210" s="82"/>
      <c r="AH210" s="83"/>
      <c r="AI210" s="44">
        <f t="shared" si="37"/>
        <v>0</v>
      </c>
      <c r="AJ210" s="81"/>
      <c r="AK210" s="82"/>
      <c r="AL210" s="83"/>
      <c r="AM210" s="44">
        <f t="shared" si="38"/>
        <v>0</v>
      </c>
      <c r="AN210" s="81"/>
      <c r="AO210" s="82"/>
      <c r="AP210" s="83"/>
      <c r="AQ210" s="44">
        <f t="shared" si="39"/>
        <v>0</v>
      </c>
      <c r="AR210" s="81"/>
      <c r="AS210" s="82"/>
      <c r="AT210" s="83"/>
      <c r="AU210" s="44">
        <f t="shared" si="40"/>
        <v>0</v>
      </c>
      <c r="AV210" s="81"/>
      <c r="AW210" s="82"/>
      <c r="AX210" s="83"/>
      <c r="AY210" s="44">
        <f t="shared" si="41"/>
        <v>0</v>
      </c>
      <c r="AZ210" s="81"/>
      <c r="BA210" s="82"/>
      <c r="BB210" s="83"/>
      <c r="BC210" s="44">
        <f t="shared" si="42"/>
        <v>0</v>
      </c>
      <c r="BD210" s="81"/>
      <c r="BE210" s="82"/>
      <c r="BF210" s="83"/>
      <c r="BG210" s="44">
        <f t="shared" si="43"/>
        <v>0</v>
      </c>
      <c r="BH210" s="81"/>
      <c r="BI210" s="82"/>
      <c r="BJ210" s="83"/>
      <c r="BK210" s="44">
        <f t="shared" si="44"/>
        <v>0</v>
      </c>
    </row>
    <row r="211" spans="1:63" ht="14.25" customHeight="1" x14ac:dyDescent="0.25">
      <c r="A211" s="41"/>
      <c r="B211" s="42"/>
      <c r="C211" s="42"/>
      <c r="D211" s="35">
        <v>177</v>
      </c>
      <c r="E211" s="84"/>
      <c r="F211" s="42"/>
      <c r="G211" s="48" t="str">
        <f t="shared" si="27"/>
        <v/>
      </c>
      <c r="H211" s="25" t="str">
        <f t="array" ref="H211">IF(I211="","",IFERROR(INDEX(Lid!$F:$F,MATCH($E211,Lid!$A:$A,0)),""))</f>
        <v/>
      </c>
      <c r="I211" s="93" t="str">
        <f t="shared" si="28"/>
        <v/>
      </c>
      <c r="J211" s="48" t="str">
        <f t="shared" si="29"/>
        <v/>
      </c>
      <c r="K211" s="25" t="str">
        <f t="array" ref="K211">IF(I211="","",IFERROR($D$6 &amp; " " &amp;INDEX(Lid!$B:$B,MATCH($E211,Lid!$A:$A,0)),""))</f>
        <v/>
      </c>
      <c r="L211" s="44" t="str">
        <f t="shared" si="30"/>
        <v/>
      </c>
      <c r="M211" s="44" t="str">
        <f t="shared" si="31"/>
        <v/>
      </c>
      <c r="N211" s="44" t="str">
        <f t="shared" si="32"/>
        <v/>
      </c>
      <c r="O211" s="42"/>
      <c r="P211" s="81"/>
      <c r="Q211" s="82"/>
      <c r="R211" s="83"/>
      <c r="S211" s="44">
        <f t="shared" si="33"/>
        <v>0</v>
      </c>
      <c r="T211" s="81"/>
      <c r="U211" s="82"/>
      <c r="V211" s="83"/>
      <c r="W211" s="44">
        <f t="shared" si="34"/>
        <v>0</v>
      </c>
      <c r="X211" s="81"/>
      <c r="Y211" s="82"/>
      <c r="Z211" s="83"/>
      <c r="AA211" s="44">
        <f t="shared" si="35"/>
        <v>0</v>
      </c>
      <c r="AB211" s="81"/>
      <c r="AC211" s="82"/>
      <c r="AD211" s="83"/>
      <c r="AE211" s="44">
        <f t="shared" si="36"/>
        <v>0</v>
      </c>
      <c r="AF211" s="81"/>
      <c r="AG211" s="82"/>
      <c r="AH211" s="83"/>
      <c r="AI211" s="44">
        <f t="shared" si="37"/>
        <v>0</v>
      </c>
      <c r="AJ211" s="81"/>
      <c r="AK211" s="82"/>
      <c r="AL211" s="83"/>
      <c r="AM211" s="44">
        <f t="shared" si="38"/>
        <v>0</v>
      </c>
      <c r="AN211" s="81"/>
      <c r="AO211" s="82"/>
      <c r="AP211" s="83"/>
      <c r="AQ211" s="44">
        <f t="shared" si="39"/>
        <v>0</v>
      </c>
      <c r="AR211" s="81"/>
      <c r="AS211" s="82"/>
      <c r="AT211" s="83"/>
      <c r="AU211" s="44">
        <f t="shared" si="40"/>
        <v>0</v>
      </c>
      <c r="AV211" s="81"/>
      <c r="AW211" s="82"/>
      <c r="AX211" s="83"/>
      <c r="AY211" s="44">
        <f t="shared" si="41"/>
        <v>0</v>
      </c>
      <c r="AZ211" s="81"/>
      <c r="BA211" s="82"/>
      <c r="BB211" s="83"/>
      <c r="BC211" s="44">
        <f t="shared" si="42"/>
        <v>0</v>
      </c>
      <c r="BD211" s="81"/>
      <c r="BE211" s="82"/>
      <c r="BF211" s="83"/>
      <c r="BG211" s="44">
        <f t="shared" si="43"/>
        <v>0</v>
      </c>
      <c r="BH211" s="81"/>
      <c r="BI211" s="82"/>
      <c r="BJ211" s="83"/>
      <c r="BK211" s="44">
        <f t="shared" si="44"/>
        <v>0</v>
      </c>
    </row>
    <row r="212" spans="1:63" ht="14.25" customHeight="1" x14ac:dyDescent="0.25">
      <c r="A212" s="41"/>
      <c r="B212" s="42"/>
      <c r="C212" s="42"/>
      <c r="D212" s="35">
        <v>178</v>
      </c>
      <c r="E212" s="84"/>
      <c r="F212" s="42"/>
      <c r="G212" s="48" t="str">
        <f t="shared" si="27"/>
        <v/>
      </c>
      <c r="H212" s="25" t="str">
        <f t="array" ref="H212">IF(I212="","",IFERROR(INDEX(Lid!$F:$F,MATCH($E212,Lid!$A:$A,0)),""))</f>
        <v/>
      </c>
      <c r="I212" s="93" t="str">
        <f t="shared" si="28"/>
        <v/>
      </c>
      <c r="J212" s="48" t="str">
        <f t="shared" si="29"/>
        <v/>
      </c>
      <c r="K212" s="25" t="str">
        <f t="array" ref="K212">IF(I212="","",IFERROR($D$6 &amp; " " &amp;INDEX(Lid!$B:$B,MATCH($E212,Lid!$A:$A,0)),""))</f>
        <v/>
      </c>
      <c r="L212" s="44" t="str">
        <f t="shared" si="30"/>
        <v/>
      </c>
      <c r="M212" s="44" t="str">
        <f t="shared" si="31"/>
        <v/>
      </c>
      <c r="N212" s="44" t="str">
        <f t="shared" si="32"/>
        <v/>
      </c>
      <c r="O212" s="42"/>
      <c r="P212" s="81"/>
      <c r="Q212" s="82"/>
      <c r="R212" s="83"/>
      <c r="S212" s="44">
        <f t="shared" si="33"/>
        <v>0</v>
      </c>
      <c r="T212" s="81"/>
      <c r="U212" s="82"/>
      <c r="V212" s="83"/>
      <c r="W212" s="44">
        <f t="shared" si="34"/>
        <v>0</v>
      </c>
      <c r="X212" s="81"/>
      <c r="Y212" s="82"/>
      <c r="Z212" s="83"/>
      <c r="AA212" s="44">
        <f t="shared" si="35"/>
        <v>0</v>
      </c>
      <c r="AB212" s="81"/>
      <c r="AC212" s="82"/>
      <c r="AD212" s="83"/>
      <c r="AE212" s="44">
        <f t="shared" si="36"/>
        <v>0</v>
      </c>
      <c r="AF212" s="81"/>
      <c r="AG212" s="82"/>
      <c r="AH212" s="83"/>
      <c r="AI212" s="44">
        <f t="shared" si="37"/>
        <v>0</v>
      </c>
      <c r="AJ212" s="81"/>
      <c r="AK212" s="82"/>
      <c r="AL212" s="83"/>
      <c r="AM212" s="44">
        <f t="shared" si="38"/>
        <v>0</v>
      </c>
      <c r="AN212" s="81"/>
      <c r="AO212" s="82"/>
      <c r="AP212" s="83"/>
      <c r="AQ212" s="44">
        <f t="shared" si="39"/>
        <v>0</v>
      </c>
      <c r="AR212" s="81"/>
      <c r="AS212" s="82"/>
      <c r="AT212" s="83"/>
      <c r="AU212" s="44">
        <f t="shared" si="40"/>
        <v>0</v>
      </c>
      <c r="AV212" s="81"/>
      <c r="AW212" s="82"/>
      <c r="AX212" s="83"/>
      <c r="AY212" s="44">
        <f t="shared" si="41"/>
        <v>0</v>
      </c>
      <c r="AZ212" s="81"/>
      <c r="BA212" s="82"/>
      <c r="BB212" s="83"/>
      <c r="BC212" s="44">
        <f t="shared" si="42"/>
        <v>0</v>
      </c>
      <c r="BD212" s="81"/>
      <c r="BE212" s="82"/>
      <c r="BF212" s="83"/>
      <c r="BG212" s="44">
        <f t="shared" si="43"/>
        <v>0</v>
      </c>
      <c r="BH212" s="81"/>
      <c r="BI212" s="82"/>
      <c r="BJ212" s="83"/>
      <c r="BK212" s="44">
        <f t="shared" si="44"/>
        <v>0</v>
      </c>
    </row>
    <row r="213" spans="1:63" ht="14.25" customHeight="1" x14ac:dyDescent="0.25">
      <c r="A213" s="41"/>
      <c r="B213" s="42"/>
      <c r="C213" s="42"/>
      <c r="D213" s="35">
        <v>179</v>
      </c>
      <c r="E213" s="84"/>
      <c r="F213" s="42"/>
      <c r="G213" s="48" t="str">
        <f t="shared" si="27"/>
        <v/>
      </c>
      <c r="H213" s="25" t="str">
        <f t="array" ref="H213">IF(I213="","",IFERROR(INDEX(Lid!$F:$F,MATCH($E213,Lid!$A:$A,0)),""))</f>
        <v/>
      </c>
      <c r="I213" s="93" t="str">
        <f t="shared" si="28"/>
        <v/>
      </c>
      <c r="J213" s="48" t="str">
        <f t="shared" si="29"/>
        <v/>
      </c>
      <c r="K213" s="25" t="str">
        <f t="array" ref="K213">IF(I213="","",IFERROR($D$6 &amp; " " &amp;INDEX(Lid!$B:$B,MATCH($E213,Lid!$A:$A,0)),""))</f>
        <v/>
      </c>
      <c r="L213" s="44" t="str">
        <f t="shared" si="30"/>
        <v/>
      </c>
      <c r="M213" s="44" t="str">
        <f t="shared" si="31"/>
        <v/>
      </c>
      <c r="N213" s="44" t="str">
        <f t="shared" si="32"/>
        <v/>
      </c>
      <c r="O213" s="42"/>
      <c r="P213" s="81"/>
      <c r="Q213" s="82"/>
      <c r="R213" s="83"/>
      <c r="S213" s="44">
        <f t="shared" si="33"/>
        <v>0</v>
      </c>
      <c r="T213" s="81"/>
      <c r="U213" s="82"/>
      <c r="V213" s="83"/>
      <c r="W213" s="44">
        <f t="shared" si="34"/>
        <v>0</v>
      </c>
      <c r="X213" s="81"/>
      <c r="Y213" s="82"/>
      <c r="Z213" s="83"/>
      <c r="AA213" s="44">
        <f t="shared" si="35"/>
        <v>0</v>
      </c>
      <c r="AB213" s="81"/>
      <c r="AC213" s="82"/>
      <c r="AD213" s="83"/>
      <c r="AE213" s="44">
        <f t="shared" si="36"/>
        <v>0</v>
      </c>
      <c r="AF213" s="81"/>
      <c r="AG213" s="82"/>
      <c r="AH213" s="83"/>
      <c r="AI213" s="44">
        <f t="shared" si="37"/>
        <v>0</v>
      </c>
      <c r="AJ213" s="81"/>
      <c r="AK213" s="82"/>
      <c r="AL213" s="83"/>
      <c r="AM213" s="44">
        <f t="shared" si="38"/>
        <v>0</v>
      </c>
      <c r="AN213" s="81"/>
      <c r="AO213" s="82"/>
      <c r="AP213" s="83"/>
      <c r="AQ213" s="44">
        <f t="shared" si="39"/>
        <v>0</v>
      </c>
      <c r="AR213" s="81"/>
      <c r="AS213" s="82"/>
      <c r="AT213" s="83"/>
      <c r="AU213" s="44">
        <f t="shared" si="40"/>
        <v>0</v>
      </c>
      <c r="AV213" s="81"/>
      <c r="AW213" s="82"/>
      <c r="AX213" s="83"/>
      <c r="AY213" s="44">
        <f t="shared" si="41"/>
        <v>0</v>
      </c>
      <c r="AZ213" s="81"/>
      <c r="BA213" s="82"/>
      <c r="BB213" s="83"/>
      <c r="BC213" s="44">
        <f t="shared" si="42"/>
        <v>0</v>
      </c>
      <c r="BD213" s="81"/>
      <c r="BE213" s="82"/>
      <c r="BF213" s="83"/>
      <c r="BG213" s="44">
        <f t="shared" si="43"/>
        <v>0</v>
      </c>
      <c r="BH213" s="81"/>
      <c r="BI213" s="82"/>
      <c r="BJ213" s="83"/>
      <c r="BK213" s="44">
        <f t="shared" si="44"/>
        <v>0</v>
      </c>
    </row>
    <row r="214" spans="1:63" ht="14.25" customHeight="1" x14ac:dyDescent="0.25">
      <c r="A214" s="41"/>
      <c r="B214" s="42"/>
      <c r="C214" s="42"/>
      <c r="D214" s="35">
        <v>180</v>
      </c>
      <c r="E214" s="84"/>
      <c r="F214" s="42"/>
      <c r="G214" s="48" t="str">
        <f t="shared" si="27"/>
        <v/>
      </c>
      <c r="H214" s="25" t="str">
        <f t="array" ref="H214">IF(I214="","",IFERROR(INDEX(Lid!$F:$F,MATCH($E214,Lid!$A:$A,0)),""))</f>
        <v/>
      </c>
      <c r="I214" s="93" t="str">
        <f t="shared" si="28"/>
        <v/>
      </c>
      <c r="J214" s="48" t="str">
        <f t="shared" si="29"/>
        <v/>
      </c>
      <c r="K214" s="25" t="str">
        <f t="array" ref="K214">IF(I214="","",IFERROR($D$6 &amp; " " &amp;INDEX(Lid!$B:$B,MATCH($E214,Lid!$A:$A,0)),""))</f>
        <v/>
      </c>
      <c r="L214" s="44" t="str">
        <f t="shared" si="30"/>
        <v/>
      </c>
      <c r="M214" s="44" t="str">
        <f t="shared" si="31"/>
        <v/>
      </c>
      <c r="N214" s="44" t="str">
        <f t="shared" si="32"/>
        <v/>
      </c>
      <c r="O214" s="42"/>
      <c r="P214" s="81"/>
      <c r="Q214" s="82"/>
      <c r="R214" s="83"/>
      <c r="S214" s="44">
        <f t="shared" si="33"/>
        <v>0</v>
      </c>
      <c r="T214" s="81"/>
      <c r="U214" s="82"/>
      <c r="V214" s="83"/>
      <c r="W214" s="44">
        <f t="shared" si="34"/>
        <v>0</v>
      </c>
      <c r="X214" s="81"/>
      <c r="Y214" s="82"/>
      <c r="Z214" s="83"/>
      <c r="AA214" s="44">
        <f t="shared" si="35"/>
        <v>0</v>
      </c>
      <c r="AB214" s="81"/>
      <c r="AC214" s="82"/>
      <c r="AD214" s="83"/>
      <c r="AE214" s="44">
        <f t="shared" si="36"/>
        <v>0</v>
      </c>
      <c r="AF214" s="81"/>
      <c r="AG214" s="82"/>
      <c r="AH214" s="83"/>
      <c r="AI214" s="44">
        <f t="shared" si="37"/>
        <v>0</v>
      </c>
      <c r="AJ214" s="81"/>
      <c r="AK214" s="82"/>
      <c r="AL214" s="83"/>
      <c r="AM214" s="44">
        <f t="shared" si="38"/>
        <v>0</v>
      </c>
      <c r="AN214" s="81"/>
      <c r="AO214" s="82"/>
      <c r="AP214" s="83"/>
      <c r="AQ214" s="44">
        <f t="shared" si="39"/>
        <v>0</v>
      </c>
      <c r="AR214" s="81"/>
      <c r="AS214" s="82"/>
      <c r="AT214" s="83"/>
      <c r="AU214" s="44">
        <f t="shared" si="40"/>
        <v>0</v>
      </c>
      <c r="AV214" s="81"/>
      <c r="AW214" s="82"/>
      <c r="AX214" s="83"/>
      <c r="AY214" s="44">
        <f t="shared" si="41"/>
        <v>0</v>
      </c>
      <c r="AZ214" s="81"/>
      <c r="BA214" s="82"/>
      <c r="BB214" s="83"/>
      <c r="BC214" s="44">
        <f t="shared" si="42"/>
        <v>0</v>
      </c>
      <c r="BD214" s="81"/>
      <c r="BE214" s="82"/>
      <c r="BF214" s="83"/>
      <c r="BG214" s="44">
        <f t="shared" si="43"/>
        <v>0</v>
      </c>
      <c r="BH214" s="81"/>
      <c r="BI214" s="82"/>
      <c r="BJ214" s="83"/>
      <c r="BK214" s="44">
        <f t="shared" si="44"/>
        <v>0</v>
      </c>
    </row>
    <row r="215" spans="1:63" ht="14.25" customHeight="1" x14ac:dyDescent="0.25">
      <c r="A215" s="41"/>
      <c r="B215" s="42"/>
      <c r="C215" s="42"/>
      <c r="D215" s="35">
        <v>181</v>
      </c>
      <c r="E215" s="84"/>
      <c r="F215" s="42"/>
      <c r="G215" s="48" t="str">
        <f t="shared" si="27"/>
        <v/>
      </c>
      <c r="H215" s="25" t="str">
        <f t="array" ref="H215">IF(I215="","",IFERROR(INDEX(Lid!$F:$F,MATCH($E215,Lid!$A:$A,0)),""))</f>
        <v/>
      </c>
      <c r="I215" s="93" t="str">
        <f t="shared" si="28"/>
        <v/>
      </c>
      <c r="J215" s="48" t="str">
        <f t="shared" si="29"/>
        <v/>
      </c>
      <c r="K215" s="25" t="str">
        <f t="array" ref="K215">IF(I215="","",IFERROR($D$6 &amp; " " &amp;INDEX(Lid!$B:$B,MATCH($E215,Lid!$A:$A,0)),""))</f>
        <v/>
      </c>
      <c r="L215" s="44" t="str">
        <f t="shared" si="30"/>
        <v/>
      </c>
      <c r="M215" s="44" t="str">
        <f t="shared" si="31"/>
        <v/>
      </c>
      <c r="N215" s="44" t="str">
        <f t="shared" si="32"/>
        <v/>
      </c>
      <c r="O215" s="42"/>
      <c r="P215" s="81"/>
      <c r="Q215" s="82"/>
      <c r="R215" s="83"/>
      <c r="S215" s="44">
        <f t="shared" si="33"/>
        <v>0</v>
      </c>
      <c r="T215" s="81"/>
      <c r="U215" s="82"/>
      <c r="V215" s="83"/>
      <c r="W215" s="44">
        <f t="shared" si="34"/>
        <v>0</v>
      </c>
      <c r="X215" s="81"/>
      <c r="Y215" s="82"/>
      <c r="Z215" s="83"/>
      <c r="AA215" s="44">
        <f t="shared" si="35"/>
        <v>0</v>
      </c>
      <c r="AB215" s="81"/>
      <c r="AC215" s="82"/>
      <c r="AD215" s="83"/>
      <c r="AE215" s="44">
        <f t="shared" si="36"/>
        <v>0</v>
      </c>
      <c r="AF215" s="81"/>
      <c r="AG215" s="82"/>
      <c r="AH215" s="83"/>
      <c r="AI215" s="44">
        <f t="shared" si="37"/>
        <v>0</v>
      </c>
      <c r="AJ215" s="81"/>
      <c r="AK215" s="82"/>
      <c r="AL215" s="83"/>
      <c r="AM215" s="44">
        <f t="shared" si="38"/>
        <v>0</v>
      </c>
      <c r="AN215" s="81"/>
      <c r="AO215" s="82"/>
      <c r="AP215" s="83"/>
      <c r="AQ215" s="44">
        <f t="shared" si="39"/>
        <v>0</v>
      </c>
      <c r="AR215" s="81"/>
      <c r="AS215" s="82"/>
      <c r="AT215" s="83"/>
      <c r="AU215" s="44">
        <f t="shared" si="40"/>
        <v>0</v>
      </c>
      <c r="AV215" s="81"/>
      <c r="AW215" s="82"/>
      <c r="AX215" s="83"/>
      <c r="AY215" s="44">
        <f t="shared" si="41"/>
        <v>0</v>
      </c>
      <c r="AZ215" s="81"/>
      <c r="BA215" s="82"/>
      <c r="BB215" s="83"/>
      <c r="BC215" s="44">
        <f t="shared" si="42"/>
        <v>0</v>
      </c>
      <c r="BD215" s="81"/>
      <c r="BE215" s="82"/>
      <c r="BF215" s="83"/>
      <c r="BG215" s="44">
        <f t="shared" si="43"/>
        <v>0</v>
      </c>
      <c r="BH215" s="81"/>
      <c r="BI215" s="82"/>
      <c r="BJ215" s="83"/>
      <c r="BK215" s="44">
        <f t="shared" si="44"/>
        <v>0</v>
      </c>
    </row>
    <row r="216" spans="1:63" ht="14.25" customHeight="1" x14ac:dyDescent="0.25">
      <c r="A216" s="41"/>
      <c r="B216" s="42"/>
      <c r="C216" s="42"/>
      <c r="D216" s="35">
        <v>182</v>
      </c>
      <c r="E216" s="84"/>
      <c r="F216" s="42"/>
      <c r="G216" s="48" t="str">
        <f t="shared" si="27"/>
        <v/>
      </c>
      <c r="H216" s="25" t="str">
        <f t="array" ref="H216">IF(I216="","",IFERROR(INDEX(Lid!$F:$F,MATCH($E216,Lid!$A:$A,0)),""))</f>
        <v/>
      </c>
      <c r="I216" s="93" t="str">
        <f t="shared" si="28"/>
        <v/>
      </c>
      <c r="J216" s="48" t="str">
        <f t="shared" si="29"/>
        <v/>
      </c>
      <c r="K216" s="25" t="str">
        <f t="array" ref="K216">IF(I216="","",IFERROR($D$6 &amp; " " &amp;INDEX(Lid!$B:$B,MATCH($E216,Lid!$A:$A,0)),""))</f>
        <v/>
      </c>
      <c r="L216" s="44" t="str">
        <f t="shared" si="30"/>
        <v/>
      </c>
      <c r="M216" s="44" t="str">
        <f t="shared" si="31"/>
        <v/>
      </c>
      <c r="N216" s="44" t="str">
        <f t="shared" si="32"/>
        <v/>
      </c>
      <c r="O216" s="42"/>
      <c r="P216" s="81"/>
      <c r="Q216" s="82"/>
      <c r="R216" s="83"/>
      <c r="S216" s="44">
        <f t="shared" si="33"/>
        <v>0</v>
      </c>
      <c r="T216" s="81"/>
      <c r="U216" s="82"/>
      <c r="V216" s="83"/>
      <c r="W216" s="44">
        <f t="shared" si="34"/>
        <v>0</v>
      </c>
      <c r="X216" s="81"/>
      <c r="Y216" s="82"/>
      <c r="Z216" s="83"/>
      <c r="AA216" s="44">
        <f t="shared" si="35"/>
        <v>0</v>
      </c>
      <c r="AB216" s="81"/>
      <c r="AC216" s="82"/>
      <c r="AD216" s="83"/>
      <c r="AE216" s="44">
        <f t="shared" si="36"/>
        <v>0</v>
      </c>
      <c r="AF216" s="81"/>
      <c r="AG216" s="82"/>
      <c r="AH216" s="83"/>
      <c r="AI216" s="44">
        <f t="shared" si="37"/>
        <v>0</v>
      </c>
      <c r="AJ216" s="81"/>
      <c r="AK216" s="82"/>
      <c r="AL216" s="83"/>
      <c r="AM216" s="44">
        <f t="shared" si="38"/>
        <v>0</v>
      </c>
      <c r="AN216" s="81"/>
      <c r="AO216" s="82"/>
      <c r="AP216" s="83"/>
      <c r="AQ216" s="44">
        <f t="shared" si="39"/>
        <v>0</v>
      </c>
      <c r="AR216" s="81"/>
      <c r="AS216" s="82"/>
      <c r="AT216" s="83"/>
      <c r="AU216" s="44">
        <f t="shared" si="40"/>
        <v>0</v>
      </c>
      <c r="AV216" s="81"/>
      <c r="AW216" s="82"/>
      <c r="AX216" s="83"/>
      <c r="AY216" s="44">
        <f t="shared" si="41"/>
        <v>0</v>
      </c>
      <c r="AZ216" s="81"/>
      <c r="BA216" s="82"/>
      <c r="BB216" s="83"/>
      <c r="BC216" s="44">
        <f t="shared" si="42"/>
        <v>0</v>
      </c>
      <c r="BD216" s="81"/>
      <c r="BE216" s="82"/>
      <c r="BF216" s="83"/>
      <c r="BG216" s="44">
        <f t="shared" si="43"/>
        <v>0</v>
      </c>
      <c r="BH216" s="81"/>
      <c r="BI216" s="82"/>
      <c r="BJ216" s="83"/>
      <c r="BK216" s="44">
        <f t="shared" si="44"/>
        <v>0</v>
      </c>
    </row>
    <row r="217" spans="1:63" ht="14.25" customHeight="1" x14ac:dyDescent="0.25">
      <c r="A217" s="41"/>
      <c r="B217" s="42"/>
      <c r="C217" s="42"/>
      <c r="D217" s="35">
        <v>183</v>
      </c>
      <c r="E217" s="84"/>
      <c r="F217" s="42"/>
      <c r="G217" s="48" t="str">
        <f t="shared" si="27"/>
        <v/>
      </c>
      <c r="H217" s="25" t="str">
        <f t="array" ref="H217">IF(I217="","",IFERROR(INDEX(Lid!$F:$F,MATCH($E217,Lid!$A:$A,0)),""))</f>
        <v/>
      </c>
      <c r="I217" s="93" t="str">
        <f t="shared" si="28"/>
        <v/>
      </c>
      <c r="J217" s="48" t="str">
        <f t="shared" si="29"/>
        <v/>
      </c>
      <c r="K217" s="25" t="str">
        <f t="array" ref="K217">IF(I217="","",IFERROR($D$6 &amp; " " &amp;INDEX(Lid!$B:$B,MATCH($E217,Lid!$A:$A,0)),""))</f>
        <v/>
      </c>
      <c r="L217" s="44" t="str">
        <f t="shared" si="30"/>
        <v/>
      </c>
      <c r="M217" s="44" t="str">
        <f t="shared" si="31"/>
        <v/>
      </c>
      <c r="N217" s="44" t="str">
        <f t="shared" si="32"/>
        <v/>
      </c>
      <c r="O217" s="42"/>
      <c r="P217" s="81"/>
      <c r="Q217" s="82"/>
      <c r="R217" s="83"/>
      <c r="S217" s="44">
        <f t="shared" si="33"/>
        <v>0</v>
      </c>
      <c r="T217" s="81"/>
      <c r="U217" s="82"/>
      <c r="V217" s="83"/>
      <c r="W217" s="44">
        <f t="shared" si="34"/>
        <v>0</v>
      </c>
      <c r="X217" s="81"/>
      <c r="Y217" s="82"/>
      <c r="Z217" s="83"/>
      <c r="AA217" s="44">
        <f t="shared" si="35"/>
        <v>0</v>
      </c>
      <c r="AB217" s="81"/>
      <c r="AC217" s="82"/>
      <c r="AD217" s="83"/>
      <c r="AE217" s="44">
        <f t="shared" si="36"/>
        <v>0</v>
      </c>
      <c r="AF217" s="81"/>
      <c r="AG217" s="82"/>
      <c r="AH217" s="83"/>
      <c r="AI217" s="44">
        <f t="shared" si="37"/>
        <v>0</v>
      </c>
      <c r="AJ217" s="81"/>
      <c r="AK217" s="82"/>
      <c r="AL217" s="83"/>
      <c r="AM217" s="44">
        <f t="shared" si="38"/>
        <v>0</v>
      </c>
      <c r="AN217" s="81"/>
      <c r="AO217" s="82"/>
      <c r="AP217" s="83"/>
      <c r="AQ217" s="44">
        <f t="shared" si="39"/>
        <v>0</v>
      </c>
      <c r="AR217" s="81"/>
      <c r="AS217" s="82"/>
      <c r="AT217" s="83"/>
      <c r="AU217" s="44">
        <f t="shared" si="40"/>
        <v>0</v>
      </c>
      <c r="AV217" s="81"/>
      <c r="AW217" s="82"/>
      <c r="AX217" s="83"/>
      <c r="AY217" s="44">
        <f t="shared" si="41"/>
        <v>0</v>
      </c>
      <c r="AZ217" s="81"/>
      <c r="BA217" s="82"/>
      <c r="BB217" s="83"/>
      <c r="BC217" s="44">
        <f t="shared" si="42"/>
        <v>0</v>
      </c>
      <c r="BD217" s="81"/>
      <c r="BE217" s="82"/>
      <c r="BF217" s="83"/>
      <c r="BG217" s="44">
        <f t="shared" si="43"/>
        <v>0</v>
      </c>
      <c r="BH217" s="81"/>
      <c r="BI217" s="82"/>
      <c r="BJ217" s="83"/>
      <c r="BK217" s="44">
        <f t="shared" si="44"/>
        <v>0</v>
      </c>
    </row>
    <row r="218" spans="1:63" ht="14.25" customHeight="1" x14ac:dyDescent="0.25">
      <c r="A218" s="41"/>
      <c r="B218" s="42"/>
      <c r="C218" s="42"/>
      <c r="D218" s="35">
        <v>184</v>
      </c>
      <c r="E218" s="84"/>
      <c r="F218" s="42"/>
      <c r="G218" s="48" t="str">
        <f t="shared" si="27"/>
        <v/>
      </c>
      <c r="H218" s="25" t="str">
        <f t="array" ref="H218">IF(I218="","",IFERROR(INDEX(Lid!$F:$F,MATCH($E218,Lid!$A:$A,0)),""))</f>
        <v/>
      </c>
      <c r="I218" s="93" t="str">
        <f t="shared" si="28"/>
        <v/>
      </c>
      <c r="J218" s="48" t="str">
        <f t="shared" si="29"/>
        <v/>
      </c>
      <c r="K218" s="25" t="str">
        <f t="array" ref="K218">IF(I218="","",IFERROR($D$6 &amp; " " &amp;INDEX(Lid!$B:$B,MATCH($E218,Lid!$A:$A,0)),""))</f>
        <v/>
      </c>
      <c r="L218" s="44" t="str">
        <f t="shared" si="30"/>
        <v/>
      </c>
      <c r="M218" s="44" t="str">
        <f t="shared" si="31"/>
        <v/>
      </c>
      <c r="N218" s="44" t="str">
        <f t="shared" si="32"/>
        <v/>
      </c>
      <c r="O218" s="42"/>
      <c r="P218" s="81"/>
      <c r="Q218" s="82"/>
      <c r="R218" s="83"/>
      <c r="S218" s="44">
        <f t="shared" si="33"/>
        <v>0</v>
      </c>
      <c r="T218" s="81"/>
      <c r="U218" s="82"/>
      <c r="V218" s="83"/>
      <c r="W218" s="44">
        <f t="shared" si="34"/>
        <v>0</v>
      </c>
      <c r="X218" s="81"/>
      <c r="Y218" s="82"/>
      <c r="Z218" s="83"/>
      <c r="AA218" s="44">
        <f t="shared" si="35"/>
        <v>0</v>
      </c>
      <c r="AB218" s="81"/>
      <c r="AC218" s="82"/>
      <c r="AD218" s="83"/>
      <c r="AE218" s="44">
        <f t="shared" si="36"/>
        <v>0</v>
      </c>
      <c r="AF218" s="81"/>
      <c r="AG218" s="82"/>
      <c r="AH218" s="83"/>
      <c r="AI218" s="44">
        <f t="shared" si="37"/>
        <v>0</v>
      </c>
      <c r="AJ218" s="81"/>
      <c r="AK218" s="82"/>
      <c r="AL218" s="83"/>
      <c r="AM218" s="44">
        <f t="shared" si="38"/>
        <v>0</v>
      </c>
      <c r="AN218" s="81"/>
      <c r="AO218" s="82"/>
      <c r="AP218" s="83"/>
      <c r="AQ218" s="44">
        <f t="shared" si="39"/>
        <v>0</v>
      </c>
      <c r="AR218" s="81"/>
      <c r="AS218" s="82"/>
      <c r="AT218" s="83"/>
      <c r="AU218" s="44">
        <f t="shared" si="40"/>
        <v>0</v>
      </c>
      <c r="AV218" s="81"/>
      <c r="AW218" s="82"/>
      <c r="AX218" s="83"/>
      <c r="AY218" s="44">
        <f t="shared" si="41"/>
        <v>0</v>
      </c>
      <c r="AZ218" s="81"/>
      <c r="BA218" s="82"/>
      <c r="BB218" s="83"/>
      <c r="BC218" s="44">
        <f t="shared" si="42"/>
        <v>0</v>
      </c>
      <c r="BD218" s="81"/>
      <c r="BE218" s="82"/>
      <c r="BF218" s="83"/>
      <c r="BG218" s="44">
        <f t="shared" si="43"/>
        <v>0</v>
      </c>
      <c r="BH218" s="81"/>
      <c r="BI218" s="82"/>
      <c r="BJ218" s="83"/>
      <c r="BK218" s="44">
        <f t="shared" si="44"/>
        <v>0</v>
      </c>
    </row>
    <row r="219" spans="1:63" ht="14.25" customHeight="1" x14ac:dyDescent="0.25">
      <c r="A219" s="41"/>
      <c r="B219" s="42"/>
      <c r="C219" s="42"/>
      <c r="D219" s="35">
        <v>185</v>
      </c>
      <c r="E219" s="84"/>
      <c r="F219" s="42"/>
      <c r="G219" s="48" t="str">
        <f t="shared" si="27"/>
        <v/>
      </c>
      <c r="H219" s="25" t="str">
        <f t="array" ref="H219">IF(I219="","",IFERROR(INDEX(Lid!$F:$F,MATCH($E219,Lid!$A:$A,0)),""))</f>
        <v/>
      </c>
      <c r="I219" s="93" t="str">
        <f t="shared" si="28"/>
        <v/>
      </c>
      <c r="J219" s="48" t="str">
        <f t="shared" si="29"/>
        <v/>
      </c>
      <c r="K219" s="25" t="str">
        <f t="array" ref="K219">IF(I219="","",IFERROR($D$6 &amp; " " &amp;INDEX(Lid!$B:$B,MATCH($E219,Lid!$A:$A,0)),""))</f>
        <v/>
      </c>
      <c r="L219" s="44" t="str">
        <f t="shared" si="30"/>
        <v/>
      </c>
      <c r="M219" s="44" t="str">
        <f t="shared" si="31"/>
        <v/>
      </c>
      <c r="N219" s="44" t="str">
        <f t="shared" si="32"/>
        <v/>
      </c>
      <c r="O219" s="42"/>
      <c r="P219" s="81"/>
      <c r="Q219" s="82"/>
      <c r="R219" s="83"/>
      <c r="S219" s="44">
        <f t="shared" si="33"/>
        <v>0</v>
      </c>
      <c r="T219" s="81"/>
      <c r="U219" s="82"/>
      <c r="V219" s="83"/>
      <c r="W219" s="44">
        <f t="shared" si="34"/>
        <v>0</v>
      </c>
      <c r="X219" s="81"/>
      <c r="Y219" s="82"/>
      <c r="Z219" s="83"/>
      <c r="AA219" s="44">
        <f t="shared" si="35"/>
        <v>0</v>
      </c>
      <c r="AB219" s="81"/>
      <c r="AC219" s="82"/>
      <c r="AD219" s="83"/>
      <c r="AE219" s="44">
        <f t="shared" si="36"/>
        <v>0</v>
      </c>
      <c r="AF219" s="81"/>
      <c r="AG219" s="82"/>
      <c r="AH219" s="83"/>
      <c r="AI219" s="44">
        <f t="shared" si="37"/>
        <v>0</v>
      </c>
      <c r="AJ219" s="81"/>
      <c r="AK219" s="82"/>
      <c r="AL219" s="83"/>
      <c r="AM219" s="44">
        <f t="shared" si="38"/>
        <v>0</v>
      </c>
      <c r="AN219" s="81"/>
      <c r="AO219" s="82"/>
      <c r="AP219" s="83"/>
      <c r="AQ219" s="44">
        <f t="shared" si="39"/>
        <v>0</v>
      </c>
      <c r="AR219" s="81"/>
      <c r="AS219" s="82"/>
      <c r="AT219" s="83"/>
      <c r="AU219" s="44">
        <f t="shared" si="40"/>
        <v>0</v>
      </c>
      <c r="AV219" s="81"/>
      <c r="AW219" s="82"/>
      <c r="AX219" s="83"/>
      <c r="AY219" s="44">
        <f t="shared" si="41"/>
        <v>0</v>
      </c>
      <c r="AZ219" s="81"/>
      <c r="BA219" s="82"/>
      <c r="BB219" s="83"/>
      <c r="BC219" s="44">
        <f t="shared" si="42"/>
        <v>0</v>
      </c>
      <c r="BD219" s="81"/>
      <c r="BE219" s="82"/>
      <c r="BF219" s="83"/>
      <c r="BG219" s="44">
        <f t="shared" si="43"/>
        <v>0</v>
      </c>
      <c r="BH219" s="81"/>
      <c r="BI219" s="82"/>
      <c r="BJ219" s="83"/>
      <c r="BK219" s="44">
        <f t="shared" si="44"/>
        <v>0</v>
      </c>
    </row>
    <row r="220" spans="1:63" ht="14.25" customHeight="1" x14ac:dyDescent="0.25">
      <c r="A220" s="41"/>
      <c r="B220" s="42"/>
      <c r="C220" s="42"/>
      <c r="D220" s="35">
        <v>186</v>
      </c>
      <c r="E220" s="84"/>
      <c r="F220" s="42"/>
      <c r="G220" s="48" t="str">
        <f t="shared" si="27"/>
        <v/>
      </c>
      <c r="H220" s="25" t="str">
        <f t="array" ref="H220">IF(I220="","",IFERROR(INDEX(Lid!$F:$F,MATCH($E220,Lid!$A:$A,0)),""))</f>
        <v/>
      </c>
      <c r="I220" s="93" t="str">
        <f t="shared" si="28"/>
        <v/>
      </c>
      <c r="J220" s="48" t="str">
        <f t="shared" si="29"/>
        <v/>
      </c>
      <c r="K220" s="25" t="str">
        <f t="array" ref="K220">IF(I220="","",IFERROR($D$6 &amp; " " &amp;INDEX(Lid!$B:$B,MATCH($E220,Lid!$A:$A,0)),""))</f>
        <v/>
      </c>
      <c r="L220" s="44" t="str">
        <f t="shared" si="30"/>
        <v/>
      </c>
      <c r="M220" s="44" t="str">
        <f t="shared" si="31"/>
        <v/>
      </c>
      <c r="N220" s="44" t="str">
        <f t="shared" si="32"/>
        <v/>
      </c>
      <c r="O220" s="42"/>
      <c r="P220" s="81"/>
      <c r="Q220" s="82"/>
      <c r="R220" s="83"/>
      <c r="S220" s="44">
        <f t="shared" si="33"/>
        <v>0</v>
      </c>
      <c r="T220" s="81"/>
      <c r="U220" s="82"/>
      <c r="V220" s="83"/>
      <c r="W220" s="44">
        <f t="shared" si="34"/>
        <v>0</v>
      </c>
      <c r="X220" s="81"/>
      <c r="Y220" s="82"/>
      <c r="Z220" s="83"/>
      <c r="AA220" s="44">
        <f t="shared" si="35"/>
        <v>0</v>
      </c>
      <c r="AB220" s="81"/>
      <c r="AC220" s="82"/>
      <c r="AD220" s="83"/>
      <c r="AE220" s="44">
        <f t="shared" si="36"/>
        <v>0</v>
      </c>
      <c r="AF220" s="81"/>
      <c r="AG220" s="82"/>
      <c r="AH220" s="83"/>
      <c r="AI220" s="44">
        <f t="shared" si="37"/>
        <v>0</v>
      </c>
      <c r="AJ220" s="81"/>
      <c r="AK220" s="82"/>
      <c r="AL220" s="83"/>
      <c r="AM220" s="44">
        <f t="shared" si="38"/>
        <v>0</v>
      </c>
      <c r="AN220" s="81"/>
      <c r="AO220" s="82"/>
      <c r="AP220" s="83"/>
      <c r="AQ220" s="44">
        <f t="shared" si="39"/>
        <v>0</v>
      </c>
      <c r="AR220" s="81"/>
      <c r="AS220" s="82"/>
      <c r="AT220" s="83"/>
      <c r="AU220" s="44">
        <f t="shared" si="40"/>
        <v>0</v>
      </c>
      <c r="AV220" s="81"/>
      <c r="AW220" s="82"/>
      <c r="AX220" s="83"/>
      <c r="AY220" s="44">
        <f t="shared" si="41"/>
        <v>0</v>
      </c>
      <c r="AZ220" s="81"/>
      <c r="BA220" s="82"/>
      <c r="BB220" s="83"/>
      <c r="BC220" s="44">
        <f t="shared" si="42"/>
        <v>0</v>
      </c>
      <c r="BD220" s="81"/>
      <c r="BE220" s="82"/>
      <c r="BF220" s="83"/>
      <c r="BG220" s="44">
        <f t="shared" si="43"/>
        <v>0</v>
      </c>
      <c r="BH220" s="81"/>
      <c r="BI220" s="82"/>
      <c r="BJ220" s="83"/>
      <c r="BK220" s="44">
        <f t="shared" si="44"/>
        <v>0</v>
      </c>
    </row>
    <row r="221" spans="1:63" ht="14.25" customHeight="1" x14ac:dyDescent="0.25">
      <c r="A221" s="41"/>
      <c r="B221" s="42"/>
      <c r="C221" s="42"/>
      <c r="D221" s="35">
        <v>187</v>
      </c>
      <c r="E221" s="84"/>
      <c r="F221" s="42"/>
      <c r="G221" s="48" t="str">
        <f t="shared" si="27"/>
        <v/>
      </c>
      <c r="H221" s="25" t="str">
        <f t="array" ref="H221">IF(I221="","",IFERROR(INDEX(Lid!$F:$F,MATCH($E221,Lid!$A:$A,0)),""))</f>
        <v/>
      </c>
      <c r="I221" s="93" t="str">
        <f t="shared" si="28"/>
        <v/>
      </c>
      <c r="J221" s="48" t="str">
        <f t="shared" si="29"/>
        <v/>
      </c>
      <c r="K221" s="25" t="str">
        <f t="array" ref="K221">IF(I221="","",IFERROR($D$6 &amp; " " &amp;INDEX(Lid!$B:$B,MATCH($E221,Lid!$A:$A,0)),""))</f>
        <v/>
      </c>
      <c r="L221" s="44" t="str">
        <f t="shared" si="30"/>
        <v/>
      </c>
      <c r="M221" s="44" t="str">
        <f t="shared" si="31"/>
        <v/>
      </c>
      <c r="N221" s="44" t="str">
        <f t="shared" si="32"/>
        <v/>
      </c>
      <c r="O221" s="42"/>
      <c r="P221" s="81"/>
      <c r="Q221" s="82"/>
      <c r="R221" s="83"/>
      <c r="S221" s="44">
        <f t="shared" si="33"/>
        <v>0</v>
      </c>
      <c r="T221" s="81"/>
      <c r="U221" s="82"/>
      <c r="V221" s="83"/>
      <c r="W221" s="44">
        <f t="shared" si="34"/>
        <v>0</v>
      </c>
      <c r="X221" s="81"/>
      <c r="Y221" s="82"/>
      <c r="Z221" s="83"/>
      <c r="AA221" s="44">
        <f t="shared" si="35"/>
        <v>0</v>
      </c>
      <c r="AB221" s="81"/>
      <c r="AC221" s="82"/>
      <c r="AD221" s="83"/>
      <c r="AE221" s="44">
        <f t="shared" si="36"/>
        <v>0</v>
      </c>
      <c r="AF221" s="81"/>
      <c r="AG221" s="82"/>
      <c r="AH221" s="83"/>
      <c r="AI221" s="44">
        <f t="shared" si="37"/>
        <v>0</v>
      </c>
      <c r="AJ221" s="81"/>
      <c r="AK221" s="82"/>
      <c r="AL221" s="83"/>
      <c r="AM221" s="44">
        <f t="shared" si="38"/>
        <v>0</v>
      </c>
      <c r="AN221" s="81"/>
      <c r="AO221" s="82"/>
      <c r="AP221" s="83"/>
      <c r="AQ221" s="44">
        <f t="shared" si="39"/>
        <v>0</v>
      </c>
      <c r="AR221" s="81"/>
      <c r="AS221" s="82"/>
      <c r="AT221" s="83"/>
      <c r="AU221" s="44">
        <f t="shared" si="40"/>
        <v>0</v>
      </c>
      <c r="AV221" s="81"/>
      <c r="AW221" s="82"/>
      <c r="AX221" s="83"/>
      <c r="AY221" s="44">
        <f t="shared" si="41"/>
        <v>0</v>
      </c>
      <c r="AZ221" s="81"/>
      <c r="BA221" s="82"/>
      <c r="BB221" s="83"/>
      <c r="BC221" s="44">
        <f t="shared" si="42"/>
        <v>0</v>
      </c>
      <c r="BD221" s="81"/>
      <c r="BE221" s="82"/>
      <c r="BF221" s="83"/>
      <c r="BG221" s="44">
        <f t="shared" si="43"/>
        <v>0</v>
      </c>
      <c r="BH221" s="81"/>
      <c r="BI221" s="82"/>
      <c r="BJ221" s="83"/>
      <c r="BK221" s="44">
        <f t="shared" si="44"/>
        <v>0</v>
      </c>
    </row>
    <row r="222" spans="1:63" ht="14.25" customHeight="1" x14ac:dyDescent="0.25">
      <c r="A222" s="41"/>
      <c r="B222" s="42"/>
      <c r="C222" s="42"/>
      <c r="D222" s="35">
        <v>188</v>
      </c>
      <c r="E222" s="84"/>
      <c r="F222" s="42"/>
      <c r="G222" s="48" t="str">
        <f t="shared" si="27"/>
        <v/>
      </c>
      <c r="H222" s="25" t="str">
        <f t="array" ref="H222">IF(I222="","",IFERROR(INDEX(Lid!$F:$F,MATCH($E222,Lid!$A:$A,0)),""))</f>
        <v/>
      </c>
      <c r="I222" s="93" t="str">
        <f t="shared" si="28"/>
        <v/>
      </c>
      <c r="J222" s="48" t="str">
        <f t="shared" si="29"/>
        <v/>
      </c>
      <c r="K222" s="25" t="str">
        <f t="array" ref="K222">IF(I222="","",IFERROR($D$6 &amp; " " &amp;INDEX(Lid!$B:$B,MATCH($E222,Lid!$A:$A,0)),""))</f>
        <v/>
      </c>
      <c r="L222" s="44" t="str">
        <f t="shared" si="30"/>
        <v/>
      </c>
      <c r="M222" s="44" t="str">
        <f t="shared" si="31"/>
        <v/>
      </c>
      <c r="N222" s="44" t="str">
        <f t="shared" si="32"/>
        <v/>
      </c>
      <c r="O222" s="42"/>
      <c r="P222" s="81"/>
      <c r="Q222" s="82"/>
      <c r="R222" s="83"/>
      <c r="S222" s="44">
        <f t="shared" si="33"/>
        <v>0</v>
      </c>
      <c r="T222" s="81"/>
      <c r="U222" s="82"/>
      <c r="V222" s="83"/>
      <c r="W222" s="44">
        <f t="shared" si="34"/>
        <v>0</v>
      </c>
      <c r="X222" s="81"/>
      <c r="Y222" s="82"/>
      <c r="Z222" s="83"/>
      <c r="AA222" s="44">
        <f t="shared" si="35"/>
        <v>0</v>
      </c>
      <c r="AB222" s="81"/>
      <c r="AC222" s="82"/>
      <c r="AD222" s="83"/>
      <c r="AE222" s="44">
        <f t="shared" si="36"/>
        <v>0</v>
      </c>
      <c r="AF222" s="81"/>
      <c r="AG222" s="82"/>
      <c r="AH222" s="83"/>
      <c r="AI222" s="44">
        <f t="shared" si="37"/>
        <v>0</v>
      </c>
      <c r="AJ222" s="81"/>
      <c r="AK222" s="82"/>
      <c r="AL222" s="83"/>
      <c r="AM222" s="44">
        <f t="shared" si="38"/>
        <v>0</v>
      </c>
      <c r="AN222" s="81"/>
      <c r="AO222" s="82"/>
      <c r="AP222" s="83"/>
      <c r="AQ222" s="44">
        <f t="shared" si="39"/>
        <v>0</v>
      </c>
      <c r="AR222" s="81"/>
      <c r="AS222" s="82"/>
      <c r="AT222" s="83"/>
      <c r="AU222" s="44">
        <f t="shared" si="40"/>
        <v>0</v>
      </c>
      <c r="AV222" s="81"/>
      <c r="AW222" s="82"/>
      <c r="AX222" s="83"/>
      <c r="AY222" s="44">
        <f t="shared" si="41"/>
        <v>0</v>
      </c>
      <c r="AZ222" s="81"/>
      <c r="BA222" s="82"/>
      <c r="BB222" s="83"/>
      <c r="BC222" s="44">
        <f t="shared" si="42"/>
        <v>0</v>
      </c>
      <c r="BD222" s="81"/>
      <c r="BE222" s="82"/>
      <c r="BF222" s="83"/>
      <c r="BG222" s="44">
        <f t="shared" si="43"/>
        <v>0</v>
      </c>
      <c r="BH222" s="81"/>
      <c r="BI222" s="82"/>
      <c r="BJ222" s="83"/>
      <c r="BK222" s="44">
        <f t="shared" si="44"/>
        <v>0</v>
      </c>
    </row>
    <row r="223" spans="1:63" ht="14.25" customHeight="1" x14ac:dyDescent="0.25">
      <c r="A223" s="41"/>
      <c r="B223" s="42"/>
      <c r="C223" s="42"/>
      <c r="D223" s="35">
        <v>189</v>
      </c>
      <c r="E223" s="84"/>
      <c r="F223" s="42"/>
      <c r="G223" s="48" t="str">
        <f t="shared" si="27"/>
        <v/>
      </c>
      <c r="H223" s="25" t="str">
        <f t="array" ref="H223">IF(I223="","",IFERROR(INDEX(Lid!$F:$F,MATCH($E223,Lid!$A:$A,0)),""))</f>
        <v/>
      </c>
      <c r="I223" s="93" t="str">
        <f t="shared" si="28"/>
        <v/>
      </c>
      <c r="J223" s="48" t="str">
        <f t="shared" si="29"/>
        <v/>
      </c>
      <c r="K223" s="25" t="str">
        <f t="array" ref="K223">IF(I223="","",IFERROR($D$6 &amp; " " &amp;INDEX(Lid!$B:$B,MATCH($E223,Lid!$A:$A,0)),""))</f>
        <v/>
      </c>
      <c r="L223" s="44" t="str">
        <f t="shared" si="30"/>
        <v/>
      </c>
      <c r="M223" s="44" t="str">
        <f t="shared" si="31"/>
        <v/>
      </c>
      <c r="N223" s="44" t="str">
        <f t="shared" si="32"/>
        <v/>
      </c>
      <c r="O223" s="42"/>
      <c r="P223" s="81"/>
      <c r="Q223" s="82"/>
      <c r="R223" s="83"/>
      <c r="S223" s="44">
        <f t="shared" si="33"/>
        <v>0</v>
      </c>
      <c r="T223" s="81"/>
      <c r="U223" s="82"/>
      <c r="V223" s="83"/>
      <c r="W223" s="44">
        <f t="shared" si="34"/>
        <v>0</v>
      </c>
      <c r="X223" s="81"/>
      <c r="Y223" s="82"/>
      <c r="Z223" s="83"/>
      <c r="AA223" s="44">
        <f t="shared" si="35"/>
        <v>0</v>
      </c>
      <c r="AB223" s="81"/>
      <c r="AC223" s="82"/>
      <c r="AD223" s="83"/>
      <c r="AE223" s="44">
        <f t="shared" si="36"/>
        <v>0</v>
      </c>
      <c r="AF223" s="81"/>
      <c r="AG223" s="82"/>
      <c r="AH223" s="83"/>
      <c r="AI223" s="44">
        <f t="shared" si="37"/>
        <v>0</v>
      </c>
      <c r="AJ223" s="81"/>
      <c r="AK223" s="82"/>
      <c r="AL223" s="83"/>
      <c r="AM223" s="44">
        <f t="shared" si="38"/>
        <v>0</v>
      </c>
      <c r="AN223" s="81"/>
      <c r="AO223" s="82"/>
      <c r="AP223" s="83"/>
      <c r="AQ223" s="44">
        <f t="shared" si="39"/>
        <v>0</v>
      </c>
      <c r="AR223" s="81"/>
      <c r="AS223" s="82"/>
      <c r="AT223" s="83"/>
      <c r="AU223" s="44">
        <f t="shared" si="40"/>
        <v>0</v>
      </c>
      <c r="AV223" s="81"/>
      <c r="AW223" s="82"/>
      <c r="AX223" s="83"/>
      <c r="AY223" s="44">
        <f t="shared" si="41"/>
        <v>0</v>
      </c>
      <c r="AZ223" s="81"/>
      <c r="BA223" s="82"/>
      <c r="BB223" s="83"/>
      <c r="BC223" s="44">
        <f t="shared" si="42"/>
        <v>0</v>
      </c>
      <c r="BD223" s="81"/>
      <c r="BE223" s="82"/>
      <c r="BF223" s="83"/>
      <c r="BG223" s="44">
        <f t="shared" si="43"/>
        <v>0</v>
      </c>
      <c r="BH223" s="81"/>
      <c r="BI223" s="82"/>
      <c r="BJ223" s="83"/>
      <c r="BK223" s="44">
        <f t="shared" si="44"/>
        <v>0</v>
      </c>
    </row>
    <row r="224" spans="1:63" ht="14.25" customHeight="1" x14ac:dyDescent="0.25">
      <c r="A224" s="41"/>
      <c r="B224" s="42"/>
      <c r="C224" s="42"/>
      <c r="D224" s="35">
        <v>190</v>
      </c>
      <c r="E224" s="84"/>
      <c r="F224" s="42"/>
      <c r="G224" s="48" t="str">
        <f t="shared" si="27"/>
        <v/>
      </c>
      <c r="H224" s="25" t="str">
        <f t="array" ref="H224">IF(I224="","",IFERROR(INDEX(Lid!$F:$F,MATCH($E224,Lid!$A:$A,0)),""))</f>
        <v/>
      </c>
      <c r="I224" s="93" t="str">
        <f t="shared" si="28"/>
        <v/>
      </c>
      <c r="J224" s="48" t="str">
        <f t="shared" si="29"/>
        <v/>
      </c>
      <c r="K224" s="25" t="str">
        <f t="array" ref="K224">IF(I224="","",IFERROR($D$6 &amp; " " &amp;INDEX(Lid!$B:$B,MATCH($E224,Lid!$A:$A,0)),""))</f>
        <v/>
      </c>
      <c r="L224" s="44" t="str">
        <f t="shared" si="30"/>
        <v/>
      </c>
      <c r="M224" s="44" t="str">
        <f t="shared" si="31"/>
        <v/>
      </c>
      <c r="N224" s="44" t="str">
        <f t="shared" si="32"/>
        <v/>
      </c>
      <c r="O224" s="42"/>
      <c r="P224" s="81"/>
      <c r="Q224" s="82"/>
      <c r="R224" s="83"/>
      <c r="S224" s="44">
        <f t="shared" si="33"/>
        <v>0</v>
      </c>
      <c r="T224" s="81"/>
      <c r="U224" s="82"/>
      <c r="V224" s="83"/>
      <c r="W224" s="44">
        <f t="shared" si="34"/>
        <v>0</v>
      </c>
      <c r="X224" s="81"/>
      <c r="Y224" s="82"/>
      <c r="Z224" s="83"/>
      <c r="AA224" s="44">
        <f t="shared" si="35"/>
        <v>0</v>
      </c>
      <c r="AB224" s="81"/>
      <c r="AC224" s="82"/>
      <c r="AD224" s="83"/>
      <c r="AE224" s="44">
        <f t="shared" si="36"/>
        <v>0</v>
      </c>
      <c r="AF224" s="81"/>
      <c r="AG224" s="82"/>
      <c r="AH224" s="83"/>
      <c r="AI224" s="44">
        <f t="shared" si="37"/>
        <v>0</v>
      </c>
      <c r="AJ224" s="81"/>
      <c r="AK224" s="82"/>
      <c r="AL224" s="83"/>
      <c r="AM224" s="44">
        <f t="shared" si="38"/>
        <v>0</v>
      </c>
      <c r="AN224" s="81"/>
      <c r="AO224" s="82"/>
      <c r="AP224" s="83"/>
      <c r="AQ224" s="44">
        <f t="shared" si="39"/>
        <v>0</v>
      </c>
      <c r="AR224" s="81"/>
      <c r="AS224" s="82"/>
      <c r="AT224" s="83"/>
      <c r="AU224" s="44">
        <f t="shared" si="40"/>
        <v>0</v>
      </c>
      <c r="AV224" s="81"/>
      <c r="AW224" s="82"/>
      <c r="AX224" s="83"/>
      <c r="AY224" s="44">
        <f t="shared" si="41"/>
        <v>0</v>
      </c>
      <c r="AZ224" s="81"/>
      <c r="BA224" s="82"/>
      <c r="BB224" s="83"/>
      <c r="BC224" s="44">
        <f t="shared" si="42"/>
        <v>0</v>
      </c>
      <c r="BD224" s="81"/>
      <c r="BE224" s="82"/>
      <c r="BF224" s="83"/>
      <c r="BG224" s="44">
        <f t="shared" si="43"/>
        <v>0</v>
      </c>
      <c r="BH224" s="81"/>
      <c r="BI224" s="82"/>
      <c r="BJ224" s="83"/>
      <c r="BK224" s="44">
        <f t="shared" si="44"/>
        <v>0</v>
      </c>
    </row>
    <row r="225" spans="1:63" ht="14.25" customHeight="1" x14ac:dyDescent="0.25">
      <c r="A225" s="41"/>
      <c r="B225" s="42"/>
      <c r="C225" s="42"/>
      <c r="D225" s="35">
        <v>191</v>
      </c>
      <c r="E225" s="84"/>
      <c r="F225" s="42"/>
      <c r="G225" s="48" t="str">
        <f t="shared" si="27"/>
        <v/>
      </c>
      <c r="H225" s="25" t="str">
        <f t="array" ref="H225">IF(I225="","",IFERROR(INDEX(Lid!$F:$F,MATCH($E225,Lid!$A:$A,0)),""))</f>
        <v/>
      </c>
      <c r="I225" s="93" t="str">
        <f t="shared" si="28"/>
        <v/>
      </c>
      <c r="J225" s="48" t="str">
        <f t="shared" si="29"/>
        <v/>
      </c>
      <c r="K225" s="25" t="str">
        <f t="array" ref="K225">IF(I225="","",IFERROR($D$6 &amp; " " &amp;INDEX(Lid!$B:$B,MATCH($E225,Lid!$A:$A,0)),""))</f>
        <v/>
      </c>
      <c r="L225" s="44" t="str">
        <f t="shared" si="30"/>
        <v/>
      </c>
      <c r="M225" s="44" t="str">
        <f t="shared" si="31"/>
        <v/>
      </c>
      <c r="N225" s="44" t="str">
        <f t="shared" si="32"/>
        <v/>
      </c>
      <c r="O225" s="42"/>
      <c r="P225" s="81"/>
      <c r="Q225" s="82"/>
      <c r="R225" s="83"/>
      <c r="S225" s="44">
        <f t="shared" si="33"/>
        <v>0</v>
      </c>
      <c r="T225" s="81"/>
      <c r="U225" s="82"/>
      <c r="V225" s="83"/>
      <c r="W225" s="44">
        <f t="shared" si="34"/>
        <v>0</v>
      </c>
      <c r="X225" s="81"/>
      <c r="Y225" s="82"/>
      <c r="Z225" s="83"/>
      <c r="AA225" s="44">
        <f t="shared" si="35"/>
        <v>0</v>
      </c>
      <c r="AB225" s="81"/>
      <c r="AC225" s="82"/>
      <c r="AD225" s="83"/>
      <c r="AE225" s="44">
        <f t="shared" si="36"/>
        <v>0</v>
      </c>
      <c r="AF225" s="81"/>
      <c r="AG225" s="82"/>
      <c r="AH225" s="83"/>
      <c r="AI225" s="44">
        <f t="shared" si="37"/>
        <v>0</v>
      </c>
      <c r="AJ225" s="81"/>
      <c r="AK225" s="82"/>
      <c r="AL225" s="83"/>
      <c r="AM225" s="44">
        <f t="shared" si="38"/>
        <v>0</v>
      </c>
      <c r="AN225" s="81"/>
      <c r="AO225" s="82"/>
      <c r="AP225" s="83"/>
      <c r="AQ225" s="44">
        <f t="shared" si="39"/>
        <v>0</v>
      </c>
      <c r="AR225" s="81"/>
      <c r="AS225" s="82"/>
      <c r="AT225" s="83"/>
      <c r="AU225" s="44">
        <f t="shared" si="40"/>
        <v>0</v>
      </c>
      <c r="AV225" s="81"/>
      <c r="AW225" s="82"/>
      <c r="AX225" s="83"/>
      <c r="AY225" s="44">
        <f t="shared" si="41"/>
        <v>0</v>
      </c>
      <c r="AZ225" s="81"/>
      <c r="BA225" s="82"/>
      <c r="BB225" s="83"/>
      <c r="BC225" s="44">
        <f t="shared" si="42"/>
        <v>0</v>
      </c>
      <c r="BD225" s="81"/>
      <c r="BE225" s="82"/>
      <c r="BF225" s="83"/>
      <c r="BG225" s="44">
        <f t="shared" si="43"/>
        <v>0</v>
      </c>
      <c r="BH225" s="81"/>
      <c r="BI225" s="82"/>
      <c r="BJ225" s="83"/>
      <c r="BK225" s="44">
        <f t="shared" si="44"/>
        <v>0</v>
      </c>
    </row>
    <row r="226" spans="1:63" ht="14.25" customHeight="1" x14ac:dyDescent="0.25">
      <c r="A226" s="41"/>
      <c r="B226" s="42"/>
      <c r="C226" s="42"/>
      <c r="D226" s="35">
        <v>192</v>
      </c>
      <c r="E226" s="84"/>
      <c r="F226" s="42"/>
      <c r="G226" s="48" t="str">
        <f t="shared" si="27"/>
        <v/>
      </c>
      <c r="H226" s="25" t="str">
        <f t="array" ref="H226">IF(I226="","",IFERROR(INDEX(Lid!$F:$F,MATCH($E226,Lid!$A:$A,0)),""))</f>
        <v/>
      </c>
      <c r="I226" s="93" t="str">
        <f t="shared" si="28"/>
        <v/>
      </c>
      <c r="J226" s="48" t="str">
        <f t="shared" si="29"/>
        <v/>
      </c>
      <c r="K226" s="25" t="str">
        <f t="array" ref="K226">IF(I226="","",IFERROR($D$6 &amp; " " &amp;INDEX(Lid!$B:$B,MATCH($E226,Lid!$A:$A,0)),""))</f>
        <v/>
      </c>
      <c r="L226" s="44" t="str">
        <f t="shared" si="30"/>
        <v/>
      </c>
      <c r="M226" s="44" t="str">
        <f t="shared" si="31"/>
        <v/>
      </c>
      <c r="N226" s="44" t="str">
        <f t="shared" si="32"/>
        <v/>
      </c>
      <c r="O226" s="42"/>
      <c r="P226" s="81"/>
      <c r="Q226" s="82"/>
      <c r="R226" s="83"/>
      <c r="S226" s="44">
        <f t="shared" si="33"/>
        <v>0</v>
      </c>
      <c r="T226" s="81"/>
      <c r="U226" s="82"/>
      <c r="V226" s="83"/>
      <c r="W226" s="44">
        <f t="shared" si="34"/>
        <v>0</v>
      </c>
      <c r="X226" s="81"/>
      <c r="Y226" s="82"/>
      <c r="Z226" s="83"/>
      <c r="AA226" s="44">
        <f t="shared" si="35"/>
        <v>0</v>
      </c>
      <c r="AB226" s="81"/>
      <c r="AC226" s="82"/>
      <c r="AD226" s="83"/>
      <c r="AE226" s="44">
        <f t="shared" si="36"/>
        <v>0</v>
      </c>
      <c r="AF226" s="81"/>
      <c r="AG226" s="82"/>
      <c r="AH226" s="83"/>
      <c r="AI226" s="44">
        <f t="shared" si="37"/>
        <v>0</v>
      </c>
      <c r="AJ226" s="81"/>
      <c r="AK226" s="82"/>
      <c r="AL226" s="83"/>
      <c r="AM226" s="44">
        <f t="shared" si="38"/>
        <v>0</v>
      </c>
      <c r="AN226" s="81"/>
      <c r="AO226" s="82"/>
      <c r="AP226" s="83"/>
      <c r="AQ226" s="44">
        <f t="shared" si="39"/>
        <v>0</v>
      </c>
      <c r="AR226" s="81"/>
      <c r="AS226" s="82"/>
      <c r="AT226" s="83"/>
      <c r="AU226" s="44">
        <f t="shared" si="40"/>
        <v>0</v>
      </c>
      <c r="AV226" s="81"/>
      <c r="AW226" s="82"/>
      <c r="AX226" s="83"/>
      <c r="AY226" s="44">
        <f t="shared" si="41"/>
        <v>0</v>
      </c>
      <c r="AZ226" s="81"/>
      <c r="BA226" s="82"/>
      <c r="BB226" s="83"/>
      <c r="BC226" s="44">
        <f t="shared" si="42"/>
        <v>0</v>
      </c>
      <c r="BD226" s="81"/>
      <c r="BE226" s="82"/>
      <c r="BF226" s="83"/>
      <c r="BG226" s="44">
        <f t="shared" si="43"/>
        <v>0</v>
      </c>
      <c r="BH226" s="81"/>
      <c r="BI226" s="82"/>
      <c r="BJ226" s="83"/>
      <c r="BK226" s="44">
        <f t="shared" si="44"/>
        <v>0</v>
      </c>
    </row>
    <row r="227" spans="1:63" ht="14.25" customHeight="1" x14ac:dyDescent="0.25">
      <c r="A227" s="41"/>
      <c r="B227" s="42"/>
      <c r="C227" s="42"/>
      <c r="D227" s="35">
        <v>193</v>
      </c>
      <c r="E227" s="84"/>
      <c r="F227" s="42"/>
      <c r="G227" s="48" t="str">
        <f t="shared" si="27"/>
        <v/>
      </c>
      <c r="H227" s="25" t="str">
        <f t="array" ref="H227">IF(I227="","",IFERROR(INDEX(Lid!$F:$F,MATCH($E227,Lid!$A:$A,0)),""))</f>
        <v/>
      </c>
      <c r="I227" s="93" t="str">
        <f t="shared" si="28"/>
        <v/>
      </c>
      <c r="J227" s="48" t="str">
        <f t="shared" si="29"/>
        <v/>
      </c>
      <c r="K227" s="25" t="str">
        <f t="array" ref="K227">IF(I227="","",IFERROR($D$6 &amp; " " &amp;INDEX(Lid!$B:$B,MATCH($E227,Lid!$A:$A,0)),""))</f>
        <v/>
      </c>
      <c r="L227" s="44" t="str">
        <f t="shared" si="30"/>
        <v/>
      </c>
      <c r="M227" s="44" t="str">
        <f t="shared" si="31"/>
        <v/>
      </c>
      <c r="N227" s="44" t="str">
        <f t="shared" si="32"/>
        <v/>
      </c>
      <c r="O227" s="42"/>
      <c r="P227" s="81"/>
      <c r="Q227" s="82"/>
      <c r="R227" s="83"/>
      <c r="S227" s="44">
        <f t="shared" si="33"/>
        <v>0</v>
      </c>
      <c r="T227" s="81"/>
      <c r="U227" s="82"/>
      <c r="V227" s="83"/>
      <c r="W227" s="44">
        <f t="shared" si="34"/>
        <v>0</v>
      </c>
      <c r="X227" s="81"/>
      <c r="Y227" s="82"/>
      <c r="Z227" s="83"/>
      <c r="AA227" s="44">
        <f t="shared" si="35"/>
        <v>0</v>
      </c>
      <c r="AB227" s="81"/>
      <c r="AC227" s="82"/>
      <c r="AD227" s="83"/>
      <c r="AE227" s="44">
        <f t="shared" si="36"/>
        <v>0</v>
      </c>
      <c r="AF227" s="81"/>
      <c r="AG227" s="82"/>
      <c r="AH227" s="83"/>
      <c r="AI227" s="44">
        <f t="shared" si="37"/>
        <v>0</v>
      </c>
      <c r="AJ227" s="81"/>
      <c r="AK227" s="82"/>
      <c r="AL227" s="83"/>
      <c r="AM227" s="44">
        <f t="shared" si="38"/>
        <v>0</v>
      </c>
      <c r="AN227" s="81"/>
      <c r="AO227" s="82"/>
      <c r="AP227" s="83"/>
      <c r="AQ227" s="44">
        <f t="shared" si="39"/>
        <v>0</v>
      </c>
      <c r="AR227" s="81"/>
      <c r="AS227" s="82"/>
      <c r="AT227" s="83"/>
      <c r="AU227" s="44">
        <f t="shared" si="40"/>
        <v>0</v>
      </c>
      <c r="AV227" s="81"/>
      <c r="AW227" s="82"/>
      <c r="AX227" s="83"/>
      <c r="AY227" s="44">
        <f t="shared" si="41"/>
        <v>0</v>
      </c>
      <c r="AZ227" s="81"/>
      <c r="BA227" s="82"/>
      <c r="BB227" s="83"/>
      <c r="BC227" s="44">
        <f t="shared" si="42"/>
        <v>0</v>
      </c>
      <c r="BD227" s="81"/>
      <c r="BE227" s="82"/>
      <c r="BF227" s="83"/>
      <c r="BG227" s="44">
        <f t="shared" si="43"/>
        <v>0</v>
      </c>
      <c r="BH227" s="81"/>
      <c r="BI227" s="82"/>
      <c r="BJ227" s="83"/>
      <c r="BK227" s="44">
        <f t="shared" si="44"/>
        <v>0</v>
      </c>
    </row>
    <row r="228" spans="1:63" ht="14.25" customHeight="1" x14ac:dyDescent="0.25">
      <c r="A228" s="41"/>
      <c r="B228" s="42"/>
      <c r="C228" s="42"/>
      <c r="D228" s="35">
        <v>194</v>
      </c>
      <c r="E228" s="84"/>
      <c r="F228" s="42"/>
      <c r="G228" s="48" t="str">
        <f t="shared" si="27"/>
        <v/>
      </c>
      <c r="H228" s="25" t="str">
        <f t="array" ref="H228">IF(I228="","",IFERROR(INDEX(Lid!$F:$F,MATCH($E228,Lid!$A:$A,0)),""))</f>
        <v/>
      </c>
      <c r="I228" s="93" t="str">
        <f t="shared" si="28"/>
        <v/>
      </c>
      <c r="J228" s="48" t="str">
        <f t="shared" si="29"/>
        <v/>
      </c>
      <c r="K228" s="25" t="str">
        <f t="array" ref="K228">IF(I228="","",IFERROR($D$6 &amp; " " &amp;INDEX(Lid!$B:$B,MATCH($E228,Lid!$A:$A,0)),""))</f>
        <v/>
      </c>
      <c r="L228" s="44" t="str">
        <f t="shared" si="30"/>
        <v/>
      </c>
      <c r="M228" s="44" t="str">
        <f t="shared" si="31"/>
        <v/>
      </c>
      <c r="N228" s="44" t="str">
        <f t="shared" si="32"/>
        <v/>
      </c>
      <c r="O228" s="42"/>
      <c r="P228" s="81"/>
      <c r="Q228" s="82"/>
      <c r="R228" s="83"/>
      <c r="S228" s="44">
        <f t="shared" si="33"/>
        <v>0</v>
      </c>
      <c r="T228" s="81"/>
      <c r="U228" s="82"/>
      <c r="V228" s="83"/>
      <c r="W228" s="44">
        <f t="shared" si="34"/>
        <v>0</v>
      </c>
      <c r="X228" s="81"/>
      <c r="Y228" s="82"/>
      <c r="Z228" s="83"/>
      <c r="AA228" s="44">
        <f t="shared" si="35"/>
        <v>0</v>
      </c>
      <c r="AB228" s="81"/>
      <c r="AC228" s="82"/>
      <c r="AD228" s="83"/>
      <c r="AE228" s="44">
        <f t="shared" si="36"/>
        <v>0</v>
      </c>
      <c r="AF228" s="81"/>
      <c r="AG228" s="82"/>
      <c r="AH228" s="83"/>
      <c r="AI228" s="44">
        <f t="shared" si="37"/>
        <v>0</v>
      </c>
      <c r="AJ228" s="81"/>
      <c r="AK228" s="82"/>
      <c r="AL228" s="83"/>
      <c r="AM228" s="44">
        <f t="shared" si="38"/>
        <v>0</v>
      </c>
      <c r="AN228" s="81"/>
      <c r="AO228" s="82"/>
      <c r="AP228" s="83"/>
      <c r="AQ228" s="44">
        <f t="shared" si="39"/>
        <v>0</v>
      </c>
      <c r="AR228" s="81"/>
      <c r="AS228" s="82"/>
      <c r="AT228" s="83"/>
      <c r="AU228" s="44">
        <f t="shared" si="40"/>
        <v>0</v>
      </c>
      <c r="AV228" s="81"/>
      <c r="AW228" s="82"/>
      <c r="AX228" s="83"/>
      <c r="AY228" s="44">
        <f t="shared" si="41"/>
        <v>0</v>
      </c>
      <c r="AZ228" s="81"/>
      <c r="BA228" s="82"/>
      <c r="BB228" s="83"/>
      <c r="BC228" s="44">
        <f t="shared" si="42"/>
        <v>0</v>
      </c>
      <c r="BD228" s="81"/>
      <c r="BE228" s="82"/>
      <c r="BF228" s="83"/>
      <c r="BG228" s="44">
        <f t="shared" si="43"/>
        <v>0</v>
      </c>
      <c r="BH228" s="81"/>
      <c r="BI228" s="82"/>
      <c r="BJ228" s="83"/>
      <c r="BK228" s="44">
        <f t="shared" si="44"/>
        <v>0</v>
      </c>
    </row>
    <row r="229" spans="1:63" ht="14.25" customHeight="1" x14ac:dyDescent="0.25">
      <c r="A229" s="41"/>
      <c r="B229" s="42"/>
      <c r="C229" s="42"/>
      <c r="D229" s="35">
        <v>195</v>
      </c>
      <c r="E229" s="84"/>
      <c r="F229" s="42"/>
      <c r="G229" s="48" t="str">
        <f t="shared" si="27"/>
        <v/>
      </c>
      <c r="H229" s="25" t="str">
        <f t="array" ref="H229">IF(I229="","",IFERROR(INDEX(Lid!$F:$F,MATCH($E229,Lid!$A:$A,0)),""))</f>
        <v/>
      </c>
      <c r="I229" s="93" t="str">
        <f t="shared" si="28"/>
        <v/>
      </c>
      <c r="J229" s="48" t="str">
        <f t="shared" si="29"/>
        <v/>
      </c>
      <c r="K229" s="25" t="str">
        <f t="array" ref="K229">IF(I229="","",IFERROR($D$6 &amp; " " &amp;INDEX(Lid!$B:$B,MATCH($E229,Lid!$A:$A,0)),""))</f>
        <v/>
      </c>
      <c r="L229" s="44" t="str">
        <f t="shared" si="30"/>
        <v/>
      </c>
      <c r="M229" s="44" t="str">
        <f t="shared" si="31"/>
        <v/>
      </c>
      <c r="N229" s="44" t="str">
        <f t="shared" si="32"/>
        <v/>
      </c>
      <c r="O229" s="42"/>
      <c r="P229" s="81"/>
      <c r="Q229" s="82"/>
      <c r="R229" s="83"/>
      <c r="S229" s="44">
        <f t="shared" si="33"/>
        <v>0</v>
      </c>
      <c r="T229" s="81"/>
      <c r="U229" s="82"/>
      <c r="V229" s="83"/>
      <c r="W229" s="44">
        <f t="shared" si="34"/>
        <v>0</v>
      </c>
      <c r="X229" s="81"/>
      <c r="Y229" s="82"/>
      <c r="Z229" s="83"/>
      <c r="AA229" s="44">
        <f t="shared" si="35"/>
        <v>0</v>
      </c>
      <c r="AB229" s="81"/>
      <c r="AC229" s="82"/>
      <c r="AD229" s="83"/>
      <c r="AE229" s="44">
        <f t="shared" si="36"/>
        <v>0</v>
      </c>
      <c r="AF229" s="81"/>
      <c r="AG229" s="82"/>
      <c r="AH229" s="83"/>
      <c r="AI229" s="44">
        <f t="shared" si="37"/>
        <v>0</v>
      </c>
      <c r="AJ229" s="81"/>
      <c r="AK229" s="82"/>
      <c r="AL229" s="83"/>
      <c r="AM229" s="44">
        <f t="shared" si="38"/>
        <v>0</v>
      </c>
      <c r="AN229" s="81"/>
      <c r="AO229" s="82"/>
      <c r="AP229" s="83"/>
      <c r="AQ229" s="44">
        <f t="shared" si="39"/>
        <v>0</v>
      </c>
      <c r="AR229" s="81"/>
      <c r="AS229" s="82"/>
      <c r="AT229" s="83"/>
      <c r="AU229" s="44">
        <f t="shared" si="40"/>
        <v>0</v>
      </c>
      <c r="AV229" s="81"/>
      <c r="AW229" s="82"/>
      <c r="AX229" s="83"/>
      <c r="AY229" s="44">
        <f t="shared" si="41"/>
        <v>0</v>
      </c>
      <c r="AZ229" s="81"/>
      <c r="BA229" s="82"/>
      <c r="BB229" s="83"/>
      <c r="BC229" s="44">
        <f t="shared" si="42"/>
        <v>0</v>
      </c>
      <c r="BD229" s="81"/>
      <c r="BE229" s="82"/>
      <c r="BF229" s="83"/>
      <c r="BG229" s="44">
        <f t="shared" si="43"/>
        <v>0</v>
      </c>
      <c r="BH229" s="81"/>
      <c r="BI229" s="82"/>
      <c r="BJ229" s="83"/>
      <c r="BK229" s="44">
        <f t="shared" si="44"/>
        <v>0</v>
      </c>
    </row>
    <row r="230" spans="1:63" ht="14.25" customHeight="1" x14ac:dyDescent="0.25">
      <c r="A230" s="41"/>
      <c r="B230" s="42"/>
      <c r="C230" s="42"/>
      <c r="D230" s="35">
        <v>196</v>
      </c>
      <c r="E230" s="84"/>
      <c r="F230" s="42"/>
      <c r="G230" s="48" t="str">
        <f t="shared" si="27"/>
        <v/>
      </c>
      <c r="H230" s="25" t="str">
        <f t="array" ref="H230">IF(I230="","",IFERROR(INDEX(Lid!$F:$F,MATCH($E230,Lid!$A:$A,0)),""))</f>
        <v/>
      </c>
      <c r="I230" s="93" t="str">
        <f t="shared" si="28"/>
        <v/>
      </c>
      <c r="J230" s="48" t="str">
        <f t="shared" si="29"/>
        <v/>
      </c>
      <c r="K230" s="25" t="str">
        <f t="array" ref="K230">IF(I230="","",IFERROR($D$6 &amp; " " &amp;INDEX(Lid!$B:$B,MATCH($E230,Lid!$A:$A,0)),""))</f>
        <v/>
      </c>
      <c r="L230" s="44" t="str">
        <f t="shared" si="30"/>
        <v/>
      </c>
      <c r="M230" s="44" t="str">
        <f t="shared" si="31"/>
        <v/>
      </c>
      <c r="N230" s="44" t="str">
        <f t="shared" si="32"/>
        <v/>
      </c>
      <c r="O230" s="42"/>
      <c r="P230" s="81"/>
      <c r="Q230" s="82"/>
      <c r="R230" s="83"/>
      <c r="S230" s="44">
        <f t="shared" si="33"/>
        <v>0</v>
      </c>
      <c r="T230" s="81"/>
      <c r="U230" s="82"/>
      <c r="V230" s="83"/>
      <c r="W230" s="44">
        <f t="shared" si="34"/>
        <v>0</v>
      </c>
      <c r="X230" s="81"/>
      <c r="Y230" s="82"/>
      <c r="Z230" s="83"/>
      <c r="AA230" s="44">
        <f t="shared" si="35"/>
        <v>0</v>
      </c>
      <c r="AB230" s="81"/>
      <c r="AC230" s="82"/>
      <c r="AD230" s="83"/>
      <c r="AE230" s="44">
        <f t="shared" si="36"/>
        <v>0</v>
      </c>
      <c r="AF230" s="81"/>
      <c r="AG230" s="82"/>
      <c r="AH230" s="83"/>
      <c r="AI230" s="44">
        <f t="shared" si="37"/>
        <v>0</v>
      </c>
      <c r="AJ230" s="81"/>
      <c r="AK230" s="82"/>
      <c r="AL230" s="83"/>
      <c r="AM230" s="44">
        <f t="shared" si="38"/>
        <v>0</v>
      </c>
      <c r="AN230" s="81"/>
      <c r="AO230" s="82"/>
      <c r="AP230" s="83"/>
      <c r="AQ230" s="44">
        <f t="shared" si="39"/>
        <v>0</v>
      </c>
      <c r="AR230" s="81"/>
      <c r="AS230" s="82"/>
      <c r="AT230" s="83"/>
      <c r="AU230" s="44">
        <f t="shared" si="40"/>
        <v>0</v>
      </c>
      <c r="AV230" s="81"/>
      <c r="AW230" s="82"/>
      <c r="AX230" s="83"/>
      <c r="AY230" s="44">
        <f t="shared" si="41"/>
        <v>0</v>
      </c>
      <c r="AZ230" s="81"/>
      <c r="BA230" s="82"/>
      <c r="BB230" s="83"/>
      <c r="BC230" s="44">
        <f t="shared" si="42"/>
        <v>0</v>
      </c>
      <c r="BD230" s="81"/>
      <c r="BE230" s="82"/>
      <c r="BF230" s="83"/>
      <c r="BG230" s="44">
        <f t="shared" si="43"/>
        <v>0</v>
      </c>
      <c r="BH230" s="81"/>
      <c r="BI230" s="82"/>
      <c r="BJ230" s="83"/>
      <c r="BK230" s="44">
        <f t="shared" si="44"/>
        <v>0</v>
      </c>
    </row>
    <row r="231" spans="1:63" ht="14.25" customHeight="1" x14ac:dyDescent="0.25">
      <c r="A231" s="41"/>
      <c r="B231" s="42"/>
      <c r="C231" s="42"/>
      <c r="D231" s="35">
        <v>197</v>
      </c>
      <c r="E231" s="84"/>
      <c r="F231" s="42"/>
      <c r="G231" s="48" t="str">
        <f t="shared" si="27"/>
        <v/>
      </c>
      <c r="H231" s="25" t="str">
        <f t="array" ref="H231">IF(I231="","",IFERROR(INDEX(Lid!$F:$F,MATCH($E231,Lid!$A:$A,0)),""))</f>
        <v/>
      </c>
      <c r="I231" s="93" t="str">
        <f t="shared" si="28"/>
        <v/>
      </c>
      <c r="J231" s="48" t="str">
        <f t="shared" si="29"/>
        <v/>
      </c>
      <c r="K231" s="25" t="str">
        <f t="array" ref="K231">IF(I231="","",IFERROR($D$6 &amp; " " &amp;INDEX(Lid!$B:$B,MATCH($E231,Lid!$A:$A,0)),""))</f>
        <v/>
      </c>
      <c r="L231" s="44" t="str">
        <f t="shared" si="30"/>
        <v/>
      </c>
      <c r="M231" s="44" t="str">
        <f t="shared" si="31"/>
        <v/>
      </c>
      <c r="N231" s="44" t="str">
        <f t="shared" si="32"/>
        <v/>
      </c>
      <c r="O231" s="42"/>
      <c r="P231" s="81"/>
      <c r="Q231" s="82"/>
      <c r="R231" s="83"/>
      <c r="S231" s="44">
        <f t="shared" si="33"/>
        <v>0</v>
      </c>
      <c r="T231" s="81"/>
      <c r="U231" s="82"/>
      <c r="V231" s="83"/>
      <c r="W231" s="44">
        <f t="shared" si="34"/>
        <v>0</v>
      </c>
      <c r="X231" s="81"/>
      <c r="Y231" s="82"/>
      <c r="Z231" s="83"/>
      <c r="AA231" s="44">
        <f t="shared" si="35"/>
        <v>0</v>
      </c>
      <c r="AB231" s="81"/>
      <c r="AC231" s="82"/>
      <c r="AD231" s="83"/>
      <c r="AE231" s="44">
        <f t="shared" si="36"/>
        <v>0</v>
      </c>
      <c r="AF231" s="81"/>
      <c r="AG231" s="82"/>
      <c r="AH231" s="83"/>
      <c r="AI231" s="44">
        <f t="shared" si="37"/>
        <v>0</v>
      </c>
      <c r="AJ231" s="81"/>
      <c r="AK231" s="82"/>
      <c r="AL231" s="83"/>
      <c r="AM231" s="44">
        <f t="shared" si="38"/>
        <v>0</v>
      </c>
      <c r="AN231" s="81"/>
      <c r="AO231" s="82"/>
      <c r="AP231" s="83"/>
      <c r="AQ231" s="44">
        <f t="shared" si="39"/>
        <v>0</v>
      </c>
      <c r="AR231" s="81"/>
      <c r="AS231" s="82"/>
      <c r="AT231" s="83"/>
      <c r="AU231" s="44">
        <f t="shared" si="40"/>
        <v>0</v>
      </c>
      <c r="AV231" s="81"/>
      <c r="AW231" s="82"/>
      <c r="AX231" s="83"/>
      <c r="AY231" s="44">
        <f t="shared" si="41"/>
        <v>0</v>
      </c>
      <c r="AZ231" s="81"/>
      <c r="BA231" s="82"/>
      <c r="BB231" s="83"/>
      <c r="BC231" s="44">
        <f t="shared" si="42"/>
        <v>0</v>
      </c>
      <c r="BD231" s="81"/>
      <c r="BE231" s="82"/>
      <c r="BF231" s="83"/>
      <c r="BG231" s="44">
        <f t="shared" si="43"/>
        <v>0</v>
      </c>
      <c r="BH231" s="81"/>
      <c r="BI231" s="82"/>
      <c r="BJ231" s="83"/>
      <c r="BK231" s="44">
        <f t="shared" si="44"/>
        <v>0</v>
      </c>
    </row>
    <row r="232" spans="1:63" ht="14.25" customHeight="1" x14ac:dyDescent="0.25">
      <c r="A232" s="41"/>
      <c r="B232" s="42"/>
      <c r="C232" s="42"/>
      <c r="D232" s="35">
        <v>198</v>
      </c>
      <c r="E232" s="84"/>
      <c r="F232" s="42"/>
      <c r="G232" s="48" t="str">
        <f t="shared" si="27"/>
        <v/>
      </c>
      <c r="H232" s="25" t="str">
        <f t="array" ref="H232">IF(I232="","",IFERROR(INDEX(Lid!$F:$F,MATCH($E232,Lid!$A:$A,0)),""))</f>
        <v/>
      </c>
      <c r="I232" s="93" t="str">
        <f t="shared" si="28"/>
        <v/>
      </c>
      <c r="J232" s="48" t="str">
        <f t="shared" si="29"/>
        <v/>
      </c>
      <c r="K232" s="25" t="str">
        <f t="array" ref="K232">IF(I232="","",IFERROR($D$6 &amp; " " &amp;INDEX(Lid!$B:$B,MATCH($E232,Lid!$A:$A,0)),""))</f>
        <v/>
      </c>
      <c r="L232" s="44" t="str">
        <f t="shared" si="30"/>
        <v/>
      </c>
      <c r="M232" s="44" t="str">
        <f t="shared" si="31"/>
        <v/>
      </c>
      <c r="N232" s="44" t="str">
        <f t="shared" si="32"/>
        <v/>
      </c>
      <c r="O232" s="42"/>
      <c r="P232" s="81"/>
      <c r="Q232" s="82"/>
      <c r="R232" s="83"/>
      <c r="S232" s="44">
        <f t="shared" si="33"/>
        <v>0</v>
      </c>
      <c r="T232" s="81"/>
      <c r="U232" s="82"/>
      <c r="V232" s="83"/>
      <c r="W232" s="44">
        <f t="shared" si="34"/>
        <v>0</v>
      </c>
      <c r="X232" s="81"/>
      <c r="Y232" s="82"/>
      <c r="Z232" s="83"/>
      <c r="AA232" s="44">
        <f t="shared" si="35"/>
        <v>0</v>
      </c>
      <c r="AB232" s="81"/>
      <c r="AC232" s="82"/>
      <c r="AD232" s="83"/>
      <c r="AE232" s="44">
        <f t="shared" si="36"/>
        <v>0</v>
      </c>
      <c r="AF232" s="81"/>
      <c r="AG232" s="82"/>
      <c r="AH232" s="83"/>
      <c r="AI232" s="44">
        <f t="shared" si="37"/>
        <v>0</v>
      </c>
      <c r="AJ232" s="81"/>
      <c r="AK232" s="82"/>
      <c r="AL232" s="83"/>
      <c r="AM232" s="44">
        <f t="shared" si="38"/>
        <v>0</v>
      </c>
      <c r="AN232" s="81"/>
      <c r="AO232" s="82"/>
      <c r="AP232" s="83"/>
      <c r="AQ232" s="44">
        <f t="shared" si="39"/>
        <v>0</v>
      </c>
      <c r="AR232" s="81"/>
      <c r="AS232" s="82"/>
      <c r="AT232" s="83"/>
      <c r="AU232" s="44">
        <f t="shared" si="40"/>
        <v>0</v>
      </c>
      <c r="AV232" s="81"/>
      <c r="AW232" s="82"/>
      <c r="AX232" s="83"/>
      <c r="AY232" s="44">
        <f t="shared" si="41"/>
        <v>0</v>
      </c>
      <c r="AZ232" s="81"/>
      <c r="BA232" s="82"/>
      <c r="BB232" s="83"/>
      <c r="BC232" s="44">
        <f t="shared" si="42"/>
        <v>0</v>
      </c>
      <c r="BD232" s="81"/>
      <c r="BE232" s="82"/>
      <c r="BF232" s="83"/>
      <c r="BG232" s="44">
        <f t="shared" si="43"/>
        <v>0</v>
      </c>
      <c r="BH232" s="81"/>
      <c r="BI232" s="82"/>
      <c r="BJ232" s="83"/>
      <c r="BK232" s="44">
        <f t="shared" si="44"/>
        <v>0</v>
      </c>
    </row>
    <row r="233" spans="1:63" ht="14.25" customHeight="1" x14ac:dyDescent="0.25">
      <c r="A233" s="41"/>
      <c r="B233" s="42"/>
      <c r="C233" s="42"/>
      <c r="D233" s="35">
        <v>199</v>
      </c>
      <c r="E233" s="84"/>
      <c r="F233" s="42"/>
      <c r="G233" s="48" t="str">
        <f t="shared" si="27"/>
        <v/>
      </c>
      <c r="H233" s="25" t="str">
        <f t="array" ref="H233">IF(I233="","",IFERROR(INDEX(Lid!$F:$F,MATCH($E233,Lid!$A:$A,0)),""))</f>
        <v/>
      </c>
      <c r="I233" s="93" t="str">
        <f t="shared" si="28"/>
        <v/>
      </c>
      <c r="J233" s="48" t="str">
        <f t="shared" si="29"/>
        <v/>
      </c>
      <c r="K233" s="25" t="str">
        <f t="array" ref="K233">IF(I233="","",IFERROR($D$6 &amp; " " &amp;INDEX(Lid!$B:$B,MATCH($E233,Lid!$A:$A,0)),""))</f>
        <v/>
      </c>
      <c r="L233" s="44" t="str">
        <f t="shared" si="30"/>
        <v/>
      </c>
      <c r="M233" s="44" t="str">
        <f t="shared" si="31"/>
        <v/>
      </c>
      <c r="N233" s="44" t="str">
        <f t="shared" si="32"/>
        <v/>
      </c>
      <c r="O233" s="42"/>
      <c r="P233" s="81"/>
      <c r="Q233" s="82"/>
      <c r="R233" s="83"/>
      <c r="S233" s="44">
        <f t="shared" si="33"/>
        <v>0</v>
      </c>
      <c r="T233" s="81"/>
      <c r="U233" s="82"/>
      <c r="V233" s="83"/>
      <c r="W233" s="44">
        <f t="shared" si="34"/>
        <v>0</v>
      </c>
      <c r="X233" s="81"/>
      <c r="Y233" s="82"/>
      <c r="Z233" s="83"/>
      <c r="AA233" s="44">
        <f t="shared" si="35"/>
        <v>0</v>
      </c>
      <c r="AB233" s="81"/>
      <c r="AC233" s="82"/>
      <c r="AD233" s="83"/>
      <c r="AE233" s="44">
        <f t="shared" si="36"/>
        <v>0</v>
      </c>
      <c r="AF233" s="81"/>
      <c r="AG233" s="82"/>
      <c r="AH233" s="83"/>
      <c r="AI233" s="44">
        <f t="shared" si="37"/>
        <v>0</v>
      </c>
      <c r="AJ233" s="81"/>
      <c r="AK233" s="82"/>
      <c r="AL233" s="83"/>
      <c r="AM233" s="44">
        <f t="shared" si="38"/>
        <v>0</v>
      </c>
      <c r="AN233" s="81"/>
      <c r="AO233" s="82"/>
      <c r="AP233" s="83"/>
      <c r="AQ233" s="44">
        <f t="shared" si="39"/>
        <v>0</v>
      </c>
      <c r="AR233" s="81"/>
      <c r="AS233" s="82"/>
      <c r="AT233" s="83"/>
      <c r="AU233" s="44">
        <f t="shared" si="40"/>
        <v>0</v>
      </c>
      <c r="AV233" s="81"/>
      <c r="AW233" s="82"/>
      <c r="AX233" s="83"/>
      <c r="AY233" s="44">
        <f t="shared" si="41"/>
        <v>0</v>
      </c>
      <c r="AZ233" s="81"/>
      <c r="BA233" s="82"/>
      <c r="BB233" s="83"/>
      <c r="BC233" s="44">
        <f t="shared" si="42"/>
        <v>0</v>
      </c>
      <c r="BD233" s="81"/>
      <c r="BE233" s="82"/>
      <c r="BF233" s="83"/>
      <c r="BG233" s="44">
        <f t="shared" si="43"/>
        <v>0</v>
      </c>
      <c r="BH233" s="81"/>
      <c r="BI233" s="82"/>
      <c r="BJ233" s="83"/>
      <c r="BK233" s="44">
        <f t="shared" si="44"/>
        <v>0</v>
      </c>
    </row>
    <row r="234" spans="1:63" ht="14.25" customHeight="1" x14ac:dyDescent="0.25">
      <c r="A234" s="41"/>
      <c r="B234" s="42"/>
      <c r="C234" s="42"/>
      <c r="D234" s="35">
        <v>200</v>
      </c>
      <c r="E234" s="84"/>
      <c r="F234" s="42"/>
      <c r="G234" s="48" t="str">
        <f t="shared" si="27"/>
        <v/>
      </c>
      <c r="H234" s="25" t="str">
        <f t="array" ref="H234">IF(I234="","",IFERROR(INDEX(Lid!$F:$F,MATCH($E234,Lid!$A:$A,0)),""))</f>
        <v/>
      </c>
      <c r="I234" s="93" t="str">
        <f t="shared" si="28"/>
        <v/>
      </c>
      <c r="J234" s="48" t="str">
        <f t="shared" si="29"/>
        <v/>
      </c>
      <c r="K234" s="25" t="str">
        <f t="array" ref="K234">IF(I234="","",IFERROR($D$6 &amp; " " &amp;INDEX(Lid!$B:$B,MATCH($E234,Lid!$A:$A,0)),""))</f>
        <v/>
      </c>
      <c r="L234" s="44" t="str">
        <f t="shared" si="30"/>
        <v/>
      </c>
      <c r="M234" s="44" t="str">
        <f t="shared" si="31"/>
        <v/>
      </c>
      <c r="N234" s="44" t="str">
        <f t="shared" si="32"/>
        <v/>
      </c>
      <c r="O234" s="42"/>
      <c r="P234" s="81"/>
      <c r="Q234" s="82"/>
      <c r="R234" s="83"/>
      <c r="S234" s="44">
        <f t="shared" si="33"/>
        <v>0</v>
      </c>
      <c r="T234" s="81"/>
      <c r="U234" s="82"/>
      <c r="V234" s="83"/>
      <c r="W234" s="44">
        <f t="shared" si="34"/>
        <v>0</v>
      </c>
      <c r="X234" s="81"/>
      <c r="Y234" s="82"/>
      <c r="Z234" s="83"/>
      <c r="AA234" s="44">
        <f t="shared" si="35"/>
        <v>0</v>
      </c>
      <c r="AB234" s="81"/>
      <c r="AC234" s="82"/>
      <c r="AD234" s="83"/>
      <c r="AE234" s="44">
        <f t="shared" si="36"/>
        <v>0</v>
      </c>
      <c r="AF234" s="81"/>
      <c r="AG234" s="82"/>
      <c r="AH234" s="83"/>
      <c r="AI234" s="44">
        <f t="shared" si="37"/>
        <v>0</v>
      </c>
      <c r="AJ234" s="81"/>
      <c r="AK234" s="82"/>
      <c r="AL234" s="83"/>
      <c r="AM234" s="44">
        <f t="shared" si="38"/>
        <v>0</v>
      </c>
      <c r="AN234" s="81"/>
      <c r="AO234" s="82"/>
      <c r="AP234" s="83"/>
      <c r="AQ234" s="44">
        <f t="shared" si="39"/>
        <v>0</v>
      </c>
      <c r="AR234" s="81"/>
      <c r="AS234" s="82"/>
      <c r="AT234" s="83"/>
      <c r="AU234" s="44">
        <f t="shared" si="40"/>
        <v>0</v>
      </c>
      <c r="AV234" s="81"/>
      <c r="AW234" s="82"/>
      <c r="AX234" s="83"/>
      <c r="AY234" s="44">
        <f t="shared" si="41"/>
        <v>0</v>
      </c>
      <c r="AZ234" s="81"/>
      <c r="BA234" s="82"/>
      <c r="BB234" s="83"/>
      <c r="BC234" s="44">
        <f t="shared" si="42"/>
        <v>0</v>
      </c>
      <c r="BD234" s="81"/>
      <c r="BE234" s="82"/>
      <c r="BF234" s="83"/>
      <c r="BG234" s="44">
        <f t="shared" si="43"/>
        <v>0</v>
      </c>
      <c r="BH234" s="81"/>
      <c r="BI234" s="82"/>
      <c r="BJ234" s="83"/>
      <c r="BK234" s="44">
        <f t="shared" si="44"/>
        <v>0</v>
      </c>
    </row>
    <row r="235" spans="1:63" ht="14.25" customHeight="1" x14ac:dyDescent="0.25">
      <c r="A235" s="41"/>
      <c r="B235" s="42"/>
      <c r="C235" s="42"/>
      <c r="D235" s="35"/>
      <c r="E235" s="25"/>
      <c r="F235" s="42"/>
      <c r="G235" s="30"/>
      <c r="H235" s="25"/>
      <c r="I235" s="43"/>
      <c r="J235" s="25"/>
      <c r="K235" s="25"/>
      <c r="L235" s="44"/>
      <c r="M235" s="44"/>
      <c r="N235" s="44"/>
      <c r="O235" s="42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</row>
    <row r="236" spans="1:63" ht="14.25" customHeight="1" x14ac:dyDescent="0.25">
      <c r="A236" s="41"/>
      <c r="B236" s="42"/>
      <c r="C236" s="42"/>
      <c r="D236" s="35"/>
      <c r="E236" s="25"/>
      <c r="F236" s="42"/>
      <c r="G236" s="30"/>
      <c r="H236" s="25"/>
      <c r="I236" s="43"/>
      <c r="J236" s="25"/>
      <c r="K236" s="25"/>
      <c r="L236" s="44"/>
      <c r="M236" s="44"/>
      <c r="N236" s="44"/>
      <c r="O236" s="42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</row>
    <row r="237" spans="1:63" ht="14.25" customHeight="1" x14ac:dyDescent="0.25">
      <c r="A237" s="41"/>
      <c r="B237" s="42"/>
      <c r="C237" s="42"/>
      <c r="D237" s="35"/>
      <c r="E237" s="25"/>
      <c r="F237" s="42"/>
      <c r="G237" s="30"/>
      <c r="H237" s="25"/>
      <c r="I237" s="43"/>
      <c r="J237" s="25"/>
      <c r="K237" s="25"/>
      <c r="L237" s="44"/>
      <c r="M237" s="44"/>
      <c r="N237" s="44"/>
      <c r="O237" s="42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</row>
    <row r="238" spans="1:63" ht="14.25" customHeight="1" x14ac:dyDescent="0.25">
      <c r="A238" s="41"/>
      <c r="B238" s="42"/>
      <c r="C238" s="42"/>
      <c r="D238" s="35"/>
      <c r="E238" s="25"/>
      <c r="F238" s="42"/>
      <c r="G238" s="30"/>
      <c r="H238" s="25"/>
      <c r="I238" s="43"/>
      <c r="J238" s="25"/>
      <c r="K238" s="25"/>
      <c r="L238" s="44"/>
      <c r="M238" s="44"/>
      <c r="N238" s="44"/>
      <c r="O238" s="42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</row>
    <row r="239" spans="1:63" ht="14.25" customHeight="1" x14ac:dyDescent="0.25">
      <c r="A239" s="41"/>
      <c r="B239" s="42"/>
      <c r="C239" s="42"/>
      <c r="D239" s="35"/>
      <c r="E239" s="25"/>
      <c r="F239" s="42"/>
      <c r="G239" s="30"/>
      <c r="H239" s="25"/>
      <c r="I239" s="43"/>
      <c r="J239" s="25"/>
      <c r="K239" s="25"/>
      <c r="L239" s="44"/>
      <c r="M239" s="44"/>
      <c r="N239" s="44"/>
      <c r="O239" s="42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</row>
    <row r="240" spans="1:63" ht="14.25" customHeight="1" x14ac:dyDescent="0.25">
      <c r="A240" s="41"/>
      <c r="B240" s="42"/>
      <c r="C240" s="42"/>
      <c r="D240" s="35"/>
      <c r="E240" s="25"/>
      <c r="F240" s="42"/>
      <c r="G240" s="30"/>
      <c r="H240" s="25"/>
      <c r="I240" s="43"/>
      <c r="J240" s="25"/>
      <c r="K240" s="25"/>
      <c r="L240" s="44"/>
      <c r="M240" s="44"/>
      <c r="N240" s="44"/>
      <c r="O240" s="42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</row>
    <row r="241" spans="1:63" ht="14.25" customHeight="1" x14ac:dyDescent="0.25">
      <c r="A241" s="41"/>
      <c r="B241" s="42"/>
      <c r="C241" s="42"/>
      <c r="D241" s="35"/>
      <c r="E241" s="25"/>
      <c r="F241" s="42"/>
      <c r="G241" s="30"/>
      <c r="H241" s="25"/>
      <c r="I241" s="43"/>
      <c r="J241" s="25"/>
      <c r="K241" s="25"/>
      <c r="L241" s="44"/>
      <c r="M241" s="44"/>
      <c r="N241" s="44"/>
      <c r="O241" s="42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</row>
    <row r="242" spans="1:63" ht="14.25" customHeight="1" x14ac:dyDescent="0.25">
      <c r="A242" s="41"/>
      <c r="B242" s="42"/>
      <c r="C242" s="42"/>
      <c r="D242" s="35"/>
      <c r="E242" s="25"/>
      <c r="F242" s="42"/>
      <c r="G242" s="30"/>
      <c r="H242" s="25"/>
      <c r="I242" s="43"/>
      <c r="J242" s="25"/>
      <c r="K242" s="25"/>
      <c r="L242" s="44"/>
      <c r="M242" s="44"/>
      <c r="N242" s="44"/>
      <c r="O242" s="42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</row>
    <row r="243" spans="1:63" ht="14.25" customHeight="1" x14ac:dyDescent="0.25">
      <c r="A243" s="41"/>
      <c r="B243" s="42"/>
      <c r="C243" s="42"/>
      <c r="D243" s="35"/>
      <c r="E243" s="25"/>
      <c r="F243" s="42"/>
      <c r="G243" s="30"/>
      <c r="H243" s="25"/>
      <c r="I243" s="43"/>
      <c r="J243" s="25"/>
      <c r="K243" s="25"/>
      <c r="L243" s="44"/>
      <c r="M243" s="44"/>
      <c r="N243" s="44"/>
      <c r="O243" s="42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</row>
    <row r="244" spans="1:63" ht="14.25" customHeight="1" x14ac:dyDescent="0.25">
      <c r="A244" s="41"/>
      <c r="B244" s="42"/>
      <c r="C244" s="42"/>
      <c r="D244" s="35"/>
      <c r="E244" s="25"/>
      <c r="F244" s="42"/>
      <c r="G244" s="30"/>
      <c r="H244" s="25"/>
      <c r="I244" s="43"/>
      <c r="J244" s="25"/>
      <c r="K244" s="25"/>
      <c r="L244" s="44"/>
      <c r="M244" s="44"/>
      <c r="N244" s="44"/>
      <c r="O244" s="42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</row>
    <row r="245" spans="1:63" ht="14.25" customHeight="1" x14ac:dyDescent="0.25">
      <c r="A245" s="41"/>
      <c r="B245" s="42"/>
      <c r="C245" s="42"/>
      <c r="D245" s="35"/>
      <c r="E245" s="25"/>
      <c r="F245" s="42"/>
      <c r="G245" s="30"/>
      <c r="H245" s="25"/>
      <c r="I245" s="43"/>
      <c r="J245" s="25"/>
      <c r="K245" s="25"/>
      <c r="L245" s="44"/>
      <c r="M245" s="44"/>
      <c r="N245" s="44"/>
      <c r="O245" s="42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</row>
    <row r="246" spans="1:63" ht="14.25" customHeight="1" x14ac:dyDescent="0.25">
      <c r="A246" s="41"/>
      <c r="B246" s="42"/>
      <c r="C246" s="42"/>
      <c r="D246" s="35"/>
      <c r="E246" s="25"/>
      <c r="F246" s="42"/>
      <c r="G246" s="30"/>
      <c r="H246" s="25"/>
      <c r="I246" s="43"/>
      <c r="J246" s="25"/>
      <c r="K246" s="25"/>
      <c r="L246" s="44"/>
      <c r="M246" s="44"/>
      <c r="N246" s="44"/>
      <c r="O246" s="42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</row>
    <row r="247" spans="1:63" ht="14.25" customHeight="1" x14ac:dyDescent="0.25">
      <c r="A247" s="41"/>
      <c r="B247" s="42"/>
      <c r="C247" s="42"/>
      <c r="D247" s="35"/>
      <c r="E247" s="25"/>
      <c r="F247" s="42"/>
      <c r="G247" s="30"/>
      <c r="H247" s="25"/>
      <c r="I247" s="43"/>
      <c r="J247" s="25"/>
      <c r="K247" s="25"/>
      <c r="L247" s="44"/>
      <c r="M247" s="44"/>
      <c r="N247" s="44"/>
      <c r="O247" s="42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</row>
    <row r="248" spans="1:63" ht="14.25" customHeight="1" x14ac:dyDescent="0.25">
      <c r="A248" s="41"/>
      <c r="B248" s="42"/>
      <c r="C248" s="42"/>
      <c r="D248" s="35"/>
      <c r="E248" s="25"/>
      <c r="F248" s="42"/>
      <c r="G248" s="30"/>
      <c r="H248" s="25"/>
      <c r="I248" s="43"/>
      <c r="J248" s="25"/>
      <c r="K248" s="25"/>
      <c r="L248" s="44"/>
      <c r="M248" s="44"/>
      <c r="N248" s="44"/>
      <c r="O248" s="42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</row>
    <row r="249" spans="1:63" ht="14.25" customHeight="1" x14ac:dyDescent="0.25">
      <c r="A249" s="41"/>
      <c r="B249" s="42"/>
      <c r="C249" s="42"/>
      <c r="D249" s="35"/>
      <c r="E249" s="25"/>
      <c r="F249" s="42"/>
      <c r="G249" s="30"/>
      <c r="H249" s="25"/>
      <c r="I249" s="43"/>
      <c r="J249" s="25"/>
      <c r="K249" s="25"/>
      <c r="L249" s="44"/>
      <c r="M249" s="44"/>
      <c r="N249" s="44"/>
      <c r="O249" s="42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</row>
    <row r="250" spans="1:63" ht="14.25" customHeight="1" x14ac:dyDescent="0.25">
      <c r="A250" s="41"/>
      <c r="B250" s="42"/>
      <c r="C250" s="42"/>
      <c r="D250" s="35"/>
      <c r="E250" s="25"/>
      <c r="F250" s="42"/>
      <c r="G250" s="30"/>
      <c r="H250" s="25"/>
      <c r="I250" s="43"/>
      <c r="J250" s="25"/>
      <c r="K250" s="25"/>
      <c r="L250" s="44"/>
      <c r="M250" s="44"/>
      <c r="N250" s="44"/>
      <c r="O250" s="42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</row>
    <row r="251" spans="1:63" ht="14.25" customHeight="1" x14ac:dyDescent="0.25">
      <c r="A251" s="41"/>
      <c r="B251" s="42"/>
      <c r="C251" s="42"/>
      <c r="D251" s="35"/>
      <c r="E251" s="25"/>
      <c r="F251" s="42"/>
      <c r="G251" s="30"/>
      <c r="H251" s="25"/>
      <c r="I251" s="43"/>
      <c r="J251" s="25"/>
      <c r="K251" s="25"/>
      <c r="L251" s="44"/>
      <c r="M251" s="44"/>
      <c r="N251" s="44"/>
      <c r="O251" s="42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</row>
    <row r="252" spans="1:63" ht="14.25" customHeight="1" x14ac:dyDescent="0.25">
      <c r="A252" s="41"/>
      <c r="B252" s="42"/>
      <c r="C252" s="42"/>
      <c r="D252" s="35"/>
      <c r="E252" s="25"/>
      <c r="F252" s="42"/>
      <c r="G252" s="30"/>
      <c r="H252" s="25"/>
      <c r="I252" s="43"/>
      <c r="J252" s="25"/>
      <c r="K252" s="25"/>
      <c r="L252" s="44"/>
      <c r="M252" s="44"/>
      <c r="N252" s="44"/>
      <c r="O252" s="42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</row>
    <row r="253" spans="1:63" ht="14.25" customHeight="1" x14ac:dyDescent="0.25">
      <c r="A253" s="41"/>
      <c r="B253" s="42"/>
      <c r="C253" s="42"/>
      <c r="D253" s="35"/>
      <c r="E253" s="25"/>
      <c r="F253" s="42"/>
      <c r="G253" s="30"/>
      <c r="H253" s="25"/>
      <c r="I253" s="43"/>
      <c r="J253" s="25"/>
      <c r="K253" s="25"/>
      <c r="L253" s="44"/>
      <c r="M253" s="44"/>
      <c r="N253" s="44"/>
      <c r="O253" s="42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</row>
    <row r="254" spans="1:63" ht="14.25" customHeight="1" x14ac:dyDescent="0.25">
      <c r="A254" s="41"/>
      <c r="B254" s="42"/>
      <c r="C254" s="42"/>
      <c r="D254" s="35"/>
      <c r="E254" s="25"/>
      <c r="F254" s="42"/>
      <c r="G254" s="30"/>
      <c r="H254" s="25"/>
      <c r="I254" s="43"/>
      <c r="J254" s="25"/>
      <c r="K254" s="25"/>
      <c r="L254" s="44"/>
      <c r="M254" s="44"/>
      <c r="N254" s="44"/>
      <c r="O254" s="42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</row>
    <row r="255" spans="1:63" ht="14.25" customHeight="1" x14ac:dyDescent="0.25">
      <c r="A255" s="41"/>
      <c r="B255" s="42"/>
      <c r="C255" s="42"/>
      <c r="D255" s="35"/>
      <c r="E255" s="25"/>
      <c r="F255" s="42"/>
      <c r="G255" s="30"/>
      <c r="H255" s="25"/>
      <c r="I255" s="43"/>
      <c r="J255" s="25"/>
      <c r="K255" s="25"/>
      <c r="L255" s="44"/>
      <c r="M255" s="44"/>
      <c r="N255" s="44"/>
      <c r="O255" s="42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</row>
    <row r="256" spans="1:63" ht="14.25" customHeight="1" x14ac:dyDescent="0.25">
      <c r="A256" s="41"/>
      <c r="B256" s="42"/>
      <c r="C256" s="42"/>
      <c r="D256" s="35"/>
      <c r="E256" s="25"/>
      <c r="F256" s="42"/>
      <c r="G256" s="30"/>
      <c r="H256" s="25"/>
      <c r="I256" s="43"/>
      <c r="J256" s="25"/>
      <c r="K256" s="25"/>
      <c r="L256" s="44"/>
      <c r="M256" s="44"/>
      <c r="N256" s="44"/>
      <c r="O256" s="42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</row>
    <row r="257" spans="1:63" ht="14.25" customHeight="1" x14ac:dyDescent="0.25">
      <c r="A257" s="41"/>
      <c r="B257" s="42"/>
      <c r="C257" s="42"/>
      <c r="D257" s="35"/>
      <c r="E257" s="25"/>
      <c r="F257" s="42"/>
      <c r="G257" s="30"/>
      <c r="H257" s="25"/>
      <c r="I257" s="43"/>
      <c r="J257" s="25"/>
      <c r="K257" s="25"/>
      <c r="L257" s="44"/>
      <c r="M257" s="44"/>
      <c r="N257" s="44"/>
      <c r="O257" s="42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</row>
    <row r="258" spans="1:63" ht="14.25" customHeight="1" x14ac:dyDescent="0.25">
      <c r="A258" s="41"/>
      <c r="B258" s="42"/>
      <c r="C258" s="42"/>
      <c r="D258" s="35"/>
      <c r="E258" s="25"/>
      <c r="F258" s="42"/>
      <c r="G258" s="30"/>
      <c r="H258" s="25"/>
      <c r="I258" s="43"/>
      <c r="J258" s="25"/>
      <c r="K258" s="25"/>
      <c r="L258" s="44"/>
      <c r="M258" s="44"/>
      <c r="N258" s="44"/>
      <c r="O258" s="42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</row>
    <row r="259" spans="1:63" ht="14.25" customHeight="1" x14ac:dyDescent="0.25">
      <c r="A259" s="41"/>
      <c r="B259" s="42"/>
      <c r="C259" s="42"/>
      <c r="D259" s="35"/>
      <c r="E259" s="25"/>
      <c r="F259" s="42"/>
      <c r="G259" s="30"/>
      <c r="H259" s="25"/>
      <c r="I259" s="43"/>
      <c r="J259" s="25"/>
      <c r="K259" s="25"/>
      <c r="L259" s="44"/>
      <c r="M259" s="44"/>
      <c r="N259" s="44"/>
      <c r="O259" s="42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</row>
    <row r="260" spans="1:63" ht="14.25" customHeight="1" x14ac:dyDescent="0.25">
      <c r="A260" s="41"/>
      <c r="B260" s="42"/>
      <c r="C260" s="42"/>
      <c r="D260" s="35"/>
      <c r="E260" s="25"/>
      <c r="F260" s="42"/>
      <c r="G260" s="30"/>
      <c r="H260" s="25"/>
      <c r="I260" s="43"/>
      <c r="J260" s="25"/>
      <c r="K260" s="25"/>
      <c r="L260" s="44"/>
      <c r="M260" s="44"/>
      <c r="N260" s="44"/>
      <c r="O260" s="42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</row>
    <row r="261" spans="1:63" ht="14.25" customHeight="1" x14ac:dyDescent="0.25">
      <c r="A261" s="41"/>
      <c r="B261" s="42"/>
      <c r="C261" s="42"/>
      <c r="D261" s="35"/>
      <c r="E261" s="25"/>
      <c r="F261" s="42"/>
      <c r="G261" s="30"/>
      <c r="H261" s="25"/>
      <c r="I261" s="43"/>
      <c r="J261" s="25"/>
      <c r="K261" s="25"/>
      <c r="L261" s="44"/>
      <c r="M261" s="44"/>
      <c r="N261" s="44"/>
      <c r="O261" s="42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</row>
    <row r="262" spans="1:63" ht="14.25" customHeight="1" x14ac:dyDescent="0.25">
      <c r="A262" s="41"/>
      <c r="B262" s="42"/>
      <c r="C262" s="42"/>
      <c r="D262" s="35"/>
      <c r="E262" s="25"/>
      <c r="F262" s="42"/>
      <c r="G262" s="30"/>
      <c r="H262" s="25"/>
      <c r="I262" s="43"/>
      <c r="J262" s="25"/>
      <c r="K262" s="25"/>
      <c r="L262" s="44"/>
      <c r="M262" s="44"/>
      <c r="N262" s="44"/>
      <c r="O262" s="42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</row>
    <row r="263" spans="1:63" ht="14.25" customHeight="1" x14ac:dyDescent="0.25">
      <c r="A263" s="41"/>
      <c r="B263" s="42"/>
      <c r="C263" s="42"/>
      <c r="D263" s="35"/>
      <c r="E263" s="25"/>
      <c r="F263" s="42"/>
      <c r="G263" s="30"/>
      <c r="H263" s="25"/>
      <c r="I263" s="43"/>
      <c r="J263" s="25"/>
      <c r="K263" s="25"/>
      <c r="L263" s="44"/>
      <c r="M263" s="44"/>
      <c r="N263" s="44"/>
      <c r="O263" s="42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</row>
    <row r="264" spans="1:63" ht="14.25" customHeight="1" x14ac:dyDescent="0.25">
      <c r="A264" s="41"/>
      <c r="B264" s="42"/>
      <c r="C264" s="42"/>
      <c r="D264" s="35"/>
      <c r="E264" s="25"/>
      <c r="F264" s="42"/>
      <c r="G264" s="30"/>
      <c r="H264" s="25"/>
      <c r="I264" s="43"/>
      <c r="J264" s="25"/>
      <c r="K264" s="25"/>
      <c r="L264" s="44"/>
      <c r="M264" s="44"/>
      <c r="N264" s="44"/>
      <c r="O264" s="42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</row>
    <row r="265" spans="1:63" ht="14.25" customHeight="1" x14ac:dyDescent="0.25">
      <c r="A265" s="41"/>
      <c r="B265" s="42"/>
      <c r="C265" s="42"/>
      <c r="D265" s="35"/>
      <c r="E265" s="25"/>
      <c r="F265" s="42"/>
      <c r="G265" s="30"/>
      <c r="H265" s="25"/>
      <c r="I265" s="43"/>
      <c r="J265" s="25"/>
      <c r="K265" s="25"/>
      <c r="L265" s="44"/>
      <c r="M265" s="44"/>
      <c r="N265" s="44"/>
      <c r="O265" s="42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</row>
    <row r="266" spans="1:63" ht="14.25" customHeight="1" x14ac:dyDescent="0.25">
      <c r="A266" s="41"/>
      <c r="B266" s="42"/>
      <c r="C266" s="42"/>
      <c r="D266" s="35"/>
      <c r="E266" s="25"/>
      <c r="F266" s="42"/>
      <c r="G266" s="30"/>
      <c r="H266" s="25"/>
      <c r="I266" s="43"/>
      <c r="J266" s="25"/>
      <c r="K266" s="25"/>
      <c r="L266" s="44"/>
      <c r="M266" s="44"/>
      <c r="N266" s="44"/>
      <c r="O266" s="42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</row>
    <row r="267" spans="1:63" ht="14.25" customHeight="1" x14ac:dyDescent="0.25">
      <c r="A267" s="41"/>
      <c r="B267" s="42"/>
      <c r="C267" s="42"/>
      <c r="D267" s="35"/>
      <c r="E267" s="25"/>
      <c r="F267" s="42"/>
      <c r="G267" s="30"/>
      <c r="H267" s="25"/>
      <c r="I267" s="43"/>
      <c r="J267" s="25"/>
      <c r="K267" s="25"/>
      <c r="L267" s="44"/>
      <c r="M267" s="44"/>
      <c r="N267" s="44"/>
      <c r="O267" s="42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</row>
    <row r="268" spans="1:63" ht="14.25" customHeight="1" x14ac:dyDescent="0.25">
      <c r="A268" s="41"/>
      <c r="B268" s="42"/>
      <c r="C268" s="42"/>
      <c r="D268" s="35"/>
      <c r="E268" s="25"/>
      <c r="F268" s="42"/>
      <c r="G268" s="30"/>
      <c r="H268" s="25"/>
      <c r="I268" s="43"/>
      <c r="J268" s="25"/>
      <c r="K268" s="25"/>
      <c r="L268" s="44"/>
      <c r="M268" s="44"/>
      <c r="N268" s="44"/>
      <c r="O268" s="42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</row>
    <row r="269" spans="1:63" ht="14.25" customHeight="1" x14ac:dyDescent="0.25">
      <c r="A269" s="41"/>
      <c r="B269" s="42"/>
      <c r="C269" s="42"/>
      <c r="D269" s="35"/>
      <c r="E269" s="25"/>
      <c r="F269" s="42"/>
      <c r="G269" s="30"/>
      <c r="H269" s="25"/>
      <c r="I269" s="43"/>
      <c r="J269" s="25"/>
      <c r="K269" s="25"/>
      <c r="L269" s="44"/>
      <c r="M269" s="44"/>
      <c r="N269" s="44"/>
      <c r="O269" s="42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</row>
    <row r="270" spans="1:63" ht="14.25" customHeight="1" x14ac:dyDescent="0.25">
      <c r="A270" s="41"/>
      <c r="B270" s="42"/>
      <c r="C270" s="42"/>
      <c r="D270" s="35"/>
      <c r="E270" s="25"/>
      <c r="F270" s="42"/>
      <c r="G270" s="30"/>
      <c r="H270" s="25"/>
      <c r="I270" s="43"/>
      <c r="J270" s="25"/>
      <c r="K270" s="25"/>
      <c r="L270" s="44"/>
      <c r="M270" s="44"/>
      <c r="N270" s="44"/>
      <c r="O270" s="42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</row>
    <row r="271" spans="1:63" ht="14.25" customHeight="1" x14ac:dyDescent="0.25">
      <c r="A271" s="41"/>
      <c r="B271" s="42"/>
      <c r="C271" s="42"/>
      <c r="D271" s="35"/>
      <c r="E271" s="25"/>
      <c r="F271" s="42"/>
      <c r="G271" s="30"/>
      <c r="H271" s="25"/>
      <c r="I271" s="43"/>
      <c r="J271" s="25"/>
      <c r="K271" s="25"/>
      <c r="L271" s="44"/>
      <c r="M271" s="44"/>
      <c r="N271" s="44"/>
      <c r="O271" s="42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</row>
    <row r="272" spans="1:63" ht="14.25" customHeight="1" x14ac:dyDescent="0.25">
      <c r="A272" s="41"/>
      <c r="B272" s="42"/>
      <c r="C272" s="42"/>
      <c r="D272" s="35"/>
      <c r="E272" s="25"/>
      <c r="F272" s="42"/>
      <c r="G272" s="30"/>
      <c r="H272" s="25"/>
      <c r="I272" s="43"/>
      <c r="J272" s="25"/>
      <c r="K272" s="25"/>
      <c r="L272" s="44"/>
      <c r="M272" s="44"/>
      <c r="N272" s="44"/>
      <c r="O272" s="42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</row>
    <row r="273" spans="1:63" ht="14.25" customHeight="1" x14ac:dyDescent="0.25">
      <c r="A273" s="41"/>
      <c r="B273" s="42"/>
      <c r="C273" s="42"/>
      <c r="D273" s="35"/>
      <c r="E273" s="25"/>
      <c r="F273" s="42"/>
      <c r="G273" s="30"/>
      <c r="H273" s="25"/>
      <c r="I273" s="43"/>
      <c r="J273" s="25"/>
      <c r="K273" s="25"/>
      <c r="L273" s="44"/>
      <c r="M273" s="44"/>
      <c r="N273" s="44"/>
      <c r="O273" s="42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</row>
    <row r="274" spans="1:63" ht="14.25" customHeight="1" x14ac:dyDescent="0.25">
      <c r="A274" s="41"/>
      <c r="B274" s="42"/>
      <c r="C274" s="42"/>
      <c r="D274" s="35"/>
      <c r="E274" s="25"/>
      <c r="F274" s="42"/>
      <c r="G274" s="30"/>
      <c r="H274" s="25"/>
      <c r="I274" s="43"/>
      <c r="J274" s="25"/>
      <c r="K274" s="25"/>
      <c r="L274" s="44"/>
      <c r="M274" s="44"/>
      <c r="N274" s="44"/>
      <c r="O274" s="42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</row>
    <row r="275" spans="1:63" ht="14.25" customHeight="1" x14ac:dyDescent="0.25">
      <c r="A275" s="41"/>
      <c r="B275" s="42"/>
      <c r="C275" s="42"/>
      <c r="D275" s="35"/>
      <c r="E275" s="25"/>
      <c r="F275" s="42"/>
      <c r="G275" s="30"/>
      <c r="H275" s="25"/>
      <c r="I275" s="43"/>
      <c r="J275" s="25"/>
      <c r="K275" s="25"/>
      <c r="L275" s="44"/>
      <c r="M275" s="44"/>
      <c r="N275" s="44"/>
      <c r="O275" s="42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</row>
    <row r="276" spans="1:63" ht="14.25" customHeight="1" x14ac:dyDescent="0.25">
      <c r="A276" s="41"/>
      <c r="B276" s="42"/>
      <c r="C276" s="42"/>
      <c r="D276" s="35"/>
      <c r="E276" s="25"/>
      <c r="F276" s="42"/>
      <c r="G276" s="30"/>
      <c r="H276" s="25"/>
      <c r="I276" s="43"/>
      <c r="J276" s="25"/>
      <c r="K276" s="25"/>
      <c r="L276" s="44"/>
      <c r="M276" s="44"/>
      <c r="N276" s="44"/>
      <c r="O276" s="42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</row>
    <row r="277" spans="1:63" ht="14.25" customHeight="1" x14ac:dyDescent="0.25">
      <c r="A277" s="41"/>
      <c r="B277" s="42"/>
      <c r="C277" s="42"/>
      <c r="D277" s="35"/>
      <c r="E277" s="25"/>
      <c r="F277" s="42"/>
      <c r="G277" s="30"/>
      <c r="H277" s="25"/>
      <c r="I277" s="43"/>
      <c r="J277" s="25"/>
      <c r="K277" s="25"/>
      <c r="L277" s="44"/>
      <c r="M277" s="44"/>
      <c r="N277" s="44"/>
      <c r="O277" s="42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</row>
    <row r="278" spans="1:63" ht="14.25" customHeight="1" x14ac:dyDescent="0.25">
      <c r="A278" s="41"/>
      <c r="B278" s="42"/>
      <c r="C278" s="42"/>
      <c r="D278" s="35"/>
      <c r="E278" s="25"/>
      <c r="F278" s="42"/>
      <c r="G278" s="30"/>
      <c r="H278" s="25"/>
      <c r="I278" s="43"/>
      <c r="J278" s="25"/>
      <c r="K278" s="25"/>
      <c r="L278" s="44"/>
      <c r="M278" s="44"/>
      <c r="N278" s="44"/>
      <c r="O278" s="42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</row>
    <row r="279" spans="1:63" ht="14.25" customHeight="1" x14ac:dyDescent="0.25">
      <c r="A279" s="41"/>
      <c r="B279" s="42"/>
      <c r="C279" s="42"/>
      <c r="D279" s="35"/>
      <c r="E279" s="25"/>
      <c r="F279" s="42"/>
      <c r="G279" s="30"/>
      <c r="H279" s="25"/>
      <c r="I279" s="43"/>
      <c r="J279" s="25"/>
      <c r="K279" s="25"/>
      <c r="L279" s="44"/>
      <c r="M279" s="44"/>
      <c r="N279" s="44"/>
      <c r="O279" s="42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</row>
    <row r="280" spans="1:63" ht="14.25" customHeight="1" x14ac:dyDescent="0.25">
      <c r="A280" s="41"/>
      <c r="B280" s="42"/>
      <c r="C280" s="42"/>
      <c r="D280" s="35"/>
      <c r="E280" s="25"/>
      <c r="F280" s="42"/>
      <c r="G280" s="30"/>
      <c r="H280" s="25"/>
      <c r="I280" s="43"/>
      <c r="J280" s="25"/>
      <c r="K280" s="25"/>
      <c r="L280" s="44"/>
      <c r="M280" s="44"/>
      <c r="N280" s="44"/>
      <c r="O280" s="42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</row>
    <row r="281" spans="1:63" ht="14.25" customHeight="1" x14ac:dyDescent="0.25">
      <c r="A281" s="41"/>
      <c r="B281" s="42"/>
      <c r="C281" s="42"/>
      <c r="D281" s="35"/>
      <c r="E281" s="25"/>
      <c r="F281" s="42"/>
      <c r="G281" s="30"/>
      <c r="H281" s="25"/>
      <c r="I281" s="43"/>
      <c r="J281" s="25"/>
      <c r="K281" s="25"/>
      <c r="L281" s="44"/>
      <c r="M281" s="44"/>
      <c r="N281" s="44"/>
      <c r="O281" s="42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</row>
    <row r="282" spans="1:63" ht="14.25" customHeight="1" x14ac:dyDescent="0.25">
      <c r="A282" s="41"/>
      <c r="B282" s="42"/>
      <c r="C282" s="42"/>
      <c r="D282" s="35"/>
      <c r="E282" s="25"/>
      <c r="F282" s="42"/>
      <c r="G282" s="30"/>
      <c r="H282" s="25"/>
      <c r="I282" s="43"/>
      <c r="J282" s="25"/>
      <c r="K282" s="25"/>
      <c r="L282" s="44"/>
      <c r="M282" s="44"/>
      <c r="N282" s="44"/>
      <c r="O282" s="42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</row>
    <row r="283" spans="1:63" ht="14.25" customHeight="1" x14ac:dyDescent="0.25">
      <c r="A283" s="41"/>
      <c r="B283" s="42"/>
      <c r="C283" s="42"/>
      <c r="D283" s="35"/>
      <c r="E283" s="25"/>
      <c r="F283" s="42"/>
      <c r="G283" s="30"/>
      <c r="H283" s="25"/>
      <c r="I283" s="43"/>
      <c r="J283" s="25"/>
      <c r="K283" s="25"/>
      <c r="L283" s="44"/>
      <c r="M283" s="44"/>
      <c r="N283" s="44"/>
      <c r="O283" s="42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</row>
    <row r="284" spans="1:63" ht="14.25" customHeight="1" x14ac:dyDescent="0.25">
      <c r="A284" s="41"/>
      <c r="B284" s="42"/>
      <c r="C284" s="42"/>
      <c r="D284" s="35"/>
      <c r="E284" s="25"/>
      <c r="F284" s="42"/>
      <c r="G284" s="30"/>
      <c r="H284" s="25"/>
      <c r="I284" s="43"/>
      <c r="J284" s="25"/>
      <c r="K284" s="25"/>
      <c r="L284" s="44"/>
      <c r="M284" s="44"/>
      <c r="N284" s="44"/>
      <c r="O284" s="42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</row>
    <row r="285" spans="1:63" ht="14.25" customHeight="1" x14ac:dyDescent="0.25">
      <c r="A285" s="41"/>
      <c r="B285" s="42"/>
      <c r="C285" s="42"/>
      <c r="D285" s="35"/>
      <c r="E285" s="25"/>
      <c r="F285" s="42"/>
      <c r="G285" s="30"/>
      <c r="H285" s="25"/>
      <c r="I285" s="43"/>
      <c r="J285" s="25"/>
      <c r="K285" s="25"/>
      <c r="L285" s="44"/>
      <c r="M285" s="44"/>
      <c r="N285" s="44"/>
      <c r="O285" s="42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</row>
    <row r="286" spans="1:63" ht="14.25" customHeight="1" x14ac:dyDescent="0.25">
      <c r="A286" s="41"/>
      <c r="B286" s="42"/>
      <c r="C286" s="42"/>
      <c r="D286" s="35"/>
      <c r="E286" s="25"/>
      <c r="F286" s="42"/>
      <c r="G286" s="30"/>
      <c r="H286" s="25"/>
      <c r="I286" s="43"/>
      <c r="J286" s="25"/>
      <c r="K286" s="25"/>
      <c r="L286" s="44"/>
      <c r="M286" s="44"/>
      <c r="N286" s="44"/>
      <c r="O286" s="42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</row>
    <row r="287" spans="1:63" ht="14.25" customHeight="1" x14ac:dyDescent="0.25">
      <c r="A287" s="41"/>
      <c r="B287" s="42"/>
      <c r="C287" s="42"/>
      <c r="D287" s="35"/>
      <c r="E287" s="25"/>
      <c r="F287" s="42"/>
      <c r="G287" s="30"/>
      <c r="H287" s="25"/>
      <c r="I287" s="43"/>
      <c r="J287" s="25"/>
      <c r="K287" s="25"/>
      <c r="L287" s="44"/>
      <c r="M287" s="44"/>
      <c r="N287" s="44"/>
      <c r="O287" s="42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</row>
    <row r="288" spans="1:63" ht="14.25" customHeight="1" x14ac:dyDescent="0.25">
      <c r="A288" s="41"/>
      <c r="B288" s="42"/>
      <c r="C288" s="42"/>
      <c r="D288" s="35"/>
      <c r="E288" s="25"/>
      <c r="F288" s="42"/>
      <c r="G288" s="30"/>
      <c r="H288" s="25"/>
      <c r="I288" s="43"/>
      <c r="J288" s="25"/>
      <c r="K288" s="25"/>
      <c r="L288" s="44"/>
      <c r="M288" s="44"/>
      <c r="N288" s="44"/>
      <c r="O288" s="42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</row>
    <row r="289" spans="1:63" ht="14.25" customHeight="1" x14ac:dyDescent="0.25">
      <c r="A289" s="41"/>
      <c r="B289" s="42"/>
      <c r="C289" s="42"/>
      <c r="D289" s="35"/>
      <c r="E289" s="25"/>
      <c r="F289" s="42"/>
      <c r="G289" s="30"/>
      <c r="H289" s="25"/>
      <c r="I289" s="43"/>
      <c r="J289" s="25"/>
      <c r="K289" s="25"/>
      <c r="L289" s="44"/>
      <c r="M289" s="44"/>
      <c r="N289" s="44"/>
      <c r="O289" s="42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</row>
    <row r="290" spans="1:63" ht="14.25" customHeight="1" x14ac:dyDescent="0.25">
      <c r="A290" s="41"/>
      <c r="B290" s="42"/>
      <c r="C290" s="42"/>
      <c r="D290" s="35"/>
      <c r="E290" s="25"/>
      <c r="F290" s="42"/>
      <c r="G290" s="30"/>
      <c r="H290" s="25"/>
      <c r="I290" s="43"/>
      <c r="J290" s="25"/>
      <c r="K290" s="25"/>
      <c r="L290" s="44"/>
      <c r="M290" s="44"/>
      <c r="N290" s="44"/>
      <c r="O290" s="42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</row>
    <row r="291" spans="1:63" ht="14.25" customHeight="1" x14ac:dyDescent="0.25">
      <c r="A291" s="41"/>
      <c r="B291" s="42"/>
      <c r="C291" s="42"/>
      <c r="D291" s="35"/>
      <c r="E291" s="25"/>
      <c r="F291" s="42"/>
      <c r="G291" s="30"/>
      <c r="H291" s="25"/>
      <c r="I291" s="43"/>
      <c r="J291" s="25"/>
      <c r="K291" s="25"/>
      <c r="L291" s="44"/>
      <c r="M291" s="44"/>
      <c r="N291" s="44"/>
      <c r="O291" s="42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</row>
    <row r="292" spans="1:63" ht="14.25" customHeight="1" x14ac:dyDescent="0.25">
      <c r="A292" s="41"/>
      <c r="B292" s="42"/>
      <c r="C292" s="42"/>
      <c r="D292" s="35"/>
      <c r="E292" s="25"/>
      <c r="F292" s="42"/>
      <c r="G292" s="30"/>
      <c r="H292" s="25"/>
      <c r="I292" s="43"/>
      <c r="J292" s="25"/>
      <c r="K292" s="25"/>
      <c r="L292" s="44"/>
      <c r="M292" s="44"/>
      <c r="N292" s="44"/>
      <c r="O292" s="42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</row>
    <row r="293" spans="1:63" ht="14.25" customHeight="1" x14ac:dyDescent="0.25">
      <c r="A293" s="41"/>
      <c r="B293" s="42"/>
      <c r="C293" s="42"/>
      <c r="D293" s="35"/>
      <c r="E293" s="25"/>
      <c r="F293" s="42"/>
      <c r="G293" s="30"/>
      <c r="H293" s="25"/>
      <c r="I293" s="43"/>
      <c r="J293" s="25"/>
      <c r="K293" s="25"/>
      <c r="L293" s="44"/>
      <c r="M293" s="44"/>
      <c r="N293" s="44"/>
      <c r="O293" s="42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</row>
    <row r="294" spans="1:63" ht="14.25" customHeight="1" x14ac:dyDescent="0.25">
      <c r="A294" s="41"/>
      <c r="B294" s="42"/>
      <c r="C294" s="42"/>
      <c r="D294" s="35"/>
      <c r="E294" s="25"/>
      <c r="F294" s="42"/>
      <c r="G294" s="30"/>
      <c r="H294" s="25"/>
      <c r="I294" s="43"/>
      <c r="J294" s="25"/>
      <c r="K294" s="25"/>
      <c r="L294" s="44"/>
      <c r="M294" s="44"/>
      <c r="N294" s="44"/>
      <c r="O294" s="42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</row>
    <row r="295" spans="1:63" ht="14.25" customHeight="1" x14ac:dyDescent="0.25">
      <c r="A295" s="41"/>
      <c r="B295" s="42"/>
      <c r="C295" s="42"/>
      <c r="D295" s="35"/>
      <c r="E295" s="25"/>
      <c r="F295" s="42"/>
      <c r="G295" s="30"/>
      <c r="H295" s="25"/>
      <c r="I295" s="43"/>
      <c r="J295" s="25"/>
      <c r="K295" s="25"/>
      <c r="L295" s="44"/>
      <c r="M295" s="44"/>
      <c r="N295" s="44"/>
      <c r="O295" s="42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</row>
    <row r="296" spans="1:63" ht="14.25" customHeight="1" x14ac:dyDescent="0.25">
      <c r="A296" s="41"/>
      <c r="B296" s="42"/>
      <c r="C296" s="42"/>
      <c r="D296" s="35"/>
      <c r="E296" s="25"/>
      <c r="F296" s="42"/>
      <c r="G296" s="30"/>
      <c r="H296" s="25"/>
      <c r="I296" s="43"/>
      <c r="J296" s="25"/>
      <c r="K296" s="25"/>
      <c r="L296" s="44"/>
      <c r="M296" s="44"/>
      <c r="N296" s="44"/>
      <c r="O296" s="42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</row>
    <row r="297" spans="1:63" ht="14.25" customHeight="1" x14ac:dyDescent="0.25">
      <c r="A297" s="41"/>
      <c r="B297" s="42"/>
      <c r="C297" s="42"/>
      <c r="D297" s="35"/>
      <c r="E297" s="25"/>
      <c r="F297" s="42"/>
      <c r="G297" s="30"/>
      <c r="H297" s="25"/>
      <c r="I297" s="43"/>
      <c r="J297" s="25"/>
      <c r="K297" s="25"/>
      <c r="L297" s="44"/>
      <c r="M297" s="44"/>
      <c r="N297" s="44"/>
      <c r="O297" s="42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</row>
    <row r="298" spans="1:63" ht="14.25" customHeight="1" x14ac:dyDescent="0.25">
      <c r="A298" s="41"/>
      <c r="B298" s="42"/>
      <c r="C298" s="42"/>
      <c r="D298" s="35"/>
      <c r="E298" s="25"/>
      <c r="F298" s="42"/>
      <c r="G298" s="30"/>
      <c r="H298" s="25"/>
      <c r="I298" s="43"/>
      <c r="J298" s="25"/>
      <c r="K298" s="25"/>
      <c r="L298" s="44"/>
      <c r="M298" s="44"/>
      <c r="N298" s="44"/>
      <c r="O298" s="42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</row>
    <row r="299" spans="1:63" ht="14.25" customHeight="1" x14ac:dyDescent="0.25">
      <c r="A299" s="41"/>
      <c r="B299" s="42"/>
      <c r="C299" s="42"/>
      <c r="D299" s="35"/>
      <c r="E299" s="25"/>
      <c r="F299" s="42"/>
      <c r="G299" s="30"/>
      <c r="H299" s="25"/>
      <c r="I299" s="43"/>
      <c r="J299" s="25"/>
      <c r="K299" s="25"/>
      <c r="L299" s="44"/>
      <c r="M299" s="44"/>
      <c r="N299" s="44"/>
      <c r="O299" s="42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</row>
    <row r="300" spans="1:63" ht="14.25" customHeight="1" x14ac:dyDescent="0.25">
      <c r="A300" s="41"/>
      <c r="B300" s="42"/>
      <c r="C300" s="42"/>
      <c r="D300" s="35"/>
      <c r="E300" s="25"/>
      <c r="F300" s="42"/>
      <c r="G300" s="30"/>
      <c r="H300" s="25"/>
      <c r="I300" s="43"/>
      <c r="J300" s="25"/>
      <c r="K300" s="25"/>
      <c r="L300" s="44"/>
      <c r="M300" s="44"/>
      <c r="N300" s="44"/>
      <c r="O300" s="42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</row>
    <row r="301" spans="1:63" ht="14.25" customHeight="1" x14ac:dyDescent="0.25">
      <c r="A301" s="41"/>
      <c r="B301" s="42"/>
      <c r="C301" s="42"/>
      <c r="D301" s="35"/>
      <c r="E301" s="25"/>
      <c r="F301" s="42"/>
      <c r="G301" s="30"/>
      <c r="H301" s="25"/>
      <c r="I301" s="43"/>
      <c r="J301" s="25"/>
      <c r="K301" s="25"/>
      <c r="L301" s="44"/>
      <c r="M301" s="44"/>
      <c r="N301" s="44"/>
      <c r="O301" s="42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</row>
    <row r="302" spans="1:63" ht="14.25" customHeight="1" x14ac:dyDescent="0.25">
      <c r="A302" s="41"/>
      <c r="B302" s="42"/>
      <c r="C302" s="42"/>
      <c r="D302" s="35"/>
      <c r="E302" s="25"/>
      <c r="F302" s="42"/>
      <c r="G302" s="30"/>
      <c r="H302" s="25"/>
      <c r="I302" s="43"/>
      <c r="J302" s="25"/>
      <c r="K302" s="25"/>
      <c r="L302" s="44"/>
      <c r="M302" s="44"/>
      <c r="N302" s="44"/>
      <c r="O302" s="42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</row>
    <row r="303" spans="1:63" ht="14.25" customHeight="1" x14ac:dyDescent="0.25">
      <c r="A303" s="41"/>
      <c r="B303" s="42"/>
      <c r="C303" s="42"/>
      <c r="D303" s="35"/>
      <c r="E303" s="25"/>
      <c r="F303" s="42"/>
      <c r="G303" s="30"/>
      <c r="H303" s="25"/>
      <c r="I303" s="43"/>
      <c r="J303" s="25"/>
      <c r="K303" s="25"/>
      <c r="L303" s="44"/>
      <c r="M303" s="44"/>
      <c r="N303" s="44"/>
      <c r="O303" s="42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</row>
    <row r="304" spans="1:63" ht="14.25" customHeight="1" x14ac:dyDescent="0.25">
      <c r="A304" s="41"/>
      <c r="B304" s="42"/>
      <c r="C304" s="42"/>
      <c r="D304" s="35"/>
      <c r="E304" s="25"/>
      <c r="F304" s="42"/>
      <c r="G304" s="30"/>
      <c r="H304" s="25"/>
      <c r="I304" s="43"/>
      <c r="J304" s="25"/>
      <c r="K304" s="25"/>
      <c r="L304" s="44"/>
      <c r="M304" s="44"/>
      <c r="N304" s="44"/>
      <c r="O304" s="42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</row>
    <row r="305" spans="1:63" ht="14.25" customHeight="1" x14ac:dyDescent="0.25">
      <c r="A305" s="41"/>
      <c r="B305" s="42"/>
      <c r="C305" s="42"/>
      <c r="D305" s="35"/>
      <c r="E305" s="25"/>
      <c r="F305" s="42"/>
      <c r="G305" s="30"/>
      <c r="H305" s="25"/>
      <c r="I305" s="43"/>
      <c r="J305" s="25"/>
      <c r="K305" s="25"/>
      <c r="L305" s="44"/>
      <c r="M305" s="44"/>
      <c r="N305" s="44"/>
      <c r="O305" s="42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</row>
    <row r="306" spans="1:63" ht="14.25" customHeight="1" x14ac:dyDescent="0.25">
      <c r="A306" s="41"/>
      <c r="B306" s="42"/>
      <c r="C306" s="42"/>
      <c r="D306" s="35"/>
      <c r="E306" s="25"/>
      <c r="F306" s="42"/>
      <c r="G306" s="30"/>
      <c r="H306" s="25"/>
      <c r="I306" s="43"/>
      <c r="J306" s="25"/>
      <c r="K306" s="25"/>
      <c r="L306" s="44"/>
      <c r="M306" s="44"/>
      <c r="N306" s="44"/>
      <c r="O306" s="42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</row>
    <row r="307" spans="1:63" ht="14.25" customHeight="1" x14ac:dyDescent="0.25">
      <c r="A307" s="41"/>
      <c r="B307" s="42"/>
      <c r="C307" s="42"/>
      <c r="D307" s="35"/>
      <c r="E307" s="25"/>
      <c r="F307" s="42"/>
      <c r="G307" s="30"/>
      <c r="H307" s="25"/>
      <c r="I307" s="43"/>
      <c r="J307" s="25"/>
      <c r="K307" s="25"/>
      <c r="L307" s="44"/>
      <c r="M307" s="44"/>
      <c r="N307" s="44"/>
      <c r="O307" s="42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</row>
    <row r="308" spans="1:63" ht="14.25" customHeight="1" x14ac:dyDescent="0.25">
      <c r="A308" s="41"/>
      <c r="B308" s="42"/>
      <c r="C308" s="42"/>
      <c r="D308" s="35"/>
      <c r="E308" s="25"/>
      <c r="F308" s="42"/>
      <c r="G308" s="30"/>
      <c r="H308" s="25"/>
      <c r="I308" s="43"/>
      <c r="J308" s="25"/>
      <c r="K308" s="25"/>
      <c r="L308" s="44"/>
      <c r="M308" s="44"/>
      <c r="N308" s="44"/>
      <c r="O308" s="42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</row>
    <row r="309" spans="1:63" ht="14.25" customHeight="1" x14ac:dyDescent="0.25">
      <c r="A309" s="41"/>
      <c r="B309" s="42"/>
      <c r="C309" s="42"/>
      <c r="D309" s="35"/>
      <c r="E309" s="25"/>
      <c r="F309" s="42"/>
      <c r="G309" s="30"/>
      <c r="H309" s="25"/>
      <c r="I309" s="43"/>
      <c r="J309" s="25"/>
      <c r="K309" s="25"/>
      <c r="L309" s="44"/>
      <c r="M309" s="44"/>
      <c r="N309" s="44"/>
      <c r="O309" s="42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</row>
    <row r="310" spans="1:63" ht="14.25" customHeight="1" x14ac:dyDescent="0.25">
      <c r="A310" s="41"/>
      <c r="B310" s="42"/>
      <c r="C310" s="42"/>
      <c r="D310" s="35"/>
      <c r="E310" s="25"/>
      <c r="F310" s="42"/>
      <c r="G310" s="30"/>
      <c r="H310" s="25"/>
      <c r="I310" s="43"/>
      <c r="J310" s="25"/>
      <c r="K310" s="25"/>
      <c r="L310" s="44"/>
      <c r="M310" s="44"/>
      <c r="N310" s="44"/>
      <c r="O310" s="42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</row>
    <row r="311" spans="1:63" ht="14.25" customHeight="1" x14ac:dyDescent="0.25">
      <c r="A311" s="41"/>
      <c r="B311" s="42"/>
      <c r="C311" s="42"/>
      <c r="D311" s="35"/>
      <c r="E311" s="25"/>
      <c r="F311" s="42"/>
      <c r="G311" s="30"/>
      <c r="H311" s="25"/>
      <c r="I311" s="43"/>
      <c r="J311" s="25"/>
      <c r="K311" s="25"/>
      <c r="L311" s="44"/>
      <c r="M311" s="44"/>
      <c r="N311" s="44"/>
      <c r="O311" s="42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</row>
    <row r="312" spans="1:63" ht="14.25" customHeight="1" x14ac:dyDescent="0.25">
      <c r="A312" s="41"/>
      <c r="B312" s="42"/>
      <c r="C312" s="42"/>
      <c r="D312" s="35"/>
      <c r="E312" s="25"/>
      <c r="F312" s="42"/>
      <c r="G312" s="30"/>
      <c r="H312" s="25"/>
      <c r="I312" s="43"/>
      <c r="J312" s="25"/>
      <c r="K312" s="25"/>
      <c r="L312" s="44"/>
      <c r="M312" s="44"/>
      <c r="N312" s="44"/>
      <c r="O312" s="42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</row>
    <row r="313" spans="1:63" ht="14.25" customHeight="1" x14ac:dyDescent="0.25">
      <c r="A313" s="41"/>
      <c r="B313" s="42"/>
      <c r="C313" s="42"/>
      <c r="D313" s="35"/>
      <c r="E313" s="25"/>
      <c r="F313" s="42"/>
      <c r="G313" s="30"/>
      <c r="H313" s="25"/>
      <c r="I313" s="43"/>
      <c r="J313" s="25"/>
      <c r="K313" s="25"/>
      <c r="L313" s="44"/>
      <c r="M313" s="44"/>
      <c r="N313" s="44"/>
      <c r="O313" s="42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</row>
    <row r="314" spans="1:63" ht="14.25" customHeight="1" x14ac:dyDescent="0.25">
      <c r="A314" s="41"/>
      <c r="B314" s="42"/>
      <c r="C314" s="42"/>
      <c r="D314" s="35"/>
      <c r="E314" s="25"/>
      <c r="F314" s="42"/>
      <c r="G314" s="30"/>
      <c r="H314" s="25"/>
      <c r="I314" s="43"/>
      <c r="J314" s="25"/>
      <c r="K314" s="25"/>
      <c r="L314" s="44"/>
      <c r="M314" s="44"/>
      <c r="N314" s="44"/>
      <c r="O314" s="42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</row>
    <row r="315" spans="1:63" ht="14.25" customHeight="1" x14ac:dyDescent="0.25">
      <c r="A315" s="41"/>
      <c r="B315" s="42"/>
      <c r="C315" s="42"/>
      <c r="D315" s="35"/>
      <c r="E315" s="25"/>
      <c r="F315" s="42"/>
      <c r="G315" s="30"/>
      <c r="H315" s="25"/>
      <c r="I315" s="43"/>
      <c r="J315" s="25"/>
      <c r="K315" s="25"/>
      <c r="L315" s="44"/>
      <c r="M315" s="44"/>
      <c r="N315" s="44"/>
      <c r="O315" s="42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</row>
    <row r="316" spans="1:63" ht="14.25" customHeight="1" x14ac:dyDescent="0.25">
      <c r="A316" s="41"/>
      <c r="B316" s="42"/>
      <c r="C316" s="42"/>
      <c r="D316" s="35"/>
      <c r="E316" s="25"/>
      <c r="F316" s="42"/>
      <c r="G316" s="30"/>
      <c r="H316" s="25"/>
      <c r="I316" s="43"/>
      <c r="J316" s="25"/>
      <c r="K316" s="25"/>
      <c r="L316" s="44"/>
      <c r="M316" s="44"/>
      <c r="N316" s="44"/>
      <c r="O316" s="42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</row>
    <row r="317" spans="1:63" ht="14.25" customHeight="1" x14ac:dyDescent="0.25">
      <c r="A317" s="41"/>
      <c r="B317" s="42"/>
      <c r="C317" s="42"/>
      <c r="D317" s="35"/>
      <c r="E317" s="25"/>
      <c r="F317" s="42"/>
      <c r="G317" s="30"/>
      <c r="H317" s="25"/>
      <c r="I317" s="43"/>
      <c r="J317" s="25"/>
      <c r="K317" s="25"/>
      <c r="L317" s="44"/>
      <c r="M317" s="44"/>
      <c r="N317" s="44"/>
      <c r="O317" s="42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</row>
    <row r="318" spans="1:63" ht="14.25" customHeight="1" x14ac:dyDescent="0.25">
      <c r="A318" s="41"/>
      <c r="B318" s="42"/>
      <c r="C318" s="42"/>
      <c r="D318" s="35"/>
      <c r="E318" s="25"/>
      <c r="F318" s="42"/>
      <c r="G318" s="30"/>
      <c r="H318" s="25"/>
      <c r="I318" s="43"/>
      <c r="J318" s="25"/>
      <c r="K318" s="25"/>
      <c r="L318" s="44"/>
      <c r="M318" s="44"/>
      <c r="N318" s="44"/>
      <c r="O318" s="42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</row>
    <row r="319" spans="1:63" ht="14.25" customHeight="1" x14ac:dyDescent="0.25">
      <c r="A319" s="41"/>
      <c r="B319" s="42"/>
      <c r="C319" s="42"/>
      <c r="D319" s="35"/>
      <c r="E319" s="25"/>
      <c r="F319" s="42"/>
      <c r="G319" s="30"/>
      <c r="H319" s="25"/>
      <c r="I319" s="43"/>
      <c r="J319" s="25"/>
      <c r="K319" s="25"/>
      <c r="L319" s="44"/>
      <c r="M319" s="44"/>
      <c r="N319" s="44"/>
      <c r="O319" s="42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</row>
    <row r="320" spans="1:63" ht="14.25" customHeight="1" x14ac:dyDescent="0.25">
      <c r="A320" s="41"/>
      <c r="B320" s="42"/>
      <c r="C320" s="42"/>
      <c r="D320" s="35"/>
      <c r="E320" s="25"/>
      <c r="F320" s="42"/>
      <c r="G320" s="30"/>
      <c r="H320" s="25"/>
      <c r="I320" s="43"/>
      <c r="J320" s="25"/>
      <c r="K320" s="25"/>
      <c r="L320" s="44"/>
      <c r="M320" s="44"/>
      <c r="N320" s="44"/>
      <c r="O320" s="42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</row>
    <row r="321" spans="1:63" ht="14.25" customHeight="1" x14ac:dyDescent="0.25">
      <c r="A321" s="41"/>
      <c r="B321" s="42"/>
      <c r="C321" s="42"/>
      <c r="D321" s="35"/>
      <c r="E321" s="25"/>
      <c r="F321" s="42"/>
      <c r="G321" s="30"/>
      <c r="H321" s="25"/>
      <c r="I321" s="43"/>
      <c r="J321" s="25"/>
      <c r="K321" s="25"/>
      <c r="L321" s="44"/>
      <c r="M321" s="44"/>
      <c r="N321" s="44"/>
      <c r="O321" s="42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</row>
    <row r="322" spans="1:63" ht="14.25" customHeight="1" x14ac:dyDescent="0.25">
      <c r="A322" s="41"/>
      <c r="B322" s="42"/>
      <c r="C322" s="42"/>
      <c r="D322" s="35"/>
      <c r="E322" s="25"/>
      <c r="F322" s="42"/>
      <c r="G322" s="30"/>
      <c r="H322" s="25"/>
      <c r="I322" s="43"/>
      <c r="J322" s="25"/>
      <c r="K322" s="25"/>
      <c r="L322" s="44"/>
      <c r="M322" s="44"/>
      <c r="N322" s="44"/>
      <c r="O322" s="42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</row>
    <row r="323" spans="1:63" ht="14.25" customHeight="1" x14ac:dyDescent="0.25">
      <c r="A323" s="41"/>
      <c r="B323" s="42"/>
      <c r="C323" s="42"/>
      <c r="D323" s="35"/>
      <c r="E323" s="25"/>
      <c r="F323" s="42"/>
      <c r="G323" s="30"/>
      <c r="H323" s="25"/>
      <c r="I323" s="43"/>
      <c r="J323" s="25"/>
      <c r="K323" s="25"/>
      <c r="L323" s="44"/>
      <c r="M323" s="44"/>
      <c r="N323" s="44"/>
      <c r="O323" s="42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</row>
    <row r="324" spans="1:63" ht="14.25" customHeight="1" x14ac:dyDescent="0.25">
      <c r="A324" s="41"/>
      <c r="B324" s="42"/>
      <c r="C324" s="42"/>
      <c r="D324" s="35"/>
      <c r="E324" s="25"/>
      <c r="F324" s="42"/>
      <c r="G324" s="30"/>
      <c r="H324" s="25"/>
      <c r="I324" s="43"/>
      <c r="J324" s="25"/>
      <c r="K324" s="25"/>
      <c r="L324" s="44"/>
      <c r="M324" s="44"/>
      <c r="N324" s="44"/>
      <c r="O324" s="42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</row>
    <row r="325" spans="1:63" ht="14.25" customHeight="1" x14ac:dyDescent="0.25">
      <c r="A325" s="41"/>
      <c r="B325" s="42"/>
      <c r="C325" s="42"/>
      <c r="D325" s="35"/>
      <c r="E325" s="25"/>
      <c r="F325" s="42"/>
      <c r="G325" s="30"/>
      <c r="H325" s="25"/>
      <c r="I325" s="43"/>
      <c r="J325" s="25"/>
      <c r="K325" s="25"/>
      <c r="L325" s="44"/>
      <c r="M325" s="44"/>
      <c r="N325" s="44"/>
      <c r="O325" s="42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</row>
    <row r="326" spans="1:63" ht="14.25" customHeight="1" x14ac:dyDescent="0.25">
      <c r="A326" s="41"/>
      <c r="B326" s="42"/>
      <c r="C326" s="42"/>
      <c r="D326" s="35"/>
      <c r="E326" s="25"/>
      <c r="F326" s="42"/>
      <c r="G326" s="30"/>
      <c r="H326" s="25"/>
      <c r="I326" s="43"/>
      <c r="J326" s="25"/>
      <c r="K326" s="25"/>
      <c r="L326" s="44"/>
      <c r="M326" s="44"/>
      <c r="N326" s="44"/>
      <c r="O326" s="42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</row>
    <row r="327" spans="1:63" ht="14.25" customHeight="1" x14ac:dyDescent="0.25">
      <c r="A327" s="41"/>
      <c r="B327" s="42"/>
      <c r="C327" s="42"/>
      <c r="D327" s="35"/>
      <c r="E327" s="25"/>
      <c r="F327" s="42"/>
      <c r="G327" s="30"/>
      <c r="H327" s="25"/>
      <c r="I327" s="43"/>
      <c r="J327" s="25"/>
      <c r="K327" s="25"/>
      <c r="L327" s="44"/>
      <c r="M327" s="44"/>
      <c r="N327" s="44"/>
      <c r="O327" s="42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</row>
    <row r="328" spans="1:63" ht="14.25" customHeight="1" x14ac:dyDescent="0.25">
      <c r="A328" s="41"/>
      <c r="B328" s="42"/>
      <c r="C328" s="42"/>
      <c r="D328" s="35"/>
      <c r="E328" s="25"/>
      <c r="F328" s="42"/>
      <c r="G328" s="30"/>
      <c r="H328" s="25"/>
      <c r="I328" s="43"/>
      <c r="J328" s="25"/>
      <c r="K328" s="25"/>
      <c r="L328" s="44"/>
      <c r="M328" s="44"/>
      <c r="N328" s="44"/>
      <c r="O328" s="42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</row>
    <row r="329" spans="1:63" ht="14.25" customHeight="1" x14ac:dyDescent="0.25">
      <c r="A329" s="41"/>
      <c r="B329" s="42"/>
      <c r="C329" s="42"/>
      <c r="D329" s="35"/>
      <c r="E329" s="25"/>
      <c r="F329" s="42"/>
      <c r="G329" s="30"/>
      <c r="H329" s="25"/>
      <c r="I329" s="43"/>
      <c r="J329" s="25"/>
      <c r="K329" s="25"/>
      <c r="L329" s="44"/>
      <c r="M329" s="44"/>
      <c r="N329" s="44"/>
      <c r="O329" s="42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</row>
    <row r="330" spans="1:63" ht="14.25" customHeight="1" x14ac:dyDescent="0.25">
      <c r="A330" s="41"/>
      <c r="B330" s="42"/>
      <c r="C330" s="42"/>
      <c r="D330" s="35"/>
      <c r="E330" s="25"/>
      <c r="F330" s="42"/>
      <c r="G330" s="30"/>
      <c r="H330" s="25"/>
      <c r="I330" s="43"/>
      <c r="J330" s="25"/>
      <c r="K330" s="25"/>
      <c r="L330" s="44"/>
      <c r="M330" s="44"/>
      <c r="N330" s="44"/>
      <c r="O330" s="42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</row>
    <row r="331" spans="1:63" ht="14.25" customHeight="1" x14ac:dyDescent="0.25">
      <c r="A331" s="41"/>
      <c r="B331" s="42"/>
      <c r="C331" s="42"/>
      <c r="D331" s="35"/>
      <c r="E331" s="25"/>
      <c r="F331" s="42"/>
      <c r="G331" s="30"/>
      <c r="H331" s="25"/>
      <c r="I331" s="43"/>
      <c r="J331" s="25"/>
      <c r="K331" s="25"/>
      <c r="L331" s="44"/>
      <c r="M331" s="44"/>
      <c r="N331" s="44"/>
      <c r="O331" s="42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</row>
    <row r="332" spans="1:63" ht="14.25" customHeight="1" x14ac:dyDescent="0.25">
      <c r="A332" s="41"/>
      <c r="B332" s="42"/>
      <c r="C332" s="42"/>
      <c r="D332" s="35"/>
      <c r="E332" s="25"/>
      <c r="F332" s="42"/>
      <c r="G332" s="30"/>
      <c r="H332" s="25"/>
      <c r="I332" s="43"/>
      <c r="J332" s="25"/>
      <c r="K332" s="25"/>
      <c r="L332" s="44"/>
      <c r="M332" s="44"/>
      <c r="N332" s="44"/>
      <c r="O332" s="42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</row>
    <row r="333" spans="1:63" ht="14.25" customHeight="1" x14ac:dyDescent="0.25">
      <c r="A333" s="41"/>
      <c r="B333" s="42"/>
      <c r="C333" s="42"/>
      <c r="D333" s="35"/>
      <c r="E333" s="25"/>
      <c r="F333" s="42"/>
      <c r="G333" s="30"/>
      <c r="H333" s="25"/>
      <c r="I333" s="43"/>
      <c r="J333" s="25"/>
      <c r="K333" s="25"/>
      <c r="L333" s="44"/>
      <c r="M333" s="44"/>
      <c r="N333" s="44"/>
      <c r="O333" s="42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</row>
    <row r="334" spans="1:63" ht="14.25" customHeight="1" x14ac:dyDescent="0.25">
      <c r="A334" s="41"/>
      <c r="B334" s="42"/>
      <c r="C334" s="42"/>
      <c r="D334" s="35"/>
      <c r="E334" s="25"/>
      <c r="F334" s="42"/>
      <c r="G334" s="30"/>
      <c r="H334" s="25"/>
      <c r="I334" s="43"/>
      <c r="J334" s="25"/>
      <c r="K334" s="25"/>
      <c r="L334" s="44"/>
      <c r="M334" s="44"/>
      <c r="N334" s="44"/>
      <c r="O334" s="42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</row>
    <row r="335" spans="1:63" ht="14.25" customHeight="1" x14ac:dyDescent="0.25">
      <c r="A335" s="41"/>
      <c r="B335" s="42"/>
      <c r="C335" s="42"/>
      <c r="D335" s="35"/>
      <c r="E335" s="25"/>
      <c r="F335" s="42"/>
      <c r="G335" s="30"/>
      <c r="H335" s="25"/>
      <c r="I335" s="43"/>
      <c r="J335" s="25"/>
      <c r="K335" s="25"/>
      <c r="L335" s="44"/>
      <c r="M335" s="44"/>
      <c r="N335" s="44"/>
      <c r="O335" s="42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</row>
    <row r="336" spans="1:63" ht="14.25" customHeight="1" x14ac:dyDescent="0.25">
      <c r="A336" s="41"/>
      <c r="B336" s="42"/>
      <c r="C336" s="42"/>
      <c r="D336" s="35"/>
      <c r="E336" s="25"/>
      <c r="F336" s="42"/>
      <c r="G336" s="30"/>
      <c r="H336" s="25"/>
      <c r="I336" s="43"/>
      <c r="J336" s="25"/>
      <c r="K336" s="25"/>
      <c r="L336" s="44"/>
      <c r="M336" s="44"/>
      <c r="N336" s="44"/>
      <c r="O336" s="42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</row>
    <row r="337" spans="1:63" ht="14.25" customHeight="1" x14ac:dyDescent="0.25">
      <c r="A337" s="41"/>
      <c r="B337" s="42"/>
      <c r="C337" s="42"/>
      <c r="D337" s="35"/>
      <c r="E337" s="25"/>
      <c r="F337" s="42"/>
      <c r="G337" s="30"/>
      <c r="H337" s="25"/>
      <c r="I337" s="43"/>
      <c r="J337" s="25"/>
      <c r="K337" s="25"/>
      <c r="L337" s="44"/>
      <c r="M337" s="44"/>
      <c r="N337" s="44"/>
      <c r="O337" s="42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</row>
    <row r="338" spans="1:63" ht="14.25" customHeight="1" x14ac:dyDescent="0.25">
      <c r="A338" s="41"/>
      <c r="B338" s="42"/>
      <c r="C338" s="42"/>
      <c r="D338" s="35"/>
      <c r="E338" s="25"/>
      <c r="F338" s="42"/>
      <c r="G338" s="30"/>
      <c r="H338" s="25"/>
      <c r="I338" s="43"/>
      <c r="J338" s="25"/>
      <c r="K338" s="25"/>
      <c r="L338" s="44"/>
      <c r="M338" s="44"/>
      <c r="N338" s="44"/>
      <c r="O338" s="42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</row>
    <row r="339" spans="1:63" ht="14.25" customHeight="1" x14ac:dyDescent="0.25">
      <c r="A339" s="41"/>
      <c r="B339" s="42"/>
      <c r="C339" s="42"/>
      <c r="D339" s="35"/>
      <c r="E339" s="25"/>
      <c r="F339" s="42"/>
      <c r="G339" s="30"/>
      <c r="H339" s="25"/>
      <c r="I339" s="43"/>
      <c r="J339" s="25"/>
      <c r="K339" s="25"/>
      <c r="L339" s="44"/>
      <c r="M339" s="44"/>
      <c r="N339" s="44"/>
      <c r="O339" s="42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</row>
    <row r="340" spans="1:63" ht="14.25" customHeight="1" x14ac:dyDescent="0.25">
      <c r="A340" s="41"/>
      <c r="B340" s="42"/>
      <c r="C340" s="42"/>
      <c r="D340" s="35"/>
      <c r="E340" s="25"/>
      <c r="F340" s="42"/>
      <c r="G340" s="30"/>
      <c r="H340" s="25"/>
      <c r="I340" s="43"/>
      <c r="J340" s="25"/>
      <c r="K340" s="25"/>
      <c r="L340" s="44"/>
      <c r="M340" s="44"/>
      <c r="N340" s="44"/>
      <c r="O340" s="42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</row>
    <row r="341" spans="1:63" ht="14.25" customHeight="1" x14ac:dyDescent="0.25">
      <c r="A341" s="41"/>
      <c r="B341" s="42"/>
      <c r="C341" s="42"/>
      <c r="D341" s="35"/>
      <c r="E341" s="25"/>
      <c r="F341" s="42"/>
      <c r="G341" s="30"/>
      <c r="H341" s="25"/>
      <c r="I341" s="43"/>
      <c r="J341" s="25"/>
      <c r="K341" s="25"/>
      <c r="L341" s="44"/>
      <c r="M341" s="44"/>
      <c r="N341" s="44"/>
      <c r="O341" s="42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</row>
    <row r="342" spans="1:63" ht="14.25" customHeight="1" x14ac:dyDescent="0.25">
      <c r="A342" s="41"/>
      <c r="B342" s="42"/>
      <c r="C342" s="42"/>
      <c r="D342" s="35"/>
      <c r="E342" s="25"/>
      <c r="F342" s="42"/>
      <c r="G342" s="30"/>
      <c r="H342" s="25"/>
      <c r="I342" s="43"/>
      <c r="J342" s="25"/>
      <c r="K342" s="25"/>
      <c r="L342" s="44"/>
      <c r="M342" s="44"/>
      <c r="N342" s="44"/>
      <c r="O342" s="42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</row>
    <row r="343" spans="1:63" ht="14.25" customHeight="1" x14ac:dyDescent="0.25">
      <c r="A343" s="41"/>
      <c r="B343" s="42"/>
      <c r="C343" s="42"/>
      <c r="D343" s="35"/>
      <c r="E343" s="25"/>
      <c r="F343" s="42"/>
      <c r="G343" s="30"/>
      <c r="H343" s="25"/>
      <c r="I343" s="43"/>
      <c r="J343" s="25"/>
      <c r="K343" s="25"/>
      <c r="L343" s="44"/>
      <c r="M343" s="44"/>
      <c r="N343" s="44"/>
      <c r="O343" s="42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</row>
    <row r="344" spans="1:63" ht="14.25" customHeight="1" x14ac:dyDescent="0.25">
      <c r="A344" s="41"/>
      <c r="B344" s="42"/>
      <c r="C344" s="42"/>
      <c r="D344" s="35"/>
      <c r="E344" s="25"/>
      <c r="F344" s="42"/>
      <c r="G344" s="30"/>
      <c r="H344" s="25"/>
      <c r="I344" s="43"/>
      <c r="J344" s="25"/>
      <c r="K344" s="25"/>
      <c r="L344" s="44"/>
      <c r="M344" s="44"/>
      <c r="N344" s="44"/>
      <c r="O344" s="42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</row>
    <row r="345" spans="1:63" ht="14.25" customHeight="1" x14ac:dyDescent="0.25">
      <c r="A345" s="41"/>
      <c r="B345" s="42"/>
      <c r="C345" s="42"/>
      <c r="D345" s="35"/>
      <c r="E345" s="25"/>
      <c r="F345" s="42"/>
      <c r="G345" s="30"/>
      <c r="H345" s="25"/>
      <c r="I345" s="43"/>
      <c r="J345" s="25"/>
      <c r="K345" s="25"/>
      <c r="L345" s="44"/>
      <c r="M345" s="44"/>
      <c r="N345" s="44"/>
      <c r="O345" s="42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</row>
    <row r="346" spans="1:63" ht="14.25" customHeight="1" x14ac:dyDescent="0.25">
      <c r="A346" s="41"/>
      <c r="B346" s="42"/>
      <c r="C346" s="42"/>
      <c r="D346" s="35"/>
      <c r="E346" s="25"/>
      <c r="F346" s="42"/>
      <c r="G346" s="30"/>
      <c r="H346" s="25"/>
      <c r="I346" s="43"/>
      <c r="J346" s="25"/>
      <c r="K346" s="25"/>
      <c r="L346" s="44"/>
      <c r="M346" s="44"/>
      <c r="N346" s="44"/>
      <c r="O346" s="42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</row>
    <row r="347" spans="1:63" ht="14.25" customHeight="1" x14ac:dyDescent="0.25">
      <c r="A347" s="41"/>
      <c r="B347" s="42"/>
      <c r="C347" s="42"/>
      <c r="D347" s="35"/>
      <c r="E347" s="25"/>
      <c r="F347" s="42"/>
      <c r="G347" s="30"/>
      <c r="H347" s="25"/>
      <c r="I347" s="43"/>
      <c r="J347" s="25"/>
      <c r="K347" s="25"/>
      <c r="L347" s="44"/>
      <c r="M347" s="44"/>
      <c r="N347" s="44"/>
      <c r="O347" s="42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</row>
    <row r="348" spans="1:63" ht="14.25" customHeight="1" x14ac:dyDescent="0.25">
      <c r="A348" s="41"/>
      <c r="B348" s="42"/>
      <c r="C348" s="42"/>
      <c r="D348" s="35"/>
      <c r="E348" s="25"/>
      <c r="F348" s="42"/>
      <c r="G348" s="30"/>
      <c r="H348" s="25"/>
      <c r="I348" s="43"/>
      <c r="J348" s="25"/>
      <c r="K348" s="25"/>
      <c r="L348" s="44"/>
      <c r="M348" s="44"/>
      <c r="N348" s="44"/>
      <c r="O348" s="42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</row>
    <row r="349" spans="1:63" ht="14.25" customHeight="1" x14ac:dyDescent="0.25">
      <c r="A349" s="41"/>
      <c r="B349" s="42"/>
      <c r="C349" s="42"/>
      <c r="D349" s="35"/>
      <c r="E349" s="25"/>
      <c r="F349" s="42"/>
      <c r="G349" s="30"/>
      <c r="H349" s="25"/>
      <c r="I349" s="43"/>
      <c r="J349" s="25"/>
      <c r="K349" s="25"/>
      <c r="L349" s="44"/>
      <c r="M349" s="44"/>
      <c r="N349" s="44"/>
      <c r="O349" s="42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</row>
    <row r="350" spans="1:63" ht="14.25" customHeight="1" x14ac:dyDescent="0.25">
      <c r="A350" s="41"/>
      <c r="B350" s="42"/>
      <c r="C350" s="42"/>
      <c r="D350" s="35"/>
      <c r="E350" s="25"/>
      <c r="F350" s="42"/>
      <c r="G350" s="30"/>
      <c r="H350" s="25"/>
      <c r="I350" s="43"/>
      <c r="J350" s="25"/>
      <c r="K350" s="25"/>
      <c r="L350" s="44"/>
      <c r="M350" s="44"/>
      <c r="N350" s="44"/>
      <c r="O350" s="42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</row>
    <row r="351" spans="1:63" ht="14.25" customHeight="1" x14ac:dyDescent="0.25">
      <c r="A351" s="41"/>
      <c r="B351" s="42"/>
      <c r="C351" s="42"/>
      <c r="D351" s="35"/>
      <c r="E351" s="25"/>
      <c r="F351" s="42"/>
      <c r="G351" s="30"/>
      <c r="H351" s="25"/>
      <c r="I351" s="43"/>
      <c r="J351" s="25"/>
      <c r="K351" s="25"/>
      <c r="L351" s="44"/>
      <c r="M351" s="44"/>
      <c r="N351" s="44"/>
      <c r="O351" s="42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</row>
    <row r="352" spans="1:63" ht="14.25" customHeight="1" x14ac:dyDescent="0.25">
      <c r="A352" s="41"/>
      <c r="B352" s="42"/>
      <c r="C352" s="42"/>
      <c r="D352" s="35"/>
      <c r="E352" s="25"/>
      <c r="F352" s="42"/>
      <c r="G352" s="30"/>
      <c r="H352" s="25"/>
      <c r="I352" s="43"/>
      <c r="J352" s="25"/>
      <c r="K352" s="25"/>
      <c r="L352" s="44"/>
      <c r="M352" s="44"/>
      <c r="N352" s="44"/>
      <c r="O352" s="42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</row>
    <row r="353" spans="1:63" ht="14.25" customHeight="1" x14ac:dyDescent="0.25">
      <c r="A353" s="41"/>
      <c r="B353" s="42"/>
      <c r="C353" s="42"/>
      <c r="D353" s="35"/>
      <c r="E353" s="25"/>
      <c r="F353" s="42"/>
      <c r="G353" s="30"/>
      <c r="H353" s="25"/>
      <c r="I353" s="43"/>
      <c r="J353" s="25"/>
      <c r="K353" s="25"/>
      <c r="L353" s="44"/>
      <c r="M353" s="44"/>
      <c r="N353" s="44"/>
      <c r="O353" s="42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</row>
    <row r="354" spans="1:63" ht="14.25" customHeight="1" x14ac:dyDescent="0.25">
      <c r="A354" s="41"/>
      <c r="B354" s="42"/>
      <c r="C354" s="42"/>
      <c r="D354" s="35"/>
      <c r="E354" s="25"/>
      <c r="F354" s="42"/>
      <c r="G354" s="30"/>
      <c r="H354" s="25"/>
      <c r="I354" s="43"/>
      <c r="J354" s="25"/>
      <c r="K354" s="25"/>
      <c r="L354" s="44"/>
      <c r="M354" s="44"/>
      <c r="N354" s="44"/>
      <c r="O354" s="42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</row>
    <row r="355" spans="1:63" ht="14.25" customHeight="1" x14ac:dyDescent="0.25">
      <c r="A355" s="41"/>
      <c r="B355" s="42"/>
      <c r="C355" s="42"/>
      <c r="D355" s="35"/>
      <c r="E355" s="25"/>
      <c r="F355" s="42"/>
      <c r="G355" s="30"/>
      <c r="H355" s="25"/>
      <c r="I355" s="43"/>
      <c r="J355" s="25"/>
      <c r="K355" s="25"/>
      <c r="L355" s="44"/>
      <c r="M355" s="44"/>
      <c r="N355" s="44"/>
      <c r="O355" s="42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</row>
    <row r="356" spans="1:63" ht="14.25" customHeight="1" x14ac:dyDescent="0.25">
      <c r="A356" s="41"/>
      <c r="B356" s="42"/>
      <c r="C356" s="42"/>
      <c r="D356" s="35"/>
      <c r="E356" s="25"/>
      <c r="F356" s="42"/>
      <c r="G356" s="30"/>
      <c r="H356" s="25"/>
      <c r="I356" s="43"/>
      <c r="J356" s="25"/>
      <c r="K356" s="25"/>
      <c r="L356" s="44"/>
      <c r="M356" s="44"/>
      <c r="N356" s="44"/>
      <c r="O356" s="42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</row>
    <row r="357" spans="1:63" ht="14.25" customHeight="1" x14ac:dyDescent="0.25">
      <c r="A357" s="41"/>
      <c r="B357" s="42"/>
      <c r="C357" s="42"/>
      <c r="D357" s="35"/>
      <c r="E357" s="25"/>
      <c r="F357" s="42"/>
      <c r="G357" s="30"/>
      <c r="H357" s="25"/>
      <c r="I357" s="43"/>
      <c r="J357" s="25"/>
      <c r="K357" s="25"/>
      <c r="L357" s="44"/>
      <c r="M357" s="44"/>
      <c r="N357" s="44"/>
      <c r="O357" s="42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</row>
    <row r="358" spans="1:63" ht="14.25" customHeight="1" x14ac:dyDescent="0.25">
      <c r="A358" s="41"/>
      <c r="B358" s="42"/>
      <c r="C358" s="42"/>
      <c r="D358" s="35"/>
      <c r="E358" s="25"/>
      <c r="F358" s="42"/>
      <c r="G358" s="30"/>
      <c r="H358" s="25"/>
      <c r="I358" s="43"/>
      <c r="J358" s="25"/>
      <c r="K358" s="25"/>
      <c r="L358" s="44"/>
      <c r="M358" s="44"/>
      <c r="N358" s="44"/>
      <c r="O358" s="42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</row>
    <row r="359" spans="1:63" ht="14.25" customHeight="1" x14ac:dyDescent="0.25">
      <c r="A359" s="41"/>
      <c r="B359" s="42"/>
      <c r="C359" s="42"/>
      <c r="D359" s="35"/>
      <c r="E359" s="25"/>
      <c r="F359" s="42"/>
      <c r="G359" s="30"/>
      <c r="H359" s="25"/>
      <c r="I359" s="43"/>
      <c r="J359" s="25"/>
      <c r="K359" s="25"/>
      <c r="L359" s="44"/>
      <c r="M359" s="44"/>
      <c r="N359" s="44"/>
      <c r="O359" s="42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</row>
    <row r="360" spans="1:63" ht="14.25" customHeight="1" x14ac:dyDescent="0.25">
      <c r="A360" s="41"/>
      <c r="B360" s="42"/>
      <c r="C360" s="42"/>
      <c r="D360" s="35"/>
      <c r="E360" s="25"/>
      <c r="F360" s="42"/>
      <c r="G360" s="30"/>
      <c r="H360" s="25"/>
      <c r="I360" s="43"/>
      <c r="J360" s="25"/>
      <c r="K360" s="25"/>
      <c r="L360" s="44"/>
      <c r="M360" s="44"/>
      <c r="N360" s="44"/>
      <c r="O360" s="42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</row>
    <row r="361" spans="1:63" ht="14.25" customHeight="1" x14ac:dyDescent="0.25">
      <c r="A361" s="41"/>
      <c r="B361" s="42"/>
      <c r="C361" s="42"/>
      <c r="D361" s="35"/>
      <c r="E361" s="25"/>
      <c r="F361" s="42"/>
      <c r="G361" s="30"/>
      <c r="H361" s="25"/>
      <c r="I361" s="43"/>
      <c r="J361" s="25"/>
      <c r="K361" s="25"/>
      <c r="L361" s="44"/>
      <c r="M361" s="44"/>
      <c r="N361" s="44"/>
      <c r="O361" s="42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</row>
    <row r="362" spans="1:63" ht="14.25" customHeight="1" x14ac:dyDescent="0.25">
      <c r="A362" s="41"/>
      <c r="B362" s="42"/>
      <c r="C362" s="42"/>
      <c r="D362" s="35"/>
      <c r="E362" s="25"/>
      <c r="F362" s="42"/>
      <c r="G362" s="30"/>
      <c r="H362" s="25"/>
      <c r="I362" s="43"/>
      <c r="J362" s="25"/>
      <c r="K362" s="25"/>
      <c r="L362" s="44"/>
      <c r="M362" s="44"/>
      <c r="N362" s="44"/>
      <c r="O362" s="42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</row>
    <row r="363" spans="1:63" ht="14.25" customHeight="1" x14ac:dyDescent="0.25">
      <c r="A363" s="41"/>
      <c r="B363" s="42"/>
      <c r="C363" s="42"/>
      <c r="D363" s="35"/>
      <c r="E363" s="25"/>
      <c r="F363" s="42"/>
      <c r="G363" s="30"/>
      <c r="H363" s="25"/>
      <c r="I363" s="43"/>
      <c r="J363" s="25"/>
      <c r="K363" s="25"/>
      <c r="L363" s="44"/>
      <c r="M363" s="44"/>
      <c r="N363" s="44"/>
      <c r="O363" s="42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</row>
    <row r="364" spans="1:63" ht="14.25" customHeight="1" x14ac:dyDescent="0.25">
      <c r="A364" s="41"/>
      <c r="B364" s="42"/>
      <c r="C364" s="42"/>
      <c r="D364" s="35"/>
      <c r="E364" s="25"/>
      <c r="F364" s="42"/>
      <c r="G364" s="30"/>
      <c r="H364" s="25"/>
      <c r="I364" s="43"/>
      <c r="J364" s="25"/>
      <c r="K364" s="25"/>
      <c r="L364" s="44"/>
      <c r="M364" s="44"/>
      <c r="N364" s="44"/>
      <c r="O364" s="42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</row>
    <row r="365" spans="1:63" ht="14.25" customHeight="1" x14ac:dyDescent="0.25">
      <c r="A365" s="41"/>
      <c r="B365" s="42"/>
      <c r="C365" s="42"/>
      <c r="D365" s="35"/>
      <c r="E365" s="25"/>
      <c r="F365" s="42"/>
      <c r="G365" s="30"/>
      <c r="H365" s="25"/>
      <c r="I365" s="43"/>
      <c r="J365" s="25"/>
      <c r="K365" s="25"/>
      <c r="L365" s="44"/>
      <c r="M365" s="44"/>
      <c r="N365" s="44"/>
      <c r="O365" s="42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</row>
    <row r="366" spans="1:63" ht="14.25" customHeight="1" x14ac:dyDescent="0.25">
      <c r="A366" s="41"/>
      <c r="B366" s="42"/>
      <c r="C366" s="42"/>
      <c r="D366" s="35"/>
      <c r="E366" s="25"/>
      <c r="F366" s="42"/>
      <c r="G366" s="30"/>
      <c r="H366" s="25"/>
      <c r="I366" s="43"/>
      <c r="J366" s="25"/>
      <c r="K366" s="25"/>
      <c r="L366" s="44"/>
      <c r="M366" s="44"/>
      <c r="N366" s="44"/>
      <c r="O366" s="42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</row>
    <row r="367" spans="1:63" ht="14.25" customHeight="1" x14ac:dyDescent="0.25">
      <c r="A367" s="41"/>
      <c r="B367" s="42"/>
      <c r="C367" s="42"/>
      <c r="D367" s="35"/>
      <c r="E367" s="25"/>
      <c r="F367" s="42"/>
      <c r="G367" s="30"/>
      <c r="H367" s="25"/>
      <c r="I367" s="43"/>
      <c r="J367" s="25"/>
      <c r="K367" s="25"/>
      <c r="L367" s="44"/>
      <c r="M367" s="44"/>
      <c r="N367" s="44"/>
      <c r="O367" s="42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</row>
    <row r="368" spans="1:63" ht="14.25" customHeight="1" x14ac:dyDescent="0.25">
      <c r="A368" s="41"/>
      <c r="B368" s="42"/>
      <c r="C368" s="42"/>
      <c r="D368" s="35"/>
      <c r="E368" s="25"/>
      <c r="F368" s="42"/>
      <c r="G368" s="30"/>
      <c r="H368" s="25"/>
      <c r="I368" s="43"/>
      <c r="J368" s="25"/>
      <c r="K368" s="25"/>
      <c r="L368" s="44"/>
      <c r="M368" s="44"/>
      <c r="N368" s="44"/>
      <c r="O368" s="42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</row>
    <row r="369" spans="1:63" ht="14.25" customHeight="1" x14ac:dyDescent="0.25">
      <c r="A369" s="41"/>
      <c r="B369" s="42"/>
      <c r="C369" s="42"/>
      <c r="D369" s="35"/>
      <c r="E369" s="25"/>
      <c r="F369" s="42"/>
      <c r="G369" s="30"/>
      <c r="H369" s="25"/>
      <c r="I369" s="43"/>
      <c r="J369" s="25"/>
      <c r="K369" s="25"/>
      <c r="L369" s="44"/>
      <c r="M369" s="44"/>
      <c r="N369" s="44"/>
      <c r="O369" s="42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</row>
    <row r="370" spans="1:63" ht="14.25" customHeight="1" x14ac:dyDescent="0.25">
      <c r="A370" s="41"/>
      <c r="B370" s="42"/>
      <c r="C370" s="42"/>
      <c r="D370" s="35"/>
      <c r="E370" s="25"/>
      <c r="F370" s="42"/>
      <c r="G370" s="30"/>
      <c r="H370" s="25"/>
      <c r="I370" s="43"/>
      <c r="J370" s="25"/>
      <c r="K370" s="25"/>
      <c r="L370" s="44"/>
      <c r="M370" s="44"/>
      <c r="N370" s="44"/>
      <c r="O370" s="42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</row>
    <row r="371" spans="1:63" ht="14.25" customHeight="1" x14ac:dyDescent="0.25">
      <c r="A371" s="41"/>
      <c r="B371" s="42"/>
      <c r="C371" s="42"/>
      <c r="D371" s="35"/>
      <c r="E371" s="25"/>
      <c r="F371" s="42"/>
      <c r="G371" s="30"/>
      <c r="H371" s="25"/>
      <c r="I371" s="43"/>
      <c r="J371" s="25"/>
      <c r="K371" s="25"/>
      <c r="L371" s="44"/>
      <c r="M371" s="44"/>
      <c r="N371" s="44"/>
      <c r="O371" s="42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</row>
    <row r="372" spans="1:63" ht="14.25" customHeight="1" x14ac:dyDescent="0.25">
      <c r="A372" s="41"/>
      <c r="B372" s="42"/>
      <c r="C372" s="42"/>
      <c r="D372" s="35"/>
      <c r="E372" s="25"/>
      <c r="F372" s="42"/>
      <c r="G372" s="30"/>
      <c r="H372" s="25"/>
      <c r="I372" s="43"/>
      <c r="J372" s="25"/>
      <c r="K372" s="25"/>
      <c r="L372" s="44"/>
      <c r="M372" s="44"/>
      <c r="N372" s="44"/>
      <c r="O372" s="42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</row>
    <row r="373" spans="1:63" ht="14.25" customHeight="1" x14ac:dyDescent="0.25">
      <c r="A373" s="41"/>
      <c r="B373" s="42"/>
      <c r="C373" s="42"/>
      <c r="D373" s="35"/>
      <c r="E373" s="25"/>
      <c r="F373" s="42"/>
      <c r="G373" s="30"/>
      <c r="H373" s="25"/>
      <c r="I373" s="43"/>
      <c r="J373" s="25"/>
      <c r="K373" s="25"/>
      <c r="L373" s="44"/>
      <c r="M373" s="44"/>
      <c r="N373" s="44"/>
      <c r="O373" s="42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</row>
    <row r="374" spans="1:63" ht="14.25" customHeight="1" x14ac:dyDescent="0.25">
      <c r="A374" s="41"/>
      <c r="B374" s="42"/>
      <c r="C374" s="42"/>
      <c r="D374" s="35"/>
      <c r="E374" s="25"/>
      <c r="F374" s="42"/>
      <c r="G374" s="30"/>
      <c r="H374" s="25"/>
      <c r="I374" s="43"/>
      <c r="J374" s="25"/>
      <c r="K374" s="25"/>
      <c r="L374" s="44"/>
      <c r="M374" s="44"/>
      <c r="N374" s="44"/>
      <c r="O374" s="42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</row>
    <row r="375" spans="1:63" ht="14.25" customHeight="1" x14ac:dyDescent="0.25">
      <c r="A375" s="41"/>
      <c r="B375" s="42"/>
      <c r="C375" s="42"/>
      <c r="D375" s="35"/>
      <c r="E375" s="25"/>
      <c r="F375" s="42"/>
      <c r="G375" s="30"/>
      <c r="H375" s="25"/>
      <c r="I375" s="43"/>
      <c r="J375" s="25"/>
      <c r="K375" s="25"/>
      <c r="L375" s="44"/>
      <c r="M375" s="44"/>
      <c r="N375" s="44"/>
      <c r="O375" s="42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</row>
    <row r="376" spans="1:63" ht="14.25" customHeight="1" x14ac:dyDescent="0.25">
      <c r="A376" s="41"/>
      <c r="B376" s="42"/>
      <c r="C376" s="42"/>
      <c r="D376" s="35"/>
      <c r="E376" s="25"/>
      <c r="F376" s="42"/>
      <c r="G376" s="30"/>
      <c r="H376" s="25"/>
      <c r="I376" s="43"/>
      <c r="J376" s="25"/>
      <c r="K376" s="25"/>
      <c r="L376" s="44"/>
      <c r="M376" s="44"/>
      <c r="N376" s="44"/>
      <c r="O376" s="42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</row>
    <row r="377" spans="1:63" ht="14.25" customHeight="1" x14ac:dyDescent="0.25">
      <c r="A377" s="41"/>
      <c r="B377" s="42"/>
      <c r="C377" s="42"/>
      <c r="D377" s="35"/>
      <c r="E377" s="25"/>
      <c r="F377" s="42"/>
      <c r="G377" s="30"/>
      <c r="H377" s="25"/>
      <c r="I377" s="43"/>
      <c r="J377" s="25"/>
      <c r="K377" s="25"/>
      <c r="L377" s="44"/>
      <c r="M377" s="44"/>
      <c r="N377" s="44"/>
      <c r="O377" s="42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</row>
    <row r="378" spans="1:63" ht="14.25" customHeight="1" x14ac:dyDescent="0.25">
      <c r="A378" s="41"/>
      <c r="B378" s="42"/>
      <c r="C378" s="42"/>
      <c r="D378" s="35"/>
      <c r="E378" s="25"/>
      <c r="F378" s="42"/>
      <c r="G378" s="30"/>
      <c r="H378" s="25"/>
      <c r="I378" s="43"/>
      <c r="J378" s="25"/>
      <c r="K378" s="25"/>
      <c r="L378" s="44"/>
      <c r="M378" s="44"/>
      <c r="N378" s="44"/>
      <c r="O378" s="42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</row>
    <row r="379" spans="1:63" ht="14.25" customHeight="1" x14ac:dyDescent="0.25">
      <c r="A379" s="41"/>
      <c r="B379" s="42"/>
      <c r="C379" s="42"/>
      <c r="D379" s="35"/>
      <c r="E379" s="25"/>
      <c r="F379" s="42"/>
      <c r="G379" s="30"/>
      <c r="H379" s="25"/>
      <c r="I379" s="43"/>
      <c r="J379" s="25"/>
      <c r="K379" s="25"/>
      <c r="L379" s="44"/>
      <c r="M379" s="44"/>
      <c r="N379" s="44"/>
      <c r="O379" s="42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</row>
    <row r="380" spans="1:63" ht="14.25" customHeight="1" x14ac:dyDescent="0.25">
      <c r="A380" s="41"/>
      <c r="B380" s="42"/>
      <c r="C380" s="42"/>
      <c r="D380" s="35"/>
      <c r="E380" s="25"/>
      <c r="F380" s="42"/>
      <c r="G380" s="30"/>
      <c r="H380" s="25"/>
      <c r="I380" s="43"/>
      <c r="J380" s="25"/>
      <c r="K380" s="25"/>
      <c r="L380" s="44"/>
      <c r="M380" s="44"/>
      <c r="N380" s="44"/>
      <c r="O380" s="42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</row>
    <row r="381" spans="1:63" ht="14.25" customHeight="1" x14ac:dyDescent="0.25">
      <c r="A381" s="41"/>
      <c r="B381" s="42"/>
      <c r="C381" s="42"/>
      <c r="D381" s="35"/>
      <c r="E381" s="25"/>
      <c r="F381" s="42"/>
      <c r="G381" s="30"/>
      <c r="H381" s="25"/>
      <c r="I381" s="43"/>
      <c r="J381" s="25"/>
      <c r="K381" s="25"/>
      <c r="L381" s="44"/>
      <c r="M381" s="44"/>
      <c r="N381" s="44"/>
      <c r="O381" s="42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</row>
    <row r="382" spans="1:63" ht="14.25" customHeight="1" x14ac:dyDescent="0.25">
      <c r="A382" s="41"/>
      <c r="B382" s="42"/>
      <c r="C382" s="42"/>
      <c r="D382" s="35"/>
      <c r="E382" s="25"/>
      <c r="F382" s="42"/>
      <c r="G382" s="30"/>
      <c r="H382" s="25"/>
      <c r="I382" s="43"/>
      <c r="J382" s="25"/>
      <c r="K382" s="25"/>
      <c r="L382" s="44"/>
      <c r="M382" s="44"/>
      <c r="N382" s="44"/>
      <c r="O382" s="42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</row>
    <row r="383" spans="1:63" ht="14.25" customHeight="1" x14ac:dyDescent="0.25">
      <c r="A383" s="41"/>
      <c r="B383" s="42"/>
      <c r="C383" s="42"/>
      <c r="D383" s="35"/>
      <c r="E383" s="25"/>
      <c r="F383" s="42"/>
      <c r="G383" s="30"/>
      <c r="H383" s="25"/>
      <c r="I383" s="43"/>
      <c r="J383" s="25"/>
      <c r="K383" s="25"/>
      <c r="L383" s="44"/>
      <c r="M383" s="44"/>
      <c r="N383" s="44"/>
      <c r="O383" s="42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</row>
    <row r="384" spans="1:63" ht="14.25" customHeight="1" x14ac:dyDescent="0.25">
      <c r="A384" s="41"/>
      <c r="B384" s="42"/>
      <c r="C384" s="42"/>
      <c r="D384" s="35"/>
      <c r="E384" s="25"/>
      <c r="F384" s="42"/>
      <c r="G384" s="30"/>
      <c r="H384" s="25"/>
      <c r="I384" s="43"/>
      <c r="J384" s="25"/>
      <c r="K384" s="25"/>
      <c r="L384" s="44"/>
      <c r="M384" s="44"/>
      <c r="N384" s="44"/>
      <c r="O384" s="42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</row>
    <row r="385" spans="1:63" ht="14.25" customHeight="1" x14ac:dyDescent="0.25">
      <c r="A385" s="41"/>
      <c r="B385" s="42"/>
      <c r="C385" s="42"/>
      <c r="D385" s="35"/>
      <c r="E385" s="25"/>
      <c r="F385" s="42"/>
      <c r="G385" s="30"/>
      <c r="H385" s="25"/>
      <c r="I385" s="43"/>
      <c r="J385" s="25"/>
      <c r="K385" s="25"/>
      <c r="L385" s="44"/>
      <c r="M385" s="44"/>
      <c r="N385" s="44"/>
      <c r="O385" s="42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</row>
    <row r="386" spans="1:63" ht="14.25" customHeight="1" x14ac:dyDescent="0.25">
      <c r="A386" s="41"/>
      <c r="B386" s="42"/>
      <c r="C386" s="42"/>
      <c r="D386" s="35"/>
      <c r="E386" s="25"/>
      <c r="F386" s="42"/>
      <c r="G386" s="30"/>
      <c r="H386" s="25"/>
      <c r="I386" s="43"/>
      <c r="J386" s="25"/>
      <c r="K386" s="25"/>
      <c r="L386" s="44"/>
      <c r="M386" s="44"/>
      <c r="N386" s="44"/>
      <c r="O386" s="42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</row>
    <row r="387" spans="1:63" ht="14.25" customHeight="1" x14ac:dyDescent="0.25">
      <c r="A387" s="41"/>
      <c r="B387" s="42"/>
      <c r="C387" s="42"/>
      <c r="D387" s="35"/>
      <c r="E387" s="25"/>
      <c r="F387" s="42"/>
      <c r="G387" s="30"/>
      <c r="H387" s="25"/>
      <c r="I387" s="43"/>
      <c r="J387" s="25"/>
      <c r="K387" s="25"/>
      <c r="L387" s="44"/>
      <c r="M387" s="44"/>
      <c r="N387" s="44"/>
      <c r="O387" s="42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</row>
    <row r="388" spans="1:63" ht="14.25" customHeight="1" x14ac:dyDescent="0.25">
      <c r="A388" s="41"/>
      <c r="B388" s="42"/>
      <c r="C388" s="42"/>
      <c r="D388" s="35"/>
      <c r="E388" s="25"/>
      <c r="F388" s="42"/>
      <c r="G388" s="30"/>
      <c r="H388" s="25"/>
      <c r="I388" s="43"/>
      <c r="J388" s="25"/>
      <c r="K388" s="25"/>
      <c r="L388" s="44"/>
      <c r="M388" s="44"/>
      <c r="N388" s="44"/>
      <c r="O388" s="42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</row>
    <row r="389" spans="1:63" ht="14.25" customHeight="1" x14ac:dyDescent="0.25">
      <c r="A389" s="41"/>
      <c r="B389" s="42"/>
      <c r="C389" s="42"/>
      <c r="D389" s="35"/>
      <c r="E389" s="25"/>
      <c r="F389" s="42"/>
      <c r="G389" s="30"/>
      <c r="H389" s="25"/>
      <c r="I389" s="43"/>
      <c r="J389" s="25"/>
      <c r="K389" s="25"/>
      <c r="L389" s="44"/>
      <c r="M389" s="44"/>
      <c r="N389" s="44"/>
      <c r="O389" s="42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</row>
    <row r="390" spans="1:63" ht="14.25" customHeight="1" x14ac:dyDescent="0.25">
      <c r="A390" s="41"/>
      <c r="B390" s="42"/>
      <c r="C390" s="42"/>
      <c r="D390" s="35"/>
      <c r="E390" s="25"/>
      <c r="F390" s="42"/>
      <c r="G390" s="30"/>
      <c r="H390" s="25"/>
      <c r="I390" s="43"/>
      <c r="J390" s="25"/>
      <c r="K390" s="25"/>
      <c r="L390" s="44"/>
      <c r="M390" s="44"/>
      <c r="N390" s="44"/>
      <c r="O390" s="42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</row>
    <row r="391" spans="1:63" ht="14.25" customHeight="1" x14ac:dyDescent="0.25">
      <c r="A391" s="41"/>
      <c r="B391" s="42"/>
      <c r="C391" s="42"/>
      <c r="D391" s="35"/>
      <c r="E391" s="25"/>
      <c r="F391" s="42"/>
      <c r="G391" s="30"/>
      <c r="H391" s="25"/>
      <c r="I391" s="43"/>
      <c r="J391" s="25"/>
      <c r="K391" s="25"/>
      <c r="L391" s="44"/>
      <c r="M391" s="44"/>
      <c r="N391" s="44"/>
      <c r="O391" s="42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</row>
    <row r="392" spans="1:63" ht="14.25" customHeight="1" x14ac:dyDescent="0.25">
      <c r="A392" s="41"/>
      <c r="B392" s="42"/>
      <c r="C392" s="42"/>
      <c r="D392" s="35"/>
      <c r="E392" s="25"/>
      <c r="F392" s="42"/>
      <c r="G392" s="30"/>
      <c r="H392" s="25"/>
      <c r="I392" s="43"/>
      <c r="J392" s="25"/>
      <c r="K392" s="25"/>
      <c r="L392" s="44"/>
      <c r="M392" s="44"/>
      <c r="N392" s="44"/>
      <c r="O392" s="42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</row>
    <row r="393" spans="1:63" ht="14.25" customHeight="1" x14ac:dyDescent="0.25">
      <c r="A393" s="41"/>
      <c r="B393" s="42"/>
      <c r="C393" s="42"/>
      <c r="D393" s="35"/>
      <c r="E393" s="25"/>
      <c r="F393" s="42"/>
      <c r="G393" s="30"/>
      <c r="H393" s="25"/>
      <c r="I393" s="43"/>
      <c r="J393" s="25"/>
      <c r="K393" s="25"/>
      <c r="L393" s="44"/>
      <c r="M393" s="44"/>
      <c r="N393" s="44"/>
      <c r="O393" s="42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</row>
    <row r="394" spans="1:63" ht="14.25" customHeight="1" x14ac:dyDescent="0.25">
      <c r="A394" s="41"/>
      <c r="B394" s="42"/>
      <c r="C394" s="42"/>
      <c r="D394" s="35"/>
      <c r="E394" s="25"/>
      <c r="F394" s="42"/>
      <c r="G394" s="30"/>
      <c r="H394" s="25"/>
      <c r="I394" s="43"/>
      <c r="J394" s="25"/>
      <c r="K394" s="25"/>
      <c r="L394" s="44"/>
      <c r="M394" s="44"/>
      <c r="N394" s="44"/>
      <c r="O394" s="42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</row>
    <row r="395" spans="1:63" ht="14.25" customHeight="1" x14ac:dyDescent="0.25">
      <c r="A395" s="41"/>
      <c r="B395" s="42"/>
      <c r="C395" s="42"/>
      <c r="D395" s="35"/>
      <c r="E395" s="25"/>
      <c r="F395" s="42"/>
      <c r="G395" s="30"/>
      <c r="H395" s="25"/>
      <c r="I395" s="43"/>
      <c r="J395" s="25"/>
      <c r="K395" s="25"/>
      <c r="L395" s="44"/>
      <c r="M395" s="44"/>
      <c r="N395" s="44"/>
      <c r="O395" s="42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</row>
    <row r="396" spans="1:63" ht="14.25" customHeight="1" x14ac:dyDescent="0.25">
      <c r="A396" s="41"/>
      <c r="B396" s="42"/>
      <c r="C396" s="42"/>
      <c r="D396" s="35"/>
      <c r="E396" s="25"/>
      <c r="F396" s="42"/>
      <c r="G396" s="30"/>
      <c r="H396" s="25"/>
      <c r="I396" s="43"/>
      <c r="J396" s="25"/>
      <c r="K396" s="25"/>
      <c r="L396" s="44"/>
      <c r="M396" s="44"/>
      <c r="N396" s="44"/>
      <c r="O396" s="42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</row>
    <row r="397" spans="1:63" ht="14.25" customHeight="1" x14ac:dyDescent="0.25">
      <c r="A397" s="41"/>
      <c r="B397" s="42"/>
      <c r="C397" s="42"/>
      <c r="D397" s="35"/>
      <c r="E397" s="25"/>
      <c r="F397" s="42"/>
      <c r="G397" s="30"/>
      <c r="H397" s="25"/>
      <c r="I397" s="43"/>
      <c r="J397" s="25"/>
      <c r="K397" s="25"/>
      <c r="L397" s="44"/>
      <c r="M397" s="44"/>
      <c r="N397" s="44"/>
      <c r="O397" s="42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</row>
    <row r="398" spans="1:63" ht="14.25" customHeight="1" x14ac:dyDescent="0.25">
      <c r="A398" s="41"/>
      <c r="B398" s="42"/>
      <c r="C398" s="42"/>
      <c r="D398" s="35"/>
      <c r="E398" s="25"/>
      <c r="F398" s="42"/>
      <c r="G398" s="30"/>
      <c r="H398" s="25"/>
      <c r="I398" s="43"/>
      <c r="J398" s="25"/>
      <c r="K398" s="25"/>
      <c r="L398" s="44"/>
      <c r="M398" s="44"/>
      <c r="N398" s="44"/>
      <c r="O398" s="42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</row>
    <row r="399" spans="1:63" ht="14.25" customHeight="1" x14ac:dyDescent="0.25">
      <c r="A399" s="41"/>
      <c r="B399" s="42"/>
      <c r="C399" s="42"/>
      <c r="D399" s="35"/>
      <c r="E399" s="25"/>
      <c r="F399" s="42"/>
      <c r="G399" s="30"/>
      <c r="H399" s="25"/>
      <c r="I399" s="43"/>
      <c r="J399" s="25"/>
      <c r="K399" s="25"/>
      <c r="L399" s="44"/>
      <c r="M399" s="44"/>
      <c r="N399" s="44"/>
      <c r="O399" s="42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</row>
    <row r="400" spans="1:63" ht="14.25" customHeight="1" x14ac:dyDescent="0.25">
      <c r="A400" s="41"/>
      <c r="B400" s="42"/>
      <c r="C400" s="42"/>
      <c r="D400" s="35"/>
      <c r="E400" s="25"/>
      <c r="F400" s="42"/>
      <c r="G400" s="30"/>
      <c r="H400" s="25"/>
      <c r="I400" s="43"/>
      <c r="J400" s="25"/>
      <c r="K400" s="25"/>
      <c r="L400" s="44"/>
      <c r="M400" s="44"/>
      <c r="N400" s="44"/>
      <c r="O400" s="42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</row>
    <row r="401" spans="1:63" ht="14.25" customHeight="1" x14ac:dyDescent="0.25">
      <c r="A401" s="41"/>
      <c r="B401" s="42"/>
      <c r="C401" s="42"/>
      <c r="D401" s="35"/>
      <c r="E401" s="25"/>
      <c r="F401" s="42"/>
      <c r="G401" s="30"/>
      <c r="H401" s="25"/>
      <c r="I401" s="43"/>
      <c r="J401" s="25"/>
      <c r="K401" s="25"/>
      <c r="L401" s="44"/>
      <c r="M401" s="44"/>
      <c r="N401" s="44"/>
      <c r="O401" s="42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</row>
    <row r="402" spans="1:63" ht="14.25" customHeight="1" x14ac:dyDescent="0.25">
      <c r="A402" s="41"/>
      <c r="B402" s="42"/>
      <c r="C402" s="42"/>
      <c r="D402" s="35"/>
      <c r="E402" s="25"/>
      <c r="F402" s="42"/>
      <c r="G402" s="30"/>
      <c r="H402" s="25"/>
      <c r="I402" s="43"/>
      <c r="J402" s="25"/>
      <c r="K402" s="25"/>
      <c r="L402" s="44"/>
      <c r="M402" s="44"/>
      <c r="N402" s="44"/>
      <c r="O402" s="42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</row>
    <row r="403" spans="1:63" ht="14.25" customHeight="1" x14ac:dyDescent="0.25">
      <c r="A403" s="41"/>
      <c r="B403" s="42"/>
      <c r="C403" s="42"/>
      <c r="D403" s="35"/>
      <c r="E403" s="25"/>
      <c r="F403" s="42"/>
      <c r="G403" s="30"/>
      <c r="H403" s="25"/>
      <c r="I403" s="43"/>
      <c r="J403" s="25"/>
      <c r="K403" s="25"/>
      <c r="L403" s="44"/>
      <c r="M403" s="44"/>
      <c r="N403" s="44"/>
      <c r="O403" s="42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</row>
    <row r="404" spans="1:63" ht="14.25" customHeight="1" x14ac:dyDescent="0.25">
      <c r="A404" s="41"/>
      <c r="B404" s="42"/>
      <c r="C404" s="42"/>
      <c r="D404" s="35"/>
      <c r="E404" s="25"/>
      <c r="F404" s="42"/>
      <c r="G404" s="30"/>
      <c r="H404" s="25"/>
      <c r="I404" s="43"/>
      <c r="J404" s="25"/>
      <c r="K404" s="25"/>
      <c r="L404" s="44"/>
      <c r="M404" s="44"/>
      <c r="N404" s="44"/>
      <c r="O404" s="42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</row>
    <row r="405" spans="1:63" ht="14.25" customHeight="1" x14ac:dyDescent="0.25">
      <c r="A405" s="41"/>
      <c r="B405" s="42"/>
      <c r="C405" s="42"/>
      <c r="D405" s="35"/>
      <c r="E405" s="25"/>
      <c r="F405" s="42"/>
      <c r="G405" s="30"/>
      <c r="H405" s="25"/>
      <c r="I405" s="43"/>
      <c r="J405" s="25"/>
      <c r="K405" s="25"/>
      <c r="L405" s="44"/>
      <c r="M405" s="44"/>
      <c r="N405" s="44"/>
      <c r="O405" s="42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</row>
    <row r="406" spans="1:63" ht="14.25" customHeight="1" x14ac:dyDescent="0.25">
      <c r="A406" s="41"/>
      <c r="B406" s="42"/>
      <c r="C406" s="42"/>
      <c r="D406" s="35"/>
      <c r="E406" s="25"/>
      <c r="F406" s="42"/>
      <c r="G406" s="30"/>
      <c r="H406" s="25"/>
      <c r="I406" s="43"/>
      <c r="J406" s="25"/>
      <c r="K406" s="25"/>
      <c r="L406" s="44"/>
      <c r="M406" s="44"/>
      <c r="N406" s="44"/>
      <c r="O406" s="42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</row>
    <row r="407" spans="1:63" ht="14.25" customHeight="1" x14ac:dyDescent="0.25">
      <c r="A407" s="41"/>
      <c r="B407" s="42"/>
      <c r="C407" s="42"/>
      <c r="D407" s="35"/>
      <c r="E407" s="25"/>
      <c r="F407" s="42"/>
      <c r="G407" s="30"/>
      <c r="H407" s="25"/>
      <c r="I407" s="43"/>
      <c r="J407" s="25"/>
      <c r="K407" s="25"/>
      <c r="L407" s="44"/>
      <c r="M407" s="44"/>
      <c r="N407" s="44"/>
      <c r="O407" s="42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</row>
    <row r="408" spans="1:63" ht="14.25" customHeight="1" x14ac:dyDescent="0.25">
      <c r="A408" s="41"/>
      <c r="B408" s="42"/>
      <c r="C408" s="42"/>
      <c r="D408" s="35"/>
      <c r="E408" s="25"/>
      <c r="F408" s="42"/>
      <c r="G408" s="30"/>
      <c r="H408" s="25"/>
      <c r="I408" s="43"/>
      <c r="J408" s="25"/>
      <c r="K408" s="25"/>
      <c r="L408" s="44"/>
      <c r="M408" s="44"/>
      <c r="N408" s="44"/>
      <c r="O408" s="42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</row>
    <row r="409" spans="1:63" ht="14.25" customHeight="1" x14ac:dyDescent="0.25">
      <c r="A409" s="41"/>
      <c r="B409" s="42"/>
      <c r="C409" s="42"/>
      <c r="D409" s="35"/>
      <c r="E409" s="25"/>
      <c r="F409" s="42"/>
      <c r="G409" s="30"/>
      <c r="H409" s="25"/>
      <c r="I409" s="43"/>
      <c r="J409" s="25"/>
      <c r="K409" s="25"/>
      <c r="L409" s="44"/>
      <c r="M409" s="44"/>
      <c r="N409" s="44"/>
      <c r="O409" s="42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</row>
    <row r="410" spans="1:63" ht="14.25" customHeight="1" x14ac:dyDescent="0.25">
      <c r="A410" s="41"/>
      <c r="B410" s="42"/>
      <c r="C410" s="42"/>
      <c r="D410" s="35"/>
      <c r="E410" s="25"/>
      <c r="F410" s="42"/>
      <c r="G410" s="30"/>
      <c r="H410" s="25"/>
      <c r="I410" s="43"/>
      <c r="J410" s="25"/>
      <c r="K410" s="25"/>
      <c r="L410" s="44"/>
      <c r="M410" s="44"/>
      <c r="N410" s="44"/>
      <c r="O410" s="42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</row>
    <row r="411" spans="1:63" ht="14.25" customHeight="1" x14ac:dyDescent="0.25">
      <c r="A411" s="41"/>
      <c r="B411" s="42"/>
      <c r="C411" s="42"/>
      <c r="D411" s="35"/>
      <c r="E411" s="25"/>
      <c r="F411" s="42"/>
      <c r="G411" s="30"/>
      <c r="H411" s="25"/>
      <c r="I411" s="43"/>
      <c r="J411" s="25"/>
      <c r="K411" s="25"/>
      <c r="L411" s="44"/>
      <c r="M411" s="44"/>
      <c r="N411" s="44"/>
      <c r="O411" s="42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</row>
    <row r="412" spans="1:63" ht="14.25" customHeight="1" x14ac:dyDescent="0.25">
      <c r="A412" s="41"/>
      <c r="B412" s="42"/>
      <c r="C412" s="42"/>
      <c r="D412" s="35"/>
      <c r="E412" s="25"/>
      <c r="F412" s="42"/>
      <c r="G412" s="30"/>
      <c r="H412" s="25"/>
      <c r="I412" s="43"/>
      <c r="J412" s="25"/>
      <c r="K412" s="25"/>
      <c r="L412" s="44"/>
      <c r="M412" s="44"/>
      <c r="N412" s="44"/>
      <c r="O412" s="42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</row>
    <row r="413" spans="1:63" ht="14.25" customHeight="1" x14ac:dyDescent="0.25">
      <c r="A413" s="41"/>
      <c r="B413" s="42"/>
      <c r="C413" s="42"/>
      <c r="D413" s="35"/>
      <c r="E413" s="25"/>
      <c r="F413" s="42"/>
      <c r="G413" s="30"/>
      <c r="H413" s="25"/>
      <c r="I413" s="43"/>
      <c r="J413" s="25"/>
      <c r="K413" s="25"/>
      <c r="L413" s="44"/>
      <c r="M413" s="44"/>
      <c r="N413" s="44"/>
      <c r="O413" s="42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</row>
    <row r="414" spans="1:63" ht="14.25" customHeight="1" x14ac:dyDescent="0.25">
      <c r="A414" s="41"/>
      <c r="B414" s="42"/>
      <c r="C414" s="42"/>
      <c r="D414" s="35"/>
      <c r="E414" s="25"/>
      <c r="F414" s="42"/>
      <c r="G414" s="30"/>
      <c r="H414" s="25"/>
      <c r="I414" s="43"/>
      <c r="J414" s="25"/>
      <c r="K414" s="25"/>
      <c r="L414" s="44"/>
      <c r="M414" s="44"/>
      <c r="N414" s="44"/>
      <c r="O414" s="42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</row>
    <row r="415" spans="1:63" ht="14.25" customHeight="1" x14ac:dyDescent="0.25">
      <c r="A415" s="41"/>
      <c r="B415" s="42"/>
      <c r="C415" s="42"/>
      <c r="D415" s="35"/>
      <c r="E415" s="25"/>
      <c r="F415" s="42"/>
      <c r="G415" s="30"/>
      <c r="H415" s="25"/>
      <c r="I415" s="43"/>
      <c r="J415" s="25"/>
      <c r="K415" s="25"/>
      <c r="L415" s="44"/>
      <c r="M415" s="44"/>
      <c r="N415" s="44"/>
      <c r="O415" s="42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</row>
    <row r="416" spans="1:63" ht="14.25" customHeight="1" x14ac:dyDescent="0.25">
      <c r="A416" s="41"/>
      <c r="B416" s="42"/>
      <c r="C416" s="42"/>
      <c r="D416" s="35"/>
      <c r="E416" s="25"/>
      <c r="F416" s="42"/>
      <c r="G416" s="30"/>
      <c r="H416" s="25"/>
      <c r="I416" s="43"/>
      <c r="J416" s="25"/>
      <c r="K416" s="25"/>
      <c r="L416" s="44"/>
      <c r="M416" s="44"/>
      <c r="N416" s="44"/>
      <c r="O416" s="42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</row>
    <row r="417" spans="1:63" ht="14.25" customHeight="1" x14ac:dyDescent="0.25">
      <c r="A417" s="41"/>
      <c r="B417" s="42"/>
      <c r="C417" s="42"/>
      <c r="D417" s="35"/>
      <c r="E417" s="25"/>
      <c r="F417" s="42"/>
      <c r="G417" s="30"/>
      <c r="H417" s="25"/>
      <c r="I417" s="43"/>
      <c r="J417" s="25"/>
      <c r="K417" s="25"/>
      <c r="L417" s="44"/>
      <c r="M417" s="44"/>
      <c r="N417" s="44"/>
      <c r="O417" s="42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</row>
    <row r="418" spans="1:63" ht="14.25" customHeight="1" x14ac:dyDescent="0.25">
      <c r="A418" s="41"/>
      <c r="B418" s="42"/>
      <c r="C418" s="42"/>
      <c r="D418" s="35"/>
      <c r="E418" s="25"/>
      <c r="F418" s="42"/>
      <c r="G418" s="30"/>
      <c r="H418" s="25"/>
      <c r="I418" s="43"/>
      <c r="J418" s="25"/>
      <c r="K418" s="25"/>
      <c r="L418" s="44"/>
      <c r="M418" s="44"/>
      <c r="N418" s="44"/>
      <c r="O418" s="42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</row>
    <row r="419" spans="1:63" ht="14.25" customHeight="1" x14ac:dyDescent="0.25">
      <c r="A419" s="41"/>
      <c r="B419" s="42"/>
      <c r="C419" s="42"/>
      <c r="D419" s="35"/>
      <c r="E419" s="25"/>
      <c r="F419" s="42"/>
      <c r="G419" s="30"/>
      <c r="H419" s="25"/>
      <c r="I419" s="43"/>
      <c r="J419" s="25"/>
      <c r="K419" s="25"/>
      <c r="L419" s="44"/>
      <c r="M419" s="44"/>
      <c r="N419" s="44"/>
      <c r="O419" s="42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</row>
    <row r="420" spans="1:63" ht="14.25" customHeight="1" x14ac:dyDescent="0.25">
      <c r="A420" s="41"/>
      <c r="B420" s="42"/>
      <c r="C420" s="42"/>
      <c r="D420" s="35"/>
      <c r="E420" s="25"/>
      <c r="F420" s="42"/>
      <c r="G420" s="30"/>
      <c r="H420" s="25"/>
      <c r="I420" s="43"/>
      <c r="J420" s="25"/>
      <c r="K420" s="25"/>
      <c r="L420" s="44"/>
      <c r="M420" s="44"/>
      <c r="N420" s="44"/>
      <c r="O420" s="42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</row>
    <row r="421" spans="1:63" ht="14.25" customHeight="1" x14ac:dyDescent="0.25">
      <c r="A421" s="41"/>
      <c r="B421" s="42"/>
      <c r="C421" s="42"/>
      <c r="D421" s="35"/>
      <c r="E421" s="25"/>
      <c r="F421" s="42"/>
      <c r="G421" s="30"/>
      <c r="H421" s="25"/>
      <c r="I421" s="43"/>
      <c r="J421" s="25"/>
      <c r="K421" s="25"/>
      <c r="L421" s="44"/>
      <c r="M421" s="44"/>
      <c r="N421" s="44"/>
      <c r="O421" s="42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</row>
    <row r="422" spans="1:63" ht="14.25" customHeight="1" x14ac:dyDescent="0.25">
      <c r="A422" s="41"/>
      <c r="B422" s="42"/>
      <c r="C422" s="42"/>
      <c r="D422" s="35"/>
      <c r="E422" s="25"/>
      <c r="F422" s="42"/>
      <c r="G422" s="30"/>
      <c r="H422" s="25"/>
      <c r="I422" s="43"/>
      <c r="J422" s="25"/>
      <c r="K422" s="25"/>
      <c r="L422" s="44"/>
      <c r="M422" s="44"/>
      <c r="N422" s="44"/>
      <c r="O422" s="42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</row>
    <row r="423" spans="1:63" ht="14.25" customHeight="1" x14ac:dyDescent="0.25">
      <c r="A423" s="41"/>
      <c r="B423" s="42"/>
      <c r="C423" s="42"/>
      <c r="D423" s="35"/>
      <c r="E423" s="25"/>
      <c r="F423" s="42"/>
      <c r="G423" s="30"/>
      <c r="H423" s="25"/>
      <c r="I423" s="43"/>
      <c r="J423" s="25"/>
      <c r="K423" s="25"/>
      <c r="L423" s="44"/>
      <c r="M423" s="44"/>
      <c r="N423" s="44"/>
      <c r="O423" s="42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</row>
    <row r="424" spans="1:63" ht="14.25" customHeight="1" x14ac:dyDescent="0.25">
      <c r="A424" s="41"/>
      <c r="B424" s="42"/>
      <c r="C424" s="42"/>
      <c r="D424" s="35"/>
      <c r="E424" s="25"/>
      <c r="F424" s="42"/>
      <c r="G424" s="30"/>
      <c r="H424" s="25"/>
      <c r="I424" s="43"/>
      <c r="J424" s="25"/>
      <c r="K424" s="25"/>
      <c r="L424" s="44"/>
      <c r="M424" s="44"/>
      <c r="N424" s="44"/>
      <c r="O424" s="42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</row>
    <row r="425" spans="1:63" ht="14.25" customHeight="1" x14ac:dyDescent="0.25">
      <c r="A425" s="41"/>
      <c r="B425" s="42"/>
      <c r="C425" s="42"/>
      <c r="D425" s="35"/>
      <c r="E425" s="25"/>
      <c r="F425" s="42"/>
      <c r="G425" s="30"/>
      <c r="H425" s="25"/>
      <c r="I425" s="43"/>
      <c r="J425" s="25"/>
      <c r="K425" s="25"/>
      <c r="L425" s="44"/>
      <c r="M425" s="44"/>
      <c r="N425" s="44"/>
      <c r="O425" s="42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</row>
    <row r="426" spans="1:63" ht="14.25" customHeight="1" x14ac:dyDescent="0.25">
      <c r="A426" s="41"/>
      <c r="B426" s="42"/>
      <c r="C426" s="42"/>
      <c r="D426" s="35"/>
      <c r="E426" s="25"/>
      <c r="F426" s="42"/>
      <c r="G426" s="30"/>
      <c r="H426" s="25"/>
      <c r="I426" s="43"/>
      <c r="J426" s="25"/>
      <c r="K426" s="25"/>
      <c r="L426" s="44"/>
      <c r="M426" s="44"/>
      <c r="N426" s="44"/>
      <c r="O426" s="42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</row>
    <row r="427" spans="1:63" ht="14.25" customHeight="1" x14ac:dyDescent="0.25">
      <c r="A427" s="41"/>
      <c r="B427" s="42"/>
      <c r="C427" s="42"/>
      <c r="D427" s="35"/>
      <c r="E427" s="25"/>
      <c r="F427" s="42"/>
      <c r="G427" s="30"/>
      <c r="H427" s="25"/>
      <c r="I427" s="43"/>
      <c r="J427" s="25"/>
      <c r="K427" s="25"/>
      <c r="L427" s="44"/>
      <c r="M427" s="44"/>
      <c r="N427" s="44"/>
      <c r="O427" s="42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</row>
    <row r="428" spans="1:63" ht="14.25" customHeight="1" x14ac:dyDescent="0.25">
      <c r="A428" s="41"/>
      <c r="B428" s="42"/>
      <c r="C428" s="42"/>
      <c r="D428" s="35"/>
      <c r="E428" s="25"/>
      <c r="F428" s="42"/>
      <c r="G428" s="30"/>
      <c r="H428" s="25"/>
      <c r="I428" s="43"/>
      <c r="J428" s="25"/>
      <c r="K428" s="25"/>
      <c r="L428" s="44"/>
      <c r="M428" s="44"/>
      <c r="N428" s="44"/>
      <c r="O428" s="42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</row>
    <row r="429" spans="1:63" ht="14.25" customHeight="1" x14ac:dyDescent="0.25">
      <c r="A429" s="41"/>
      <c r="B429" s="42"/>
      <c r="C429" s="42"/>
      <c r="D429" s="35"/>
      <c r="E429" s="25"/>
      <c r="F429" s="42"/>
      <c r="G429" s="30"/>
      <c r="H429" s="25"/>
      <c r="I429" s="43"/>
      <c r="J429" s="25"/>
      <c r="K429" s="25"/>
      <c r="L429" s="44"/>
      <c r="M429" s="44"/>
      <c r="N429" s="44"/>
      <c r="O429" s="42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</row>
    <row r="430" spans="1:63" ht="14.25" customHeight="1" x14ac:dyDescent="0.25">
      <c r="A430" s="41"/>
      <c r="B430" s="42"/>
      <c r="C430" s="42"/>
      <c r="D430" s="35"/>
      <c r="E430" s="25"/>
      <c r="F430" s="42"/>
      <c r="G430" s="30"/>
      <c r="H430" s="25"/>
      <c r="I430" s="43"/>
      <c r="J430" s="25"/>
      <c r="K430" s="25"/>
      <c r="L430" s="44"/>
      <c r="M430" s="44"/>
      <c r="N430" s="44"/>
      <c r="O430" s="42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</row>
    <row r="431" spans="1:63" ht="14.25" customHeight="1" x14ac:dyDescent="0.25">
      <c r="A431" s="41"/>
      <c r="B431" s="42"/>
      <c r="C431" s="42"/>
      <c r="D431" s="35"/>
      <c r="E431" s="25"/>
      <c r="F431" s="42"/>
      <c r="G431" s="30"/>
      <c r="H431" s="25"/>
      <c r="I431" s="43"/>
      <c r="J431" s="25"/>
      <c r="K431" s="25"/>
      <c r="L431" s="44"/>
      <c r="M431" s="44"/>
      <c r="N431" s="44"/>
      <c r="O431" s="42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</row>
    <row r="432" spans="1:63" ht="14.25" customHeight="1" x14ac:dyDescent="0.25">
      <c r="A432" s="41"/>
      <c r="B432" s="42"/>
      <c r="C432" s="42"/>
      <c r="D432" s="35"/>
      <c r="E432" s="25"/>
      <c r="F432" s="42"/>
      <c r="G432" s="30"/>
      <c r="H432" s="25"/>
      <c r="I432" s="43"/>
      <c r="J432" s="25"/>
      <c r="K432" s="25"/>
      <c r="L432" s="44"/>
      <c r="M432" s="44"/>
      <c r="N432" s="44"/>
      <c r="O432" s="42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</row>
    <row r="433" spans="1:63" ht="14.25" customHeight="1" x14ac:dyDescent="0.25">
      <c r="A433" s="41"/>
      <c r="B433" s="42"/>
      <c r="C433" s="42"/>
      <c r="D433" s="35"/>
      <c r="E433" s="25"/>
      <c r="F433" s="42"/>
      <c r="G433" s="30"/>
      <c r="H433" s="25"/>
      <c r="I433" s="43"/>
      <c r="J433" s="25"/>
      <c r="K433" s="25"/>
      <c r="L433" s="44"/>
      <c r="M433" s="44"/>
      <c r="N433" s="44"/>
      <c r="O433" s="42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</row>
    <row r="434" spans="1:63" ht="14.25" customHeight="1" x14ac:dyDescent="0.25">
      <c r="A434" s="41"/>
      <c r="B434" s="42"/>
      <c r="C434" s="42"/>
      <c r="D434" s="35"/>
      <c r="E434" s="25"/>
      <c r="F434" s="42"/>
      <c r="G434" s="30"/>
      <c r="H434" s="25"/>
      <c r="I434" s="43"/>
      <c r="J434" s="25"/>
      <c r="K434" s="25"/>
      <c r="L434" s="44"/>
      <c r="M434" s="44"/>
      <c r="N434" s="44"/>
      <c r="O434" s="42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</row>
    <row r="435" spans="1:63" ht="14.25" customHeight="1" x14ac:dyDescent="0.25">
      <c r="A435" s="41"/>
      <c r="B435" s="42"/>
      <c r="C435" s="42"/>
      <c r="D435" s="35"/>
      <c r="E435" s="25"/>
      <c r="F435" s="42"/>
      <c r="G435" s="30"/>
      <c r="H435" s="25"/>
      <c r="I435" s="43"/>
      <c r="J435" s="25"/>
      <c r="K435" s="25"/>
      <c r="L435" s="44"/>
      <c r="M435" s="44"/>
      <c r="N435" s="44"/>
      <c r="O435" s="42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</row>
    <row r="436" spans="1:63" ht="14.25" customHeight="1" x14ac:dyDescent="0.25">
      <c r="A436" s="41"/>
      <c r="B436" s="42"/>
      <c r="C436" s="42"/>
      <c r="D436" s="35"/>
      <c r="E436" s="25"/>
      <c r="F436" s="42"/>
      <c r="G436" s="30"/>
      <c r="H436" s="25"/>
      <c r="I436" s="43"/>
      <c r="J436" s="25"/>
      <c r="K436" s="25"/>
      <c r="L436" s="44"/>
      <c r="M436" s="44"/>
      <c r="N436" s="44"/>
      <c r="O436" s="42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</row>
    <row r="437" spans="1:63" ht="14.25" customHeight="1" x14ac:dyDescent="0.25">
      <c r="A437" s="41"/>
      <c r="B437" s="42"/>
      <c r="C437" s="42"/>
      <c r="D437" s="35"/>
      <c r="E437" s="25"/>
      <c r="F437" s="42"/>
      <c r="G437" s="30"/>
      <c r="H437" s="25"/>
      <c r="I437" s="43"/>
      <c r="J437" s="25"/>
      <c r="K437" s="25"/>
      <c r="L437" s="44"/>
      <c r="M437" s="44"/>
      <c r="N437" s="44"/>
      <c r="O437" s="42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</row>
    <row r="438" spans="1:63" ht="14.25" customHeight="1" x14ac:dyDescent="0.25">
      <c r="A438" s="41"/>
      <c r="B438" s="42"/>
      <c r="C438" s="42"/>
      <c r="D438" s="35"/>
      <c r="E438" s="25"/>
      <c r="F438" s="42"/>
      <c r="G438" s="30"/>
      <c r="H438" s="25"/>
      <c r="I438" s="43"/>
      <c r="J438" s="25"/>
      <c r="K438" s="25"/>
      <c r="L438" s="44"/>
      <c r="M438" s="44"/>
      <c r="N438" s="44"/>
      <c r="O438" s="42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</row>
    <row r="439" spans="1:63" ht="14.25" customHeight="1" x14ac:dyDescent="0.25">
      <c r="A439" s="41"/>
      <c r="B439" s="42"/>
      <c r="C439" s="42"/>
      <c r="D439" s="35"/>
      <c r="E439" s="25"/>
      <c r="F439" s="42"/>
      <c r="G439" s="30"/>
      <c r="H439" s="25"/>
      <c r="I439" s="43"/>
      <c r="J439" s="25"/>
      <c r="K439" s="25"/>
      <c r="L439" s="44"/>
      <c r="M439" s="44"/>
      <c r="N439" s="44"/>
      <c r="O439" s="42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</row>
    <row r="440" spans="1:63" ht="14.25" customHeight="1" x14ac:dyDescent="0.25">
      <c r="A440" s="41"/>
      <c r="B440" s="42"/>
      <c r="C440" s="42"/>
      <c r="D440" s="35"/>
      <c r="E440" s="25"/>
      <c r="F440" s="42"/>
      <c r="G440" s="30"/>
      <c r="H440" s="25"/>
      <c r="I440" s="43"/>
      <c r="J440" s="25"/>
      <c r="K440" s="25"/>
      <c r="L440" s="44"/>
      <c r="M440" s="44"/>
      <c r="N440" s="44"/>
      <c r="O440" s="42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</row>
    <row r="441" spans="1:63" ht="14.25" customHeight="1" x14ac:dyDescent="0.25">
      <c r="A441" s="41"/>
      <c r="B441" s="42"/>
      <c r="C441" s="42"/>
      <c r="D441" s="35"/>
      <c r="E441" s="25"/>
      <c r="F441" s="42"/>
      <c r="G441" s="30"/>
      <c r="H441" s="25"/>
      <c r="I441" s="43"/>
      <c r="J441" s="25"/>
      <c r="K441" s="25"/>
      <c r="L441" s="44"/>
      <c r="M441" s="44"/>
      <c r="N441" s="44"/>
      <c r="O441" s="42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</row>
    <row r="442" spans="1:63" ht="14.25" customHeight="1" x14ac:dyDescent="0.25">
      <c r="A442" s="41"/>
      <c r="B442" s="42"/>
      <c r="C442" s="42"/>
      <c r="D442" s="35"/>
      <c r="E442" s="25"/>
      <c r="F442" s="42"/>
      <c r="G442" s="30"/>
      <c r="H442" s="25"/>
      <c r="I442" s="43"/>
      <c r="J442" s="25"/>
      <c r="K442" s="25"/>
      <c r="L442" s="44"/>
      <c r="M442" s="44"/>
      <c r="N442" s="44"/>
      <c r="O442" s="42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</row>
    <row r="443" spans="1:63" ht="14.25" customHeight="1" x14ac:dyDescent="0.25">
      <c r="A443" s="41"/>
      <c r="B443" s="42"/>
      <c r="C443" s="42"/>
      <c r="D443" s="35"/>
      <c r="E443" s="25"/>
      <c r="F443" s="42"/>
      <c r="G443" s="30"/>
      <c r="H443" s="25"/>
      <c r="I443" s="43"/>
      <c r="J443" s="25"/>
      <c r="K443" s="25"/>
      <c r="L443" s="44"/>
      <c r="M443" s="44"/>
      <c r="N443" s="44"/>
      <c r="O443" s="42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</row>
    <row r="444" spans="1:63" ht="14.25" customHeight="1" x14ac:dyDescent="0.25">
      <c r="A444" s="41"/>
      <c r="B444" s="42"/>
      <c r="C444" s="42"/>
      <c r="D444" s="35"/>
      <c r="E444" s="25"/>
      <c r="F444" s="42"/>
      <c r="G444" s="30"/>
      <c r="H444" s="25"/>
      <c r="I444" s="43"/>
      <c r="J444" s="25"/>
      <c r="K444" s="25"/>
      <c r="L444" s="44"/>
      <c r="M444" s="44"/>
      <c r="N444" s="44"/>
      <c r="O444" s="42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</row>
    <row r="445" spans="1:63" ht="14.25" customHeight="1" x14ac:dyDescent="0.25">
      <c r="A445" s="41"/>
      <c r="B445" s="42"/>
      <c r="C445" s="42"/>
      <c r="D445" s="35"/>
      <c r="E445" s="25"/>
      <c r="F445" s="42"/>
      <c r="G445" s="30"/>
      <c r="H445" s="25"/>
      <c r="I445" s="43"/>
      <c r="J445" s="25"/>
      <c r="K445" s="25"/>
      <c r="L445" s="44"/>
      <c r="M445" s="44"/>
      <c r="N445" s="44"/>
      <c r="O445" s="42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</row>
    <row r="446" spans="1:63" ht="14.25" customHeight="1" x14ac:dyDescent="0.25">
      <c r="A446" s="41"/>
      <c r="B446" s="42"/>
      <c r="C446" s="42"/>
      <c r="D446" s="35"/>
      <c r="E446" s="25"/>
      <c r="F446" s="42"/>
      <c r="G446" s="30"/>
      <c r="H446" s="25"/>
      <c r="I446" s="43"/>
      <c r="J446" s="25"/>
      <c r="K446" s="25"/>
      <c r="L446" s="44"/>
      <c r="M446" s="44"/>
      <c r="N446" s="44"/>
      <c r="O446" s="42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</row>
    <row r="447" spans="1:63" ht="14.25" customHeight="1" x14ac:dyDescent="0.25">
      <c r="A447" s="41"/>
      <c r="B447" s="42"/>
      <c r="C447" s="42"/>
      <c r="D447" s="35"/>
      <c r="E447" s="25"/>
      <c r="F447" s="42"/>
      <c r="G447" s="30"/>
      <c r="H447" s="25"/>
      <c r="I447" s="43"/>
      <c r="J447" s="25"/>
      <c r="K447" s="25"/>
      <c r="L447" s="44"/>
      <c r="M447" s="44"/>
      <c r="N447" s="44"/>
      <c r="O447" s="42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</row>
    <row r="448" spans="1:63" ht="14.25" customHeight="1" x14ac:dyDescent="0.25">
      <c r="A448" s="41"/>
      <c r="B448" s="42"/>
      <c r="C448" s="42"/>
      <c r="D448" s="35"/>
      <c r="E448" s="25"/>
      <c r="F448" s="42"/>
      <c r="G448" s="30"/>
      <c r="H448" s="25"/>
      <c r="I448" s="43"/>
      <c r="J448" s="25"/>
      <c r="K448" s="25"/>
      <c r="L448" s="44"/>
      <c r="M448" s="44"/>
      <c r="N448" s="44"/>
      <c r="O448" s="42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</row>
    <row r="449" spans="1:63" ht="14.25" customHeight="1" x14ac:dyDescent="0.25">
      <c r="A449" s="41"/>
      <c r="B449" s="42"/>
      <c r="C449" s="42"/>
      <c r="D449" s="35"/>
      <c r="E449" s="25"/>
      <c r="F449" s="42"/>
      <c r="G449" s="30"/>
      <c r="H449" s="25"/>
      <c r="I449" s="43"/>
      <c r="J449" s="25"/>
      <c r="K449" s="25"/>
      <c r="L449" s="44"/>
      <c r="M449" s="44"/>
      <c r="N449" s="44"/>
      <c r="O449" s="42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</row>
    <row r="450" spans="1:63" ht="14.25" customHeight="1" x14ac:dyDescent="0.25">
      <c r="A450" s="41"/>
      <c r="B450" s="42"/>
      <c r="C450" s="42"/>
      <c r="D450" s="35"/>
      <c r="E450" s="25"/>
      <c r="F450" s="42"/>
      <c r="G450" s="30"/>
      <c r="H450" s="25"/>
      <c r="I450" s="43"/>
      <c r="J450" s="25"/>
      <c r="K450" s="25"/>
      <c r="L450" s="44"/>
      <c r="M450" s="44"/>
      <c r="N450" s="44"/>
      <c r="O450" s="42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</row>
    <row r="451" spans="1:63" ht="14.25" customHeight="1" x14ac:dyDescent="0.25">
      <c r="A451" s="41"/>
      <c r="B451" s="42"/>
      <c r="C451" s="42"/>
      <c r="D451" s="35"/>
      <c r="E451" s="25"/>
      <c r="F451" s="42"/>
      <c r="G451" s="30"/>
      <c r="H451" s="25"/>
      <c r="I451" s="43"/>
      <c r="J451" s="25"/>
      <c r="K451" s="25"/>
      <c r="L451" s="44"/>
      <c r="M451" s="44"/>
      <c r="N451" s="44"/>
      <c r="O451" s="42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</row>
    <row r="452" spans="1:63" ht="14.25" customHeight="1" x14ac:dyDescent="0.25">
      <c r="A452" s="41"/>
      <c r="B452" s="42"/>
      <c r="C452" s="42"/>
      <c r="D452" s="35"/>
      <c r="E452" s="25"/>
      <c r="F452" s="42"/>
      <c r="G452" s="30"/>
      <c r="H452" s="25"/>
      <c r="I452" s="43"/>
      <c r="J452" s="25"/>
      <c r="K452" s="25"/>
      <c r="L452" s="44"/>
      <c r="M452" s="44"/>
      <c r="N452" s="44"/>
      <c r="O452" s="42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</row>
    <row r="453" spans="1:63" ht="14.25" customHeight="1" x14ac:dyDescent="0.25">
      <c r="A453" s="41"/>
      <c r="B453" s="42"/>
      <c r="C453" s="42"/>
      <c r="D453" s="35"/>
      <c r="E453" s="25"/>
      <c r="F453" s="42"/>
      <c r="G453" s="30"/>
      <c r="H453" s="25"/>
      <c r="I453" s="43"/>
      <c r="J453" s="25"/>
      <c r="K453" s="25"/>
      <c r="L453" s="44"/>
      <c r="M453" s="44"/>
      <c r="N453" s="44"/>
      <c r="O453" s="42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</row>
    <row r="454" spans="1:63" ht="14.25" customHeight="1" x14ac:dyDescent="0.25">
      <c r="A454" s="41"/>
      <c r="B454" s="42"/>
      <c r="C454" s="42"/>
      <c r="D454" s="35"/>
      <c r="E454" s="25"/>
      <c r="F454" s="42"/>
      <c r="G454" s="30"/>
      <c r="H454" s="25"/>
      <c r="I454" s="43"/>
      <c r="J454" s="25"/>
      <c r="K454" s="25"/>
      <c r="L454" s="44"/>
      <c r="M454" s="44"/>
      <c r="N454" s="44"/>
      <c r="O454" s="42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</row>
    <row r="455" spans="1:63" ht="14.25" customHeight="1" x14ac:dyDescent="0.25">
      <c r="A455" s="41"/>
      <c r="B455" s="42"/>
      <c r="C455" s="42"/>
      <c r="D455" s="35"/>
      <c r="E455" s="25"/>
      <c r="F455" s="42"/>
      <c r="G455" s="30"/>
      <c r="H455" s="25"/>
      <c r="I455" s="43"/>
      <c r="J455" s="25"/>
      <c r="K455" s="25"/>
      <c r="L455" s="44"/>
      <c r="M455" s="44"/>
      <c r="N455" s="44"/>
      <c r="O455" s="42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</row>
    <row r="456" spans="1:63" ht="14.25" customHeight="1" x14ac:dyDescent="0.25">
      <c r="A456" s="41"/>
      <c r="B456" s="42"/>
      <c r="C456" s="42"/>
      <c r="D456" s="35"/>
      <c r="E456" s="25"/>
      <c r="F456" s="42"/>
      <c r="G456" s="30"/>
      <c r="H456" s="25"/>
      <c r="I456" s="43"/>
      <c r="J456" s="25"/>
      <c r="K456" s="25"/>
      <c r="L456" s="44"/>
      <c r="M456" s="44"/>
      <c r="N456" s="44"/>
      <c r="O456" s="42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</row>
    <row r="457" spans="1:63" ht="14.25" customHeight="1" x14ac:dyDescent="0.25">
      <c r="A457" s="41"/>
      <c r="B457" s="42"/>
      <c r="C457" s="42"/>
      <c r="D457" s="35"/>
      <c r="E457" s="25"/>
      <c r="F457" s="42"/>
      <c r="G457" s="30"/>
      <c r="H457" s="25"/>
      <c r="I457" s="43"/>
      <c r="J457" s="25"/>
      <c r="K457" s="25"/>
      <c r="L457" s="44"/>
      <c r="M457" s="44"/>
      <c r="N457" s="44"/>
      <c r="O457" s="42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</row>
    <row r="458" spans="1:63" ht="14.25" customHeight="1" x14ac:dyDescent="0.25">
      <c r="A458" s="41"/>
      <c r="B458" s="42"/>
      <c r="C458" s="42"/>
      <c r="D458" s="35"/>
      <c r="E458" s="25"/>
      <c r="F458" s="42"/>
      <c r="G458" s="30"/>
      <c r="H458" s="25"/>
      <c r="I458" s="43"/>
      <c r="J458" s="25"/>
      <c r="K458" s="25"/>
      <c r="L458" s="44"/>
      <c r="M458" s="44"/>
      <c r="N458" s="44"/>
      <c r="O458" s="42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</row>
    <row r="459" spans="1:63" ht="14.25" customHeight="1" x14ac:dyDescent="0.25">
      <c r="A459" s="41"/>
      <c r="B459" s="42"/>
      <c r="C459" s="42"/>
      <c r="D459" s="35"/>
      <c r="E459" s="25"/>
      <c r="F459" s="42"/>
      <c r="G459" s="30"/>
      <c r="H459" s="25"/>
      <c r="I459" s="43"/>
      <c r="J459" s="25"/>
      <c r="K459" s="25"/>
      <c r="L459" s="44"/>
      <c r="M459" s="44"/>
      <c r="N459" s="44"/>
      <c r="O459" s="42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</row>
    <row r="460" spans="1:63" ht="14.25" customHeight="1" x14ac:dyDescent="0.25">
      <c r="A460" s="41"/>
      <c r="B460" s="42"/>
      <c r="C460" s="42"/>
      <c r="D460" s="35"/>
      <c r="E460" s="25"/>
      <c r="F460" s="42"/>
      <c r="G460" s="30"/>
      <c r="H460" s="25"/>
      <c r="I460" s="43"/>
      <c r="J460" s="25"/>
      <c r="K460" s="25"/>
      <c r="L460" s="44"/>
      <c r="M460" s="44"/>
      <c r="N460" s="44"/>
      <c r="O460" s="42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</row>
    <row r="461" spans="1:63" ht="14.25" customHeight="1" x14ac:dyDescent="0.25">
      <c r="A461" s="41"/>
      <c r="B461" s="42"/>
      <c r="C461" s="42"/>
      <c r="D461" s="35"/>
      <c r="E461" s="25"/>
      <c r="F461" s="42"/>
      <c r="G461" s="30"/>
      <c r="H461" s="25"/>
      <c r="I461" s="43"/>
      <c r="J461" s="25"/>
      <c r="K461" s="25"/>
      <c r="L461" s="44"/>
      <c r="M461" s="44"/>
      <c r="N461" s="44"/>
      <c r="O461" s="42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</row>
    <row r="462" spans="1:63" ht="14.25" customHeight="1" x14ac:dyDescent="0.25">
      <c r="A462" s="41"/>
      <c r="B462" s="42"/>
      <c r="C462" s="42"/>
      <c r="D462" s="35"/>
      <c r="E462" s="25"/>
      <c r="F462" s="42"/>
      <c r="G462" s="30"/>
      <c r="H462" s="25"/>
      <c r="I462" s="43"/>
      <c r="J462" s="25"/>
      <c r="K462" s="25"/>
      <c r="L462" s="44"/>
      <c r="M462" s="44"/>
      <c r="N462" s="44"/>
      <c r="O462" s="42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</row>
    <row r="463" spans="1:63" ht="14.25" customHeight="1" x14ac:dyDescent="0.25">
      <c r="A463" s="41"/>
      <c r="B463" s="42"/>
      <c r="C463" s="42"/>
      <c r="D463" s="35"/>
      <c r="E463" s="25"/>
      <c r="F463" s="42"/>
      <c r="G463" s="30"/>
      <c r="H463" s="25"/>
      <c r="I463" s="43"/>
      <c r="J463" s="25"/>
      <c r="K463" s="25"/>
      <c r="L463" s="44"/>
      <c r="M463" s="44"/>
      <c r="N463" s="44"/>
      <c r="O463" s="42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</row>
    <row r="464" spans="1:63" ht="14.25" customHeight="1" x14ac:dyDescent="0.25">
      <c r="A464" s="41"/>
      <c r="B464" s="42"/>
      <c r="C464" s="42"/>
      <c r="D464" s="35"/>
      <c r="E464" s="25"/>
      <c r="F464" s="42"/>
      <c r="G464" s="30"/>
      <c r="H464" s="25"/>
      <c r="I464" s="43"/>
      <c r="J464" s="25"/>
      <c r="K464" s="25"/>
      <c r="L464" s="44"/>
      <c r="M464" s="44"/>
      <c r="N464" s="44"/>
      <c r="O464" s="42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</row>
    <row r="465" spans="1:63" ht="14.25" customHeight="1" x14ac:dyDescent="0.25">
      <c r="A465" s="41"/>
      <c r="B465" s="42"/>
      <c r="C465" s="42"/>
      <c r="D465" s="35"/>
      <c r="E465" s="25"/>
      <c r="F465" s="42"/>
      <c r="G465" s="30"/>
      <c r="H465" s="25"/>
      <c r="I465" s="43"/>
      <c r="J465" s="25"/>
      <c r="K465" s="25"/>
      <c r="L465" s="44"/>
      <c r="M465" s="44"/>
      <c r="N465" s="44"/>
      <c r="O465" s="42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</row>
    <row r="466" spans="1:63" ht="14.25" customHeight="1" x14ac:dyDescent="0.25">
      <c r="A466" s="41"/>
      <c r="B466" s="42"/>
      <c r="C466" s="42"/>
      <c r="D466" s="35"/>
      <c r="E466" s="25"/>
      <c r="F466" s="42"/>
      <c r="G466" s="30"/>
      <c r="H466" s="25"/>
      <c r="I466" s="43"/>
      <c r="J466" s="25"/>
      <c r="K466" s="25"/>
      <c r="L466" s="44"/>
      <c r="M466" s="44"/>
      <c r="N466" s="44"/>
      <c r="O466" s="42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</row>
    <row r="467" spans="1:63" ht="14.25" customHeight="1" x14ac:dyDescent="0.25">
      <c r="A467" s="41"/>
      <c r="B467" s="42"/>
      <c r="C467" s="42"/>
      <c r="D467" s="35"/>
      <c r="E467" s="25"/>
      <c r="F467" s="42"/>
      <c r="G467" s="30"/>
      <c r="H467" s="25"/>
      <c r="I467" s="43"/>
      <c r="J467" s="25"/>
      <c r="K467" s="25"/>
      <c r="L467" s="44"/>
      <c r="M467" s="44"/>
      <c r="N467" s="44"/>
      <c r="O467" s="42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</row>
    <row r="468" spans="1:63" ht="14.25" customHeight="1" x14ac:dyDescent="0.25">
      <c r="A468" s="41"/>
      <c r="B468" s="42"/>
      <c r="C468" s="42"/>
      <c r="D468" s="35"/>
      <c r="E468" s="25"/>
      <c r="F468" s="42"/>
      <c r="G468" s="30"/>
      <c r="H468" s="25"/>
      <c r="I468" s="43"/>
      <c r="J468" s="25"/>
      <c r="K468" s="25"/>
      <c r="L468" s="44"/>
      <c r="M468" s="44"/>
      <c r="N468" s="44"/>
      <c r="O468" s="42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</row>
    <row r="469" spans="1:63" ht="14.25" customHeight="1" x14ac:dyDescent="0.25">
      <c r="A469" s="41"/>
      <c r="B469" s="42"/>
      <c r="C469" s="42"/>
      <c r="D469" s="35"/>
      <c r="E469" s="25"/>
      <c r="F469" s="42"/>
      <c r="G469" s="30"/>
      <c r="H469" s="25"/>
      <c r="I469" s="43"/>
      <c r="J469" s="25"/>
      <c r="K469" s="25"/>
      <c r="L469" s="44"/>
      <c r="M469" s="44"/>
      <c r="N469" s="44"/>
      <c r="O469" s="42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</row>
    <row r="470" spans="1:63" ht="14.25" customHeight="1" x14ac:dyDescent="0.25">
      <c r="A470" s="41"/>
      <c r="B470" s="42"/>
      <c r="C470" s="42"/>
      <c r="D470" s="35"/>
      <c r="E470" s="25"/>
      <c r="F470" s="42"/>
      <c r="G470" s="30"/>
      <c r="H470" s="25"/>
      <c r="I470" s="43"/>
      <c r="J470" s="25"/>
      <c r="K470" s="25"/>
      <c r="L470" s="44"/>
      <c r="M470" s="44"/>
      <c r="N470" s="44"/>
      <c r="O470" s="42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</row>
    <row r="471" spans="1:63" ht="14.25" customHeight="1" x14ac:dyDescent="0.25">
      <c r="A471" s="41"/>
      <c r="B471" s="42"/>
      <c r="C471" s="42"/>
      <c r="D471" s="35"/>
      <c r="E471" s="25"/>
      <c r="F471" s="42"/>
      <c r="G471" s="30"/>
      <c r="H471" s="25"/>
      <c r="I471" s="43"/>
      <c r="J471" s="25"/>
      <c r="K471" s="25"/>
      <c r="L471" s="44"/>
      <c r="M471" s="44"/>
      <c r="N471" s="44"/>
      <c r="O471" s="42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</row>
    <row r="472" spans="1:63" ht="14.25" customHeight="1" x14ac:dyDescent="0.25">
      <c r="A472" s="41"/>
      <c r="B472" s="42"/>
      <c r="C472" s="42"/>
      <c r="D472" s="35"/>
      <c r="E472" s="25"/>
      <c r="F472" s="42"/>
      <c r="G472" s="30"/>
      <c r="H472" s="25"/>
      <c r="I472" s="43"/>
      <c r="J472" s="25"/>
      <c r="K472" s="25"/>
      <c r="L472" s="44"/>
      <c r="M472" s="44"/>
      <c r="N472" s="44"/>
      <c r="O472" s="42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</row>
    <row r="473" spans="1:63" ht="14.25" customHeight="1" x14ac:dyDescent="0.25">
      <c r="A473" s="41"/>
      <c r="B473" s="42"/>
      <c r="C473" s="42"/>
      <c r="D473" s="35"/>
      <c r="E473" s="25"/>
      <c r="F473" s="42"/>
      <c r="G473" s="30"/>
      <c r="H473" s="25"/>
      <c r="I473" s="43"/>
      <c r="J473" s="25"/>
      <c r="K473" s="25"/>
      <c r="L473" s="44"/>
      <c r="M473" s="44"/>
      <c r="N473" s="44"/>
      <c r="O473" s="42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</row>
    <row r="474" spans="1:63" ht="14.25" customHeight="1" x14ac:dyDescent="0.25">
      <c r="A474" s="41"/>
      <c r="B474" s="42"/>
      <c r="C474" s="42"/>
      <c r="D474" s="35"/>
      <c r="E474" s="25"/>
      <c r="F474" s="42"/>
      <c r="G474" s="30"/>
      <c r="H474" s="25"/>
      <c r="I474" s="43"/>
      <c r="J474" s="25"/>
      <c r="K474" s="25"/>
      <c r="L474" s="44"/>
      <c r="M474" s="44"/>
      <c r="N474" s="44"/>
      <c r="O474" s="42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</row>
    <row r="475" spans="1:63" ht="14.25" customHeight="1" x14ac:dyDescent="0.25">
      <c r="A475" s="41"/>
      <c r="B475" s="42"/>
      <c r="C475" s="42"/>
      <c r="D475" s="35"/>
      <c r="E475" s="25"/>
      <c r="F475" s="42"/>
      <c r="G475" s="30"/>
      <c r="H475" s="25"/>
      <c r="I475" s="43"/>
      <c r="J475" s="25"/>
      <c r="K475" s="25"/>
      <c r="L475" s="44"/>
      <c r="M475" s="44"/>
      <c r="N475" s="44"/>
      <c r="O475" s="42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</row>
    <row r="476" spans="1:63" ht="14.25" customHeight="1" x14ac:dyDescent="0.25">
      <c r="A476" s="41"/>
      <c r="B476" s="42"/>
      <c r="C476" s="42"/>
      <c r="D476" s="35"/>
      <c r="E476" s="25"/>
      <c r="F476" s="42"/>
      <c r="G476" s="30"/>
      <c r="H476" s="25"/>
      <c r="I476" s="43"/>
      <c r="J476" s="25"/>
      <c r="K476" s="25"/>
      <c r="L476" s="44"/>
      <c r="M476" s="44"/>
      <c r="N476" s="44"/>
      <c r="O476" s="42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</row>
    <row r="477" spans="1:63" ht="14.25" customHeight="1" x14ac:dyDescent="0.25">
      <c r="A477" s="41"/>
      <c r="B477" s="42"/>
      <c r="C477" s="42"/>
      <c r="D477" s="35"/>
      <c r="E477" s="25"/>
      <c r="F477" s="42"/>
      <c r="G477" s="30"/>
      <c r="H477" s="25"/>
      <c r="I477" s="43"/>
      <c r="J477" s="25"/>
      <c r="K477" s="25"/>
      <c r="L477" s="44"/>
      <c r="M477" s="44"/>
      <c r="N477" s="44"/>
      <c r="O477" s="42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</row>
    <row r="478" spans="1:63" ht="14.25" customHeight="1" x14ac:dyDescent="0.25">
      <c r="A478" s="41"/>
      <c r="B478" s="42"/>
      <c r="C478" s="42"/>
      <c r="D478" s="35"/>
      <c r="E478" s="25"/>
      <c r="F478" s="42"/>
      <c r="G478" s="30"/>
      <c r="H478" s="25"/>
      <c r="I478" s="43"/>
      <c r="J478" s="25"/>
      <c r="K478" s="25"/>
      <c r="L478" s="44"/>
      <c r="M478" s="44"/>
      <c r="N478" s="44"/>
      <c r="O478" s="42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</row>
    <row r="479" spans="1:63" ht="14.25" customHeight="1" x14ac:dyDescent="0.25">
      <c r="A479" s="41"/>
      <c r="B479" s="42"/>
      <c r="C479" s="42"/>
      <c r="D479" s="35"/>
      <c r="E479" s="25"/>
      <c r="F479" s="42"/>
      <c r="G479" s="30"/>
      <c r="H479" s="25"/>
      <c r="I479" s="43"/>
      <c r="J479" s="25"/>
      <c r="K479" s="25"/>
      <c r="L479" s="44"/>
      <c r="M479" s="44"/>
      <c r="N479" s="44"/>
      <c r="O479" s="42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</row>
    <row r="480" spans="1:63" ht="14.25" customHeight="1" x14ac:dyDescent="0.25">
      <c r="A480" s="41"/>
      <c r="B480" s="42"/>
      <c r="C480" s="42"/>
      <c r="D480" s="35"/>
      <c r="E480" s="25"/>
      <c r="F480" s="42"/>
      <c r="G480" s="30"/>
      <c r="H480" s="25"/>
      <c r="I480" s="43"/>
      <c r="J480" s="25"/>
      <c r="K480" s="25"/>
      <c r="L480" s="44"/>
      <c r="M480" s="44"/>
      <c r="N480" s="44"/>
      <c r="O480" s="42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</row>
    <row r="481" spans="1:63" ht="14.25" customHeight="1" x14ac:dyDescent="0.25">
      <c r="A481" s="41"/>
      <c r="B481" s="42"/>
      <c r="C481" s="42"/>
      <c r="D481" s="35"/>
      <c r="E481" s="25"/>
      <c r="F481" s="42"/>
      <c r="G481" s="30"/>
      <c r="H481" s="25"/>
      <c r="I481" s="43"/>
      <c r="J481" s="25"/>
      <c r="K481" s="25"/>
      <c r="L481" s="44"/>
      <c r="M481" s="44"/>
      <c r="N481" s="44"/>
      <c r="O481" s="42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</row>
    <row r="482" spans="1:63" ht="14.25" customHeight="1" x14ac:dyDescent="0.25">
      <c r="A482" s="41"/>
      <c r="B482" s="42"/>
      <c r="C482" s="42"/>
      <c r="D482" s="35"/>
      <c r="E482" s="25"/>
      <c r="F482" s="42"/>
      <c r="G482" s="30"/>
      <c r="H482" s="25"/>
      <c r="I482" s="43"/>
      <c r="J482" s="25"/>
      <c r="K482" s="25"/>
      <c r="L482" s="44"/>
      <c r="M482" s="44"/>
      <c r="N482" s="44"/>
      <c r="O482" s="42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</row>
    <row r="483" spans="1:63" ht="14.25" customHeight="1" x14ac:dyDescent="0.25">
      <c r="A483" s="41"/>
      <c r="B483" s="42"/>
      <c r="C483" s="42"/>
      <c r="D483" s="35"/>
      <c r="E483" s="25"/>
      <c r="F483" s="42"/>
      <c r="G483" s="30"/>
      <c r="H483" s="25"/>
      <c r="I483" s="43"/>
      <c r="J483" s="25"/>
      <c r="K483" s="25"/>
      <c r="L483" s="44"/>
      <c r="M483" s="44"/>
      <c r="N483" s="44"/>
      <c r="O483" s="42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</row>
    <row r="484" spans="1:63" ht="14.25" customHeight="1" x14ac:dyDescent="0.25">
      <c r="A484" s="41"/>
      <c r="B484" s="42"/>
      <c r="C484" s="42"/>
      <c r="D484" s="35"/>
      <c r="E484" s="25"/>
      <c r="F484" s="42"/>
      <c r="G484" s="30"/>
      <c r="H484" s="25"/>
      <c r="I484" s="43"/>
      <c r="J484" s="25"/>
      <c r="K484" s="25"/>
      <c r="L484" s="44"/>
      <c r="M484" s="44"/>
      <c r="N484" s="44"/>
      <c r="O484" s="42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</row>
    <row r="485" spans="1:63" ht="14.25" customHeight="1" x14ac:dyDescent="0.25">
      <c r="A485" s="41"/>
      <c r="B485" s="42"/>
      <c r="C485" s="42"/>
      <c r="D485" s="35"/>
      <c r="E485" s="25"/>
      <c r="F485" s="42"/>
      <c r="G485" s="30"/>
      <c r="H485" s="25"/>
      <c r="I485" s="43"/>
      <c r="J485" s="25"/>
      <c r="K485" s="25"/>
      <c r="L485" s="44"/>
      <c r="M485" s="44"/>
      <c r="N485" s="44"/>
      <c r="O485" s="42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</row>
    <row r="486" spans="1:63" ht="14.25" customHeight="1" x14ac:dyDescent="0.25">
      <c r="A486" s="41"/>
      <c r="B486" s="42"/>
      <c r="C486" s="42"/>
      <c r="D486" s="35"/>
      <c r="E486" s="25"/>
      <c r="F486" s="42"/>
      <c r="G486" s="30"/>
      <c r="H486" s="25"/>
      <c r="I486" s="43"/>
      <c r="J486" s="25"/>
      <c r="K486" s="25"/>
      <c r="L486" s="44"/>
      <c r="M486" s="44"/>
      <c r="N486" s="44"/>
      <c r="O486" s="42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</row>
    <row r="487" spans="1:63" ht="14.25" customHeight="1" x14ac:dyDescent="0.25">
      <c r="A487" s="41"/>
      <c r="B487" s="42"/>
      <c r="C487" s="42"/>
      <c r="D487" s="35"/>
      <c r="E487" s="25"/>
      <c r="F487" s="42"/>
      <c r="G487" s="30"/>
      <c r="H487" s="25"/>
      <c r="I487" s="43"/>
      <c r="J487" s="25"/>
      <c r="K487" s="25"/>
      <c r="L487" s="44"/>
      <c r="M487" s="44"/>
      <c r="N487" s="44"/>
      <c r="O487" s="42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</row>
    <row r="488" spans="1:63" ht="14.25" customHeight="1" x14ac:dyDescent="0.25">
      <c r="A488" s="41"/>
      <c r="B488" s="42"/>
      <c r="C488" s="42"/>
      <c r="D488" s="35"/>
      <c r="E488" s="25"/>
      <c r="F488" s="42"/>
      <c r="G488" s="30"/>
      <c r="H488" s="25"/>
      <c r="I488" s="43"/>
      <c r="J488" s="25"/>
      <c r="K488" s="25"/>
      <c r="L488" s="44"/>
      <c r="M488" s="44"/>
      <c r="N488" s="44"/>
      <c r="O488" s="42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</row>
    <row r="489" spans="1:63" ht="14.25" customHeight="1" x14ac:dyDescent="0.25">
      <c r="A489" s="41"/>
      <c r="B489" s="42"/>
      <c r="C489" s="42"/>
      <c r="D489" s="35"/>
      <c r="E489" s="25"/>
      <c r="F489" s="42"/>
      <c r="G489" s="30"/>
      <c r="H489" s="25"/>
      <c r="I489" s="43"/>
      <c r="J489" s="25"/>
      <c r="K489" s="25"/>
      <c r="L489" s="44"/>
      <c r="M489" s="44"/>
      <c r="N489" s="44"/>
      <c r="O489" s="42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</row>
    <row r="490" spans="1:63" ht="14.25" customHeight="1" x14ac:dyDescent="0.25">
      <c r="A490" s="41"/>
      <c r="B490" s="42"/>
      <c r="C490" s="42"/>
      <c r="D490" s="35"/>
      <c r="E490" s="25"/>
      <c r="F490" s="42"/>
      <c r="G490" s="30"/>
      <c r="H490" s="25"/>
      <c r="I490" s="43"/>
      <c r="J490" s="25"/>
      <c r="K490" s="25"/>
      <c r="L490" s="44"/>
      <c r="M490" s="44"/>
      <c r="N490" s="44"/>
      <c r="O490" s="42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</row>
    <row r="491" spans="1:63" ht="14.25" customHeight="1" x14ac:dyDescent="0.25">
      <c r="A491" s="41"/>
      <c r="B491" s="42"/>
      <c r="C491" s="42"/>
      <c r="D491" s="35"/>
      <c r="E491" s="25"/>
      <c r="F491" s="42"/>
      <c r="G491" s="30"/>
      <c r="H491" s="25"/>
      <c r="I491" s="43"/>
      <c r="J491" s="25"/>
      <c r="K491" s="25"/>
      <c r="L491" s="44"/>
      <c r="M491" s="44"/>
      <c r="N491" s="44"/>
      <c r="O491" s="42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</row>
    <row r="492" spans="1:63" ht="14.25" customHeight="1" x14ac:dyDescent="0.25">
      <c r="A492" s="41"/>
      <c r="B492" s="42"/>
      <c r="C492" s="42"/>
      <c r="D492" s="35"/>
      <c r="E492" s="25"/>
      <c r="F492" s="42"/>
      <c r="G492" s="30"/>
      <c r="H492" s="25"/>
      <c r="I492" s="43"/>
      <c r="J492" s="25"/>
      <c r="K492" s="25"/>
      <c r="L492" s="44"/>
      <c r="M492" s="44"/>
      <c r="N492" s="44"/>
      <c r="O492" s="42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</row>
    <row r="493" spans="1:63" ht="14.25" customHeight="1" x14ac:dyDescent="0.25">
      <c r="A493" s="41"/>
      <c r="B493" s="42"/>
      <c r="C493" s="42"/>
      <c r="D493" s="35"/>
      <c r="E493" s="25"/>
      <c r="F493" s="42"/>
      <c r="G493" s="30"/>
      <c r="H493" s="25"/>
      <c r="I493" s="43"/>
      <c r="J493" s="25"/>
      <c r="K493" s="25"/>
      <c r="L493" s="44"/>
      <c r="M493" s="44"/>
      <c r="N493" s="44"/>
      <c r="O493" s="42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</row>
    <row r="494" spans="1:63" ht="14.25" customHeight="1" x14ac:dyDescent="0.25">
      <c r="A494" s="41"/>
      <c r="B494" s="42"/>
      <c r="C494" s="42"/>
      <c r="D494" s="35"/>
      <c r="E494" s="25"/>
      <c r="F494" s="42"/>
      <c r="G494" s="30"/>
      <c r="H494" s="25"/>
      <c r="I494" s="43"/>
      <c r="J494" s="25"/>
      <c r="K494" s="25"/>
      <c r="L494" s="44"/>
      <c r="M494" s="44"/>
      <c r="N494" s="44"/>
      <c r="O494" s="42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</row>
    <row r="495" spans="1:63" ht="14.25" customHeight="1" x14ac:dyDescent="0.25">
      <c r="A495" s="41"/>
      <c r="B495" s="42"/>
      <c r="C495" s="42"/>
      <c r="D495" s="35"/>
      <c r="E495" s="25"/>
      <c r="F495" s="42"/>
      <c r="G495" s="30"/>
      <c r="H495" s="25"/>
      <c r="I495" s="43"/>
      <c r="J495" s="25"/>
      <c r="K495" s="25"/>
      <c r="L495" s="44"/>
      <c r="M495" s="44"/>
      <c r="N495" s="44"/>
      <c r="O495" s="42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</row>
    <row r="496" spans="1:63" ht="14.25" customHeight="1" x14ac:dyDescent="0.25">
      <c r="A496" s="41"/>
      <c r="B496" s="42"/>
      <c r="C496" s="42"/>
      <c r="D496" s="35"/>
      <c r="E496" s="25"/>
      <c r="F496" s="42"/>
      <c r="G496" s="30"/>
      <c r="H496" s="25"/>
      <c r="I496" s="43"/>
      <c r="J496" s="25"/>
      <c r="K496" s="25"/>
      <c r="L496" s="44"/>
      <c r="M496" s="44"/>
      <c r="N496" s="44"/>
      <c r="O496" s="42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</row>
    <row r="497" spans="1:63" ht="14.25" customHeight="1" x14ac:dyDescent="0.25">
      <c r="A497" s="41"/>
      <c r="B497" s="42"/>
      <c r="C497" s="42"/>
      <c r="D497" s="35"/>
      <c r="E497" s="25"/>
      <c r="F497" s="42"/>
      <c r="G497" s="30"/>
      <c r="H497" s="25"/>
      <c r="I497" s="43"/>
      <c r="J497" s="25"/>
      <c r="K497" s="25"/>
      <c r="L497" s="44"/>
      <c r="M497" s="44"/>
      <c r="N497" s="44"/>
      <c r="O497" s="42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</row>
    <row r="498" spans="1:63" ht="14.25" customHeight="1" x14ac:dyDescent="0.25">
      <c r="A498" s="41"/>
      <c r="B498" s="42"/>
      <c r="C498" s="42"/>
      <c r="D498" s="35"/>
      <c r="E498" s="25"/>
      <c r="F498" s="42"/>
      <c r="G498" s="30"/>
      <c r="H498" s="25"/>
      <c r="I498" s="43"/>
      <c r="J498" s="25"/>
      <c r="K498" s="25"/>
      <c r="L498" s="44"/>
      <c r="M498" s="44"/>
      <c r="N498" s="44"/>
      <c r="O498" s="42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</row>
    <row r="499" spans="1:63" ht="14.25" customHeight="1" x14ac:dyDescent="0.25">
      <c r="A499" s="41"/>
      <c r="B499" s="42"/>
      <c r="C499" s="42"/>
      <c r="D499" s="35"/>
      <c r="E499" s="25"/>
      <c r="F499" s="42"/>
      <c r="G499" s="30"/>
      <c r="H499" s="25"/>
      <c r="I499" s="43"/>
      <c r="J499" s="25"/>
      <c r="K499" s="25"/>
      <c r="L499" s="44"/>
      <c r="M499" s="44"/>
      <c r="N499" s="44"/>
      <c r="O499" s="42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</row>
    <row r="500" spans="1:63" ht="14.25" customHeight="1" x14ac:dyDescent="0.25">
      <c r="A500" s="41"/>
      <c r="B500" s="42"/>
      <c r="C500" s="42"/>
      <c r="D500" s="35"/>
      <c r="E500" s="25"/>
      <c r="F500" s="42"/>
      <c r="G500" s="30"/>
      <c r="H500" s="25"/>
      <c r="I500" s="43"/>
      <c r="J500" s="25"/>
      <c r="K500" s="25"/>
      <c r="L500" s="44"/>
      <c r="M500" s="44"/>
      <c r="N500" s="44"/>
      <c r="O500" s="42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</row>
    <row r="501" spans="1:63" ht="14.25" customHeight="1" x14ac:dyDescent="0.25">
      <c r="A501" s="41"/>
      <c r="B501" s="42"/>
      <c r="C501" s="42"/>
      <c r="D501" s="35"/>
      <c r="E501" s="25"/>
      <c r="F501" s="42"/>
      <c r="G501" s="30"/>
      <c r="H501" s="25"/>
      <c r="I501" s="43"/>
      <c r="J501" s="25"/>
      <c r="K501" s="25"/>
      <c r="L501" s="44"/>
      <c r="M501" s="44"/>
      <c r="N501" s="44"/>
      <c r="O501" s="42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</row>
    <row r="502" spans="1:63" ht="14.25" customHeight="1" x14ac:dyDescent="0.25">
      <c r="A502" s="41"/>
      <c r="B502" s="42"/>
      <c r="C502" s="42"/>
      <c r="D502" s="35"/>
      <c r="E502" s="25"/>
      <c r="F502" s="42"/>
      <c r="G502" s="30"/>
      <c r="H502" s="25"/>
      <c r="I502" s="43"/>
      <c r="J502" s="25"/>
      <c r="K502" s="25"/>
      <c r="L502" s="44"/>
      <c r="M502" s="44"/>
      <c r="N502" s="44"/>
      <c r="O502" s="42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</row>
    <row r="503" spans="1:63" ht="14.25" customHeight="1" x14ac:dyDescent="0.25">
      <c r="A503" s="41"/>
      <c r="B503" s="42"/>
      <c r="C503" s="42"/>
      <c r="D503" s="35"/>
      <c r="E503" s="25"/>
      <c r="F503" s="42"/>
      <c r="G503" s="30"/>
      <c r="H503" s="25"/>
      <c r="I503" s="43"/>
      <c r="J503" s="25"/>
      <c r="K503" s="25"/>
      <c r="L503" s="44"/>
      <c r="M503" s="44"/>
      <c r="N503" s="44"/>
      <c r="O503" s="42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</row>
    <row r="504" spans="1:63" ht="14.25" customHeight="1" x14ac:dyDescent="0.25">
      <c r="A504" s="41"/>
      <c r="B504" s="42"/>
      <c r="C504" s="42"/>
      <c r="D504" s="35"/>
      <c r="E504" s="25"/>
      <c r="F504" s="42"/>
      <c r="G504" s="30"/>
      <c r="H504" s="25"/>
      <c r="I504" s="43"/>
      <c r="J504" s="25"/>
      <c r="K504" s="25"/>
      <c r="L504" s="44"/>
      <c r="M504" s="44"/>
      <c r="N504" s="44"/>
      <c r="O504" s="42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</row>
    <row r="505" spans="1:63" ht="14.25" customHeight="1" x14ac:dyDescent="0.25">
      <c r="A505" s="41"/>
      <c r="B505" s="42"/>
      <c r="C505" s="42"/>
      <c r="D505" s="35"/>
      <c r="E505" s="25"/>
      <c r="F505" s="42"/>
      <c r="G505" s="30"/>
      <c r="H505" s="25"/>
      <c r="I505" s="43"/>
      <c r="J505" s="25"/>
      <c r="K505" s="25"/>
      <c r="L505" s="44"/>
      <c r="M505" s="44"/>
      <c r="N505" s="44"/>
      <c r="O505" s="42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</row>
    <row r="506" spans="1:63" ht="14.25" customHeight="1" x14ac:dyDescent="0.25">
      <c r="A506" s="41"/>
      <c r="B506" s="42"/>
      <c r="C506" s="42"/>
      <c r="D506" s="35"/>
      <c r="E506" s="25"/>
      <c r="F506" s="42"/>
      <c r="G506" s="30"/>
      <c r="H506" s="25"/>
      <c r="I506" s="43"/>
      <c r="J506" s="25"/>
      <c r="K506" s="25"/>
      <c r="L506" s="44"/>
      <c r="M506" s="44"/>
      <c r="N506" s="44"/>
      <c r="O506" s="42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</row>
    <row r="507" spans="1:63" ht="14.25" customHeight="1" x14ac:dyDescent="0.25">
      <c r="A507" s="41"/>
      <c r="B507" s="42"/>
      <c r="C507" s="42"/>
      <c r="D507" s="35"/>
      <c r="E507" s="25"/>
      <c r="F507" s="42"/>
      <c r="G507" s="30"/>
      <c r="H507" s="25"/>
      <c r="I507" s="43"/>
      <c r="J507" s="25"/>
      <c r="K507" s="25"/>
      <c r="L507" s="44"/>
      <c r="M507" s="44"/>
      <c r="N507" s="44"/>
      <c r="O507" s="42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</row>
    <row r="508" spans="1:63" ht="14.25" customHeight="1" x14ac:dyDescent="0.25">
      <c r="A508" s="41"/>
      <c r="B508" s="42"/>
      <c r="C508" s="42"/>
      <c r="D508" s="35"/>
      <c r="E508" s="25"/>
      <c r="F508" s="42"/>
      <c r="G508" s="30"/>
      <c r="H508" s="25"/>
      <c r="I508" s="43"/>
      <c r="J508" s="25"/>
      <c r="K508" s="25"/>
      <c r="L508" s="44"/>
      <c r="M508" s="44"/>
      <c r="N508" s="44"/>
      <c r="O508" s="42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</row>
    <row r="509" spans="1:63" ht="14.25" customHeight="1" x14ac:dyDescent="0.25">
      <c r="A509" s="41"/>
      <c r="B509" s="42"/>
      <c r="C509" s="42"/>
      <c r="D509" s="35"/>
      <c r="E509" s="25"/>
      <c r="F509" s="42"/>
      <c r="G509" s="30"/>
      <c r="H509" s="25"/>
      <c r="I509" s="43"/>
      <c r="J509" s="25"/>
      <c r="K509" s="25"/>
      <c r="L509" s="44"/>
      <c r="M509" s="44"/>
      <c r="N509" s="44"/>
      <c r="O509" s="42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</row>
    <row r="510" spans="1:63" ht="14.25" customHeight="1" x14ac:dyDescent="0.25">
      <c r="A510" s="41"/>
      <c r="B510" s="42"/>
      <c r="C510" s="42"/>
      <c r="D510" s="35"/>
      <c r="E510" s="25"/>
      <c r="F510" s="42"/>
      <c r="G510" s="30"/>
      <c r="H510" s="25"/>
      <c r="I510" s="43"/>
      <c r="J510" s="25"/>
      <c r="K510" s="25"/>
      <c r="L510" s="44"/>
      <c r="M510" s="44"/>
      <c r="N510" s="44"/>
      <c r="O510" s="42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</row>
    <row r="511" spans="1:63" ht="14.25" customHeight="1" x14ac:dyDescent="0.25">
      <c r="A511" s="41"/>
      <c r="B511" s="42"/>
      <c r="C511" s="42"/>
      <c r="D511" s="35"/>
      <c r="E511" s="25"/>
      <c r="F511" s="42"/>
      <c r="G511" s="30"/>
      <c r="H511" s="25"/>
      <c r="I511" s="43"/>
      <c r="J511" s="25"/>
      <c r="K511" s="25"/>
      <c r="L511" s="44"/>
      <c r="M511" s="44"/>
      <c r="N511" s="44"/>
      <c r="O511" s="42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</row>
    <row r="512" spans="1:63" ht="14.25" customHeight="1" x14ac:dyDescent="0.25">
      <c r="A512" s="41"/>
      <c r="B512" s="42"/>
      <c r="C512" s="42"/>
      <c r="D512" s="35"/>
      <c r="E512" s="25"/>
      <c r="F512" s="42"/>
      <c r="G512" s="30"/>
      <c r="H512" s="25"/>
      <c r="I512" s="43"/>
      <c r="J512" s="25"/>
      <c r="K512" s="25"/>
      <c r="L512" s="44"/>
      <c r="M512" s="44"/>
      <c r="N512" s="44"/>
      <c r="O512" s="42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</row>
    <row r="513" spans="1:63" ht="14.25" customHeight="1" x14ac:dyDescent="0.25">
      <c r="A513" s="41"/>
      <c r="B513" s="42"/>
      <c r="C513" s="42"/>
      <c r="D513" s="35"/>
      <c r="E513" s="25"/>
      <c r="F513" s="42"/>
      <c r="G513" s="30"/>
      <c r="H513" s="25"/>
      <c r="I513" s="43"/>
      <c r="J513" s="25"/>
      <c r="K513" s="25"/>
      <c r="L513" s="44"/>
      <c r="M513" s="44"/>
      <c r="N513" s="44"/>
      <c r="O513" s="42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</row>
    <row r="514" spans="1:63" ht="14.25" customHeight="1" x14ac:dyDescent="0.25">
      <c r="A514" s="41"/>
      <c r="B514" s="42"/>
      <c r="C514" s="42"/>
      <c r="D514" s="35"/>
      <c r="E514" s="25"/>
      <c r="F514" s="42"/>
      <c r="G514" s="30"/>
      <c r="H514" s="25"/>
      <c r="I514" s="43"/>
      <c r="J514" s="25"/>
      <c r="K514" s="25"/>
      <c r="L514" s="44"/>
      <c r="M514" s="44"/>
      <c r="N514" s="44"/>
      <c r="O514" s="42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</row>
    <row r="515" spans="1:63" ht="14.25" customHeight="1" x14ac:dyDescent="0.25">
      <c r="A515" s="41"/>
      <c r="B515" s="42"/>
      <c r="C515" s="42"/>
      <c r="D515" s="35"/>
      <c r="E515" s="25"/>
      <c r="F515" s="42"/>
      <c r="G515" s="30"/>
      <c r="H515" s="25"/>
      <c r="I515" s="43"/>
      <c r="J515" s="25"/>
      <c r="K515" s="25"/>
      <c r="L515" s="44"/>
      <c r="M515" s="44"/>
      <c r="N515" s="44"/>
      <c r="O515" s="42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</row>
    <row r="516" spans="1:63" ht="14.25" customHeight="1" x14ac:dyDescent="0.25">
      <c r="A516" s="41"/>
      <c r="B516" s="42"/>
      <c r="C516" s="42"/>
      <c r="D516" s="35"/>
      <c r="E516" s="25"/>
      <c r="F516" s="42"/>
      <c r="G516" s="30"/>
      <c r="H516" s="25"/>
      <c r="I516" s="43"/>
      <c r="J516" s="25"/>
      <c r="K516" s="25"/>
      <c r="L516" s="44"/>
      <c r="M516" s="44"/>
      <c r="N516" s="44"/>
      <c r="O516" s="42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</row>
    <row r="517" spans="1:63" ht="14.25" customHeight="1" x14ac:dyDescent="0.25">
      <c r="A517" s="41"/>
      <c r="B517" s="42"/>
      <c r="C517" s="42"/>
      <c r="D517" s="35"/>
      <c r="E517" s="25"/>
      <c r="F517" s="42"/>
      <c r="G517" s="30"/>
      <c r="H517" s="25"/>
      <c r="I517" s="43"/>
      <c r="J517" s="25"/>
      <c r="K517" s="25"/>
      <c r="L517" s="44"/>
      <c r="M517" s="44"/>
      <c r="N517" s="44"/>
      <c r="O517" s="42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</row>
    <row r="518" spans="1:63" ht="14.25" customHeight="1" x14ac:dyDescent="0.25">
      <c r="A518" s="41"/>
      <c r="B518" s="42"/>
      <c r="C518" s="42"/>
      <c r="D518" s="35"/>
      <c r="E518" s="25"/>
      <c r="F518" s="42"/>
      <c r="G518" s="30"/>
      <c r="H518" s="25"/>
      <c r="I518" s="43"/>
      <c r="J518" s="25"/>
      <c r="K518" s="25"/>
      <c r="L518" s="44"/>
      <c r="M518" s="44"/>
      <c r="N518" s="44"/>
      <c r="O518" s="42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</row>
    <row r="519" spans="1:63" ht="14.25" customHeight="1" x14ac:dyDescent="0.25">
      <c r="A519" s="41"/>
      <c r="B519" s="42"/>
      <c r="C519" s="42"/>
      <c r="D519" s="35"/>
      <c r="E519" s="25"/>
      <c r="F519" s="42"/>
      <c r="G519" s="30"/>
      <c r="H519" s="25"/>
      <c r="I519" s="43"/>
      <c r="J519" s="25"/>
      <c r="K519" s="25"/>
      <c r="L519" s="44"/>
      <c r="M519" s="44"/>
      <c r="N519" s="44"/>
      <c r="O519" s="42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</row>
    <row r="520" spans="1:63" ht="14.25" customHeight="1" x14ac:dyDescent="0.25">
      <c r="A520" s="41"/>
      <c r="B520" s="42"/>
      <c r="C520" s="42"/>
      <c r="D520" s="35"/>
      <c r="E520" s="25"/>
      <c r="F520" s="42"/>
      <c r="G520" s="30"/>
      <c r="H520" s="25"/>
      <c r="I520" s="43"/>
      <c r="J520" s="25"/>
      <c r="K520" s="25"/>
      <c r="L520" s="44"/>
      <c r="M520" s="44"/>
      <c r="N520" s="44"/>
      <c r="O520" s="42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</row>
    <row r="521" spans="1:63" ht="14.25" customHeight="1" x14ac:dyDescent="0.25">
      <c r="A521" s="41"/>
      <c r="B521" s="42"/>
      <c r="C521" s="42"/>
      <c r="D521" s="35"/>
      <c r="E521" s="25"/>
      <c r="F521" s="42"/>
      <c r="G521" s="30"/>
      <c r="H521" s="25"/>
      <c r="I521" s="43"/>
      <c r="J521" s="25"/>
      <c r="K521" s="25"/>
      <c r="L521" s="44"/>
      <c r="M521" s="44"/>
      <c r="N521" s="44"/>
      <c r="O521" s="42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</row>
    <row r="522" spans="1:63" ht="14.25" customHeight="1" x14ac:dyDescent="0.25">
      <c r="A522" s="41"/>
      <c r="B522" s="42"/>
      <c r="C522" s="42"/>
      <c r="D522" s="35"/>
      <c r="E522" s="25"/>
      <c r="F522" s="42"/>
      <c r="G522" s="30"/>
      <c r="H522" s="25"/>
      <c r="I522" s="43"/>
      <c r="J522" s="25"/>
      <c r="K522" s="25"/>
      <c r="L522" s="44"/>
      <c r="M522" s="44"/>
      <c r="N522" s="44"/>
      <c r="O522" s="42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</row>
    <row r="523" spans="1:63" ht="14.25" customHeight="1" x14ac:dyDescent="0.25">
      <c r="A523" s="41"/>
      <c r="B523" s="42"/>
      <c r="C523" s="42"/>
      <c r="D523" s="35"/>
      <c r="E523" s="25"/>
      <c r="F523" s="42"/>
      <c r="G523" s="30"/>
      <c r="H523" s="25"/>
      <c r="I523" s="43"/>
      <c r="J523" s="25"/>
      <c r="K523" s="25"/>
      <c r="L523" s="44"/>
      <c r="M523" s="44"/>
      <c r="N523" s="44"/>
      <c r="O523" s="42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</row>
    <row r="524" spans="1:63" ht="14.25" customHeight="1" x14ac:dyDescent="0.25">
      <c r="A524" s="41"/>
      <c r="B524" s="42"/>
      <c r="C524" s="42"/>
      <c r="D524" s="35"/>
      <c r="E524" s="25"/>
      <c r="F524" s="42"/>
      <c r="G524" s="30"/>
      <c r="H524" s="25"/>
      <c r="I524" s="43"/>
      <c r="J524" s="25"/>
      <c r="K524" s="25"/>
      <c r="L524" s="44"/>
      <c r="M524" s="44"/>
      <c r="N524" s="44"/>
      <c r="O524" s="42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</row>
    <row r="525" spans="1:63" ht="14.25" customHeight="1" x14ac:dyDescent="0.25">
      <c r="A525" s="41"/>
      <c r="B525" s="42"/>
      <c r="C525" s="42"/>
      <c r="D525" s="35"/>
      <c r="E525" s="25"/>
      <c r="F525" s="42"/>
      <c r="G525" s="30"/>
      <c r="H525" s="25"/>
      <c r="I525" s="43"/>
      <c r="J525" s="25"/>
      <c r="K525" s="25"/>
      <c r="L525" s="44"/>
      <c r="M525" s="44"/>
      <c r="N525" s="44"/>
      <c r="O525" s="42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</row>
    <row r="526" spans="1:63" ht="14.25" customHeight="1" x14ac:dyDescent="0.25">
      <c r="A526" s="41"/>
      <c r="B526" s="42"/>
      <c r="C526" s="42"/>
      <c r="D526" s="35"/>
      <c r="E526" s="25"/>
      <c r="F526" s="42"/>
      <c r="G526" s="30"/>
      <c r="H526" s="25"/>
      <c r="I526" s="43"/>
      <c r="J526" s="25"/>
      <c r="K526" s="25"/>
      <c r="L526" s="44"/>
      <c r="M526" s="44"/>
      <c r="N526" s="44"/>
      <c r="O526" s="42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</row>
    <row r="527" spans="1:63" ht="14.25" customHeight="1" x14ac:dyDescent="0.25">
      <c r="A527" s="41"/>
      <c r="B527" s="42"/>
      <c r="C527" s="42"/>
      <c r="D527" s="35"/>
      <c r="E527" s="25"/>
      <c r="F527" s="42"/>
      <c r="G527" s="30"/>
      <c r="H527" s="25"/>
      <c r="I527" s="43"/>
      <c r="J527" s="25"/>
      <c r="K527" s="25"/>
      <c r="L527" s="44"/>
      <c r="M527" s="44"/>
      <c r="N527" s="44"/>
      <c r="O527" s="42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</row>
    <row r="528" spans="1:63" ht="14.25" customHeight="1" x14ac:dyDescent="0.25">
      <c r="A528" s="41"/>
      <c r="B528" s="42"/>
      <c r="C528" s="42"/>
      <c r="D528" s="35"/>
      <c r="E528" s="25"/>
      <c r="F528" s="42"/>
      <c r="G528" s="30"/>
      <c r="H528" s="25"/>
      <c r="I528" s="43"/>
      <c r="J528" s="25"/>
      <c r="K528" s="25"/>
      <c r="L528" s="44"/>
      <c r="M528" s="44"/>
      <c r="N528" s="44"/>
      <c r="O528" s="42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</row>
    <row r="529" spans="1:63" ht="14.25" customHeight="1" x14ac:dyDescent="0.25">
      <c r="A529" s="41"/>
      <c r="B529" s="42"/>
      <c r="C529" s="42"/>
      <c r="D529" s="35"/>
      <c r="E529" s="25"/>
      <c r="F529" s="42"/>
      <c r="G529" s="30"/>
      <c r="H529" s="25"/>
      <c r="I529" s="43"/>
      <c r="J529" s="25"/>
      <c r="K529" s="25"/>
      <c r="L529" s="44"/>
      <c r="M529" s="44"/>
      <c r="N529" s="44"/>
      <c r="O529" s="42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</row>
    <row r="530" spans="1:63" ht="14.25" customHeight="1" x14ac:dyDescent="0.25">
      <c r="A530" s="41"/>
      <c r="B530" s="42"/>
      <c r="C530" s="42"/>
      <c r="D530" s="35"/>
      <c r="E530" s="25"/>
      <c r="F530" s="42"/>
      <c r="G530" s="30"/>
      <c r="H530" s="25"/>
      <c r="I530" s="43"/>
      <c r="J530" s="25"/>
      <c r="K530" s="25"/>
      <c r="L530" s="44"/>
      <c r="M530" s="44"/>
      <c r="N530" s="44"/>
      <c r="O530" s="42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</row>
    <row r="531" spans="1:63" ht="14.25" customHeight="1" x14ac:dyDescent="0.25">
      <c r="A531" s="41"/>
      <c r="B531" s="42"/>
      <c r="C531" s="42"/>
      <c r="D531" s="35"/>
      <c r="E531" s="25"/>
      <c r="F531" s="42"/>
      <c r="G531" s="30"/>
      <c r="H531" s="25"/>
      <c r="I531" s="43"/>
      <c r="J531" s="25"/>
      <c r="K531" s="25"/>
      <c r="L531" s="44"/>
      <c r="M531" s="44"/>
      <c r="N531" s="44"/>
      <c r="O531" s="42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</row>
    <row r="532" spans="1:63" ht="14.25" customHeight="1" x14ac:dyDescent="0.25">
      <c r="A532" s="41"/>
      <c r="B532" s="42"/>
      <c r="C532" s="42"/>
      <c r="D532" s="35"/>
      <c r="E532" s="25"/>
      <c r="F532" s="42"/>
      <c r="G532" s="30"/>
      <c r="H532" s="25"/>
      <c r="I532" s="43"/>
      <c r="J532" s="25"/>
      <c r="K532" s="25"/>
      <c r="L532" s="44"/>
      <c r="M532" s="44"/>
      <c r="N532" s="44"/>
      <c r="O532" s="42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</row>
    <row r="533" spans="1:63" ht="14.25" customHeight="1" x14ac:dyDescent="0.25">
      <c r="A533" s="41"/>
      <c r="B533" s="42"/>
      <c r="C533" s="42"/>
      <c r="D533" s="35"/>
      <c r="E533" s="25"/>
      <c r="F533" s="42"/>
      <c r="G533" s="30"/>
      <c r="H533" s="25"/>
      <c r="I533" s="43"/>
      <c r="J533" s="25"/>
      <c r="K533" s="25"/>
      <c r="L533" s="44"/>
      <c r="M533" s="44"/>
      <c r="N533" s="44"/>
      <c r="O533" s="42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</row>
    <row r="534" spans="1:63" ht="14.25" customHeight="1" x14ac:dyDescent="0.25">
      <c r="A534" s="41"/>
      <c r="B534" s="42"/>
      <c r="C534" s="42"/>
      <c r="D534" s="35"/>
      <c r="E534" s="25"/>
      <c r="F534" s="42"/>
      <c r="G534" s="30"/>
      <c r="H534" s="25"/>
      <c r="I534" s="43"/>
      <c r="J534" s="25"/>
      <c r="K534" s="25"/>
      <c r="L534" s="44"/>
      <c r="M534" s="44"/>
      <c r="N534" s="44"/>
      <c r="O534" s="42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</row>
    <row r="535" spans="1:63" ht="14.25" customHeight="1" x14ac:dyDescent="0.25">
      <c r="A535" s="41"/>
      <c r="B535" s="42"/>
      <c r="C535" s="42"/>
      <c r="D535" s="35"/>
      <c r="E535" s="25"/>
      <c r="F535" s="42"/>
      <c r="G535" s="30"/>
      <c r="H535" s="25"/>
      <c r="I535" s="43"/>
      <c r="J535" s="25"/>
      <c r="K535" s="25"/>
      <c r="L535" s="44"/>
      <c r="M535" s="44"/>
      <c r="N535" s="44"/>
      <c r="O535" s="42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</row>
    <row r="536" spans="1:63" ht="14.25" customHeight="1" x14ac:dyDescent="0.25">
      <c r="A536" s="41"/>
      <c r="B536" s="42"/>
      <c r="C536" s="42"/>
      <c r="D536" s="35"/>
      <c r="E536" s="25"/>
      <c r="F536" s="42"/>
      <c r="G536" s="30"/>
      <c r="H536" s="25"/>
      <c r="I536" s="43"/>
      <c r="J536" s="25"/>
      <c r="K536" s="25"/>
      <c r="L536" s="44"/>
      <c r="M536" s="44"/>
      <c r="N536" s="44"/>
      <c r="O536" s="42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</row>
    <row r="537" spans="1:63" ht="14.25" customHeight="1" x14ac:dyDescent="0.25">
      <c r="A537" s="41"/>
      <c r="B537" s="42"/>
      <c r="C537" s="42"/>
      <c r="D537" s="35"/>
      <c r="E537" s="25"/>
      <c r="F537" s="42"/>
      <c r="G537" s="30"/>
      <c r="H537" s="25"/>
      <c r="I537" s="43"/>
      <c r="J537" s="25"/>
      <c r="K537" s="25"/>
      <c r="L537" s="44"/>
      <c r="M537" s="44"/>
      <c r="N537" s="44"/>
      <c r="O537" s="42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</row>
    <row r="538" spans="1:63" ht="14.25" customHeight="1" x14ac:dyDescent="0.25">
      <c r="A538" s="41"/>
      <c r="B538" s="42"/>
      <c r="C538" s="42"/>
      <c r="D538" s="35"/>
      <c r="E538" s="25"/>
      <c r="F538" s="42"/>
      <c r="G538" s="30"/>
      <c r="H538" s="25"/>
      <c r="I538" s="43"/>
      <c r="J538" s="25"/>
      <c r="K538" s="25"/>
      <c r="L538" s="44"/>
      <c r="M538" s="44"/>
      <c r="N538" s="44"/>
      <c r="O538" s="42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</row>
    <row r="539" spans="1:63" ht="14.25" customHeight="1" x14ac:dyDescent="0.25">
      <c r="A539" s="41"/>
      <c r="B539" s="42"/>
      <c r="C539" s="42"/>
      <c r="D539" s="35"/>
      <c r="E539" s="25"/>
      <c r="F539" s="42"/>
      <c r="G539" s="30"/>
      <c r="H539" s="25"/>
      <c r="I539" s="43"/>
      <c r="J539" s="25"/>
      <c r="K539" s="25"/>
      <c r="L539" s="44"/>
      <c r="M539" s="44"/>
      <c r="N539" s="44"/>
      <c r="O539" s="42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</row>
    <row r="540" spans="1:63" ht="14.25" customHeight="1" x14ac:dyDescent="0.25">
      <c r="A540" s="41"/>
      <c r="B540" s="42"/>
      <c r="C540" s="42"/>
      <c r="D540" s="35"/>
      <c r="E540" s="25"/>
      <c r="F540" s="42"/>
      <c r="G540" s="30"/>
      <c r="H540" s="25"/>
      <c r="I540" s="43"/>
      <c r="J540" s="25"/>
      <c r="K540" s="25"/>
      <c r="L540" s="44"/>
      <c r="M540" s="44"/>
      <c r="N540" s="44"/>
      <c r="O540" s="42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</row>
    <row r="541" spans="1:63" ht="14.25" customHeight="1" x14ac:dyDescent="0.25">
      <c r="A541" s="41"/>
      <c r="B541" s="42"/>
      <c r="C541" s="42"/>
      <c r="D541" s="35"/>
      <c r="E541" s="25"/>
      <c r="F541" s="42"/>
      <c r="G541" s="30"/>
      <c r="H541" s="25"/>
      <c r="I541" s="43"/>
      <c r="J541" s="25"/>
      <c r="K541" s="25"/>
      <c r="L541" s="44"/>
      <c r="M541" s="44"/>
      <c r="N541" s="44"/>
      <c r="O541" s="42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</row>
    <row r="542" spans="1:63" ht="14.25" customHeight="1" x14ac:dyDescent="0.25">
      <c r="A542" s="41"/>
      <c r="B542" s="42"/>
      <c r="C542" s="42"/>
      <c r="D542" s="35"/>
      <c r="E542" s="25"/>
      <c r="F542" s="42"/>
      <c r="G542" s="30"/>
      <c r="H542" s="25"/>
      <c r="I542" s="43"/>
      <c r="J542" s="25"/>
      <c r="K542" s="25"/>
      <c r="L542" s="44"/>
      <c r="M542" s="44"/>
      <c r="N542" s="44"/>
      <c r="O542" s="42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</row>
    <row r="543" spans="1:63" ht="14.25" customHeight="1" x14ac:dyDescent="0.25">
      <c r="A543" s="41"/>
      <c r="B543" s="42"/>
      <c r="C543" s="42"/>
      <c r="D543" s="35"/>
      <c r="E543" s="25"/>
      <c r="F543" s="42"/>
      <c r="G543" s="30"/>
      <c r="H543" s="25"/>
      <c r="I543" s="43"/>
      <c r="J543" s="25"/>
      <c r="K543" s="25"/>
      <c r="L543" s="44"/>
      <c r="M543" s="44"/>
      <c r="N543" s="44"/>
      <c r="O543" s="42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</row>
    <row r="544" spans="1:63" ht="14.25" customHeight="1" x14ac:dyDescent="0.25">
      <c r="A544" s="41"/>
      <c r="B544" s="42"/>
      <c r="C544" s="42"/>
      <c r="D544" s="35"/>
      <c r="E544" s="25"/>
      <c r="F544" s="42"/>
      <c r="G544" s="30"/>
      <c r="H544" s="25"/>
      <c r="I544" s="43"/>
      <c r="J544" s="25"/>
      <c r="K544" s="25"/>
      <c r="L544" s="44"/>
      <c r="M544" s="44"/>
      <c r="N544" s="44"/>
      <c r="O544" s="42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</row>
    <row r="545" spans="1:63" ht="14.25" customHeight="1" x14ac:dyDescent="0.25">
      <c r="A545" s="41"/>
      <c r="B545" s="42"/>
      <c r="C545" s="42"/>
      <c r="D545" s="35"/>
      <c r="E545" s="25"/>
      <c r="F545" s="42"/>
      <c r="G545" s="30"/>
      <c r="H545" s="25"/>
      <c r="I545" s="43"/>
      <c r="J545" s="25"/>
      <c r="K545" s="25"/>
      <c r="L545" s="44"/>
      <c r="M545" s="44"/>
      <c r="N545" s="44"/>
      <c r="O545" s="42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</row>
    <row r="546" spans="1:63" ht="14.25" customHeight="1" x14ac:dyDescent="0.25">
      <c r="A546" s="41"/>
      <c r="B546" s="42"/>
      <c r="C546" s="42"/>
      <c r="D546" s="35"/>
      <c r="E546" s="25"/>
      <c r="F546" s="42"/>
      <c r="G546" s="30"/>
      <c r="H546" s="25"/>
      <c r="I546" s="43"/>
      <c r="J546" s="25"/>
      <c r="K546" s="25"/>
      <c r="L546" s="44"/>
      <c r="M546" s="44"/>
      <c r="N546" s="44"/>
      <c r="O546" s="42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</row>
    <row r="547" spans="1:63" ht="14.25" customHeight="1" x14ac:dyDescent="0.25">
      <c r="A547" s="41"/>
      <c r="B547" s="42"/>
      <c r="C547" s="42"/>
      <c r="D547" s="35"/>
      <c r="E547" s="25"/>
      <c r="F547" s="42"/>
      <c r="G547" s="30"/>
      <c r="H547" s="25"/>
      <c r="I547" s="43"/>
      <c r="J547" s="25"/>
      <c r="K547" s="25"/>
      <c r="L547" s="44"/>
      <c r="M547" s="44"/>
      <c r="N547" s="44"/>
      <c r="O547" s="42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</row>
    <row r="548" spans="1:63" ht="14.25" customHeight="1" x14ac:dyDescent="0.25">
      <c r="A548" s="41"/>
      <c r="B548" s="42"/>
      <c r="C548" s="42"/>
      <c r="D548" s="35"/>
      <c r="E548" s="25"/>
      <c r="F548" s="42"/>
      <c r="G548" s="30"/>
      <c r="H548" s="25"/>
      <c r="I548" s="43"/>
      <c r="J548" s="25"/>
      <c r="K548" s="25"/>
      <c r="L548" s="44"/>
      <c r="M548" s="44"/>
      <c r="N548" s="44"/>
      <c r="O548" s="42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</row>
    <row r="549" spans="1:63" ht="14.25" customHeight="1" x14ac:dyDescent="0.25">
      <c r="A549" s="41"/>
      <c r="B549" s="42"/>
      <c r="C549" s="42"/>
      <c r="D549" s="35"/>
      <c r="E549" s="25"/>
      <c r="F549" s="42"/>
      <c r="G549" s="30"/>
      <c r="H549" s="25"/>
      <c r="I549" s="43"/>
      <c r="J549" s="25"/>
      <c r="K549" s="25"/>
      <c r="L549" s="44"/>
      <c r="M549" s="44"/>
      <c r="N549" s="44"/>
      <c r="O549" s="42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</row>
    <row r="550" spans="1:63" ht="14.25" customHeight="1" x14ac:dyDescent="0.25">
      <c r="A550" s="41"/>
      <c r="B550" s="42"/>
      <c r="C550" s="42"/>
      <c r="D550" s="35"/>
      <c r="E550" s="25"/>
      <c r="F550" s="42"/>
      <c r="G550" s="30"/>
      <c r="H550" s="25"/>
      <c r="I550" s="43"/>
      <c r="J550" s="25"/>
      <c r="K550" s="25"/>
      <c r="L550" s="44"/>
      <c r="M550" s="44"/>
      <c r="N550" s="44"/>
      <c r="O550" s="42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</row>
    <row r="551" spans="1:63" ht="14.25" customHeight="1" x14ac:dyDescent="0.25">
      <c r="A551" s="41"/>
      <c r="B551" s="42"/>
      <c r="C551" s="42"/>
      <c r="D551" s="35"/>
      <c r="E551" s="25"/>
      <c r="F551" s="42"/>
      <c r="G551" s="30"/>
      <c r="H551" s="25"/>
      <c r="I551" s="43"/>
      <c r="J551" s="25"/>
      <c r="K551" s="25"/>
      <c r="L551" s="44"/>
      <c r="M551" s="44"/>
      <c r="N551" s="44"/>
      <c r="O551" s="42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</row>
    <row r="552" spans="1:63" ht="14.25" customHeight="1" x14ac:dyDescent="0.25">
      <c r="A552" s="41"/>
      <c r="B552" s="42"/>
      <c r="C552" s="42"/>
      <c r="D552" s="35"/>
      <c r="E552" s="25"/>
      <c r="F552" s="42"/>
      <c r="G552" s="30"/>
      <c r="H552" s="25"/>
      <c r="I552" s="43"/>
      <c r="J552" s="25"/>
      <c r="K552" s="25"/>
      <c r="L552" s="44"/>
      <c r="M552" s="44"/>
      <c r="N552" s="44"/>
      <c r="O552" s="42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</row>
    <row r="553" spans="1:63" ht="14.25" customHeight="1" x14ac:dyDescent="0.25">
      <c r="A553" s="41"/>
      <c r="B553" s="42"/>
      <c r="C553" s="42"/>
      <c r="D553" s="35"/>
      <c r="E553" s="25"/>
      <c r="F553" s="42"/>
      <c r="G553" s="30"/>
      <c r="H553" s="25"/>
      <c r="I553" s="43"/>
      <c r="J553" s="25"/>
      <c r="K553" s="25"/>
      <c r="L553" s="44"/>
      <c r="M553" s="44"/>
      <c r="N553" s="44"/>
      <c r="O553" s="42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</row>
    <row r="554" spans="1:63" ht="14.25" customHeight="1" x14ac:dyDescent="0.25">
      <c r="A554" s="41"/>
      <c r="B554" s="42"/>
      <c r="C554" s="42"/>
      <c r="D554" s="35"/>
      <c r="E554" s="25"/>
      <c r="F554" s="42"/>
      <c r="G554" s="30"/>
      <c r="H554" s="25"/>
      <c r="I554" s="43"/>
      <c r="J554" s="25"/>
      <c r="K554" s="25"/>
      <c r="L554" s="44"/>
      <c r="M554" s="44"/>
      <c r="N554" s="44"/>
      <c r="O554" s="42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</row>
    <row r="555" spans="1:63" ht="14.25" customHeight="1" x14ac:dyDescent="0.25">
      <c r="A555" s="41"/>
      <c r="B555" s="42"/>
      <c r="C555" s="42"/>
      <c r="D555" s="35"/>
      <c r="E555" s="25"/>
      <c r="F555" s="42"/>
      <c r="G555" s="30"/>
      <c r="H555" s="25"/>
      <c r="I555" s="43"/>
      <c r="J555" s="25"/>
      <c r="K555" s="25"/>
      <c r="L555" s="44"/>
      <c r="M555" s="44"/>
      <c r="N555" s="44"/>
      <c r="O555" s="42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</row>
    <row r="556" spans="1:63" ht="14.25" customHeight="1" x14ac:dyDescent="0.25">
      <c r="A556" s="41"/>
      <c r="B556" s="42"/>
      <c r="C556" s="42"/>
      <c r="D556" s="35"/>
      <c r="E556" s="25"/>
      <c r="F556" s="42"/>
      <c r="G556" s="30"/>
      <c r="H556" s="25"/>
      <c r="I556" s="43"/>
      <c r="J556" s="25"/>
      <c r="K556" s="25"/>
      <c r="L556" s="44"/>
      <c r="M556" s="44"/>
      <c r="N556" s="44"/>
      <c r="O556" s="42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</row>
    <row r="557" spans="1:63" ht="14.25" customHeight="1" x14ac:dyDescent="0.25">
      <c r="A557" s="41"/>
      <c r="B557" s="42"/>
      <c r="C557" s="42"/>
      <c r="D557" s="35"/>
      <c r="E557" s="25"/>
      <c r="F557" s="42"/>
      <c r="G557" s="30"/>
      <c r="H557" s="25"/>
      <c r="I557" s="43"/>
      <c r="J557" s="25"/>
      <c r="K557" s="25"/>
      <c r="L557" s="44"/>
      <c r="M557" s="44"/>
      <c r="N557" s="44"/>
      <c r="O557" s="42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</row>
    <row r="558" spans="1:63" ht="14.25" customHeight="1" x14ac:dyDescent="0.25">
      <c r="A558" s="41"/>
      <c r="B558" s="42"/>
      <c r="C558" s="42"/>
      <c r="D558" s="35"/>
      <c r="E558" s="25"/>
      <c r="F558" s="42"/>
      <c r="G558" s="30"/>
      <c r="H558" s="25"/>
      <c r="I558" s="43"/>
      <c r="J558" s="25"/>
      <c r="K558" s="25"/>
      <c r="L558" s="44"/>
      <c r="M558" s="44"/>
      <c r="N558" s="44"/>
      <c r="O558" s="42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</row>
    <row r="559" spans="1:63" ht="14.25" customHeight="1" x14ac:dyDescent="0.25">
      <c r="A559" s="41"/>
      <c r="B559" s="42"/>
      <c r="C559" s="42"/>
      <c r="D559" s="35"/>
      <c r="E559" s="25"/>
      <c r="F559" s="42"/>
      <c r="G559" s="30"/>
      <c r="H559" s="25"/>
      <c r="I559" s="43"/>
      <c r="J559" s="25"/>
      <c r="K559" s="25"/>
      <c r="L559" s="44"/>
      <c r="M559" s="44"/>
      <c r="N559" s="44"/>
      <c r="O559" s="42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</row>
    <row r="560" spans="1:63" ht="14.25" customHeight="1" x14ac:dyDescent="0.25">
      <c r="A560" s="41"/>
      <c r="B560" s="42"/>
      <c r="C560" s="42"/>
      <c r="D560" s="35"/>
      <c r="E560" s="25"/>
      <c r="F560" s="42"/>
      <c r="G560" s="30"/>
      <c r="H560" s="25"/>
      <c r="I560" s="43"/>
      <c r="J560" s="25"/>
      <c r="K560" s="25"/>
      <c r="L560" s="44"/>
      <c r="M560" s="44"/>
      <c r="N560" s="44"/>
      <c r="O560" s="42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</row>
    <row r="561" spans="1:63" ht="14.25" customHeight="1" x14ac:dyDescent="0.25">
      <c r="A561" s="41"/>
      <c r="B561" s="42"/>
      <c r="C561" s="42"/>
      <c r="D561" s="35"/>
      <c r="E561" s="25"/>
      <c r="F561" s="42"/>
      <c r="G561" s="30"/>
      <c r="H561" s="25"/>
      <c r="I561" s="43"/>
      <c r="J561" s="25"/>
      <c r="K561" s="25"/>
      <c r="L561" s="44"/>
      <c r="M561" s="44"/>
      <c r="N561" s="44"/>
      <c r="O561" s="42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</row>
    <row r="562" spans="1:63" ht="14.25" customHeight="1" x14ac:dyDescent="0.25">
      <c r="A562" s="41"/>
      <c r="B562" s="42"/>
      <c r="C562" s="42"/>
      <c r="D562" s="35"/>
      <c r="E562" s="25"/>
      <c r="F562" s="42"/>
      <c r="G562" s="30"/>
      <c r="H562" s="25"/>
      <c r="I562" s="43"/>
      <c r="J562" s="25"/>
      <c r="K562" s="25"/>
      <c r="L562" s="44"/>
      <c r="M562" s="44"/>
      <c r="N562" s="44"/>
      <c r="O562" s="42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</row>
    <row r="563" spans="1:63" ht="14.25" customHeight="1" x14ac:dyDescent="0.25">
      <c r="A563" s="41"/>
      <c r="B563" s="42"/>
      <c r="C563" s="42"/>
      <c r="D563" s="35"/>
      <c r="E563" s="25"/>
      <c r="F563" s="42"/>
      <c r="G563" s="30"/>
      <c r="H563" s="25"/>
      <c r="I563" s="43"/>
      <c r="J563" s="25"/>
      <c r="K563" s="25"/>
      <c r="L563" s="44"/>
      <c r="M563" s="44"/>
      <c r="N563" s="44"/>
      <c r="O563" s="42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</row>
    <row r="564" spans="1:63" ht="14.25" customHeight="1" x14ac:dyDescent="0.25">
      <c r="A564" s="41"/>
      <c r="B564" s="42"/>
      <c r="C564" s="42"/>
      <c r="D564" s="35"/>
      <c r="E564" s="25"/>
      <c r="F564" s="42"/>
      <c r="G564" s="30"/>
      <c r="H564" s="25"/>
      <c r="I564" s="43"/>
      <c r="J564" s="25"/>
      <c r="K564" s="25"/>
      <c r="L564" s="44"/>
      <c r="M564" s="44"/>
      <c r="N564" s="44"/>
      <c r="O564" s="42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</row>
    <row r="565" spans="1:63" ht="14.25" customHeight="1" x14ac:dyDescent="0.25">
      <c r="A565" s="41"/>
      <c r="B565" s="42"/>
      <c r="C565" s="42"/>
      <c r="D565" s="35"/>
      <c r="E565" s="25"/>
      <c r="F565" s="42"/>
      <c r="G565" s="30"/>
      <c r="H565" s="25"/>
      <c r="I565" s="43"/>
      <c r="J565" s="25"/>
      <c r="K565" s="25"/>
      <c r="L565" s="44"/>
      <c r="M565" s="44"/>
      <c r="N565" s="44"/>
      <c r="O565" s="42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</row>
    <row r="566" spans="1:63" ht="14.25" customHeight="1" x14ac:dyDescent="0.25">
      <c r="A566" s="41"/>
      <c r="B566" s="42"/>
      <c r="C566" s="42"/>
      <c r="D566" s="35"/>
      <c r="E566" s="25"/>
      <c r="F566" s="42"/>
      <c r="G566" s="30"/>
      <c r="H566" s="25"/>
      <c r="I566" s="43"/>
      <c r="J566" s="25"/>
      <c r="K566" s="25"/>
      <c r="L566" s="44"/>
      <c r="M566" s="44"/>
      <c r="N566" s="44"/>
      <c r="O566" s="42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</row>
    <row r="567" spans="1:63" ht="14.25" customHeight="1" x14ac:dyDescent="0.25">
      <c r="A567" s="41"/>
      <c r="B567" s="42"/>
      <c r="C567" s="42"/>
      <c r="D567" s="35"/>
      <c r="E567" s="25"/>
      <c r="F567" s="42"/>
      <c r="G567" s="30"/>
      <c r="H567" s="25"/>
      <c r="I567" s="43"/>
      <c r="J567" s="25"/>
      <c r="K567" s="25"/>
      <c r="L567" s="44"/>
      <c r="M567" s="44"/>
      <c r="N567" s="44"/>
      <c r="O567" s="42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</row>
    <row r="568" spans="1:63" ht="14.25" customHeight="1" x14ac:dyDescent="0.25">
      <c r="A568" s="41"/>
      <c r="B568" s="42"/>
      <c r="C568" s="42"/>
      <c r="D568" s="35"/>
      <c r="E568" s="25"/>
      <c r="F568" s="42"/>
      <c r="G568" s="30"/>
      <c r="H568" s="25"/>
      <c r="I568" s="43"/>
      <c r="J568" s="25"/>
      <c r="K568" s="25"/>
      <c r="L568" s="44"/>
      <c r="M568" s="44"/>
      <c r="N568" s="44"/>
      <c r="O568" s="42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</row>
    <row r="569" spans="1:63" ht="14.25" customHeight="1" x14ac:dyDescent="0.25">
      <c r="A569" s="41"/>
      <c r="B569" s="42"/>
      <c r="C569" s="42"/>
      <c r="D569" s="35"/>
      <c r="E569" s="25"/>
      <c r="F569" s="42"/>
      <c r="G569" s="30"/>
      <c r="H569" s="25"/>
      <c r="I569" s="43"/>
      <c r="J569" s="25"/>
      <c r="K569" s="25"/>
      <c r="L569" s="44"/>
      <c r="M569" s="44"/>
      <c r="N569" s="44"/>
      <c r="O569" s="42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</row>
    <row r="570" spans="1:63" ht="14.25" customHeight="1" x14ac:dyDescent="0.25">
      <c r="A570" s="41"/>
      <c r="B570" s="42"/>
      <c r="C570" s="42"/>
      <c r="D570" s="35"/>
      <c r="E570" s="25"/>
      <c r="F570" s="42"/>
      <c r="G570" s="30"/>
      <c r="H570" s="25"/>
      <c r="I570" s="43"/>
      <c r="J570" s="25"/>
      <c r="K570" s="25"/>
      <c r="L570" s="44"/>
      <c r="M570" s="44"/>
      <c r="N570" s="44"/>
      <c r="O570" s="42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</row>
    <row r="571" spans="1:63" ht="14.25" customHeight="1" x14ac:dyDescent="0.25">
      <c r="A571" s="41"/>
      <c r="B571" s="42"/>
      <c r="C571" s="42"/>
      <c r="D571" s="35"/>
      <c r="E571" s="25"/>
      <c r="F571" s="42"/>
      <c r="G571" s="30"/>
      <c r="H571" s="25"/>
      <c r="I571" s="43"/>
      <c r="J571" s="25"/>
      <c r="K571" s="25"/>
      <c r="L571" s="44"/>
      <c r="M571" s="44"/>
      <c r="N571" s="44"/>
      <c r="O571" s="42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</row>
    <row r="572" spans="1:63" ht="14.25" customHeight="1" x14ac:dyDescent="0.25">
      <c r="A572" s="41"/>
      <c r="B572" s="42"/>
      <c r="C572" s="42"/>
      <c r="D572" s="35"/>
      <c r="E572" s="25"/>
      <c r="F572" s="42"/>
      <c r="G572" s="30"/>
      <c r="H572" s="25"/>
      <c r="I572" s="43"/>
      <c r="J572" s="25"/>
      <c r="K572" s="25"/>
      <c r="L572" s="44"/>
      <c r="M572" s="44"/>
      <c r="N572" s="44"/>
      <c r="O572" s="42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</row>
    <row r="573" spans="1:63" ht="14.25" customHeight="1" x14ac:dyDescent="0.25">
      <c r="A573" s="41"/>
      <c r="B573" s="42"/>
      <c r="C573" s="42"/>
      <c r="D573" s="35"/>
      <c r="E573" s="25"/>
      <c r="F573" s="42"/>
      <c r="G573" s="30"/>
      <c r="H573" s="25"/>
      <c r="I573" s="43"/>
      <c r="J573" s="25"/>
      <c r="K573" s="25"/>
      <c r="L573" s="44"/>
      <c r="M573" s="44"/>
      <c r="N573" s="44"/>
      <c r="O573" s="42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</row>
    <row r="574" spans="1:63" ht="14.25" customHeight="1" x14ac:dyDescent="0.25">
      <c r="A574" s="41"/>
      <c r="B574" s="42"/>
      <c r="C574" s="42"/>
      <c r="D574" s="35"/>
      <c r="E574" s="25"/>
      <c r="F574" s="42"/>
      <c r="G574" s="30"/>
      <c r="H574" s="25"/>
      <c r="I574" s="43"/>
      <c r="J574" s="25"/>
      <c r="K574" s="25"/>
      <c r="L574" s="44"/>
      <c r="M574" s="44"/>
      <c r="N574" s="44"/>
      <c r="O574" s="42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</row>
    <row r="575" spans="1:63" ht="14.25" customHeight="1" x14ac:dyDescent="0.25">
      <c r="A575" s="41"/>
      <c r="B575" s="42"/>
      <c r="C575" s="42"/>
      <c r="D575" s="35"/>
      <c r="E575" s="25"/>
      <c r="F575" s="42"/>
      <c r="G575" s="30"/>
      <c r="H575" s="25"/>
      <c r="I575" s="43"/>
      <c r="J575" s="25"/>
      <c r="K575" s="25"/>
      <c r="L575" s="44"/>
      <c r="M575" s="44"/>
      <c r="N575" s="44"/>
      <c r="O575" s="42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</row>
    <row r="576" spans="1:63" ht="14.25" customHeight="1" x14ac:dyDescent="0.25">
      <c r="A576" s="41"/>
      <c r="B576" s="42"/>
      <c r="C576" s="42"/>
      <c r="D576" s="35"/>
      <c r="E576" s="25"/>
      <c r="F576" s="42"/>
      <c r="G576" s="30"/>
      <c r="H576" s="25"/>
      <c r="I576" s="43"/>
      <c r="J576" s="25"/>
      <c r="K576" s="25"/>
      <c r="L576" s="44"/>
      <c r="M576" s="44"/>
      <c r="N576" s="44"/>
      <c r="O576" s="42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</row>
    <row r="577" spans="1:63" ht="14.25" customHeight="1" x14ac:dyDescent="0.25">
      <c r="A577" s="41"/>
      <c r="B577" s="42"/>
      <c r="C577" s="42"/>
      <c r="D577" s="35"/>
      <c r="E577" s="25"/>
      <c r="F577" s="42"/>
      <c r="G577" s="30"/>
      <c r="H577" s="25"/>
      <c r="I577" s="43"/>
      <c r="J577" s="25"/>
      <c r="K577" s="25"/>
      <c r="L577" s="44"/>
      <c r="M577" s="44"/>
      <c r="N577" s="44"/>
      <c r="O577" s="42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</row>
    <row r="578" spans="1:63" ht="14.25" customHeight="1" x14ac:dyDescent="0.25">
      <c r="A578" s="41"/>
      <c r="B578" s="42"/>
      <c r="C578" s="42"/>
      <c r="D578" s="35"/>
      <c r="E578" s="25"/>
      <c r="F578" s="42"/>
      <c r="G578" s="30"/>
      <c r="H578" s="25"/>
      <c r="I578" s="43"/>
      <c r="J578" s="25"/>
      <c r="K578" s="25"/>
      <c r="L578" s="44"/>
      <c r="M578" s="44"/>
      <c r="N578" s="44"/>
      <c r="O578" s="42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</row>
    <row r="579" spans="1:63" ht="14.25" customHeight="1" x14ac:dyDescent="0.25">
      <c r="A579" s="41"/>
      <c r="B579" s="42"/>
      <c r="C579" s="42"/>
      <c r="D579" s="35"/>
      <c r="E579" s="25"/>
      <c r="F579" s="42"/>
      <c r="G579" s="30"/>
      <c r="H579" s="25"/>
      <c r="I579" s="43"/>
      <c r="J579" s="25"/>
      <c r="K579" s="25"/>
      <c r="L579" s="44"/>
      <c r="M579" s="44"/>
      <c r="N579" s="44"/>
      <c r="O579" s="42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</row>
    <row r="580" spans="1:63" ht="14.25" customHeight="1" x14ac:dyDescent="0.25">
      <c r="A580" s="41"/>
      <c r="B580" s="42"/>
      <c r="C580" s="42"/>
      <c r="D580" s="35"/>
      <c r="E580" s="25"/>
      <c r="F580" s="42"/>
      <c r="G580" s="30"/>
      <c r="H580" s="25"/>
      <c r="I580" s="43"/>
      <c r="J580" s="25"/>
      <c r="K580" s="25"/>
      <c r="L580" s="44"/>
      <c r="M580" s="44"/>
      <c r="N580" s="44"/>
      <c r="O580" s="42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</row>
    <row r="581" spans="1:63" ht="14.25" customHeight="1" x14ac:dyDescent="0.25">
      <c r="A581" s="41"/>
      <c r="B581" s="42"/>
      <c r="C581" s="42"/>
      <c r="D581" s="35"/>
      <c r="E581" s="25"/>
      <c r="F581" s="42"/>
      <c r="G581" s="30"/>
      <c r="H581" s="25"/>
      <c r="I581" s="43"/>
      <c r="J581" s="25"/>
      <c r="K581" s="25"/>
      <c r="L581" s="44"/>
      <c r="M581" s="44"/>
      <c r="N581" s="44"/>
      <c r="O581" s="42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</row>
    <row r="582" spans="1:63" ht="14.25" customHeight="1" x14ac:dyDescent="0.25">
      <c r="A582" s="41"/>
      <c r="B582" s="42"/>
      <c r="C582" s="42"/>
      <c r="D582" s="35"/>
      <c r="E582" s="25"/>
      <c r="F582" s="42"/>
      <c r="G582" s="30"/>
      <c r="H582" s="25"/>
      <c r="I582" s="43"/>
      <c r="J582" s="25"/>
      <c r="K582" s="25"/>
      <c r="L582" s="44"/>
      <c r="M582" s="44"/>
      <c r="N582" s="44"/>
      <c r="O582" s="42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</row>
    <row r="583" spans="1:63" ht="14.25" customHeight="1" x14ac:dyDescent="0.25">
      <c r="A583" s="41"/>
      <c r="B583" s="42"/>
      <c r="C583" s="42"/>
      <c r="D583" s="35"/>
      <c r="E583" s="25"/>
      <c r="F583" s="42"/>
      <c r="G583" s="30"/>
      <c r="H583" s="25"/>
      <c r="I583" s="43"/>
      <c r="J583" s="25"/>
      <c r="K583" s="25"/>
      <c r="L583" s="44"/>
      <c r="M583" s="44"/>
      <c r="N583" s="44"/>
      <c r="O583" s="42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</row>
    <row r="584" spans="1:63" ht="14.25" customHeight="1" x14ac:dyDescent="0.25">
      <c r="A584" s="41"/>
      <c r="B584" s="42"/>
      <c r="C584" s="42"/>
      <c r="D584" s="35"/>
      <c r="E584" s="25"/>
      <c r="F584" s="42"/>
      <c r="G584" s="30"/>
      <c r="H584" s="25"/>
      <c r="I584" s="43"/>
      <c r="J584" s="25"/>
      <c r="K584" s="25"/>
      <c r="L584" s="44"/>
      <c r="M584" s="44"/>
      <c r="N584" s="44"/>
      <c r="O584" s="42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</row>
    <row r="585" spans="1:63" ht="14.25" customHeight="1" x14ac:dyDescent="0.25">
      <c r="A585" s="41"/>
      <c r="B585" s="42"/>
      <c r="C585" s="42"/>
      <c r="D585" s="35"/>
      <c r="E585" s="25"/>
      <c r="F585" s="42"/>
      <c r="G585" s="30"/>
      <c r="H585" s="25"/>
      <c r="I585" s="43"/>
      <c r="J585" s="25"/>
      <c r="K585" s="25"/>
      <c r="L585" s="44"/>
      <c r="M585" s="44"/>
      <c r="N585" s="44"/>
      <c r="O585" s="42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</row>
    <row r="586" spans="1:63" ht="14.25" customHeight="1" x14ac:dyDescent="0.25">
      <c r="A586" s="41"/>
      <c r="B586" s="42"/>
      <c r="C586" s="42"/>
      <c r="D586" s="35"/>
      <c r="E586" s="25"/>
      <c r="F586" s="42"/>
      <c r="G586" s="30"/>
      <c r="H586" s="25"/>
      <c r="I586" s="43"/>
      <c r="J586" s="25"/>
      <c r="K586" s="25"/>
      <c r="L586" s="44"/>
      <c r="M586" s="44"/>
      <c r="N586" s="44"/>
      <c r="O586" s="42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</row>
    <row r="587" spans="1:63" ht="14.25" customHeight="1" x14ac:dyDescent="0.25">
      <c r="A587" s="41"/>
      <c r="B587" s="42"/>
      <c r="C587" s="42"/>
      <c r="D587" s="35"/>
      <c r="E587" s="25"/>
      <c r="F587" s="42"/>
      <c r="G587" s="30"/>
      <c r="H587" s="25"/>
      <c r="I587" s="43"/>
      <c r="J587" s="25"/>
      <c r="K587" s="25"/>
      <c r="L587" s="44"/>
      <c r="M587" s="44"/>
      <c r="N587" s="44"/>
      <c r="O587" s="42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</row>
    <row r="588" spans="1:63" ht="14.25" customHeight="1" x14ac:dyDescent="0.25">
      <c r="A588" s="41"/>
      <c r="B588" s="42"/>
      <c r="C588" s="42"/>
      <c r="D588" s="35"/>
      <c r="E588" s="25"/>
      <c r="F588" s="42"/>
      <c r="G588" s="30"/>
      <c r="H588" s="25"/>
      <c r="I588" s="43"/>
      <c r="J588" s="25"/>
      <c r="K588" s="25"/>
      <c r="L588" s="44"/>
      <c r="M588" s="44"/>
      <c r="N588" s="44"/>
      <c r="O588" s="42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</row>
    <row r="589" spans="1:63" ht="14.25" customHeight="1" x14ac:dyDescent="0.25">
      <c r="A589" s="41"/>
      <c r="B589" s="42"/>
      <c r="C589" s="42"/>
      <c r="D589" s="35"/>
      <c r="E589" s="25"/>
      <c r="F589" s="42"/>
      <c r="G589" s="30"/>
      <c r="H589" s="25"/>
      <c r="I589" s="43"/>
      <c r="J589" s="25"/>
      <c r="K589" s="25"/>
      <c r="L589" s="44"/>
      <c r="M589" s="44"/>
      <c r="N589" s="44"/>
      <c r="O589" s="42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</row>
    <row r="590" spans="1:63" ht="14.25" customHeight="1" x14ac:dyDescent="0.25">
      <c r="A590" s="41"/>
      <c r="B590" s="42"/>
      <c r="C590" s="42"/>
      <c r="D590" s="35"/>
      <c r="E590" s="25"/>
      <c r="F590" s="42"/>
      <c r="G590" s="30"/>
      <c r="H590" s="25"/>
      <c r="I590" s="43"/>
      <c r="J590" s="25"/>
      <c r="K590" s="25"/>
      <c r="L590" s="44"/>
      <c r="M590" s="44"/>
      <c r="N590" s="44"/>
      <c r="O590" s="42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</row>
    <row r="591" spans="1:63" ht="14.25" customHeight="1" x14ac:dyDescent="0.25">
      <c r="A591" s="41"/>
      <c r="B591" s="42"/>
      <c r="C591" s="42"/>
      <c r="D591" s="35"/>
      <c r="E591" s="25"/>
      <c r="F591" s="42"/>
      <c r="G591" s="30"/>
      <c r="H591" s="25"/>
      <c r="I591" s="43"/>
      <c r="J591" s="25"/>
      <c r="K591" s="25"/>
      <c r="L591" s="44"/>
      <c r="M591" s="44"/>
      <c r="N591" s="44"/>
      <c r="O591" s="42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</row>
    <row r="592" spans="1:63" ht="14.25" customHeight="1" x14ac:dyDescent="0.25">
      <c r="A592" s="41"/>
      <c r="B592" s="42"/>
      <c r="C592" s="42"/>
      <c r="D592" s="35"/>
      <c r="E592" s="25"/>
      <c r="F592" s="42"/>
      <c r="G592" s="30"/>
      <c r="H592" s="25"/>
      <c r="I592" s="43"/>
      <c r="J592" s="25"/>
      <c r="K592" s="25"/>
      <c r="L592" s="44"/>
      <c r="M592" s="44"/>
      <c r="N592" s="44"/>
      <c r="O592" s="42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</row>
    <row r="593" spans="1:63" ht="14.25" customHeight="1" x14ac:dyDescent="0.25">
      <c r="A593" s="41"/>
      <c r="B593" s="42"/>
      <c r="C593" s="42"/>
      <c r="D593" s="35"/>
      <c r="E593" s="25"/>
      <c r="F593" s="42"/>
      <c r="G593" s="30"/>
      <c r="H593" s="25"/>
      <c r="I593" s="43"/>
      <c r="J593" s="25"/>
      <c r="K593" s="25"/>
      <c r="L593" s="44"/>
      <c r="M593" s="44"/>
      <c r="N593" s="44"/>
      <c r="O593" s="42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</row>
    <row r="594" spans="1:63" ht="14.25" customHeight="1" x14ac:dyDescent="0.25">
      <c r="A594" s="41"/>
      <c r="B594" s="42"/>
      <c r="C594" s="42"/>
      <c r="D594" s="35"/>
      <c r="E594" s="25"/>
      <c r="F594" s="42"/>
      <c r="G594" s="30"/>
      <c r="H594" s="25"/>
      <c r="I594" s="43"/>
      <c r="J594" s="25"/>
      <c r="K594" s="25"/>
      <c r="L594" s="44"/>
      <c r="M594" s="44"/>
      <c r="N594" s="44"/>
      <c r="O594" s="42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</row>
    <row r="595" spans="1:63" ht="14.25" customHeight="1" x14ac:dyDescent="0.25">
      <c r="A595" s="41"/>
      <c r="B595" s="42"/>
      <c r="C595" s="42"/>
      <c r="D595" s="35"/>
      <c r="E595" s="25"/>
      <c r="F595" s="42"/>
      <c r="G595" s="30"/>
      <c r="H595" s="25"/>
      <c r="I595" s="43"/>
      <c r="J595" s="25"/>
      <c r="K595" s="25"/>
      <c r="L595" s="44"/>
      <c r="M595" s="44"/>
      <c r="N595" s="44"/>
      <c r="O595" s="42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</row>
    <row r="596" spans="1:63" ht="14.25" customHeight="1" x14ac:dyDescent="0.25">
      <c r="A596" s="41"/>
      <c r="B596" s="42"/>
      <c r="C596" s="42"/>
      <c r="D596" s="35"/>
      <c r="E596" s="25"/>
      <c r="F596" s="42"/>
      <c r="G596" s="30"/>
      <c r="H596" s="25"/>
      <c r="I596" s="43"/>
      <c r="J596" s="25"/>
      <c r="K596" s="25"/>
      <c r="L596" s="44"/>
      <c r="M596" s="44"/>
      <c r="N596" s="44"/>
      <c r="O596" s="42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</row>
    <row r="597" spans="1:63" ht="14.25" customHeight="1" x14ac:dyDescent="0.25">
      <c r="A597" s="41"/>
      <c r="B597" s="42"/>
      <c r="C597" s="42"/>
      <c r="D597" s="35"/>
      <c r="E597" s="25"/>
      <c r="F597" s="42"/>
      <c r="G597" s="30"/>
      <c r="H597" s="25"/>
      <c r="I597" s="43"/>
      <c r="J597" s="25"/>
      <c r="K597" s="25"/>
      <c r="L597" s="44"/>
      <c r="M597" s="44"/>
      <c r="N597" s="44"/>
      <c r="O597" s="42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</row>
    <row r="598" spans="1:63" ht="14.25" customHeight="1" x14ac:dyDescent="0.25">
      <c r="A598" s="41"/>
      <c r="B598" s="42"/>
      <c r="C598" s="42"/>
      <c r="D598" s="35"/>
      <c r="E598" s="25"/>
      <c r="F598" s="42"/>
      <c r="G598" s="30"/>
      <c r="H598" s="25"/>
      <c r="I598" s="43"/>
      <c r="J598" s="25"/>
      <c r="K598" s="25"/>
      <c r="L598" s="44"/>
      <c r="M598" s="44"/>
      <c r="N598" s="44"/>
      <c r="O598" s="42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</row>
    <row r="599" spans="1:63" ht="14.25" customHeight="1" x14ac:dyDescent="0.25">
      <c r="A599" s="41"/>
      <c r="B599" s="42"/>
      <c r="C599" s="42"/>
      <c r="D599" s="35"/>
      <c r="E599" s="25"/>
      <c r="F599" s="42"/>
      <c r="G599" s="30"/>
      <c r="H599" s="25"/>
      <c r="I599" s="43"/>
      <c r="J599" s="25"/>
      <c r="K599" s="25"/>
      <c r="L599" s="44"/>
      <c r="M599" s="44"/>
      <c r="N599" s="44"/>
      <c r="O599" s="42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</row>
    <row r="600" spans="1:63" ht="14.25" customHeight="1" x14ac:dyDescent="0.25">
      <c r="A600" s="41"/>
      <c r="B600" s="42"/>
      <c r="C600" s="42"/>
      <c r="D600" s="35"/>
      <c r="E600" s="25"/>
      <c r="F600" s="42"/>
      <c r="G600" s="30"/>
      <c r="H600" s="25"/>
      <c r="I600" s="43"/>
      <c r="J600" s="25"/>
      <c r="K600" s="25"/>
      <c r="L600" s="44"/>
      <c r="M600" s="44"/>
      <c r="N600" s="44"/>
      <c r="O600" s="42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</row>
    <row r="601" spans="1:63" ht="14.25" customHeight="1" x14ac:dyDescent="0.25">
      <c r="A601" s="41"/>
      <c r="B601" s="42"/>
      <c r="C601" s="42"/>
      <c r="D601" s="35"/>
      <c r="E601" s="25"/>
      <c r="F601" s="42"/>
      <c r="G601" s="30"/>
      <c r="H601" s="25"/>
      <c r="I601" s="43"/>
      <c r="J601" s="25"/>
      <c r="K601" s="25"/>
      <c r="L601" s="44"/>
      <c r="M601" s="44"/>
      <c r="N601" s="44"/>
      <c r="O601" s="42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</row>
    <row r="602" spans="1:63" ht="14.25" customHeight="1" x14ac:dyDescent="0.25">
      <c r="A602" s="41"/>
      <c r="B602" s="42"/>
      <c r="C602" s="42"/>
      <c r="D602" s="35"/>
      <c r="E602" s="25"/>
      <c r="F602" s="42"/>
      <c r="G602" s="30"/>
      <c r="H602" s="25"/>
      <c r="I602" s="43"/>
      <c r="J602" s="25"/>
      <c r="K602" s="25"/>
      <c r="L602" s="44"/>
      <c r="M602" s="44"/>
      <c r="N602" s="44"/>
      <c r="O602" s="42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</row>
    <row r="603" spans="1:63" ht="14.25" customHeight="1" x14ac:dyDescent="0.25">
      <c r="A603" s="41"/>
      <c r="B603" s="42"/>
      <c r="C603" s="42"/>
      <c r="D603" s="35"/>
      <c r="E603" s="25"/>
      <c r="F603" s="42"/>
      <c r="G603" s="30"/>
      <c r="H603" s="25"/>
      <c r="I603" s="43"/>
      <c r="J603" s="25"/>
      <c r="K603" s="25"/>
      <c r="L603" s="44"/>
      <c r="M603" s="44"/>
      <c r="N603" s="44"/>
      <c r="O603" s="42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</row>
    <row r="604" spans="1:63" ht="14.25" customHeight="1" x14ac:dyDescent="0.25">
      <c r="A604" s="41"/>
      <c r="B604" s="42"/>
      <c r="C604" s="42"/>
      <c r="D604" s="35"/>
      <c r="E604" s="25"/>
      <c r="F604" s="42"/>
      <c r="G604" s="30"/>
      <c r="H604" s="25"/>
      <c r="I604" s="43"/>
      <c r="J604" s="25"/>
      <c r="K604" s="25"/>
      <c r="L604" s="44"/>
      <c r="M604" s="44"/>
      <c r="N604" s="44"/>
      <c r="O604" s="42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</row>
    <row r="605" spans="1:63" ht="14.25" customHeight="1" x14ac:dyDescent="0.25">
      <c r="A605" s="41"/>
      <c r="B605" s="42"/>
      <c r="C605" s="42"/>
      <c r="D605" s="35"/>
      <c r="E605" s="25"/>
      <c r="F605" s="42"/>
      <c r="G605" s="30"/>
      <c r="H605" s="25"/>
      <c r="I605" s="43"/>
      <c r="J605" s="25"/>
      <c r="K605" s="25"/>
      <c r="L605" s="44"/>
      <c r="M605" s="44"/>
      <c r="N605" s="44"/>
      <c r="O605" s="42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</row>
    <row r="606" spans="1:63" ht="14.25" customHeight="1" x14ac:dyDescent="0.25">
      <c r="A606" s="41"/>
      <c r="B606" s="42"/>
      <c r="C606" s="42"/>
      <c r="D606" s="35"/>
      <c r="E606" s="25"/>
      <c r="F606" s="42"/>
      <c r="G606" s="30"/>
      <c r="H606" s="25"/>
      <c r="I606" s="43"/>
      <c r="J606" s="25"/>
      <c r="K606" s="25"/>
      <c r="L606" s="44"/>
      <c r="M606" s="44"/>
      <c r="N606" s="44"/>
      <c r="O606" s="42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</row>
    <row r="607" spans="1:63" ht="14.25" customHeight="1" x14ac:dyDescent="0.25">
      <c r="A607" s="41"/>
      <c r="B607" s="42"/>
      <c r="C607" s="42"/>
      <c r="D607" s="35"/>
      <c r="E607" s="25"/>
      <c r="F607" s="42"/>
      <c r="G607" s="30"/>
      <c r="H607" s="25"/>
      <c r="I607" s="43"/>
      <c r="J607" s="25"/>
      <c r="K607" s="25"/>
      <c r="L607" s="44"/>
      <c r="M607" s="44"/>
      <c r="N607" s="44"/>
      <c r="O607" s="42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</row>
    <row r="608" spans="1:63" ht="14.25" customHeight="1" x14ac:dyDescent="0.25">
      <c r="A608" s="41"/>
      <c r="B608" s="42"/>
      <c r="C608" s="42"/>
      <c r="D608" s="35"/>
      <c r="E608" s="25"/>
      <c r="F608" s="42"/>
      <c r="G608" s="30"/>
      <c r="H608" s="25"/>
      <c r="I608" s="43"/>
      <c r="J608" s="25"/>
      <c r="K608" s="25"/>
      <c r="L608" s="44"/>
      <c r="M608" s="44"/>
      <c r="N608" s="44"/>
      <c r="O608" s="42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</row>
    <row r="609" spans="1:63" ht="14.25" customHeight="1" x14ac:dyDescent="0.25">
      <c r="A609" s="41"/>
      <c r="B609" s="42"/>
      <c r="C609" s="42"/>
      <c r="D609" s="35"/>
      <c r="E609" s="25"/>
      <c r="F609" s="42"/>
      <c r="G609" s="30"/>
      <c r="H609" s="25"/>
      <c r="I609" s="43"/>
      <c r="J609" s="25"/>
      <c r="K609" s="25"/>
      <c r="L609" s="44"/>
      <c r="M609" s="44"/>
      <c r="N609" s="44"/>
      <c r="O609" s="42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</row>
    <row r="610" spans="1:63" ht="14.25" customHeight="1" x14ac:dyDescent="0.25">
      <c r="A610" s="41"/>
      <c r="B610" s="42"/>
      <c r="C610" s="42"/>
      <c r="D610" s="35"/>
      <c r="E610" s="25"/>
      <c r="F610" s="42"/>
      <c r="G610" s="30"/>
      <c r="H610" s="25"/>
      <c r="I610" s="43"/>
      <c r="J610" s="25"/>
      <c r="K610" s="25"/>
      <c r="L610" s="44"/>
      <c r="M610" s="44"/>
      <c r="N610" s="44"/>
      <c r="O610" s="42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</row>
    <row r="611" spans="1:63" ht="14.25" customHeight="1" x14ac:dyDescent="0.25">
      <c r="A611" s="41"/>
      <c r="B611" s="42"/>
      <c r="C611" s="42"/>
      <c r="D611" s="35"/>
      <c r="E611" s="25"/>
      <c r="F611" s="42"/>
      <c r="G611" s="30"/>
      <c r="H611" s="25"/>
      <c r="I611" s="43"/>
      <c r="J611" s="25"/>
      <c r="K611" s="25"/>
      <c r="L611" s="44"/>
      <c r="M611" s="44"/>
      <c r="N611" s="44"/>
      <c r="O611" s="42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</row>
    <row r="612" spans="1:63" ht="14.25" customHeight="1" x14ac:dyDescent="0.25">
      <c r="A612" s="41"/>
      <c r="B612" s="42"/>
      <c r="C612" s="42"/>
      <c r="D612" s="35"/>
      <c r="E612" s="25"/>
      <c r="F612" s="42"/>
      <c r="G612" s="30"/>
      <c r="H612" s="25"/>
      <c r="I612" s="43"/>
      <c r="J612" s="25"/>
      <c r="K612" s="25"/>
      <c r="L612" s="44"/>
      <c r="M612" s="44"/>
      <c r="N612" s="44"/>
      <c r="O612" s="42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</row>
    <row r="613" spans="1:63" ht="14.25" customHeight="1" x14ac:dyDescent="0.25">
      <c r="A613" s="41"/>
      <c r="B613" s="42"/>
      <c r="C613" s="42"/>
      <c r="D613" s="35"/>
      <c r="E613" s="25"/>
      <c r="F613" s="42"/>
      <c r="G613" s="30"/>
      <c r="H613" s="25"/>
      <c r="I613" s="43"/>
      <c r="J613" s="25"/>
      <c r="K613" s="25"/>
      <c r="L613" s="44"/>
      <c r="M613" s="44"/>
      <c r="N613" s="44"/>
      <c r="O613" s="42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</row>
    <row r="614" spans="1:63" ht="14.25" customHeight="1" x14ac:dyDescent="0.25">
      <c r="A614" s="41"/>
      <c r="B614" s="42"/>
      <c r="C614" s="42"/>
      <c r="D614" s="35"/>
      <c r="E614" s="25"/>
      <c r="F614" s="42"/>
      <c r="G614" s="30"/>
      <c r="H614" s="25"/>
      <c r="I614" s="43"/>
      <c r="J614" s="25"/>
      <c r="K614" s="25"/>
      <c r="L614" s="44"/>
      <c r="M614" s="44"/>
      <c r="N614" s="44"/>
      <c r="O614" s="42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</row>
    <row r="615" spans="1:63" ht="14.25" customHeight="1" x14ac:dyDescent="0.25">
      <c r="A615" s="41"/>
      <c r="B615" s="42"/>
      <c r="C615" s="42"/>
      <c r="D615" s="35"/>
      <c r="E615" s="25"/>
      <c r="F615" s="42"/>
      <c r="G615" s="30"/>
      <c r="H615" s="25"/>
      <c r="I615" s="43"/>
      <c r="J615" s="25"/>
      <c r="K615" s="25"/>
      <c r="L615" s="44"/>
      <c r="M615" s="44"/>
      <c r="N615" s="44"/>
      <c r="O615" s="42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</row>
    <row r="616" spans="1:63" ht="14.25" customHeight="1" x14ac:dyDescent="0.25">
      <c r="A616" s="41"/>
      <c r="B616" s="42"/>
      <c r="C616" s="42"/>
      <c r="D616" s="35"/>
      <c r="E616" s="25"/>
      <c r="F616" s="42"/>
      <c r="G616" s="30"/>
      <c r="H616" s="25"/>
      <c r="I616" s="43"/>
      <c r="J616" s="25"/>
      <c r="K616" s="25"/>
      <c r="L616" s="44"/>
      <c r="M616" s="44"/>
      <c r="N616" s="44"/>
      <c r="O616" s="42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</row>
    <row r="617" spans="1:63" ht="14.25" customHeight="1" x14ac:dyDescent="0.25">
      <c r="A617" s="41"/>
      <c r="B617" s="42"/>
      <c r="C617" s="42"/>
      <c r="D617" s="35"/>
      <c r="E617" s="25"/>
      <c r="F617" s="42"/>
      <c r="G617" s="30"/>
      <c r="H617" s="25"/>
      <c r="I617" s="43"/>
      <c r="J617" s="25"/>
      <c r="K617" s="25"/>
      <c r="L617" s="44"/>
      <c r="M617" s="44"/>
      <c r="N617" s="44"/>
      <c r="O617" s="42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</row>
    <row r="618" spans="1:63" ht="14.25" customHeight="1" x14ac:dyDescent="0.25">
      <c r="A618" s="41"/>
      <c r="B618" s="42"/>
      <c r="C618" s="42"/>
      <c r="D618" s="35"/>
      <c r="E618" s="25"/>
      <c r="F618" s="42"/>
      <c r="G618" s="30"/>
      <c r="H618" s="25"/>
      <c r="I618" s="43"/>
      <c r="J618" s="25"/>
      <c r="K618" s="25"/>
      <c r="L618" s="44"/>
      <c r="M618" s="44"/>
      <c r="N618" s="44"/>
      <c r="O618" s="42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</row>
    <row r="619" spans="1:63" ht="14.25" customHeight="1" x14ac:dyDescent="0.25">
      <c r="A619" s="41"/>
      <c r="B619" s="42"/>
      <c r="C619" s="42"/>
      <c r="D619" s="35"/>
      <c r="E619" s="25"/>
      <c r="F619" s="42"/>
      <c r="G619" s="30"/>
      <c r="H619" s="25"/>
      <c r="I619" s="43"/>
      <c r="J619" s="25"/>
      <c r="K619" s="25"/>
      <c r="L619" s="44"/>
      <c r="M619" s="44"/>
      <c r="N619" s="44"/>
      <c r="O619" s="42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</row>
    <row r="620" spans="1:63" ht="14.25" customHeight="1" x14ac:dyDescent="0.25">
      <c r="A620" s="41"/>
      <c r="B620" s="42"/>
      <c r="C620" s="42"/>
      <c r="D620" s="35"/>
      <c r="E620" s="25"/>
      <c r="F620" s="42"/>
      <c r="G620" s="30"/>
      <c r="H620" s="25"/>
      <c r="I620" s="43"/>
      <c r="J620" s="25"/>
      <c r="K620" s="25"/>
      <c r="L620" s="44"/>
      <c r="M620" s="44"/>
      <c r="N620" s="44"/>
      <c r="O620" s="42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</row>
    <row r="621" spans="1:63" ht="14.25" customHeight="1" x14ac:dyDescent="0.25">
      <c r="A621" s="41"/>
      <c r="B621" s="42"/>
      <c r="C621" s="42"/>
      <c r="D621" s="35"/>
      <c r="E621" s="25"/>
      <c r="F621" s="42"/>
      <c r="G621" s="30"/>
      <c r="H621" s="25"/>
      <c r="I621" s="43"/>
      <c r="J621" s="25"/>
      <c r="K621" s="25"/>
      <c r="L621" s="44"/>
      <c r="M621" s="44"/>
      <c r="N621" s="44"/>
      <c r="O621" s="42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</row>
    <row r="622" spans="1:63" ht="14.25" customHeight="1" x14ac:dyDescent="0.25">
      <c r="A622" s="41"/>
      <c r="B622" s="42"/>
      <c r="C622" s="42"/>
      <c r="D622" s="35"/>
      <c r="E622" s="25"/>
      <c r="F622" s="42"/>
      <c r="G622" s="30"/>
      <c r="H622" s="25"/>
      <c r="I622" s="43"/>
      <c r="J622" s="25"/>
      <c r="K622" s="25"/>
      <c r="L622" s="44"/>
      <c r="M622" s="44"/>
      <c r="N622" s="44"/>
      <c r="O622" s="42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</row>
    <row r="623" spans="1:63" ht="14.25" customHeight="1" x14ac:dyDescent="0.25">
      <c r="A623" s="41"/>
      <c r="B623" s="42"/>
      <c r="C623" s="42"/>
      <c r="D623" s="35"/>
      <c r="E623" s="25"/>
      <c r="F623" s="42"/>
      <c r="G623" s="30"/>
      <c r="H623" s="25"/>
      <c r="I623" s="43"/>
      <c r="J623" s="25"/>
      <c r="K623" s="25"/>
      <c r="L623" s="44"/>
      <c r="M623" s="44"/>
      <c r="N623" s="44"/>
      <c r="O623" s="42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</row>
    <row r="624" spans="1:63" ht="14.25" customHeight="1" x14ac:dyDescent="0.25">
      <c r="A624" s="41"/>
      <c r="B624" s="42"/>
      <c r="C624" s="42"/>
      <c r="D624" s="35"/>
      <c r="E624" s="25"/>
      <c r="F624" s="42"/>
      <c r="G624" s="30"/>
      <c r="H624" s="25"/>
      <c r="I624" s="43"/>
      <c r="J624" s="25"/>
      <c r="K624" s="25"/>
      <c r="L624" s="44"/>
      <c r="M624" s="44"/>
      <c r="N624" s="44"/>
      <c r="O624" s="42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</row>
    <row r="625" spans="1:63" ht="14.25" customHeight="1" x14ac:dyDescent="0.25">
      <c r="A625" s="41"/>
      <c r="B625" s="42"/>
      <c r="C625" s="42"/>
      <c r="D625" s="35"/>
      <c r="E625" s="25"/>
      <c r="F625" s="42"/>
      <c r="G625" s="30"/>
      <c r="H625" s="25"/>
      <c r="I625" s="43"/>
      <c r="J625" s="25"/>
      <c r="K625" s="25"/>
      <c r="L625" s="44"/>
      <c r="M625" s="44"/>
      <c r="N625" s="44"/>
      <c r="O625" s="42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</row>
    <row r="626" spans="1:63" ht="14.25" customHeight="1" x14ac:dyDescent="0.25">
      <c r="A626" s="41"/>
      <c r="B626" s="42"/>
      <c r="C626" s="42"/>
      <c r="D626" s="35"/>
      <c r="E626" s="25"/>
      <c r="F626" s="42"/>
      <c r="G626" s="30"/>
      <c r="H626" s="25"/>
      <c r="I626" s="43"/>
      <c r="J626" s="25"/>
      <c r="K626" s="25"/>
      <c r="L626" s="44"/>
      <c r="M626" s="44"/>
      <c r="N626" s="44"/>
      <c r="O626" s="42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</row>
    <row r="627" spans="1:63" ht="14.25" customHeight="1" x14ac:dyDescent="0.25">
      <c r="A627" s="41"/>
      <c r="B627" s="42"/>
      <c r="C627" s="42"/>
      <c r="D627" s="35"/>
      <c r="E627" s="25"/>
      <c r="F627" s="42"/>
      <c r="G627" s="30"/>
      <c r="H627" s="25"/>
      <c r="I627" s="43"/>
      <c r="J627" s="25"/>
      <c r="K627" s="25"/>
      <c r="L627" s="44"/>
      <c r="M627" s="44"/>
      <c r="N627" s="44"/>
      <c r="O627" s="42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</row>
    <row r="628" spans="1:63" ht="14.25" customHeight="1" x14ac:dyDescent="0.25">
      <c r="A628" s="41"/>
      <c r="B628" s="42"/>
      <c r="C628" s="42"/>
      <c r="D628" s="35"/>
      <c r="E628" s="25"/>
      <c r="F628" s="42"/>
      <c r="G628" s="30"/>
      <c r="H628" s="25"/>
      <c r="I628" s="43"/>
      <c r="J628" s="25"/>
      <c r="K628" s="25"/>
      <c r="L628" s="44"/>
      <c r="M628" s="44"/>
      <c r="N628" s="44"/>
      <c r="O628" s="42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</row>
    <row r="629" spans="1:63" ht="14.25" customHeight="1" x14ac:dyDescent="0.25">
      <c r="A629" s="41"/>
      <c r="B629" s="42"/>
      <c r="C629" s="42"/>
      <c r="D629" s="35"/>
      <c r="E629" s="25"/>
      <c r="F629" s="42"/>
      <c r="G629" s="30"/>
      <c r="H629" s="25"/>
      <c r="I629" s="43"/>
      <c r="J629" s="25"/>
      <c r="K629" s="25"/>
      <c r="L629" s="44"/>
      <c r="M629" s="44"/>
      <c r="N629" s="44"/>
      <c r="O629" s="42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</row>
    <row r="630" spans="1:63" ht="14.25" customHeight="1" x14ac:dyDescent="0.25">
      <c r="A630" s="41"/>
      <c r="B630" s="42"/>
      <c r="C630" s="42"/>
      <c r="D630" s="35"/>
      <c r="E630" s="25"/>
      <c r="F630" s="42"/>
      <c r="G630" s="30"/>
      <c r="H630" s="25"/>
      <c r="I630" s="43"/>
      <c r="J630" s="25"/>
      <c r="K630" s="25"/>
      <c r="L630" s="44"/>
      <c r="M630" s="44"/>
      <c r="N630" s="44"/>
      <c r="O630" s="42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</row>
    <row r="631" spans="1:63" ht="14.25" customHeight="1" x14ac:dyDescent="0.25">
      <c r="A631" s="41"/>
      <c r="B631" s="42"/>
      <c r="C631" s="42"/>
      <c r="D631" s="35"/>
      <c r="E631" s="25"/>
      <c r="F631" s="42"/>
      <c r="G631" s="30"/>
      <c r="H631" s="25"/>
      <c r="I631" s="43"/>
      <c r="J631" s="25"/>
      <c r="K631" s="25"/>
      <c r="L631" s="44"/>
      <c r="M631" s="44"/>
      <c r="N631" s="44"/>
      <c r="O631" s="42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</row>
    <row r="632" spans="1:63" ht="14.25" customHeight="1" x14ac:dyDescent="0.25">
      <c r="A632" s="41"/>
      <c r="B632" s="42"/>
      <c r="C632" s="42"/>
      <c r="D632" s="35"/>
      <c r="E632" s="25"/>
      <c r="F632" s="42"/>
      <c r="G632" s="30"/>
      <c r="H632" s="25"/>
      <c r="I632" s="43"/>
      <c r="J632" s="25"/>
      <c r="K632" s="25"/>
      <c r="L632" s="44"/>
      <c r="M632" s="44"/>
      <c r="N632" s="44"/>
      <c r="O632" s="42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</row>
    <row r="633" spans="1:63" ht="14.25" customHeight="1" x14ac:dyDescent="0.25">
      <c r="A633" s="41"/>
      <c r="B633" s="42"/>
      <c r="C633" s="42"/>
      <c r="D633" s="35"/>
      <c r="E633" s="25"/>
      <c r="F633" s="42"/>
      <c r="G633" s="30"/>
      <c r="H633" s="25"/>
      <c r="I633" s="43"/>
      <c r="J633" s="25"/>
      <c r="K633" s="25"/>
      <c r="L633" s="44"/>
      <c r="M633" s="44"/>
      <c r="N633" s="44"/>
      <c r="O633" s="42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</row>
    <row r="634" spans="1:63" ht="14.25" customHeight="1" x14ac:dyDescent="0.25">
      <c r="A634" s="41"/>
      <c r="B634" s="42"/>
      <c r="C634" s="42"/>
      <c r="D634" s="35"/>
      <c r="E634" s="25"/>
      <c r="F634" s="42"/>
      <c r="G634" s="30"/>
      <c r="H634" s="25"/>
      <c r="I634" s="43"/>
      <c r="J634" s="25"/>
      <c r="K634" s="25"/>
      <c r="L634" s="44"/>
      <c r="M634" s="44"/>
      <c r="N634" s="44"/>
      <c r="O634" s="42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</row>
    <row r="635" spans="1:63" ht="14.25" customHeight="1" x14ac:dyDescent="0.25">
      <c r="A635" s="41"/>
      <c r="B635" s="42"/>
      <c r="C635" s="42"/>
      <c r="D635" s="35"/>
      <c r="E635" s="25"/>
      <c r="F635" s="42"/>
      <c r="G635" s="30"/>
      <c r="H635" s="25"/>
      <c r="I635" s="43"/>
      <c r="J635" s="25"/>
      <c r="K635" s="25"/>
      <c r="L635" s="44"/>
      <c r="M635" s="44"/>
      <c r="N635" s="44"/>
      <c r="O635" s="42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</row>
    <row r="636" spans="1:63" ht="14.25" customHeight="1" x14ac:dyDescent="0.25">
      <c r="A636" s="41"/>
      <c r="B636" s="42"/>
      <c r="C636" s="42"/>
      <c r="D636" s="35"/>
      <c r="E636" s="25"/>
      <c r="F636" s="42"/>
      <c r="G636" s="30"/>
      <c r="H636" s="25"/>
      <c r="I636" s="43"/>
      <c r="J636" s="25"/>
      <c r="K636" s="25"/>
      <c r="L636" s="44"/>
      <c r="M636" s="44"/>
      <c r="N636" s="44"/>
      <c r="O636" s="42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</row>
    <row r="637" spans="1:63" ht="14.25" customHeight="1" x14ac:dyDescent="0.25">
      <c r="A637" s="41"/>
      <c r="B637" s="42"/>
      <c r="C637" s="42"/>
      <c r="D637" s="35"/>
      <c r="E637" s="25"/>
      <c r="F637" s="42"/>
      <c r="G637" s="30"/>
      <c r="H637" s="25"/>
      <c r="I637" s="43"/>
      <c r="J637" s="25"/>
      <c r="K637" s="25"/>
      <c r="L637" s="44"/>
      <c r="M637" s="44"/>
      <c r="N637" s="44"/>
      <c r="O637" s="42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</row>
    <row r="638" spans="1:63" ht="14.25" customHeight="1" x14ac:dyDescent="0.25">
      <c r="A638" s="41"/>
      <c r="B638" s="42"/>
      <c r="C638" s="42"/>
      <c r="D638" s="35"/>
      <c r="E638" s="25"/>
      <c r="F638" s="42"/>
      <c r="G638" s="30"/>
      <c r="H638" s="25"/>
      <c r="I638" s="43"/>
      <c r="J638" s="25"/>
      <c r="K638" s="25"/>
      <c r="L638" s="44"/>
      <c r="M638" s="44"/>
      <c r="N638" s="44"/>
      <c r="O638" s="42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</row>
    <row r="639" spans="1:63" ht="14.25" customHeight="1" x14ac:dyDescent="0.25">
      <c r="A639" s="41"/>
      <c r="B639" s="42"/>
      <c r="C639" s="42"/>
      <c r="D639" s="35"/>
      <c r="E639" s="25"/>
      <c r="F639" s="42"/>
      <c r="G639" s="30"/>
      <c r="H639" s="25"/>
      <c r="I639" s="43"/>
      <c r="J639" s="25"/>
      <c r="K639" s="25"/>
      <c r="L639" s="44"/>
      <c r="M639" s="44"/>
      <c r="N639" s="44"/>
      <c r="O639" s="42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</row>
    <row r="640" spans="1:63" ht="14.25" customHeight="1" x14ac:dyDescent="0.25">
      <c r="A640" s="41"/>
      <c r="B640" s="42"/>
      <c r="C640" s="42"/>
      <c r="D640" s="35"/>
      <c r="E640" s="25"/>
      <c r="F640" s="42"/>
      <c r="G640" s="30"/>
      <c r="H640" s="25"/>
      <c r="I640" s="43"/>
      <c r="J640" s="25"/>
      <c r="K640" s="25"/>
      <c r="L640" s="44"/>
      <c r="M640" s="44"/>
      <c r="N640" s="44"/>
      <c r="O640" s="42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</row>
    <row r="641" spans="1:63" ht="14.25" customHeight="1" x14ac:dyDescent="0.25">
      <c r="A641" s="41"/>
      <c r="B641" s="42"/>
      <c r="C641" s="42"/>
      <c r="D641" s="35"/>
      <c r="E641" s="25"/>
      <c r="F641" s="42"/>
      <c r="G641" s="30"/>
      <c r="H641" s="25"/>
      <c r="I641" s="43"/>
      <c r="J641" s="25"/>
      <c r="K641" s="25"/>
      <c r="L641" s="44"/>
      <c r="M641" s="44"/>
      <c r="N641" s="44"/>
      <c r="O641" s="42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</row>
    <row r="642" spans="1:63" ht="14.25" customHeight="1" x14ac:dyDescent="0.25">
      <c r="A642" s="41"/>
      <c r="B642" s="42"/>
      <c r="C642" s="42"/>
      <c r="D642" s="35"/>
      <c r="E642" s="25"/>
      <c r="F642" s="42"/>
      <c r="G642" s="30"/>
      <c r="H642" s="25"/>
      <c r="I642" s="43"/>
      <c r="J642" s="25"/>
      <c r="K642" s="25"/>
      <c r="L642" s="44"/>
      <c r="M642" s="44"/>
      <c r="N642" s="44"/>
      <c r="O642" s="42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</row>
    <row r="643" spans="1:63" ht="14.25" customHeight="1" x14ac:dyDescent="0.25">
      <c r="A643" s="41"/>
      <c r="B643" s="42"/>
      <c r="C643" s="42"/>
      <c r="D643" s="35"/>
      <c r="E643" s="25"/>
      <c r="F643" s="42"/>
      <c r="G643" s="30"/>
      <c r="H643" s="25"/>
      <c r="I643" s="43"/>
      <c r="J643" s="25"/>
      <c r="K643" s="25"/>
      <c r="L643" s="44"/>
      <c r="M643" s="44"/>
      <c r="N643" s="44"/>
      <c r="O643" s="42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</row>
    <row r="644" spans="1:63" ht="14.25" customHeight="1" x14ac:dyDescent="0.25">
      <c r="A644" s="41"/>
      <c r="B644" s="42"/>
      <c r="C644" s="42"/>
      <c r="D644" s="35"/>
      <c r="E644" s="25"/>
      <c r="F644" s="42"/>
      <c r="G644" s="30"/>
      <c r="H644" s="25"/>
      <c r="I644" s="43"/>
      <c r="J644" s="25"/>
      <c r="K644" s="25"/>
      <c r="L644" s="44"/>
      <c r="M644" s="44"/>
      <c r="N644" s="44"/>
      <c r="O644" s="42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</row>
    <row r="645" spans="1:63" ht="14.25" customHeight="1" x14ac:dyDescent="0.25">
      <c r="A645" s="41"/>
      <c r="B645" s="42"/>
      <c r="C645" s="42"/>
      <c r="D645" s="35"/>
      <c r="E645" s="25"/>
      <c r="F645" s="42"/>
      <c r="G645" s="30"/>
      <c r="H645" s="25"/>
      <c r="I645" s="43"/>
      <c r="J645" s="25"/>
      <c r="K645" s="25"/>
      <c r="L645" s="44"/>
      <c r="M645" s="44"/>
      <c r="N645" s="44"/>
      <c r="O645" s="42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</row>
    <row r="646" spans="1:63" ht="14.25" customHeight="1" x14ac:dyDescent="0.25">
      <c r="A646" s="41"/>
      <c r="B646" s="42"/>
      <c r="C646" s="42"/>
      <c r="D646" s="35"/>
      <c r="E646" s="25"/>
      <c r="F646" s="42"/>
      <c r="G646" s="30"/>
      <c r="H646" s="25"/>
      <c r="I646" s="43"/>
      <c r="J646" s="25"/>
      <c r="K646" s="25"/>
      <c r="L646" s="44"/>
      <c r="M646" s="44"/>
      <c r="N646" s="44"/>
      <c r="O646" s="42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</row>
    <row r="647" spans="1:63" ht="14.25" customHeight="1" x14ac:dyDescent="0.25">
      <c r="A647" s="41"/>
      <c r="B647" s="42"/>
      <c r="C647" s="42"/>
      <c r="D647" s="35"/>
      <c r="E647" s="25"/>
      <c r="F647" s="42"/>
      <c r="G647" s="30"/>
      <c r="H647" s="25"/>
      <c r="I647" s="43"/>
      <c r="J647" s="25"/>
      <c r="K647" s="25"/>
      <c r="L647" s="44"/>
      <c r="M647" s="44"/>
      <c r="N647" s="44"/>
      <c r="O647" s="42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</row>
    <row r="648" spans="1:63" ht="14.25" customHeight="1" x14ac:dyDescent="0.25">
      <c r="A648" s="41"/>
      <c r="B648" s="42"/>
      <c r="C648" s="42"/>
      <c r="D648" s="35"/>
      <c r="E648" s="25"/>
      <c r="F648" s="42"/>
      <c r="G648" s="30"/>
      <c r="H648" s="25"/>
      <c r="I648" s="43"/>
      <c r="J648" s="25"/>
      <c r="K648" s="25"/>
      <c r="L648" s="44"/>
      <c r="M648" s="44"/>
      <c r="N648" s="44"/>
      <c r="O648" s="42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</row>
    <row r="649" spans="1:63" ht="14.25" customHeight="1" x14ac:dyDescent="0.25">
      <c r="A649" s="41"/>
      <c r="B649" s="42"/>
      <c r="C649" s="42"/>
      <c r="D649" s="35"/>
      <c r="E649" s="25"/>
      <c r="F649" s="42"/>
      <c r="G649" s="30"/>
      <c r="H649" s="25"/>
      <c r="I649" s="43"/>
      <c r="J649" s="25"/>
      <c r="K649" s="25"/>
      <c r="L649" s="44"/>
      <c r="M649" s="44"/>
      <c r="N649" s="44"/>
      <c r="O649" s="42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</row>
    <row r="650" spans="1:63" ht="14.25" customHeight="1" x14ac:dyDescent="0.25">
      <c r="A650" s="41"/>
      <c r="B650" s="42"/>
      <c r="C650" s="42"/>
      <c r="D650" s="35"/>
      <c r="E650" s="25"/>
      <c r="F650" s="42"/>
      <c r="G650" s="30"/>
      <c r="H650" s="25"/>
      <c r="I650" s="43"/>
      <c r="J650" s="25"/>
      <c r="K650" s="25"/>
      <c r="L650" s="44"/>
      <c r="M650" s="44"/>
      <c r="N650" s="44"/>
      <c r="O650" s="42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</row>
    <row r="651" spans="1:63" ht="14.25" customHeight="1" x14ac:dyDescent="0.25">
      <c r="A651" s="41"/>
      <c r="B651" s="42"/>
      <c r="C651" s="42"/>
      <c r="D651" s="35"/>
      <c r="E651" s="25"/>
      <c r="F651" s="42"/>
      <c r="G651" s="30"/>
      <c r="H651" s="25"/>
      <c r="I651" s="43"/>
      <c r="J651" s="25"/>
      <c r="K651" s="25"/>
      <c r="L651" s="44"/>
      <c r="M651" s="44"/>
      <c r="N651" s="44"/>
      <c r="O651" s="42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</row>
    <row r="652" spans="1:63" ht="14.25" customHeight="1" x14ac:dyDescent="0.25">
      <c r="A652" s="41"/>
      <c r="B652" s="42"/>
      <c r="C652" s="42"/>
      <c r="D652" s="35"/>
      <c r="E652" s="25"/>
      <c r="F652" s="42"/>
      <c r="G652" s="30"/>
      <c r="H652" s="25"/>
      <c r="I652" s="43"/>
      <c r="J652" s="25"/>
      <c r="K652" s="25"/>
      <c r="L652" s="44"/>
      <c r="M652" s="44"/>
      <c r="N652" s="44"/>
      <c r="O652" s="42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</row>
    <row r="653" spans="1:63" ht="14.25" customHeight="1" x14ac:dyDescent="0.25">
      <c r="A653" s="41"/>
      <c r="B653" s="42"/>
      <c r="C653" s="42"/>
      <c r="D653" s="35"/>
      <c r="E653" s="25"/>
      <c r="F653" s="42"/>
      <c r="G653" s="30"/>
      <c r="H653" s="25"/>
      <c r="I653" s="43"/>
      <c r="J653" s="25"/>
      <c r="K653" s="25"/>
      <c r="L653" s="44"/>
      <c r="M653" s="44"/>
      <c r="N653" s="44"/>
      <c r="O653" s="42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</row>
    <row r="654" spans="1:63" ht="14.25" customHeight="1" x14ac:dyDescent="0.25">
      <c r="A654" s="41"/>
      <c r="B654" s="42"/>
      <c r="C654" s="42"/>
      <c r="D654" s="35"/>
      <c r="E654" s="25"/>
      <c r="F654" s="42"/>
      <c r="G654" s="30"/>
      <c r="H654" s="25"/>
      <c r="I654" s="43"/>
      <c r="J654" s="25"/>
      <c r="K654" s="25"/>
      <c r="L654" s="44"/>
      <c r="M654" s="44"/>
      <c r="N654" s="44"/>
      <c r="O654" s="42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</row>
    <row r="655" spans="1:63" ht="14.25" customHeight="1" x14ac:dyDescent="0.25">
      <c r="A655" s="41"/>
      <c r="B655" s="42"/>
      <c r="C655" s="42"/>
      <c r="D655" s="35"/>
      <c r="E655" s="25"/>
      <c r="F655" s="42"/>
      <c r="G655" s="30"/>
      <c r="H655" s="25"/>
      <c r="I655" s="43"/>
      <c r="J655" s="25"/>
      <c r="K655" s="25"/>
      <c r="L655" s="44"/>
      <c r="M655" s="44"/>
      <c r="N655" s="44"/>
      <c r="O655" s="42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</row>
    <row r="656" spans="1:63" ht="14.25" customHeight="1" x14ac:dyDescent="0.25">
      <c r="A656" s="41"/>
      <c r="B656" s="42"/>
      <c r="C656" s="42"/>
      <c r="D656" s="35"/>
      <c r="E656" s="25"/>
      <c r="F656" s="42"/>
      <c r="G656" s="30"/>
      <c r="H656" s="25"/>
      <c r="I656" s="43"/>
      <c r="J656" s="25"/>
      <c r="K656" s="25"/>
      <c r="L656" s="44"/>
      <c r="M656" s="44"/>
      <c r="N656" s="44"/>
      <c r="O656" s="42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</row>
    <row r="657" spans="1:63" ht="14.25" customHeight="1" x14ac:dyDescent="0.25">
      <c r="A657" s="41"/>
      <c r="B657" s="42"/>
      <c r="C657" s="42"/>
      <c r="D657" s="35"/>
      <c r="E657" s="25"/>
      <c r="F657" s="42"/>
      <c r="G657" s="30"/>
      <c r="H657" s="25"/>
      <c r="I657" s="43"/>
      <c r="J657" s="25"/>
      <c r="K657" s="25"/>
      <c r="L657" s="44"/>
      <c r="M657" s="44"/>
      <c r="N657" s="44"/>
      <c r="O657" s="42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</row>
    <row r="658" spans="1:63" ht="14.25" customHeight="1" x14ac:dyDescent="0.25">
      <c r="A658" s="41"/>
      <c r="B658" s="42"/>
      <c r="C658" s="42"/>
      <c r="D658" s="35"/>
      <c r="E658" s="25"/>
      <c r="F658" s="42"/>
      <c r="G658" s="30"/>
      <c r="H658" s="25"/>
      <c r="I658" s="43"/>
      <c r="J658" s="25"/>
      <c r="K658" s="25"/>
      <c r="L658" s="44"/>
      <c r="M658" s="44"/>
      <c r="N658" s="44"/>
      <c r="O658" s="42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</row>
    <row r="659" spans="1:63" ht="14.25" customHeight="1" x14ac:dyDescent="0.25">
      <c r="A659" s="41"/>
      <c r="B659" s="42"/>
      <c r="C659" s="42"/>
      <c r="D659" s="35"/>
      <c r="E659" s="25"/>
      <c r="F659" s="42"/>
      <c r="G659" s="30"/>
      <c r="H659" s="25"/>
      <c r="I659" s="43"/>
      <c r="J659" s="25"/>
      <c r="K659" s="25"/>
      <c r="L659" s="44"/>
      <c r="M659" s="44"/>
      <c r="N659" s="44"/>
      <c r="O659" s="42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</row>
    <row r="660" spans="1:63" ht="14.25" customHeight="1" x14ac:dyDescent="0.25">
      <c r="A660" s="41"/>
      <c r="B660" s="42"/>
      <c r="C660" s="42"/>
      <c r="D660" s="35"/>
      <c r="E660" s="25"/>
      <c r="F660" s="42"/>
      <c r="G660" s="30"/>
      <c r="H660" s="25"/>
      <c r="I660" s="43"/>
      <c r="J660" s="25"/>
      <c r="K660" s="25"/>
      <c r="L660" s="44"/>
      <c r="M660" s="44"/>
      <c r="N660" s="44"/>
      <c r="O660" s="42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</row>
    <row r="661" spans="1:63" ht="14.25" customHeight="1" x14ac:dyDescent="0.25">
      <c r="A661" s="41"/>
      <c r="B661" s="42"/>
      <c r="C661" s="42"/>
      <c r="D661" s="35"/>
      <c r="E661" s="25"/>
      <c r="F661" s="42"/>
      <c r="G661" s="30"/>
      <c r="H661" s="25"/>
      <c r="I661" s="43"/>
      <c r="J661" s="25"/>
      <c r="K661" s="25"/>
      <c r="L661" s="44"/>
      <c r="M661" s="44"/>
      <c r="N661" s="44"/>
      <c r="O661" s="42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</row>
    <row r="662" spans="1:63" ht="14.25" customHeight="1" x14ac:dyDescent="0.25">
      <c r="A662" s="41"/>
      <c r="B662" s="42"/>
      <c r="C662" s="42"/>
      <c r="D662" s="35"/>
      <c r="E662" s="25"/>
      <c r="F662" s="42"/>
      <c r="G662" s="30"/>
      <c r="H662" s="25"/>
      <c r="I662" s="43"/>
      <c r="J662" s="25"/>
      <c r="K662" s="25"/>
      <c r="L662" s="44"/>
      <c r="M662" s="44"/>
      <c r="N662" s="44"/>
      <c r="O662" s="42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</row>
    <row r="663" spans="1:63" ht="14.25" customHeight="1" x14ac:dyDescent="0.25">
      <c r="A663" s="41"/>
      <c r="B663" s="42"/>
      <c r="C663" s="42"/>
      <c r="D663" s="35"/>
      <c r="E663" s="25"/>
      <c r="F663" s="42"/>
      <c r="G663" s="30"/>
      <c r="H663" s="25"/>
      <c r="I663" s="43"/>
      <c r="J663" s="25"/>
      <c r="K663" s="25"/>
      <c r="L663" s="44"/>
      <c r="M663" s="44"/>
      <c r="N663" s="44"/>
      <c r="O663" s="42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</row>
    <row r="664" spans="1:63" ht="14.25" customHeight="1" x14ac:dyDescent="0.25">
      <c r="A664" s="41"/>
      <c r="B664" s="42"/>
      <c r="C664" s="42"/>
      <c r="D664" s="35"/>
      <c r="E664" s="25"/>
      <c r="F664" s="42"/>
      <c r="G664" s="30"/>
      <c r="H664" s="25"/>
      <c r="I664" s="43"/>
      <c r="J664" s="25"/>
      <c r="K664" s="25"/>
      <c r="L664" s="44"/>
      <c r="M664" s="44"/>
      <c r="N664" s="44"/>
      <c r="O664" s="42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</row>
    <row r="665" spans="1:63" ht="14.25" customHeight="1" x14ac:dyDescent="0.25">
      <c r="A665" s="41"/>
      <c r="B665" s="42"/>
      <c r="C665" s="42"/>
      <c r="D665" s="35"/>
      <c r="E665" s="25"/>
      <c r="F665" s="42"/>
      <c r="G665" s="30"/>
      <c r="H665" s="25"/>
      <c r="I665" s="43"/>
      <c r="J665" s="25"/>
      <c r="K665" s="25"/>
      <c r="L665" s="44"/>
      <c r="M665" s="44"/>
      <c r="N665" s="44"/>
      <c r="O665" s="42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</row>
    <row r="666" spans="1:63" ht="14.25" customHeight="1" x14ac:dyDescent="0.25">
      <c r="A666" s="41"/>
      <c r="B666" s="42"/>
      <c r="C666" s="42"/>
      <c r="D666" s="35"/>
      <c r="E666" s="25"/>
      <c r="F666" s="42"/>
      <c r="G666" s="30"/>
      <c r="H666" s="25"/>
      <c r="I666" s="43"/>
      <c r="J666" s="25"/>
      <c r="K666" s="25"/>
      <c r="L666" s="44"/>
      <c r="M666" s="44"/>
      <c r="N666" s="44"/>
      <c r="O666" s="42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</row>
    <row r="667" spans="1:63" ht="14.25" customHeight="1" x14ac:dyDescent="0.25">
      <c r="A667" s="41"/>
      <c r="B667" s="42"/>
      <c r="C667" s="42"/>
      <c r="D667" s="35"/>
      <c r="E667" s="25"/>
      <c r="F667" s="42"/>
      <c r="G667" s="30"/>
      <c r="H667" s="25"/>
      <c r="I667" s="43"/>
      <c r="J667" s="25"/>
      <c r="K667" s="25"/>
      <c r="L667" s="44"/>
      <c r="M667" s="44"/>
      <c r="N667" s="44"/>
      <c r="O667" s="42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</row>
    <row r="668" spans="1:63" ht="14.25" customHeight="1" x14ac:dyDescent="0.25">
      <c r="A668" s="41"/>
      <c r="B668" s="42"/>
      <c r="C668" s="42"/>
      <c r="D668" s="35"/>
      <c r="E668" s="25"/>
      <c r="F668" s="42"/>
      <c r="G668" s="30"/>
      <c r="H668" s="25"/>
      <c r="I668" s="43"/>
      <c r="J668" s="25"/>
      <c r="K668" s="25"/>
      <c r="L668" s="44"/>
      <c r="M668" s="44"/>
      <c r="N668" s="44"/>
      <c r="O668" s="42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</row>
    <row r="669" spans="1:63" ht="14.25" customHeight="1" x14ac:dyDescent="0.25">
      <c r="A669" s="41"/>
      <c r="B669" s="42"/>
      <c r="C669" s="42"/>
      <c r="D669" s="35"/>
      <c r="E669" s="25"/>
      <c r="F669" s="42"/>
      <c r="G669" s="30"/>
      <c r="H669" s="25"/>
      <c r="I669" s="43"/>
      <c r="J669" s="25"/>
      <c r="K669" s="25"/>
      <c r="L669" s="44"/>
      <c r="M669" s="44"/>
      <c r="N669" s="44"/>
      <c r="O669" s="42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</row>
    <row r="670" spans="1:63" ht="14.25" customHeight="1" x14ac:dyDescent="0.25">
      <c r="A670" s="41"/>
      <c r="B670" s="42"/>
      <c r="C670" s="42"/>
      <c r="D670" s="35"/>
      <c r="E670" s="25"/>
      <c r="F670" s="42"/>
      <c r="G670" s="30"/>
      <c r="H670" s="25"/>
      <c r="I670" s="43"/>
      <c r="J670" s="25"/>
      <c r="K670" s="25"/>
      <c r="L670" s="44"/>
      <c r="M670" s="44"/>
      <c r="N670" s="44"/>
      <c r="O670" s="42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</row>
    <row r="671" spans="1:63" ht="14.25" customHeight="1" x14ac:dyDescent="0.25">
      <c r="A671" s="41"/>
      <c r="B671" s="42"/>
      <c r="C671" s="42"/>
      <c r="D671" s="35"/>
      <c r="E671" s="25"/>
      <c r="F671" s="42"/>
      <c r="G671" s="30"/>
      <c r="H671" s="25"/>
      <c r="I671" s="43"/>
      <c r="J671" s="25"/>
      <c r="K671" s="25"/>
      <c r="L671" s="44"/>
      <c r="M671" s="44"/>
      <c r="N671" s="44"/>
      <c r="O671" s="42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</row>
    <row r="672" spans="1:63" ht="14.25" customHeight="1" x14ac:dyDescent="0.25">
      <c r="A672" s="41"/>
      <c r="B672" s="42"/>
      <c r="C672" s="42"/>
      <c r="D672" s="35"/>
      <c r="E672" s="25"/>
      <c r="F672" s="42"/>
      <c r="G672" s="30"/>
      <c r="H672" s="25"/>
      <c r="I672" s="43"/>
      <c r="J672" s="25"/>
      <c r="K672" s="25"/>
      <c r="L672" s="44"/>
      <c r="M672" s="44"/>
      <c r="N672" s="44"/>
      <c r="O672" s="42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</row>
    <row r="673" spans="1:63" ht="14.25" customHeight="1" x14ac:dyDescent="0.25">
      <c r="A673" s="41"/>
      <c r="B673" s="42"/>
      <c r="C673" s="42"/>
      <c r="D673" s="35"/>
      <c r="E673" s="25"/>
      <c r="F673" s="42"/>
      <c r="G673" s="30"/>
      <c r="H673" s="25"/>
      <c r="I673" s="43"/>
      <c r="J673" s="25"/>
      <c r="K673" s="25"/>
      <c r="L673" s="44"/>
      <c r="M673" s="44"/>
      <c r="N673" s="44"/>
      <c r="O673" s="42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</row>
    <row r="674" spans="1:63" ht="14.25" customHeight="1" x14ac:dyDescent="0.25">
      <c r="A674" s="41"/>
      <c r="B674" s="42"/>
      <c r="C674" s="42"/>
      <c r="D674" s="35"/>
      <c r="E674" s="25"/>
      <c r="F674" s="42"/>
      <c r="G674" s="30"/>
      <c r="H674" s="25"/>
      <c r="I674" s="43"/>
      <c r="J674" s="25"/>
      <c r="K674" s="25"/>
      <c r="L674" s="44"/>
      <c r="M674" s="44"/>
      <c r="N674" s="44"/>
      <c r="O674" s="42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</row>
    <row r="675" spans="1:63" ht="14.25" customHeight="1" x14ac:dyDescent="0.25">
      <c r="A675" s="41"/>
      <c r="B675" s="42"/>
      <c r="C675" s="42"/>
      <c r="D675" s="35"/>
      <c r="E675" s="25"/>
      <c r="F675" s="42"/>
      <c r="G675" s="30"/>
      <c r="H675" s="25"/>
      <c r="I675" s="43"/>
      <c r="J675" s="25"/>
      <c r="K675" s="25"/>
      <c r="L675" s="44"/>
      <c r="M675" s="44"/>
      <c r="N675" s="44"/>
      <c r="O675" s="42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</row>
    <row r="676" spans="1:63" ht="14.25" customHeight="1" x14ac:dyDescent="0.25">
      <c r="A676" s="41"/>
      <c r="B676" s="42"/>
      <c r="C676" s="42"/>
      <c r="D676" s="35"/>
      <c r="E676" s="25"/>
      <c r="F676" s="42"/>
      <c r="G676" s="30"/>
      <c r="H676" s="25"/>
      <c r="I676" s="43"/>
      <c r="J676" s="25"/>
      <c r="K676" s="25"/>
      <c r="L676" s="44"/>
      <c r="M676" s="44"/>
      <c r="N676" s="44"/>
      <c r="O676" s="42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</row>
    <row r="677" spans="1:63" ht="14.25" customHeight="1" x14ac:dyDescent="0.25">
      <c r="A677" s="41"/>
      <c r="B677" s="42"/>
      <c r="C677" s="42"/>
      <c r="D677" s="35"/>
      <c r="E677" s="25"/>
      <c r="F677" s="42"/>
      <c r="G677" s="30"/>
      <c r="H677" s="25"/>
      <c r="I677" s="43"/>
      <c r="J677" s="25"/>
      <c r="K677" s="25"/>
      <c r="L677" s="44"/>
      <c r="M677" s="44"/>
      <c r="N677" s="44"/>
      <c r="O677" s="42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</row>
    <row r="678" spans="1:63" ht="14.25" customHeight="1" x14ac:dyDescent="0.25">
      <c r="A678" s="41"/>
      <c r="B678" s="42"/>
      <c r="C678" s="42"/>
      <c r="D678" s="35"/>
      <c r="E678" s="25"/>
      <c r="F678" s="42"/>
      <c r="G678" s="30"/>
      <c r="H678" s="25"/>
      <c r="I678" s="43"/>
      <c r="J678" s="25"/>
      <c r="K678" s="25"/>
      <c r="L678" s="44"/>
      <c r="M678" s="44"/>
      <c r="N678" s="44"/>
      <c r="O678" s="42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</row>
    <row r="679" spans="1:63" ht="14.25" customHeight="1" x14ac:dyDescent="0.25">
      <c r="A679" s="41"/>
      <c r="B679" s="42"/>
      <c r="C679" s="42"/>
      <c r="D679" s="35"/>
      <c r="E679" s="25"/>
      <c r="F679" s="42"/>
      <c r="G679" s="30"/>
      <c r="H679" s="25"/>
      <c r="I679" s="43"/>
      <c r="J679" s="25"/>
      <c r="K679" s="25"/>
      <c r="L679" s="44"/>
      <c r="M679" s="44"/>
      <c r="N679" s="44"/>
      <c r="O679" s="42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</row>
    <row r="680" spans="1:63" ht="14.25" customHeight="1" x14ac:dyDescent="0.25">
      <c r="A680" s="41"/>
      <c r="B680" s="42"/>
      <c r="C680" s="42"/>
      <c r="D680" s="35"/>
      <c r="E680" s="25"/>
      <c r="F680" s="42"/>
      <c r="G680" s="30"/>
      <c r="H680" s="25"/>
      <c r="I680" s="43"/>
      <c r="J680" s="25"/>
      <c r="K680" s="25"/>
      <c r="L680" s="44"/>
      <c r="M680" s="44"/>
      <c r="N680" s="44"/>
      <c r="O680" s="42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</row>
    <row r="681" spans="1:63" ht="14.25" customHeight="1" x14ac:dyDescent="0.25">
      <c r="A681" s="41"/>
      <c r="B681" s="42"/>
      <c r="C681" s="42"/>
      <c r="D681" s="35"/>
      <c r="E681" s="25"/>
      <c r="F681" s="42"/>
      <c r="G681" s="30"/>
      <c r="H681" s="25"/>
      <c r="I681" s="43"/>
      <c r="J681" s="25"/>
      <c r="K681" s="25"/>
      <c r="L681" s="44"/>
      <c r="M681" s="44"/>
      <c r="N681" s="44"/>
      <c r="O681" s="42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</row>
    <row r="682" spans="1:63" ht="14.25" customHeight="1" x14ac:dyDescent="0.25">
      <c r="A682" s="41"/>
      <c r="B682" s="42"/>
      <c r="C682" s="42"/>
      <c r="D682" s="35"/>
      <c r="E682" s="25"/>
      <c r="F682" s="42"/>
      <c r="G682" s="30"/>
      <c r="H682" s="25"/>
      <c r="I682" s="43"/>
      <c r="J682" s="25"/>
      <c r="K682" s="25"/>
      <c r="L682" s="44"/>
      <c r="M682" s="44"/>
      <c r="N682" s="44"/>
      <c r="O682" s="42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</row>
    <row r="683" spans="1:63" ht="14.25" customHeight="1" x14ac:dyDescent="0.25">
      <c r="A683" s="41"/>
      <c r="B683" s="42"/>
      <c r="C683" s="42"/>
      <c r="D683" s="35"/>
      <c r="E683" s="25"/>
      <c r="F683" s="42"/>
      <c r="G683" s="30"/>
      <c r="H683" s="25"/>
      <c r="I683" s="43"/>
      <c r="J683" s="25"/>
      <c r="K683" s="25"/>
      <c r="L683" s="44"/>
      <c r="M683" s="44"/>
      <c r="N683" s="44"/>
      <c r="O683" s="42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</row>
    <row r="684" spans="1:63" ht="14.25" customHeight="1" x14ac:dyDescent="0.25">
      <c r="A684" s="41"/>
      <c r="B684" s="42"/>
      <c r="C684" s="42"/>
      <c r="D684" s="35"/>
      <c r="E684" s="25"/>
      <c r="F684" s="42"/>
      <c r="G684" s="30"/>
      <c r="H684" s="25"/>
      <c r="I684" s="43"/>
      <c r="J684" s="25"/>
      <c r="K684" s="25"/>
      <c r="L684" s="44"/>
      <c r="M684" s="44"/>
      <c r="N684" s="44"/>
      <c r="O684" s="42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</row>
    <row r="685" spans="1:63" ht="14.25" customHeight="1" x14ac:dyDescent="0.25">
      <c r="A685" s="41"/>
      <c r="B685" s="42"/>
      <c r="C685" s="42"/>
      <c r="D685" s="35"/>
      <c r="E685" s="25"/>
      <c r="F685" s="42"/>
      <c r="G685" s="30"/>
      <c r="H685" s="25"/>
      <c r="I685" s="43"/>
      <c r="J685" s="25"/>
      <c r="K685" s="25"/>
      <c r="L685" s="44"/>
      <c r="M685" s="44"/>
      <c r="N685" s="44"/>
      <c r="O685" s="42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</row>
    <row r="686" spans="1:63" ht="14.25" customHeight="1" x14ac:dyDescent="0.25">
      <c r="A686" s="41"/>
      <c r="B686" s="42"/>
      <c r="C686" s="42"/>
      <c r="D686" s="35"/>
      <c r="E686" s="25"/>
      <c r="F686" s="42"/>
      <c r="G686" s="30"/>
      <c r="H686" s="25"/>
      <c r="I686" s="43"/>
      <c r="J686" s="25"/>
      <c r="K686" s="25"/>
      <c r="L686" s="44"/>
      <c r="M686" s="44"/>
      <c r="N686" s="44"/>
      <c r="O686" s="42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</row>
    <row r="687" spans="1:63" ht="14.25" customHeight="1" x14ac:dyDescent="0.25">
      <c r="A687" s="41"/>
      <c r="B687" s="42"/>
      <c r="C687" s="42"/>
      <c r="D687" s="35"/>
      <c r="E687" s="25"/>
      <c r="F687" s="42"/>
      <c r="G687" s="30"/>
      <c r="H687" s="25"/>
      <c r="I687" s="43"/>
      <c r="J687" s="25"/>
      <c r="K687" s="25"/>
      <c r="L687" s="44"/>
      <c r="M687" s="44"/>
      <c r="N687" s="44"/>
      <c r="O687" s="42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</row>
    <row r="688" spans="1:63" ht="14.25" customHeight="1" x14ac:dyDescent="0.25">
      <c r="A688" s="41"/>
      <c r="B688" s="42"/>
      <c r="C688" s="42"/>
      <c r="D688" s="35"/>
      <c r="E688" s="25"/>
      <c r="F688" s="42"/>
      <c r="G688" s="30"/>
      <c r="H688" s="25"/>
      <c r="I688" s="43"/>
      <c r="J688" s="25"/>
      <c r="K688" s="25"/>
      <c r="L688" s="44"/>
      <c r="M688" s="44"/>
      <c r="N688" s="44"/>
      <c r="O688" s="42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</row>
    <row r="689" spans="1:63" ht="14.25" customHeight="1" x14ac:dyDescent="0.25">
      <c r="A689" s="41"/>
      <c r="B689" s="42"/>
      <c r="C689" s="42"/>
      <c r="D689" s="35"/>
      <c r="E689" s="25"/>
      <c r="F689" s="42"/>
      <c r="G689" s="30"/>
      <c r="H689" s="25"/>
      <c r="I689" s="43"/>
      <c r="J689" s="25"/>
      <c r="K689" s="25"/>
      <c r="L689" s="44"/>
      <c r="M689" s="44"/>
      <c r="N689" s="44"/>
      <c r="O689" s="42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</row>
    <row r="690" spans="1:63" ht="14.25" customHeight="1" x14ac:dyDescent="0.25">
      <c r="A690" s="41"/>
      <c r="B690" s="42"/>
      <c r="C690" s="42"/>
      <c r="D690" s="35"/>
      <c r="E690" s="25"/>
      <c r="F690" s="42"/>
      <c r="G690" s="30"/>
      <c r="H690" s="25"/>
      <c r="I690" s="43"/>
      <c r="J690" s="25"/>
      <c r="K690" s="25"/>
      <c r="L690" s="44"/>
      <c r="M690" s="44"/>
      <c r="N690" s="44"/>
      <c r="O690" s="42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</row>
    <row r="691" spans="1:63" ht="14.25" customHeight="1" x14ac:dyDescent="0.25">
      <c r="A691" s="41"/>
      <c r="B691" s="42"/>
      <c r="C691" s="42"/>
      <c r="D691" s="35"/>
      <c r="E691" s="25"/>
      <c r="F691" s="42"/>
      <c r="G691" s="30"/>
      <c r="H691" s="25"/>
      <c r="I691" s="43"/>
      <c r="J691" s="25"/>
      <c r="K691" s="25"/>
      <c r="L691" s="44"/>
      <c r="M691" s="44"/>
      <c r="N691" s="44"/>
      <c r="O691" s="42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</row>
    <row r="692" spans="1:63" ht="14.25" customHeight="1" x14ac:dyDescent="0.25">
      <c r="A692" s="41"/>
      <c r="B692" s="42"/>
      <c r="C692" s="42"/>
      <c r="D692" s="35"/>
      <c r="E692" s="25"/>
      <c r="F692" s="42"/>
      <c r="G692" s="30"/>
      <c r="H692" s="25"/>
      <c r="I692" s="43"/>
      <c r="J692" s="25"/>
      <c r="K692" s="25"/>
      <c r="L692" s="44"/>
      <c r="M692" s="44"/>
      <c r="N692" s="44"/>
      <c r="O692" s="42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</row>
    <row r="693" spans="1:63" ht="14.25" customHeight="1" x14ac:dyDescent="0.25">
      <c r="A693" s="41"/>
      <c r="B693" s="42"/>
      <c r="C693" s="42"/>
      <c r="D693" s="35"/>
      <c r="E693" s="25"/>
      <c r="F693" s="42"/>
      <c r="G693" s="30"/>
      <c r="H693" s="25"/>
      <c r="I693" s="43"/>
      <c r="J693" s="25"/>
      <c r="K693" s="25"/>
      <c r="L693" s="44"/>
      <c r="M693" s="44"/>
      <c r="N693" s="44"/>
      <c r="O693" s="42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</row>
    <row r="694" spans="1:63" ht="14.25" customHeight="1" x14ac:dyDescent="0.25">
      <c r="A694" s="41"/>
      <c r="B694" s="42"/>
      <c r="C694" s="42"/>
      <c r="D694" s="35"/>
      <c r="E694" s="25"/>
      <c r="F694" s="42"/>
      <c r="G694" s="30"/>
      <c r="H694" s="25"/>
      <c r="I694" s="43"/>
      <c r="J694" s="25"/>
      <c r="K694" s="25"/>
      <c r="L694" s="44"/>
      <c r="M694" s="44"/>
      <c r="N694" s="44"/>
      <c r="O694" s="42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</row>
    <row r="695" spans="1:63" ht="14.25" customHeight="1" x14ac:dyDescent="0.25">
      <c r="A695" s="41"/>
      <c r="B695" s="42"/>
      <c r="C695" s="42"/>
      <c r="D695" s="35"/>
      <c r="E695" s="25"/>
      <c r="F695" s="42"/>
      <c r="G695" s="30"/>
      <c r="H695" s="25"/>
      <c r="I695" s="43"/>
      <c r="J695" s="25"/>
      <c r="K695" s="25"/>
      <c r="L695" s="44"/>
      <c r="M695" s="44"/>
      <c r="N695" s="44"/>
      <c r="O695" s="42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</row>
    <row r="696" spans="1:63" ht="14.25" customHeight="1" x14ac:dyDescent="0.25">
      <c r="A696" s="41"/>
      <c r="B696" s="42"/>
      <c r="C696" s="42"/>
      <c r="D696" s="35"/>
      <c r="E696" s="25"/>
      <c r="F696" s="42"/>
      <c r="G696" s="30"/>
      <c r="H696" s="25"/>
      <c r="I696" s="43"/>
      <c r="J696" s="25"/>
      <c r="K696" s="25"/>
      <c r="L696" s="44"/>
      <c r="M696" s="44"/>
      <c r="N696" s="44"/>
      <c r="O696" s="42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</row>
    <row r="697" spans="1:63" ht="14.25" customHeight="1" x14ac:dyDescent="0.25">
      <c r="A697" s="41"/>
      <c r="B697" s="42"/>
      <c r="C697" s="42"/>
      <c r="D697" s="35"/>
      <c r="E697" s="25"/>
      <c r="F697" s="42"/>
      <c r="G697" s="30"/>
      <c r="H697" s="25"/>
      <c r="I697" s="43"/>
      <c r="J697" s="25"/>
      <c r="K697" s="25"/>
      <c r="L697" s="44"/>
      <c r="M697" s="44"/>
      <c r="N697" s="44"/>
      <c r="O697" s="42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</row>
    <row r="698" spans="1:63" ht="14.25" customHeight="1" x14ac:dyDescent="0.25">
      <c r="A698" s="41"/>
      <c r="B698" s="42"/>
      <c r="C698" s="42"/>
      <c r="D698" s="35"/>
      <c r="E698" s="25"/>
      <c r="F698" s="42"/>
      <c r="G698" s="30"/>
      <c r="H698" s="25"/>
      <c r="I698" s="43"/>
      <c r="J698" s="25"/>
      <c r="K698" s="25"/>
      <c r="L698" s="44"/>
      <c r="M698" s="44"/>
      <c r="N698" s="44"/>
      <c r="O698" s="42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</row>
    <row r="699" spans="1:63" ht="14.25" customHeight="1" x14ac:dyDescent="0.25">
      <c r="A699" s="41"/>
      <c r="B699" s="42"/>
      <c r="C699" s="42"/>
      <c r="D699" s="35"/>
      <c r="E699" s="25"/>
      <c r="F699" s="42"/>
      <c r="G699" s="30"/>
      <c r="H699" s="25"/>
      <c r="I699" s="43"/>
      <c r="J699" s="25"/>
      <c r="K699" s="25"/>
      <c r="L699" s="44"/>
      <c r="M699" s="44"/>
      <c r="N699" s="44"/>
      <c r="O699" s="42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</row>
    <row r="700" spans="1:63" ht="14.25" customHeight="1" x14ac:dyDescent="0.25">
      <c r="A700" s="41"/>
      <c r="B700" s="42"/>
      <c r="C700" s="42"/>
      <c r="D700" s="35"/>
      <c r="E700" s="25"/>
      <c r="F700" s="42"/>
      <c r="G700" s="30"/>
      <c r="H700" s="25"/>
      <c r="I700" s="43"/>
      <c r="J700" s="25"/>
      <c r="K700" s="25"/>
      <c r="L700" s="44"/>
      <c r="M700" s="44"/>
      <c r="N700" s="44"/>
      <c r="O700" s="42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</row>
    <row r="701" spans="1:63" ht="14.25" customHeight="1" x14ac:dyDescent="0.25">
      <c r="A701" s="41"/>
      <c r="B701" s="42"/>
      <c r="C701" s="42"/>
      <c r="D701" s="35"/>
      <c r="E701" s="25"/>
      <c r="F701" s="42"/>
      <c r="G701" s="30"/>
      <c r="H701" s="25"/>
      <c r="I701" s="43"/>
      <c r="J701" s="25"/>
      <c r="K701" s="25"/>
      <c r="L701" s="44"/>
      <c r="M701" s="44"/>
      <c r="N701" s="44"/>
      <c r="O701" s="42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</row>
    <row r="702" spans="1:63" ht="14.25" customHeight="1" x14ac:dyDescent="0.25">
      <c r="A702" s="41"/>
      <c r="B702" s="42"/>
      <c r="C702" s="42"/>
      <c r="D702" s="35"/>
      <c r="E702" s="25"/>
      <c r="F702" s="42"/>
      <c r="G702" s="30"/>
      <c r="H702" s="25"/>
      <c r="I702" s="43"/>
      <c r="J702" s="25"/>
      <c r="K702" s="25"/>
      <c r="L702" s="44"/>
      <c r="M702" s="44"/>
      <c r="N702" s="44"/>
      <c r="O702" s="42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</row>
    <row r="703" spans="1:63" ht="14.25" customHeight="1" x14ac:dyDescent="0.25">
      <c r="A703" s="41"/>
      <c r="B703" s="42"/>
      <c r="C703" s="42"/>
      <c r="D703" s="35"/>
      <c r="E703" s="25"/>
      <c r="F703" s="42"/>
      <c r="G703" s="30"/>
      <c r="H703" s="25"/>
      <c r="I703" s="43"/>
      <c r="J703" s="25"/>
      <c r="K703" s="25"/>
      <c r="L703" s="44"/>
      <c r="M703" s="44"/>
      <c r="N703" s="44"/>
      <c r="O703" s="42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</row>
    <row r="704" spans="1:63" ht="14.25" customHeight="1" x14ac:dyDescent="0.25">
      <c r="A704" s="41"/>
      <c r="B704" s="42"/>
      <c r="C704" s="42"/>
      <c r="D704" s="35"/>
      <c r="E704" s="25"/>
      <c r="F704" s="42"/>
      <c r="G704" s="30"/>
      <c r="H704" s="25"/>
      <c r="I704" s="43"/>
      <c r="J704" s="25"/>
      <c r="K704" s="25"/>
      <c r="L704" s="44"/>
      <c r="M704" s="44"/>
      <c r="N704" s="44"/>
      <c r="O704" s="42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</row>
    <row r="705" spans="1:63" ht="14.25" customHeight="1" x14ac:dyDescent="0.25">
      <c r="A705" s="41"/>
      <c r="B705" s="42"/>
      <c r="C705" s="42"/>
      <c r="D705" s="35"/>
      <c r="E705" s="25"/>
      <c r="F705" s="42"/>
      <c r="G705" s="30"/>
      <c r="H705" s="25"/>
      <c r="I705" s="43"/>
      <c r="J705" s="25"/>
      <c r="K705" s="25"/>
      <c r="L705" s="44"/>
      <c r="M705" s="44"/>
      <c r="N705" s="44"/>
      <c r="O705" s="42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</row>
    <row r="706" spans="1:63" ht="14.25" customHeight="1" x14ac:dyDescent="0.25">
      <c r="A706" s="41"/>
      <c r="B706" s="42"/>
      <c r="C706" s="42"/>
      <c r="D706" s="35"/>
      <c r="E706" s="25"/>
      <c r="F706" s="42"/>
      <c r="G706" s="30"/>
      <c r="H706" s="25"/>
      <c r="I706" s="43"/>
      <c r="J706" s="25"/>
      <c r="K706" s="25"/>
      <c r="L706" s="44"/>
      <c r="M706" s="44"/>
      <c r="N706" s="44"/>
      <c r="O706" s="42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</row>
    <row r="707" spans="1:63" ht="14.25" customHeight="1" x14ac:dyDescent="0.25">
      <c r="A707" s="41"/>
      <c r="B707" s="42"/>
      <c r="C707" s="42"/>
      <c r="D707" s="35"/>
      <c r="E707" s="25"/>
      <c r="F707" s="42"/>
      <c r="G707" s="30"/>
      <c r="H707" s="25"/>
      <c r="I707" s="43"/>
      <c r="J707" s="25"/>
      <c r="K707" s="25"/>
      <c r="L707" s="44"/>
      <c r="M707" s="44"/>
      <c r="N707" s="44"/>
      <c r="O707" s="42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</row>
    <row r="708" spans="1:63" ht="14.25" customHeight="1" x14ac:dyDescent="0.25">
      <c r="A708" s="41"/>
      <c r="B708" s="42"/>
      <c r="C708" s="42"/>
      <c r="D708" s="35"/>
      <c r="E708" s="25"/>
      <c r="F708" s="42"/>
      <c r="G708" s="30"/>
      <c r="H708" s="25"/>
      <c r="I708" s="43"/>
      <c r="J708" s="25"/>
      <c r="K708" s="25"/>
      <c r="L708" s="44"/>
      <c r="M708" s="44"/>
      <c r="N708" s="44"/>
      <c r="O708" s="42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</row>
    <row r="709" spans="1:63" ht="14.25" customHeight="1" x14ac:dyDescent="0.25">
      <c r="A709" s="41"/>
      <c r="B709" s="42"/>
      <c r="C709" s="42"/>
      <c r="D709" s="35"/>
      <c r="E709" s="25"/>
      <c r="F709" s="42"/>
      <c r="G709" s="30"/>
      <c r="H709" s="25"/>
      <c r="I709" s="43"/>
      <c r="J709" s="25"/>
      <c r="K709" s="25"/>
      <c r="L709" s="44"/>
      <c r="M709" s="44"/>
      <c r="N709" s="44"/>
      <c r="O709" s="42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</row>
    <row r="710" spans="1:63" ht="14.25" customHeight="1" x14ac:dyDescent="0.25">
      <c r="A710" s="41"/>
      <c r="B710" s="42"/>
      <c r="C710" s="42"/>
      <c r="D710" s="35"/>
      <c r="E710" s="25"/>
      <c r="F710" s="42"/>
      <c r="G710" s="30"/>
      <c r="H710" s="25"/>
      <c r="I710" s="43"/>
      <c r="J710" s="25"/>
      <c r="K710" s="25"/>
      <c r="L710" s="44"/>
      <c r="M710" s="44"/>
      <c r="N710" s="44"/>
      <c r="O710" s="42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</row>
    <row r="711" spans="1:63" ht="14.25" customHeight="1" x14ac:dyDescent="0.25">
      <c r="A711" s="41"/>
      <c r="B711" s="42"/>
      <c r="C711" s="42"/>
      <c r="D711" s="35"/>
      <c r="E711" s="25"/>
      <c r="F711" s="42"/>
      <c r="G711" s="30"/>
      <c r="H711" s="25"/>
      <c r="I711" s="43"/>
      <c r="J711" s="25"/>
      <c r="K711" s="25"/>
      <c r="L711" s="44"/>
      <c r="M711" s="44"/>
      <c r="N711" s="44"/>
      <c r="O711" s="42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</row>
    <row r="712" spans="1:63" ht="14.25" customHeight="1" x14ac:dyDescent="0.25">
      <c r="A712" s="41"/>
      <c r="B712" s="42"/>
      <c r="C712" s="42"/>
      <c r="D712" s="35"/>
      <c r="E712" s="25"/>
      <c r="F712" s="42"/>
      <c r="G712" s="30"/>
      <c r="H712" s="25"/>
      <c r="I712" s="43"/>
      <c r="J712" s="25"/>
      <c r="K712" s="25"/>
      <c r="L712" s="44"/>
      <c r="M712" s="44"/>
      <c r="N712" s="44"/>
      <c r="O712" s="42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</row>
    <row r="713" spans="1:63" ht="14.25" customHeight="1" x14ac:dyDescent="0.25">
      <c r="A713" s="41"/>
      <c r="B713" s="42"/>
      <c r="C713" s="42"/>
      <c r="D713" s="35"/>
      <c r="E713" s="25"/>
      <c r="F713" s="42"/>
      <c r="G713" s="30"/>
      <c r="H713" s="25"/>
      <c r="I713" s="43"/>
      <c r="J713" s="25"/>
      <c r="K713" s="25"/>
      <c r="L713" s="44"/>
      <c r="M713" s="44"/>
      <c r="N713" s="44"/>
      <c r="O713" s="42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</row>
    <row r="714" spans="1:63" ht="14.25" customHeight="1" x14ac:dyDescent="0.25">
      <c r="A714" s="41"/>
      <c r="B714" s="42"/>
      <c r="C714" s="42"/>
      <c r="D714" s="35"/>
      <c r="E714" s="25"/>
      <c r="F714" s="42"/>
      <c r="G714" s="30"/>
      <c r="H714" s="25"/>
      <c r="I714" s="43"/>
      <c r="J714" s="25"/>
      <c r="K714" s="25"/>
      <c r="L714" s="44"/>
      <c r="M714" s="44"/>
      <c r="N714" s="44"/>
      <c r="O714" s="42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</row>
    <row r="715" spans="1:63" ht="14.25" customHeight="1" x14ac:dyDescent="0.25">
      <c r="A715" s="41"/>
      <c r="B715" s="42"/>
      <c r="C715" s="42"/>
      <c r="D715" s="35"/>
      <c r="E715" s="25"/>
      <c r="F715" s="42"/>
      <c r="G715" s="30"/>
      <c r="H715" s="25"/>
      <c r="I715" s="43"/>
      <c r="J715" s="25"/>
      <c r="K715" s="25"/>
      <c r="L715" s="44"/>
      <c r="M715" s="44"/>
      <c r="N715" s="44"/>
      <c r="O715" s="42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</row>
    <row r="716" spans="1:63" ht="14.25" customHeight="1" x14ac:dyDescent="0.25">
      <c r="A716" s="41"/>
      <c r="B716" s="42"/>
      <c r="C716" s="42"/>
      <c r="D716" s="35"/>
      <c r="E716" s="25"/>
      <c r="F716" s="42"/>
      <c r="G716" s="30"/>
      <c r="H716" s="25"/>
      <c r="I716" s="43"/>
      <c r="J716" s="25"/>
      <c r="K716" s="25"/>
      <c r="L716" s="44"/>
      <c r="M716" s="44"/>
      <c r="N716" s="44"/>
      <c r="O716" s="42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</row>
    <row r="717" spans="1:63" ht="14.25" customHeight="1" x14ac:dyDescent="0.25">
      <c r="A717" s="41"/>
      <c r="B717" s="42"/>
      <c r="C717" s="42"/>
      <c r="D717" s="35"/>
      <c r="E717" s="25"/>
      <c r="F717" s="42"/>
      <c r="G717" s="30"/>
      <c r="H717" s="25"/>
      <c r="I717" s="43"/>
      <c r="J717" s="25"/>
      <c r="K717" s="25"/>
      <c r="L717" s="44"/>
      <c r="M717" s="44"/>
      <c r="N717" s="44"/>
      <c r="O717" s="42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</row>
    <row r="718" spans="1:63" ht="14.25" customHeight="1" x14ac:dyDescent="0.25">
      <c r="A718" s="41"/>
      <c r="B718" s="42"/>
      <c r="C718" s="42"/>
      <c r="D718" s="35"/>
      <c r="E718" s="25"/>
      <c r="F718" s="42"/>
      <c r="G718" s="30"/>
      <c r="H718" s="25"/>
      <c r="I718" s="43"/>
      <c r="J718" s="25"/>
      <c r="K718" s="25"/>
      <c r="L718" s="44"/>
      <c r="M718" s="44"/>
      <c r="N718" s="44"/>
      <c r="O718" s="42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</row>
    <row r="719" spans="1:63" ht="14.25" customHeight="1" x14ac:dyDescent="0.25">
      <c r="A719" s="41"/>
      <c r="B719" s="42"/>
      <c r="C719" s="42"/>
      <c r="D719" s="35"/>
      <c r="E719" s="25"/>
      <c r="F719" s="42"/>
      <c r="G719" s="30"/>
      <c r="H719" s="25"/>
      <c r="I719" s="43"/>
      <c r="J719" s="25"/>
      <c r="K719" s="25"/>
      <c r="L719" s="44"/>
      <c r="M719" s="44"/>
      <c r="N719" s="44"/>
      <c r="O719" s="42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</row>
    <row r="720" spans="1:63" ht="14.25" customHeight="1" x14ac:dyDescent="0.25">
      <c r="A720" s="41"/>
      <c r="B720" s="42"/>
      <c r="C720" s="42"/>
      <c r="D720" s="35"/>
      <c r="E720" s="25"/>
      <c r="F720" s="42"/>
      <c r="G720" s="30"/>
      <c r="H720" s="25"/>
      <c r="I720" s="43"/>
      <c r="J720" s="25"/>
      <c r="K720" s="25"/>
      <c r="L720" s="44"/>
      <c r="M720" s="44"/>
      <c r="N720" s="44"/>
      <c r="O720" s="42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</row>
    <row r="721" spans="1:63" ht="14.25" customHeight="1" x14ac:dyDescent="0.25">
      <c r="A721" s="41"/>
      <c r="B721" s="42"/>
      <c r="C721" s="42"/>
      <c r="D721" s="35"/>
      <c r="E721" s="25"/>
      <c r="F721" s="42"/>
      <c r="G721" s="30"/>
      <c r="H721" s="25"/>
      <c r="I721" s="43"/>
      <c r="J721" s="25"/>
      <c r="K721" s="25"/>
      <c r="L721" s="44"/>
      <c r="M721" s="44"/>
      <c r="N721" s="44"/>
      <c r="O721" s="42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</row>
    <row r="722" spans="1:63" ht="14.25" customHeight="1" x14ac:dyDescent="0.25">
      <c r="A722" s="41"/>
      <c r="B722" s="42"/>
      <c r="C722" s="42"/>
      <c r="D722" s="35"/>
      <c r="E722" s="25"/>
      <c r="F722" s="42"/>
      <c r="G722" s="30"/>
      <c r="H722" s="25"/>
      <c r="I722" s="43"/>
      <c r="J722" s="25"/>
      <c r="K722" s="25"/>
      <c r="L722" s="44"/>
      <c r="M722" s="44"/>
      <c r="N722" s="44"/>
      <c r="O722" s="42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</row>
    <row r="723" spans="1:63" ht="14.25" customHeight="1" x14ac:dyDescent="0.25">
      <c r="A723" s="41"/>
      <c r="B723" s="42"/>
      <c r="C723" s="42"/>
      <c r="D723" s="35"/>
      <c r="E723" s="25"/>
      <c r="F723" s="42"/>
      <c r="G723" s="30"/>
      <c r="H723" s="25"/>
      <c r="I723" s="43"/>
      <c r="J723" s="25"/>
      <c r="K723" s="25"/>
      <c r="L723" s="44"/>
      <c r="M723" s="44"/>
      <c r="N723" s="44"/>
      <c r="O723" s="42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</row>
    <row r="724" spans="1:63" ht="14.25" customHeight="1" x14ac:dyDescent="0.25">
      <c r="A724" s="41"/>
      <c r="B724" s="42"/>
      <c r="C724" s="42"/>
      <c r="D724" s="35"/>
      <c r="E724" s="25"/>
      <c r="F724" s="42"/>
      <c r="G724" s="30"/>
      <c r="H724" s="25"/>
      <c r="I724" s="43"/>
      <c r="J724" s="25"/>
      <c r="K724" s="25"/>
      <c r="L724" s="44"/>
      <c r="M724" s="44"/>
      <c r="N724" s="44"/>
      <c r="O724" s="42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</row>
    <row r="725" spans="1:63" ht="14.25" customHeight="1" x14ac:dyDescent="0.25">
      <c r="A725" s="41"/>
      <c r="B725" s="42"/>
      <c r="C725" s="42"/>
      <c r="D725" s="35"/>
      <c r="E725" s="25"/>
      <c r="F725" s="42"/>
      <c r="G725" s="30"/>
      <c r="H725" s="25"/>
      <c r="I725" s="43"/>
      <c r="J725" s="25"/>
      <c r="K725" s="25"/>
      <c r="L725" s="44"/>
      <c r="M725" s="44"/>
      <c r="N725" s="44"/>
      <c r="O725" s="42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</row>
    <row r="726" spans="1:63" ht="14.25" customHeight="1" x14ac:dyDescent="0.25">
      <c r="A726" s="41"/>
      <c r="B726" s="42"/>
      <c r="C726" s="42"/>
      <c r="D726" s="35"/>
      <c r="E726" s="25"/>
      <c r="F726" s="42"/>
      <c r="G726" s="30"/>
      <c r="H726" s="25"/>
      <c r="I726" s="43"/>
      <c r="J726" s="25"/>
      <c r="K726" s="25"/>
      <c r="L726" s="44"/>
      <c r="M726" s="44"/>
      <c r="N726" s="44"/>
      <c r="O726" s="42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</row>
    <row r="727" spans="1:63" ht="14.25" customHeight="1" x14ac:dyDescent="0.25">
      <c r="A727" s="41"/>
      <c r="B727" s="42"/>
      <c r="C727" s="42"/>
      <c r="D727" s="35"/>
      <c r="E727" s="25"/>
      <c r="F727" s="42"/>
      <c r="G727" s="30"/>
      <c r="H727" s="25"/>
      <c r="I727" s="43"/>
      <c r="J727" s="25"/>
      <c r="K727" s="25"/>
      <c r="L727" s="44"/>
      <c r="M727" s="44"/>
      <c r="N727" s="44"/>
      <c r="O727" s="42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</row>
    <row r="728" spans="1:63" ht="14.25" customHeight="1" x14ac:dyDescent="0.25">
      <c r="A728" s="41"/>
      <c r="B728" s="42"/>
      <c r="C728" s="42"/>
      <c r="D728" s="35"/>
      <c r="E728" s="25"/>
      <c r="F728" s="42"/>
      <c r="G728" s="30"/>
      <c r="H728" s="25"/>
      <c r="I728" s="43"/>
      <c r="J728" s="25"/>
      <c r="K728" s="25"/>
      <c r="L728" s="44"/>
      <c r="M728" s="44"/>
      <c r="N728" s="44"/>
      <c r="O728" s="42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</row>
    <row r="729" spans="1:63" ht="14.25" customHeight="1" x14ac:dyDescent="0.25">
      <c r="A729" s="41"/>
      <c r="B729" s="42"/>
      <c r="C729" s="42"/>
      <c r="D729" s="35"/>
      <c r="E729" s="25"/>
      <c r="F729" s="42"/>
      <c r="G729" s="30"/>
      <c r="H729" s="25"/>
      <c r="I729" s="43"/>
      <c r="J729" s="25"/>
      <c r="K729" s="25"/>
      <c r="L729" s="44"/>
      <c r="M729" s="44"/>
      <c r="N729" s="44"/>
      <c r="O729" s="42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</row>
    <row r="730" spans="1:63" ht="14.25" customHeight="1" x14ac:dyDescent="0.25">
      <c r="A730" s="41"/>
      <c r="B730" s="42"/>
      <c r="C730" s="42"/>
      <c r="D730" s="35"/>
      <c r="E730" s="25"/>
      <c r="F730" s="42"/>
      <c r="G730" s="30"/>
      <c r="H730" s="25"/>
      <c r="I730" s="43"/>
      <c r="J730" s="25"/>
      <c r="K730" s="25"/>
      <c r="L730" s="44"/>
      <c r="M730" s="44"/>
      <c r="N730" s="44"/>
      <c r="O730" s="42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</row>
    <row r="731" spans="1:63" ht="14.25" customHeight="1" x14ac:dyDescent="0.25">
      <c r="A731" s="41"/>
      <c r="B731" s="42"/>
      <c r="C731" s="42"/>
      <c r="D731" s="35"/>
      <c r="E731" s="25"/>
      <c r="F731" s="42"/>
      <c r="G731" s="30"/>
      <c r="H731" s="25"/>
      <c r="I731" s="43"/>
      <c r="J731" s="25"/>
      <c r="K731" s="25"/>
      <c r="L731" s="44"/>
      <c r="M731" s="44"/>
      <c r="N731" s="44"/>
      <c r="O731" s="42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</row>
    <row r="732" spans="1:63" ht="14.25" customHeight="1" x14ac:dyDescent="0.25">
      <c r="A732" s="41"/>
      <c r="B732" s="42"/>
      <c r="C732" s="42"/>
      <c r="D732" s="35"/>
      <c r="E732" s="25"/>
      <c r="F732" s="42"/>
      <c r="G732" s="30"/>
      <c r="H732" s="25"/>
      <c r="I732" s="43"/>
      <c r="J732" s="25"/>
      <c r="K732" s="25"/>
      <c r="L732" s="44"/>
      <c r="M732" s="44"/>
      <c r="N732" s="44"/>
      <c r="O732" s="42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</row>
    <row r="733" spans="1:63" ht="14.25" customHeight="1" x14ac:dyDescent="0.25">
      <c r="A733" s="41"/>
      <c r="B733" s="42"/>
      <c r="C733" s="42"/>
      <c r="D733" s="35"/>
      <c r="E733" s="25"/>
      <c r="F733" s="42"/>
      <c r="G733" s="30"/>
      <c r="H733" s="25"/>
      <c r="I733" s="43"/>
      <c r="J733" s="25"/>
      <c r="K733" s="25"/>
      <c r="L733" s="44"/>
      <c r="M733" s="44"/>
      <c r="N733" s="44"/>
      <c r="O733" s="42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</row>
    <row r="734" spans="1:63" ht="14.25" customHeight="1" x14ac:dyDescent="0.25">
      <c r="A734" s="41"/>
      <c r="B734" s="42"/>
      <c r="C734" s="42"/>
      <c r="D734" s="35"/>
      <c r="E734" s="25"/>
      <c r="F734" s="42"/>
      <c r="G734" s="30"/>
      <c r="H734" s="25"/>
      <c r="I734" s="43"/>
      <c r="J734" s="25"/>
      <c r="K734" s="25"/>
      <c r="L734" s="44"/>
      <c r="M734" s="44"/>
      <c r="N734" s="44"/>
      <c r="O734" s="42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</row>
    <row r="735" spans="1:63" ht="14.25" customHeight="1" x14ac:dyDescent="0.25">
      <c r="A735" s="41"/>
      <c r="B735" s="42"/>
      <c r="C735" s="42"/>
      <c r="D735" s="35"/>
      <c r="E735" s="25"/>
      <c r="F735" s="42"/>
      <c r="G735" s="30"/>
      <c r="H735" s="25"/>
      <c r="I735" s="43"/>
      <c r="J735" s="25"/>
      <c r="K735" s="25"/>
      <c r="L735" s="44"/>
      <c r="M735" s="44"/>
      <c r="N735" s="44"/>
      <c r="O735" s="42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</row>
    <row r="736" spans="1:63" ht="14.25" customHeight="1" x14ac:dyDescent="0.25">
      <c r="A736" s="41"/>
      <c r="B736" s="42"/>
      <c r="C736" s="42"/>
      <c r="D736" s="35"/>
      <c r="E736" s="25"/>
      <c r="F736" s="42"/>
      <c r="G736" s="30"/>
      <c r="H736" s="25"/>
      <c r="I736" s="43"/>
      <c r="J736" s="25"/>
      <c r="K736" s="25"/>
      <c r="L736" s="44"/>
      <c r="M736" s="44"/>
      <c r="N736" s="44"/>
      <c r="O736" s="42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</row>
    <row r="737" spans="1:63" ht="14.25" customHeight="1" x14ac:dyDescent="0.25">
      <c r="A737" s="41"/>
      <c r="B737" s="42"/>
      <c r="C737" s="42"/>
      <c r="D737" s="35"/>
      <c r="E737" s="25"/>
      <c r="F737" s="42"/>
      <c r="G737" s="30"/>
      <c r="H737" s="25"/>
      <c r="I737" s="43"/>
      <c r="J737" s="25"/>
      <c r="K737" s="25"/>
      <c r="L737" s="44"/>
      <c r="M737" s="44"/>
      <c r="N737" s="44"/>
      <c r="O737" s="42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</row>
    <row r="738" spans="1:63" ht="14.25" customHeight="1" x14ac:dyDescent="0.25">
      <c r="A738" s="41"/>
      <c r="B738" s="42"/>
      <c r="C738" s="42"/>
      <c r="D738" s="35"/>
      <c r="E738" s="25"/>
      <c r="F738" s="42"/>
      <c r="G738" s="30"/>
      <c r="H738" s="25"/>
      <c r="I738" s="43"/>
      <c r="J738" s="25"/>
      <c r="K738" s="25"/>
      <c r="L738" s="44"/>
      <c r="M738" s="44"/>
      <c r="N738" s="44"/>
      <c r="O738" s="42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</row>
    <row r="739" spans="1:63" ht="14.25" customHeight="1" x14ac:dyDescent="0.25">
      <c r="A739" s="41"/>
      <c r="B739" s="42"/>
      <c r="C739" s="42"/>
      <c r="D739" s="35"/>
      <c r="E739" s="25"/>
      <c r="F739" s="42"/>
      <c r="G739" s="30"/>
      <c r="H739" s="25"/>
      <c r="I739" s="43"/>
      <c r="J739" s="25"/>
      <c r="K739" s="25"/>
      <c r="L739" s="44"/>
      <c r="M739" s="44"/>
      <c r="N739" s="44"/>
      <c r="O739" s="42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</row>
    <row r="740" spans="1:63" ht="14.25" customHeight="1" x14ac:dyDescent="0.25">
      <c r="A740" s="41"/>
      <c r="B740" s="42"/>
      <c r="C740" s="42"/>
      <c r="D740" s="35"/>
      <c r="E740" s="25"/>
      <c r="F740" s="42"/>
      <c r="G740" s="30"/>
      <c r="H740" s="25"/>
      <c r="I740" s="43"/>
      <c r="J740" s="25"/>
      <c r="K740" s="25"/>
      <c r="L740" s="44"/>
      <c r="M740" s="44"/>
      <c r="N740" s="44"/>
      <c r="O740" s="42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</row>
    <row r="741" spans="1:63" ht="14.25" customHeight="1" x14ac:dyDescent="0.25">
      <c r="A741" s="41"/>
      <c r="B741" s="42"/>
      <c r="C741" s="42"/>
      <c r="D741" s="35"/>
      <c r="E741" s="25"/>
      <c r="F741" s="42"/>
      <c r="G741" s="30"/>
      <c r="H741" s="25"/>
      <c r="I741" s="43"/>
      <c r="J741" s="25"/>
      <c r="K741" s="25"/>
      <c r="L741" s="44"/>
      <c r="M741" s="44"/>
      <c r="N741" s="44"/>
      <c r="O741" s="42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</row>
    <row r="742" spans="1:63" ht="14.25" customHeight="1" x14ac:dyDescent="0.25">
      <c r="A742" s="41"/>
      <c r="B742" s="42"/>
      <c r="C742" s="42"/>
      <c r="D742" s="35"/>
      <c r="E742" s="25"/>
      <c r="F742" s="42"/>
      <c r="G742" s="30"/>
      <c r="H742" s="25"/>
      <c r="I742" s="43"/>
      <c r="J742" s="25"/>
      <c r="K742" s="25"/>
      <c r="L742" s="44"/>
      <c r="M742" s="44"/>
      <c r="N742" s="44"/>
      <c r="O742" s="42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</row>
    <row r="743" spans="1:63" ht="14.25" customHeight="1" x14ac:dyDescent="0.25">
      <c r="A743" s="41"/>
      <c r="B743" s="42"/>
      <c r="C743" s="42"/>
      <c r="D743" s="35"/>
      <c r="E743" s="25"/>
      <c r="F743" s="42"/>
      <c r="G743" s="30"/>
      <c r="H743" s="25"/>
      <c r="I743" s="43"/>
      <c r="J743" s="25"/>
      <c r="K743" s="25"/>
      <c r="L743" s="44"/>
      <c r="M743" s="44"/>
      <c r="N743" s="44"/>
      <c r="O743" s="42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</row>
    <row r="744" spans="1:63" ht="14.25" customHeight="1" x14ac:dyDescent="0.25">
      <c r="A744" s="41"/>
      <c r="B744" s="42"/>
      <c r="C744" s="42"/>
      <c r="D744" s="35"/>
      <c r="E744" s="25"/>
      <c r="F744" s="42"/>
      <c r="G744" s="30"/>
      <c r="H744" s="25"/>
      <c r="I744" s="43"/>
      <c r="J744" s="25"/>
      <c r="K744" s="25"/>
      <c r="L744" s="44"/>
      <c r="M744" s="44"/>
      <c r="N744" s="44"/>
      <c r="O744" s="42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</row>
    <row r="745" spans="1:63" ht="14.25" customHeight="1" x14ac:dyDescent="0.25">
      <c r="A745" s="41"/>
      <c r="B745" s="42"/>
      <c r="C745" s="42"/>
      <c r="D745" s="35"/>
      <c r="E745" s="25"/>
      <c r="F745" s="42"/>
      <c r="G745" s="30"/>
      <c r="H745" s="25"/>
      <c r="I745" s="43"/>
      <c r="J745" s="25"/>
      <c r="K745" s="25"/>
      <c r="L745" s="44"/>
      <c r="M745" s="44"/>
      <c r="N745" s="44"/>
      <c r="O745" s="42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</row>
    <row r="746" spans="1:63" ht="14.25" customHeight="1" x14ac:dyDescent="0.25">
      <c r="A746" s="41"/>
      <c r="B746" s="42"/>
      <c r="C746" s="42"/>
      <c r="D746" s="35"/>
      <c r="E746" s="25"/>
      <c r="F746" s="42"/>
      <c r="G746" s="30"/>
      <c r="H746" s="25"/>
      <c r="I746" s="43"/>
      <c r="J746" s="25"/>
      <c r="K746" s="25"/>
      <c r="L746" s="44"/>
      <c r="M746" s="44"/>
      <c r="N746" s="44"/>
      <c r="O746" s="42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</row>
    <row r="747" spans="1:63" ht="14.25" customHeight="1" x14ac:dyDescent="0.25">
      <c r="A747" s="41"/>
      <c r="B747" s="42"/>
      <c r="C747" s="42"/>
      <c r="D747" s="35"/>
      <c r="E747" s="25"/>
      <c r="F747" s="42"/>
      <c r="G747" s="30"/>
      <c r="H747" s="25"/>
      <c r="I747" s="43"/>
      <c r="J747" s="25"/>
      <c r="K747" s="25"/>
      <c r="L747" s="44"/>
      <c r="M747" s="44"/>
      <c r="N747" s="44"/>
      <c r="O747" s="42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</row>
    <row r="748" spans="1:63" ht="14.25" customHeight="1" x14ac:dyDescent="0.25">
      <c r="A748" s="41"/>
      <c r="B748" s="42"/>
      <c r="C748" s="42"/>
      <c r="D748" s="35"/>
      <c r="E748" s="25"/>
      <c r="F748" s="42"/>
      <c r="G748" s="30"/>
      <c r="H748" s="25"/>
      <c r="I748" s="43"/>
      <c r="J748" s="25"/>
      <c r="K748" s="25"/>
      <c r="L748" s="44"/>
      <c r="M748" s="44"/>
      <c r="N748" s="44"/>
      <c r="O748" s="42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</row>
    <row r="749" spans="1:63" ht="14.25" customHeight="1" x14ac:dyDescent="0.25">
      <c r="A749" s="41"/>
      <c r="B749" s="42"/>
      <c r="C749" s="42"/>
      <c r="D749" s="35"/>
      <c r="E749" s="25"/>
      <c r="F749" s="42"/>
      <c r="G749" s="30"/>
      <c r="H749" s="25"/>
      <c r="I749" s="43"/>
      <c r="J749" s="25"/>
      <c r="K749" s="25"/>
      <c r="L749" s="44"/>
      <c r="M749" s="44"/>
      <c r="N749" s="44"/>
      <c r="O749" s="42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</row>
    <row r="750" spans="1:63" ht="14.25" customHeight="1" x14ac:dyDescent="0.25">
      <c r="A750" s="41"/>
      <c r="B750" s="42"/>
      <c r="C750" s="42"/>
      <c r="D750" s="35"/>
      <c r="E750" s="25"/>
      <c r="F750" s="42"/>
      <c r="G750" s="30"/>
      <c r="H750" s="25"/>
      <c r="I750" s="43"/>
      <c r="J750" s="25"/>
      <c r="K750" s="25"/>
      <c r="L750" s="44"/>
      <c r="M750" s="44"/>
      <c r="N750" s="44"/>
      <c r="O750" s="42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</row>
    <row r="751" spans="1:63" ht="14.25" customHeight="1" x14ac:dyDescent="0.25">
      <c r="A751" s="41"/>
      <c r="B751" s="42"/>
      <c r="C751" s="42"/>
      <c r="D751" s="35"/>
      <c r="E751" s="25"/>
      <c r="F751" s="42"/>
      <c r="G751" s="30"/>
      <c r="H751" s="25"/>
      <c r="I751" s="43"/>
      <c r="J751" s="25"/>
      <c r="K751" s="25"/>
      <c r="L751" s="44"/>
      <c r="M751" s="44"/>
      <c r="N751" s="44"/>
      <c r="O751" s="42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</row>
    <row r="752" spans="1:63" ht="14.25" customHeight="1" x14ac:dyDescent="0.25">
      <c r="A752" s="41"/>
      <c r="B752" s="42"/>
      <c r="C752" s="42"/>
      <c r="D752" s="35"/>
      <c r="E752" s="25"/>
      <c r="F752" s="42"/>
      <c r="G752" s="30"/>
      <c r="H752" s="25"/>
      <c r="I752" s="43"/>
      <c r="J752" s="25"/>
      <c r="K752" s="25"/>
      <c r="L752" s="44"/>
      <c r="M752" s="44"/>
      <c r="N752" s="44"/>
      <c r="O752" s="42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</row>
    <row r="753" spans="1:63" ht="14.25" customHeight="1" x14ac:dyDescent="0.25">
      <c r="A753" s="41"/>
      <c r="B753" s="42"/>
      <c r="C753" s="42"/>
      <c r="D753" s="35"/>
      <c r="E753" s="25"/>
      <c r="F753" s="42"/>
      <c r="G753" s="30"/>
      <c r="H753" s="25"/>
      <c r="I753" s="43"/>
      <c r="J753" s="25"/>
      <c r="K753" s="25"/>
      <c r="L753" s="44"/>
      <c r="M753" s="44"/>
      <c r="N753" s="44"/>
      <c r="O753" s="42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</row>
    <row r="754" spans="1:63" ht="14.25" customHeight="1" x14ac:dyDescent="0.25">
      <c r="A754" s="41"/>
      <c r="B754" s="42"/>
      <c r="C754" s="42"/>
      <c r="D754" s="35"/>
      <c r="E754" s="25"/>
      <c r="F754" s="42"/>
      <c r="G754" s="30"/>
      <c r="H754" s="25"/>
      <c r="I754" s="43"/>
      <c r="J754" s="25"/>
      <c r="K754" s="25"/>
      <c r="L754" s="44"/>
      <c r="M754" s="44"/>
      <c r="N754" s="44"/>
      <c r="O754" s="42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</row>
    <row r="755" spans="1:63" ht="14.25" customHeight="1" x14ac:dyDescent="0.25">
      <c r="A755" s="41"/>
      <c r="B755" s="42"/>
      <c r="C755" s="42"/>
      <c r="D755" s="35"/>
      <c r="E755" s="25"/>
      <c r="F755" s="42"/>
      <c r="G755" s="30"/>
      <c r="H755" s="25"/>
      <c r="I755" s="43"/>
      <c r="J755" s="25"/>
      <c r="K755" s="25"/>
      <c r="L755" s="44"/>
      <c r="M755" s="44"/>
      <c r="N755" s="44"/>
      <c r="O755" s="42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</row>
    <row r="756" spans="1:63" ht="14.25" customHeight="1" x14ac:dyDescent="0.25">
      <c r="A756" s="41"/>
      <c r="B756" s="42"/>
      <c r="C756" s="42"/>
      <c r="D756" s="35"/>
      <c r="E756" s="25"/>
      <c r="F756" s="42"/>
      <c r="G756" s="30"/>
      <c r="H756" s="25"/>
      <c r="I756" s="43"/>
      <c r="J756" s="25"/>
      <c r="K756" s="25"/>
      <c r="L756" s="44"/>
      <c r="M756" s="44"/>
      <c r="N756" s="44"/>
      <c r="O756" s="42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</row>
    <row r="757" spans="1:63" ht="14.25" customHeight="1" x14ac:dyDescent="0.25">
      <c r="A757" s="41"/>
      <c r="B757" s="42"/>
      <c r="C757" s="42"/>
      <c r="D757" s="35"/>
      <c r="E757" s="25"/>
      <c r="F757" s="42"/>
      <c r="G757" s="30"/>
      <c r="H757" s="25"/>
      <c r="I757" s="43"/>
      <c r="J757" s="25"/>
      <c r="K757" s="25"/>
      <c r="L757" s="44"/>
      <c r="M757" s="44"/>
      <c r="N757" s="44"/>
      <c r="O757" s="42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</row>
    <row r="758" spans="1:63" ht="14.25" customHeight="1" x14ac:dyDescent="0.25">
      <c r="A758" s="41"/>
      <c r="B758" s="42"/>
      <c r="C758" s="42"/>
      <c r="D758" s="35"/>
      <c r="E758" s="25"/>
      <c r="F758" s="42"/>
      <c r="G758" s="30"/>
      <c r="H758" s="25"/>
      <c r="I758" s="43"/>
      <c r="J758" s="25"/>
      <c r="K758" s="25"/>
      <c r="L758" s="44"/>
      <c r="M758" s="44"/>
      <c r="N758" s="44"/>
      <c r="O758" s="42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</row>
    <row r="759" spans="1:63" ht="14.25" customHeight="1" x14ac:dyDescent="0.25">
      <c r="A759" s="41"/>
      <c r="B759" s="42"/>
      <c r="C759" s="42"/>
      <c r="D759" s="35"/>
      <c r="E759" s="25"/>
      <c r="F759" s="42"/>
      <c r="G759" s="30"/>
      <c r="H759" s="25"/>
      <c r="I759" s="43"/>
      <c r="J759" s="25"/>
      <c r="K759" s="25"/>
      <c r="L759" s="44"/>
      <c r="M759" s="44"/>
      <c r="N759" s="44"/>
      <c r="O759" s="42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</row>
    <row r="760" spans="1:63" ht="14.25" customHeight="1" x14ac:dyDescent="0.25">
      <c r="A760" s="41"/>
      <c r="B760" s="42"/>
      <c r="C760" s="42"/>
      <c r="D760" s="35"/>
      <c r="E760" s="25"/>
      <c r="F760" s="42"/>
      <c r="G760" s="30"/>
      <c r="H760" s="25"/>
      <c r="I760" s="43"/>
      <c r="J760" s="25"/>
      <c r="K760" s="25"/>
      <c r="L760" s="44"/>
      <c r="M760" s="44"/>
      <c r="N760" s="44"/>
      <c r="O760" s="42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</row>
    <row r="761" spans="1:63" ht="14.25" customHeight="1" x14ac:dyDescent="0.25">
      <c r="A761" s="41"/>
      <c r="B761" s="42"/>
      <c r="C761" s="42"/>
      <c r="D761" s="35"/>
      <c r="E761" s="25"/>
      <c r="F761" s="42"/>
      <c r="G761" s="30"/>
      <c r="H761" s="25"/>
      <c r="I761" s="43"/>
      <c r="J761" s="25"/>
      <c r="K761" s="25"/>
      <c r="L761" s="44"/>
      <c r="M761" s="44"/>
      <c r="N761" s="44"/>
      <c r="O761" s="42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</row>
    <row r="762" spans="1:63" ht="14.25" customHeight="1" x14ac:dyDescent="0.25">
      <c r="A762" s="41"/>
      <c r="B762" s="42"/>
      <c r="C762" s="42"/>
      <c r="D762" s="35"/>
      <c r="E762" s="25"/>
      <c r="F762" s="42"/>
      <c r="G762" s="30"/>
      <c r="H762" s="25"/>
      <c r="I762" s="43"/>
      <c r="J762" s="25"/>
      <c r="K762" s="25"/>
      <c r="L762" s="44"/>
      <c r="M762" s="44"/>
      <c r="N762" s="44"/>
      <c r="O762" s="42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</row>
    <row r="763" spans="1:63" ht="14.25" customHeight="1" x14ac:dyDescent="0.25">
      <c r="A763" s="41"/>
      <c r="B763" s="42"/>
      <c r="C763" s="42"/>
      <c r="D763" s="35"/>
      <c r="E763" s="25"/>
      <c r="F763" s="42"/>
      <c r="G763" s="30"/>
      <c r="H763" s="25"/>
      <c r="I763" s="43"/>
      <c r="J763" s="25"/>
      <c r="K763" s="25"/>
      <c r="L763" s="44"/>
      <c r="M763" s="44"/>
      <c r="N763" s="44"/>
      <c r="O763" s="42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</row>
    <row r="764" spans="1:63" ht="14.25" customHeight="1" x14ac:dyDescent="0.25">
      <c r="A764" s="41"/>
      <c r="B764" s="42"/>
      <c r="C764" s="42"/>
      <c r="D764" s="35"/>
      <c r="E764" s="25"/>
      <c r="F764" s="42"/>
      <c r="G764" s="30"/>
      <c r="H764" s="25"/>
      <c r="I764" s="43"/>
      <c r="J764" s="25"/>
      <c r="K764" s="25"/>
      <c r="L764" s="44"/>
      <c r="M764" s="44"/>
      <c r="N764" s="44"/>
      <c r="O764" s="42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</row>
    <row r="765" spans="1:63" ht="14.25" customHeight="1" x14ac:dyDescent="0.25">
      <c r="A765" s="41"/>
      <c r="B765" s="42"/>
      <c r="C765" s="42"/>
      <c r="D765" s="35"/>
      <c r="E765" s="25"/>
      <c r="F765" s="42"/>
      <c r="G765" s="30"/>
      <c r="H765" s="25"/>
      <c r="I765" s="43"/>
      <c r="J765" s="25"/>
      <c r="K765" s="25"/>
      <c r="L765" s="44"/>
      <c r="M765" s="44"/>
      <c r="N765" s="44"/>
      <c r="O765" s="42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</row>
    <row r="766" spans="1:63" ht="14.25" customHeight="1" x14ac:dyDescent="0.25">
      <c r="A766" s="41"/>
      <c r="B766" s="42"/>
      <c r="C766" s="42"/>
      <c r="D766" s="35"/>
      <c r="E766" s="25"/>
      <c r="F766" s="42"/>
      <c r="G766" s="30"/>
      <c r="H766" s="25"/>
      <c r="I766" s="43"/>
      <c r="J766" s="25"/>
      <c r="K766" s="25"/>
      <c r="L766" s="44"/>
      <c r="M766" s="44"/>
      <c r="N766" s="44"/>
      <c r="O766" s="42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</row>
    <row r="767" spans="1:63" ht="14.25" customHeight="1" x14ac:dyDescent="0.25">
      <c r="A767" s="41"/>
      <c r="B767" s="42"/>
      <c r="C767" s="42"/>
      <c r="D767" s="35"/>
      <c r="E767" s="25"/>
      <c r="F767" s="42"/>
      <c r="G767" s="30"/>
      <c r="H767" s="25"/>
      <c r="I767" s="43"/>
      <c r="J767" s="25"/>
      <c r="K767" s="25"/>
      <c r="L767" s="44"/>
      <c r="M767" s="44"/>
      <c r="N767" s="44"/>
      <c r="O767" s="42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</row>
    <row r="768" spans="1:63" ht="14.25" customHeight="1" x14ac:dyDescent="0.25">
      <c r="A768" s="41"/>
      <c r="B768" s="42"/>
      <c r="C768" s="42"/>
      <c r="D768" s="35"/>
      <c r="E768" s="25"/>
      <c r="F768" s="42"/>
      <c r="G768" s="30"/>
      <c r="H768" s="25"/>
      <c r="I768" s="43"/>
      <c r="J768" s="25"/>
      <c r="K768" s="25"/>
      <c r="L768" s="44"/>
      <c r="M768" s="44"/>
      <c r="N768" s="44"/>
      <c r="O768" s="42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</row>
    <row r="769" spans="1:63" ht="14.25" customHeight="1" x14ac:dyDescent="0.25">
      <c r="A769" s="41"/>
      <c r="B769" s="42"/>
      <c r="C769" s="42"/>
      <c r="D769" s="35"/>
      <c r="E769" s="25"/>
      <c r="F769" s="42"/>
      <c r="G769" s="30"/>
      <c r="H769" s="25"/>
      <c r="I769" s="43"/>
      <c r="J769" s="25"/>
      <c r="K769" s="25"/>
      <c r="L769" s="44"/>
      <c r="M769" s="44"/>
      <c r="N769" s="44"/>
      <c r="O769" s="42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</row>
    <row r="770" spans="1:63" ht="14.25" customHeight="1" x14ac:dyDescent="0.25">
      <c r="A770" s="41"/>
      <c r="B770" s="42"/>
      <c r="C770" s="42"/>
      <c r="D770" s="35"/>
      <c r="E770" s="25"/>
      <c r="F770" s="42"/>
      <c r="G770" s="30"/>
      <c r="H770" s="25"/>
      <c r="I770" s="43"/>
      <c r="J770" s="25"/>
      <c r="K770" s="25"/>
      <c r="L770" s="44"/>
      <c r="M770" s="44"/>
      <c r="N770" s="44"/>
      <c r="O770" s="42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</row>
    <row r="771" spans="1:63" ht="14.25" customHeight="1" x14ac:dyDescent="0.25">
      <c r="A771" s="41"/>
      <c r="B771" s="42"/>
      <c r="C771" s="42"/>
      <c r="D771" s="35"/>
      <c r="E771" s="25"/>
      <c r="F771" s="42"/>
      <c r="G771" s="30"/>
      <c r="H771" s="25"/>
      <c r="I771" s="43"/>
      <c r="J771" s="25"/>
      <c r="K771" s="25"/>
      <c r="L771" s="44"/>
      <c r="M771" s="44"/>
      <c r="N771" s="44"/>
      <c r="O771" s="42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</row>
    <row r="772" spans="1:63" ht="14.25" customHeight="1" x14ac:dyDescent="0.25">
      <c r="A772" s="41"/>
      <c r="B772" s="42"/>
      <c r="C772" s="42"/>
      <c r="D772" s="35"/>
      <c r="E772" s="25"/>
      <c r="F772" s="42"/>
      <c r="G772" s="30"/>
      <c r="H772" s="25"/>
      <c r="I772" s="43"/>
      <c r="J772" s="25"/>
      <c r="K772" s="25"/>
      <c r="L772" s="44"/>
      <c r="M772" s="44"/>
      <c r="N772" s="44"/>
      <c r="O772" s="42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</row>
    <row r="773" spans="1:63" ht="14.25" customHeight="1" x14ac:dyDescent="0.25">
      <c r="A773" s="41"/>
      <c r="B773" s="42"/>
      <c r="C773" s="42"/>
      <c r="D773" s="35"/>
      <c r="E773" s="25"/>
      <c r="F773" s="42"/>
      <c r="G773" s="30"/>
      <c r="H773" s="25"/>
      <c r="I773" s="43"/>
      <c r="J773" s="25"/>
      <c r="K773" s="25"/>
      <c r="L773" s="44"/>
      <c r="M773" s="44"/>
      <c r="N773" s="44"/>
      <c r="O773" s="42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</row>
    <row r="774" spans="1:63" ht="14.25" customHeight="1" x14ac:dyDescent="0.25">
      <c r="A774" s="41"/>
      <c r="B774" s="42"/>
      <c r="C774" s="42"/>
      <c r="D774" s="35"/>
      <c r="E774" s="25"/>
      <c r="F774" s="42"/>
      <c r="G774" s="30"/>
      <c r="H774" s="25"/>
      <c r="I774" s="43"/>
      <c r="J774" s="25"/>
      <c r="K774" s="25"/>
      <c r="L774" s="44"/>
      <c r="M774" s="44"/>
      <c r="N774" s="44"/>
      <c r="O774" s="42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</row>
    <row r="775" spans="1:63" ht="14.25" customHeight="1" x14ac:dyDescent="0.25">
      <c r="A775" s="41"/>
      <c r="B775" s="42"/>
      <c r="C775" s="42"/>
      <c r="D775" s="35"/>
      <c r="E775" s="25"/>
      <c r="F775" s="42"/>
      <c r="G775" s="30"/>
      <c r="H775" s="25"/>
      <c r="I775" s="43"/>
      <c r="J775" s="25"/>
      <c r="K775" s="25"/>
      <c r="L775" s="44"/>
      <c r="M775" s="44"/>
      <c r="N775" s="44"/>
      <c r="O775" s="42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</row>
    <row r="776" spans="1:63" ht="14.25" customHeight="1" x14ac:dyDescent="0.25">
      <c r="A776" s="41"/>
      <c r="B776" s="42"/>
      <c r="C776" s="42"/>
      <c r="D776" s="35"/>
      <c r="E776" s="25"/>
      <c r="F776" s="42"/>
      <c r="G776" s="30"/>
      <c r="H776" s="25"/>
      <c r="I776" s="43"/>
      <c r="J776" s="25"/>
      <c r="K776" s="25"/>
      <c r="L776" s="44"/>
      <c r="M776" s="44"/>
      <c r="N776" s="44"/>
      <c r="O776" s="42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</row>
    <row r="777" spans="1:63" ht="14.25" customHeight="1" x14ac:dyDescent="0.25">
      <c r="A777" s="41"/>
      <c r="B777" s="42"/>
      <c r="C777" s="42"/>
      <c r="D777" s="35"/>
      <c r="E777" s="25"/>
      <c r="F777" s="42"/>
      <c r="G777" s="30"/>
      <c r="H777" s="25"/>
      <c r="I777" s="43"/>
      <c r="J777" s="25"/>
      <c r="K777" s="25"/>
      <c r="L777" s="44"/>
      <c r="M777" s="44"/>
      <c r="N777" s="44"/>
      <c r="O777" s="42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</row>
    <row r="778" spans="1:63" ht="14.25" customHeight="1" x14ac:dyDescent="0.25">
      <c r="A778" s="41"/>
      <c r="B778" s="42"/>
      <c r="C778" s="42"/>
      <c r="D778" s="35"/>
      <c r="E778" s="25"/>
      <c r="F778" s="42"/>
      <c r="G778" s="30"/>
      <c r="H778" s="25"/>
      <c r="I778" s="43"/>
      <c r="J778" s="25"/>
      <c r="K778" s="25"/>
      <c r="L778" s="44"/>
      <c r="M778" s="44"/>
      <c r="N778" s="44"/>
      <c r="O778" s="42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</row>
    <row r="779" spans="1:63" ht="14.25" customHeight="1" x14ac:dyDescent="0.25">
      <c r="A779" s="41"/>
      <c r="B779" s="42"/>
      <c r="C779" s="42"/>
      <c r="D779" s="35"/>
      <c r="E779" s="25"/>
      <c r="F779" s="42"/>
      <c r="G779" s="30"/>
      <c r="H779" s="25"/>
      <c r="I779" s="43"/>
      <c r="J779" s="25"/>
      <c r="K779" s="25"/>
      <c r="L779" s="44"/>
      <c r="M779" s="44"/>
      <c r="N779" s="44"/>
      <c r="O779" s="42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</row>
    <row r="780" spans="1:63" ht="14.25" customHeight="1" x14ac:dyDescent="0.25">
      <c r="A780" s="41"/>
      <c r="B780" s="42"/>
      <c r="C780" s="42"/>
      <c r="D780" s="35"/>
      <c r="E780" s="25"/>
      <c r="F780" s="42"/>
      <c r="G780" s="30"/>
      <c r="H780" s="25"/>
      <c r="I780" s="43"/>
      <c r="J780" s="25"/>
      <c r="K780" s="25"/>
      <c r="L780" s="44"/>
      <c r="M780" s="44"/>
      <c r="N780" s="44"/>
      <c r="O780" s="42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</row>
    <row r="781" spans="1:63" ht="14.25" customHeight="1" x14ac:dyDescent="0.25">
      <c r="A781" s="41"/>
      <c r="B781" s="42"/>
      <c r="C781" s="42"/>
      <c r="D781" s="35"/>
      <c r="E781" s="25"/>
      <c r="F781" s="42"/>
      <c r="G781" s="30"/>
      <c r="H781" s="25"/>
      <c r="I781" s="43"/>
      <c r="J781" s="25"/>
      <c r="K781" s="25"/>
      <c r="L781" s="44"/>
      <c r="M781" s="44"/>
      <c r="N781" s="44"/>
      <c r="O781" s="42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</row>
    <row r="782" spans="1:63" ht="14.25" customHeight="1" x14ac:dyDescent="0.25">
      <c r="A782" s="41"/>
      <c r="B782" s="42"/>
      <c r="C782" s="42"/>
      <c r="D782" s="35"/>
      <c r="E782" s="25"/>
      <c r="F782" s="42"/>
      <c r="G782" s="30"/>
      <c r="H782" s="25"/>
      <c r="I782" s="43"/>
      <c r="J782" s="25"/>
      <c r="K782" s="25"/>
      <c r="L782" s="44"/>
      <c r="M782" s="44"/>
      <c r="N782" s="44"/>
      <c r="O782" s="42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</row>
    <row r="783" spans="1:63" ht="14.25" customHeight="1" x14ac:dyDescent="0.25">
      <c r="A783" s="41"/>
      <c r="B783" s="42"/>
      <c r="C783" s="42"/>
      <c r="D783" s="35"/>
      <c r="E783" s="25"/>
      <c r="F783" s="42"/>
      <c r="G783" s="30"/>
      <c r="H783" s="25"/>
      <c r="I783" s="43"/>
      <c r="J783" s="25"/>
      <c r="K783" s="25"/>
      <c r="L783" s="44"/>
      <c r="M783" s="44"/>
      <c r="N783" s="44"/>
      <c r="O783" s="42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</row>
    <row r="784" spans="1:63" ht="14.25" customHeight="1" x14ac:dyDescent="0.25">
      <c r="A784" s="41"/>
      <c r="B784" s="42"/>
      <c r="C784" s="42"/>
      <c r="D784" s="35"/>
      <c r="E784" s="25"/>
      <c r="F784" s="42"/>
      <c r="G784" s="30"/>
      <c r="H784" s="25"/>
      <c r="I784" s="43"/>
      <c r="J784" s="25"/>
      <c r="K784" s="25"/>
      <c r="L784" s="44"/>
      <c r="M784" s="44"/>
      <c r="N784" s="44"/>
      <c r="O784" s="42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</row>
    <row r="785" spans="1:63" ht="14.25" customHeight="1" x14ac:dyDescent="0.25">
      <c r="A785" s="41"/>
      <c r="B785" s="42"/>
      <c r="C785" s="42"/>
      <c r="D785" s="35"/>
      <c r="E785" s="25"/>
      <c r="F785" s="42"/>
      <c r="G785" s="30"/>
      <c r="H785" s="25"/>
      <c r="I785" s="43"/>
      <c r="J785" s="25"/>
      <c r="K785" s="25"/>
      <c r="L785" s="44"/>
      <c r="M785" s="44"/>
      <c r="N785" s="44"/>
      <c r="O785" s="42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</row>
    <row r="786" spans="1:63" ht="14.25" customHeight="1" x14ac:dyDescent="0.25">
      <c r="A786" s="41"/>
      <c r="B786" s="42"/>
      <c r="C786" s="42"/>
      <c r="D786" s="35"/>
      <c r="E786" s="25"/>
      <c r="F786" s="42"/>
      <c r="G786" s="30"/>
      <c r="H786" s="25"/>
      <c r="I786" s="43"/>
      <c r="J786" s="25"/>
      <c r="K786" s="25"/>
      <c r="L786" s="44"/>
      <c r="M786" s="44"/>
      <c r="N786" s="44"/>
      <c r="O786" s="42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</row>
    <row r="787" spans="1:63" ht="14.25" customHeight="1" x14ac:dyDescent="0.25">
      <c r="A787" s="41"/>
      <c r="B787" s="42"/>
      <c r="C787" s="42"/>
      <c r="D787" s="35"/>
      <c r="E787" s="25"/>
      <c r="F787" s="42"/>
      <c r="G787" s="30"/>
      <c r="H787" s="25"/>
      <c r="I787" s="43"/>
      <c r="J787" s="25"/>
      <c r="K787" s="25"/>
      <c r="L787" s="44"/>
      <c r="M787" s="44"/>
      <c r="N787" s="44"/>
      <c r="O787" s="42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</row>
    <row r="788" spans="1:63" ht="14.25" customHeight="1" x14ac:dyDescent="0.25">
      <c r="A788" s="41"/>
      <c r="B788" s="42"/>
      <c r="C788" s="42"/>
      <c r="D788" s="35"/>
      <c r="E788" s="25"/>
      <c r="F788" s="42"/>
      <c r="G788" s="30"/>
      <c r="H788" s="25"/>
      <c r="I788" s="43"/>
      <c r="J788" s="25"/>
      <c r="K788" s="25"/>
      <c r="L788" s="44"/>
      <c r="M788" s="44"/>
      <c r="N788" s="44"/>
      <c r="O788" s="42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</row>
    <row r="789" spans="1:63" ht="14.25" customHeight="1" x14ac:dyDescent="0.25">
      <c r="A789" s="41"/>
      <c r="B789" s="42"/>
      <c r="C789" s="42"/>
      <c r="D789" s="35"/>
      <c r="E789" s="25"/>
      <c r="F789" s="42"/>
      <c r="G789" s="30"/>
      <c r="H789" s="25"/>
      <c r="I789" s="43"/>
      <c r="J789" s="25"/>
      <c r="K789" s="25"/>
      <c r="L789" s="44"/>
      <c r="M789" s="44"/>
      <c r="N789" s="44"/>
      <c r="O789" s="42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</row>
    <row r="790" spans="1:63" ht="14.25" customHeight="1" x14ac:dyDescent="0.25">
      <c r="A790" s="41"/>
      <c r="B790" s="42"/>
      <c r="C790" s="42"/>
      <c r="D790" s="35"/>
      <c r="E790" s="25"/>
      <c r="F790" s="42"/>
      <c r="G790" s="30"/>
      <c r="H790" s="25"/>
      <c r="I790" s="43"/>
      <c r="J790" s="25"/>
      <c r="K790" s="25"/>
      <c r="L790" s="44"/>
      <c r="M790" s="44"/>
      <c r="N790" s="44"/>
      <c r="O790" s="42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</row>
    <row r="791" spans="1:63" ht="14.25" customHeight="1" x14ac:dyDescent="0.25">
      <c r="A791" s="41"/>
      <c r="B791" s="42"/>
      <c r="C791" s="42"/>
      <c r="D791" s="35"/>
      <c r="E791" s="25"/>
      <c r="F791" s="42"/>
      <c r="G791" s="30"/>
      <c r="H791" s="25"/>
      <c r="I791" s="43"/>
      <c r="J791" s="25"/>
      <c r="K791" s="25"/>
      <c r="L791" s="44"/>
      <c r="M791" s="44"/>
      <c r="N791" s="44"/>
      <c r="O791" s="42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</row>
    <row r="792" spans="1:63" ht="14.25" customHeight="1" x14ac:dyDescent="0.25">
      <c r="A792" s="41"/>
      <c r="B792" s="42"/>
      <c r="C792" s="42"/>
      <c r="D792" s="35"/>
      <c r="E792" s="25"/>
      <c r="F792" s="42"/>
      <c r="G792" s="30"/>
      <c r="H792" s="25"/>
      <c r="I792" s="43"/>
      <c r="J792" s="25"/>
      <c r="K792" s="25"/>
      <c r="L792" s="44"/>
      <c r="M792" s="44"/>
      <c r="N792" s="44"/>
      <c r="O792" s="42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</row>
    <row r="793" spans="1:63" ht="14.25" customHeight="1" x14ac:dyDescent="0.25">
      <c r="A793" s="41"/>
      <c r="B793" s="42"/>
      <c r="C793" s="42"/>
      <c r="D793" s="35"/>
      <c r="E793" s="25"/>
      <c r="F793" s="42"/>
      <c r="G793" s="30"/>
      <c r="H793" s="25"/>
      <c r="I793" s="43"/>
      <c r="J793" s="25"/>
      <c r="K793" s="25"/>
      <c r="L793" s="44"/>
      <c r="M793" s="44"/>
      <c r="N793" s="44"/>
      <c r="O793" s="42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</row>
    <row r="794" spans="1:63" ht="14.25" customHeight="1" x14ac:dyDescent="0.25">
      <c r="A794" s="41"/>
      <c r="B794" s="42"/>
      <c r="C794" s="42"/>
      <c r="D794" s="35"/>
      <c r="E794" s="25"/>
      <c r="F794" s="42"/>
      <c r="G794" s="30"/>
      <c r="H794" s="25"/>
      <c r="I794" s="43"/>
      <c r="J794" s="25"/>
      <c r="K794" s="25"/>
      <c r="L794" s="44"/>
      <c r="M794" s="44"/>
      <c r="N794" s="44"/>
      <c r="O794" s="42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</row>
    <row r="795" spans="1:63" ht="14.25" customHeight="1" x14ac:dyDescent="0.25">
      <c r="A795" s="41"/>
      <c r="B795" s="42"/>
      <c r="C795" s="42"/>
      <c r="D795" s="35"/>
      <c r="E795" s="25"/>
      <c r="F795" s="42"/>
      <c r="G795" s="30"/>
      <c r="H795" s="25"/>
      <c r="I795" s="43"/>
      <c r="J795" s="25"/>
      <c r="K795" s="25"/>
      <c r="L795" s="44"/>
      <c r="M795" s="44"/>
      <c r="N795" s="44"/>
      <c r="O795" s="42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</row>
    <row r="796" spans="1:63" ht="14.25" customHeight="1" x14ac:dyDescent="0.25">
      <c r="A796" s="41"/>
      <c r="B796" s="42"/>
      <c r="C796" s="42"/>
      <c r="D796" s="35"/>
      <c r="E796" s="25"/>
      <c r="F796" s="42"/>
      <c r="G796" s="30"/>
      <c r="H796" s="25"/>
      <c r="I796" s="43"/>
      <c r="J796" s="25"/>
      <c r="K796" s="25"/>
      <c r="L796" s="44"/>
      <c r="M796" s="44"/>
      <c r="N796" s="44"/>
      <c r="O796" s="42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</row>
    <row r="797" spans="1:63" ht="14.25" customHeight="1" x14ac:dyDescent="0.25">
      <c r="A797" s="41"/>
      <c r="B797" s="42"/>
      <c r="C797" s="42"/>
      <c r="D797" s="35"/>
      <c r="E797" s="25"/>
      <c r="F797" s="42"/>
      <c r="G797" s="30"/>
      <c r="H797" s="25"/>
      <c r="I797" s="43"/>
      <c r="J797" s="25"/>
      <c r="K797" s="25"/>
      <c r="L797" s="44"/>
      <c r="M797" s="44"/>
      <c r="N797" s="44"/>
      <c r="O797" s="42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</row>
    <row r="798" spans="1:63" ht="14.25" customHeight="1" x14ac:dyDescent="0.25">
      <c r="A798" s="41"/>
      <c r="B798" s="42"/>
      <c r="C798" s="42"/>
      <c r="D798" s="35"/>
      <c r="E798" s="25"/>
      <c r="F798" s="42"/>
      <c r="G798" s="30"/>
      <c r="H798" s="25"/>
      <c r="I798" s="43"/>
      <c r="J798" s="25"/>
      <c r="K798" s="25"/>
      <c r="L798" s="44"/>
      <c r="M798" s="44"/>
      <c r="N798" s="44"/>
      <c r="O798" s="42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</row>
    <row r="799" spans="1:63" ht="14.25" customHeight="1" x14ac:dyDescent="0.25">
      <c r="A799" s="41"/>
      <c r="B799" s="42"/>
      <c r="C799" s="42"/>
      <c r="D799" s="35"/>
      <c r="E799" s="25"/>
      <c r="F799" s="42"/>
      <c r="G799" s="30"/>
      <c r="H799" s="25"/>
      <c r="I799" s="43"/>
      <c r="J799" s="25"/>
      <c r="K799" s="25"/>
      <c r="L799" s="44"/>
      <c r="M799" s="44"/>
      <c r="N799" s="44"/>
      <c r="O799" s="42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</row>
    <row r="800" spans="1:63" ht="14.25" customHeight="1" x14ac:dyDescent="0.25">
      <c r="A800" s="41"/>
      <c r="B800" s="42"/>
      <c r="C800" s="42"/>
      <c r="D800" s="35"/>
      <c r="E800" s="25"/>
      <c r="F800" s="42"/>
      <c r="G800" s="30"/>
      <c r="H800" s="25"/>
      <c r="I800" s="43"/>
      <c r="J800" s="25"/>
      <c r="K800" s="25"/>
      <c r="L800" s="44"/>
      <c r="M800" s="44"/>
      <c r="N800" s="44"/>
      <c r="O800" s="42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</row>
    <row r="801" spans="1:63" ht="14.25" customHeight="1" x14ac:dyDescent="0.25">
      <c r="A801" s="41"/>
      <c r="B801" s="42"/>
      <c r="C801" s="42"/>
      <c r="D801" s="35"/>
      <c r="E801" s="25"/>
      <c r="F801" s="42"/>
      <c r="G801" s="30"/>
      <c r="H801" s="25"/>
      <c r="I801" s="43"/>
      <c r="J801" s="25"/>
      <c r="K801" s="25"/>
      <c r="L801" s="44"/>
      <c r="M801" s="44"/>
      <c r="N801" s="44"/>
      <c r="O801" s="42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</row>
    <row r="802" spans="1:63" ht="14.25" customHeight="1" x14ac:dyDescent="0.25">
      <c r="A802" s="41"/>
      <c r="B802" s="42"/>
      <c r="C802" s="42"/>
      <c r="D802" s="35"/>
      <c r="E802" s="25"/>
      <c r="F802" s="42"/>
      <c r="G802" s="30"/>
      <c r="H802" s="25"/>
      <c r="I802" s="43"/>
      <c r="J802" s="25"/>
      <c r="K802" s="25"/>
      <c r="L802" s="44"/>
      <c r="M802" s="44"/>
      <c r="N802" s="44"/>
      <c r="O802" s="42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</row>
    <row r="803" spans="1:63" ht="14.25" customHeight="1" x14ac:dyDescent="0.25">
      <c r="A803" s="41"/>
      <c r="B803" s="42"/>
      <c r="C803" s="42"/>
      <c r="D803" s="35"/>
      <c r="E803" s="25"/>
      <c r="F803" s="42"/>
      <c r="G803" s="30"/>
      <c r="H803" s="25"/>
      <c r="I803" s="43"/>
      <c r="J803" s="25"/>
      <c r="K803" s="25"/>
      <c r="L803" s="44"/>
      <c r="M803" s="44"/>
      <c r="N803" s="44"/>
      <c r="O803" s="42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</row>
    <row r="804" spans="1:63" ht="14.25" customHeight="1" x14ac:dyDescent="0.25">
      <c r="A804" s="41"/>
      <c r="B804" s="42"/>
      <c r="C804" s="42"/>
      <c r="D804" s="35"/>
      <c r="E804" s="25"/>
      <c r="F804" s="42"/>
      <c r="G804" s="30"/>
      <c r="H804" s="25"/>
      <c r="I804" s="43"/>
      <c r="J804" s="25"/>
      <c r="K804" s="25"/>
      <c r="L804" s="44"/>
      <c r="M804" s="44"/>
      <c r="N804" s="44"/>
      <c r="O804" s="42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</row>
    <row r="805" spans="1:63" ht="14.25" customHeight="1" x14ac:dyDescent="0.25">
      <c r="A805" s="41"/>
      <c r="B805" s="42"/>
      <c r="C805" s="42"/>
      <c r="D805" s="35"/>
      <c r="E805" s="25"/>
      <c r="F805" s="42"/>
      <c r="G805" s="30"/>
      <c r="H805" s="25"/>
      <c r="I805" s="43"/>
      <c r="J805" s="25"/>
      <c r="K805" s="25"/>
      <c r="L805" s="44"/>
      <c r="M805" s="44"/>
      <c r="N805" s="44"/>
      <c r="O805" s="42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</row>
    <row r="806" spans="1:63" ht="14.25" customHeight="1" x14ac:dyDescent="0.25">
      <c r="A806" s="41"/>
      <c r="B806" s="42"/>
      <c r="C806" s="42"/>
      <c r="D806" s="35"/>
      <c r="E806" s="25"/>
      <c r="F806" s="42"/>
      <c r="G806" s="30"/>
      <c r="H806" s="25"/>
      <c r="I806" s="43"/>
      <c r="J806" s="25"/>
      <c r="K806" s="25"/>
      <c r="L806" s="44"/>
      <c r="M806" s="44"/>
      <c r="N806" s="44"/>
      <c r="O806" s="42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</row>
    <row r="807" spans="1:63" ht="14.25" customHeight="1" x14ac:dyDescent="0.25">
      <c r="A807" s="41"/>
      <c r="B807" s="42"/>
      <c r="C807" s="42"/>
      <c r="D807" s="35"/>
      <c r="E807" s="25"/>
      <c r="F807" s="42"/>
      <c r="G807" s="30"/>
      <c r="H807" s="25"/>
      <c r="I807" s="43"/>
      <c r="J807" s="25"/>
      <c r="K807" s="25"/>
      <c r="L807" s="44"/>
      <c r="M807" s="44"/>
      <c r="N807" s="44"/>
      <c r="O807" s="42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</row>
    <row r="808" spans="1:63" ht="14.25" customHeight="1" x14ac:dyDescent="0.25">
      <c r="A808" s="41"/>
      <c r="B808" s="42"/>
      <c r="C808" s="42"/>
      <c r="D808" s="35"/>
      <c r="E808" s="25"/>
      <c r="F808" s="42"/>
      <c r="G808" s="30"/>
      <c r="H808" s="25"/>
      <c r="I808" s="43"/>
      <c r="J808" s="25"/>
      <c r="K808" s="25"/>
      <c r="L808" s="44"/>
      <c r="M808" s="44"/>
      <c r="N808" s="44"/>
      <c r="O808" s="42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</row>
    <row r="809" spans="1:63" ht="14.25" customHeight="1" x14ac:dyDescent="0.25">
      <c r="A809" s="41"/>
      <c r="B809" s="42"/>
      <c r="C809" s="42"/>
      <c r="D809" s="35"/>
      <c r="E809" s="25"/>
      <c r="F809" s="42"/>
      <c r="G809" s="30"/>
      <c r="H809" s="25"/>
      <c r="I809" s="43"/>
      <c r="J809" s="25"/>
      <c r="K809" s="25"/>
      <c r="L809" s="44"/>
      <c r="M809" s="44"/>
      <c r="N809" s="44"/>
      <c r="O809" s="42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</row>
    <row r="810" spans="1:63" ht="14.25" customHeight="1" x14ac:dyDescent="0.25">
      <c r="A810" s="41"/>
      <c r="B810" s="42"/>
      <c r="C810" s="42"/>
      <c r="D810" s="35"/>
      <c r="E810" s="25"/>
      <c r="F810" s="42"/>
      <c r="G810" s="30"/>
      <c r="H810" s="25"/>
      <c r="I810" s="43"/>
      <c r="J810" s="25"/>
      <c r="K810" s="25"/>
      <c r="L810" s="44"/>
      <c r="M810" s="44"/>
      <c r="N810" s="44"/>
      <c r="O810" s="42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</row>
    <row r="811" spans="1:63" ht="14.25" customHeight="1" x14ac:dyDescent="0.25">
      <c r="A811" s="41"/>
      <c r="B811" s="42"/>
      <c r="C811" s="42"/>
      <c r="D811" s="35"/>
      <c r="E811" s="25"/>
      <c r="F811" s="42"/>
      <c r="G811" s="30"/>
      <c r="H811" s="25"/>
      <c r="I811" s="43"/>
      <c r="J811" s="25"/>
      <c r="K811" s="25"/>
      <c r="L811" s="44"/>
      <c r="M811" s="44"/>
      <c r="N811" s="44"/>
      <c r="O811" s="42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</row>
    <row r="812" spans="1:63" ht="14.25" customHeight="1" x14ac:dyDescent="0.25">
      <c r="A812" s="41"/>
      <c r="B812" s="42"/>
      <c r="C812" s="42"/>
      <c r="D812" s="35"/>
      <c r="E812" s="25"/>
      <c r="F812" s="42"/>
      <c r="G812" s="30"/>
      <c r="H812" s="25"/>
      <c r="I812" s="43"/>
      <c r="J812" s="25"/>
      <c r="K812" s="25"/>
      <c r="L812" s="44"/>
      <c r="M812" s="44"/>
      <c r="N812" s="44"/>
      <c r="O812" s="42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</row>
    <row r="813" spans="1:63" ht="14.25" customHeight="1" x14ac:dyDescent="0.25">
      <c r="A813" s="41"/>
      <c r="B813" s="42"/>
      <c r="C813" s="42"/>
      <c r="D813" s="35"/>
      <c r="E813" s="25"/>
      <c r="F813" s="42"/>
      <c r="G813" s="30"/>
      <c r="H813" s="25"/>
      <c r="I813" s="43"/>
      <c r="J813" s="25"/>
      <c r="K813" s="25"/>
      <c r="L813" s="44"/>
      <c r="M813" s="44"/>
      <c r="N813" s="44"/>
      <c r="O813" s="42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</row>
    <row r="814" spans="1:63" ht="14.25" customHeight="1" x14ac:dyDescent="0.25">
      <c r="A814" s="41"/>
      <c r="B814" s="42"/>
      <c r="C814" s="42"/>
      <c r="D814" s="35"/>
      <c r="E814" s="25"/>
      <c r="F814" s="42"/>
      <c r="G814" s="30"/>
      <c r="H814" s="25"/>
      <c r="I814" s="43"/>
      <c r="J814" s="25"/>
      <c r="K814" s="25"/>
      <c r="L814" s="44"/>
      <c r="M814" s="44"/>
      <c r="N814" s="44"/>
      <c r="O814" s="42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</row>
    <row r="815" spans="1:63" ht="14.25" customHeight="1" x14ac:dyDescent="0.25">
      <c r="A815" s="41"/>
      <c r="B815" s="42"/>
      <c r="C815" s="42"/>
      <c r="D815" s="35"/>
      <c r="E815" s="25"/>
      <c r="F815" s="42"/>
      <c r="G815" s="30"/>
      <c r="H815" s="25"/>
      <c r="I815" s="43"/>
      <c r="J815" s="25"/>
      <c r="K815" s="25"/>
      <c r="L815" s="44"/>
      <c r="M815" s="44"/>
      <c r="N815" s="44"/>
      <c r="O815" s="42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</row>
    <row r="816" spans="1:63" ht="14.25" customHeight="1" x14ac:dyDescent="0.25">
      <c r="A816" s="41"/>
      <c r="B816" s="42"/>
      <c r="C816" s="42"/>
      <c r="D816" s="35"/>
      <c r="E816" s="25"/>
      <c r="F816" s="42"/>
      <c r="G816" s="30"/>
      <c r="H816" s="25"/>
      <c r="I816" s="43"/>
      <c r="J816" s="25"/>
      <c r="K816" s="25"/>
      <c r="L816" s="44"/>
      <c r="M816" s="44"/>
      <c r="N816" s="44"/>
      <c r="O816" s="42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</row>
    <row r="817" spans="1:63" ht="14.25" customHeight="1" x14ac:dyDescent="0.25">
      <c r="A817" s="41"/>
      <c r="B817" s="42"/>
      <c r="C817" s="42"/>
      <c r="D817" s="35"/>
      <c r="E817" s="25"/>
      <c r="F817" s="42"/>
      <c r="G817" s="30"/>
      <c r="H817" s="25"/>
      <c r="I817" s="43"/>
      <c r="J817" s="25"/>
      <c r="K817" s="25"/>
      <c r="L817" s="44"/>
      <c r="M817" s="44"/>
      <c r="N817" s="44"/>
      <c r="O817" s="42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</row>
    <row r="818" spans="1:63" ht="14.25" customHeight="1" x14ac:dyDescent="0.25">
      <c r="A818" s="41"/>
      <c r="B818" s="42"/>
      <c r="C818" s="42"/>
      <c r="D818" s="35"/>
      <c r="E818" s="25"/>
      <c r="F818" s="42"/>
      <c r="G818" s="30"/>
      <c r="H818" s="25"/>
      <c r="I818" s="43"/>
      <c r="J818" s="25"/>
      <c r="K818" s="25"/>
      <c r="L818" s="44"/>
      <c r="M818" s="44"/>
      <c r="N818" s="44"/>
      <c r="O818" s="42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</row>
    <row r="819" spans="1:63" ht="14.25" customHeight="1" x14ac:dyDescent="0.25">
      <c r="A819" s="41"/>
      <c r="B819" s="42"/>
      <c r="C819" s="42"/>
      <c r="D819" s="35"/>
      <c r="E819" s="25"/>
      <c r="F819" s="42"/>
      <c r="G819" s="30"/>
      <c r="H819" s="25"/>
      <c r="I819" s="43"/>
      <c r="J819" s="25"/>
      <c r="K819" s="25"/>
      <c r="L819" s="44"/>
      <c r="M819" s="44"/>
      <c r="N819" s="44"/>
      <c r="O819" s="42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</row>
    <row r="820" spans="1:63" ht="14.25" customHeight="1" x14ac:dyDescent="0.25">
      <c r="A820" s="41"/>
      <c r="B820" s="42"/>
      <c r="C820" s="42"/>
      <c r="D820" s="35"/>
      <c r="E820" s="25"/>
      <c r="F820" s="42"/>
      <c r="G820" s="30"/>
      <c r="H820" s="25"/>
      <c r="I820" s="43"/>
      <c r="J820" s="25"/>
      <c r="K820" s="25"/>
      <c r="L820" s="44"/>
      <c r="M820" s="44"/>
      <c r="N820" s="44"/>
      <c r="O820" s="42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</row>
    <row r="821" spans="1:63" ht="14.25" customHeight="1" x14ac:dyDescent="0.25">
      <c r="A821" s="41"/>
      <c r="B821" s="42"/>
      <c r="C821" s="42"/>
      <c r="D821" s="35"/>
      <c r="E821" s="25"/>
      <c r="F821" s="42"/>
      <c r="G821" s="30"/>
      <c r="H821" s="25"/>
      <c r="I821" s="43"/>
      <c r="J821" s="25"/>
      <c r="K821" s="25"/>
      <c r="L821" s="44"/>
      <c r="M821" s="44"/>
      <c r="N821" s="44"/>
      <c r="O821" s="42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</row>
    <row r="822" spans="1:63" ht="14.25" customHeight="1" x14ac:dyDescent="0.25">
      <c r="A822" s="41"/>
      <c r="B822" s="42"/>
      <c r="C822" s="42"/>
      <c r="D822" s="35"/>
      <c r="E822" s="25"/>
      <c r="F822" s="42"/>
      <c r="G822" s="30"/>
      <c r="H822" s="25"/>
      <c r="I822" s="43"/>
      <c r="J822" s="25"/>
      <c r="K822" s="25"/>
      <c r="L822" s="44"/>
      <c r="M822" s="44"/>
      <c r="N822" s="44"/>
      <c r="O822" s="42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</row>
    <row r="823" spans="1:63" ht="14.25" customHeight="1" x14ac:dyDescent="0.25">
      <c r="A823" s="41"/>
      <c r="B823" s="42"/>
      <c r="C823" s="42"/>
      <c r="D823" s="35"/>
      <c r="E823" s="25"/>
      <c r="F823" s="42"/>
      <c r="G823" s="30"/>
      <c r="H823" s="25"/>
      <c r="I823" s="43"/>
      <c r="J823" s="25"/>
      <c r="K823" s="25"/>
      <c r="L823" s="44"/>
      <c r="M823" s="44"/>
      <c r="N823" s="44"/>
      <c r="O823" s="42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</row>
    <row r="824" spans="1:63" ht="14.25" customHeight="1" x14ac:dyDescent="0.25">
      <c r="A824" s="41"/>
      <c r="B824" s="42"/>
      <c r="C824" s="42"/>
      <c r="D824" s="35"/>
      <c r="E824" s="25"/>
      <c r="F824" s="42"/>
      <c r="G824" s="30"/>
      <c r="H824" s="25"/>
      <c r="I824" s="43"/>
      <c r="J824" s="25"/>
      <c r="K824" s="25"/>
      <c r="L824" s="44"/>
      <c r="M824" s="44"/>
      <c r="N824" s="44"/>
      <c r="O824" s="42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</row>
    <row r="825" spans="1:63" ht="14.25" customHeight="1" x14ac:dyDescent="0.25">
      <c r="A825" s="41"/>
      <c r="B825" s="42"/>
      <c r="C825" s="42"/>
      <c r="D825" s="35"/>
      <c r="E825" s="25"/>
      <c r="F825" s="42"/>
      <c r="G825" s="30"/>
      <c r="H825" s="25"/>
      <c r="I825" s="43"/>
      <c r="J825" s="25"/>
      <c r="K825" s="25"/>
      <c r="L825" s="44"/>
      <c r="M825" s="44"/>
      <c r="N825" s="44"/>
      <c r="O825" s="42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</row>
    <row r="826" spans="1:63" ht="14.25" customHeight="1" x14ac:dyDescent="0.25">
      <c r="A826" s="41"/>
      <c r="B826" s="42"/>
      <c r="C826" s="42"/>
      <c r="D826" s="35"/>
      <c r="E826" s="25"/>
      <c r="F826" s="42"/>
      <c r="G826" s="30"/>
      <c r="H826" s="25"/>
      <c r="I826" s="43"/>
      <c r="J826" s="25"/>
      <c r="K826" s="25"/>
      <c r="L826" s="44"/>
      <c r="M826" s="44"/>
      <c r="N826" s="44"/>
      <c r="O826" s="42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</row>
    <row r="827" spans="1:63" ht="14.25" customHeight="1" x14ac:dyDescent="0.25">
      <c r="A827" s="41"/>
      <c r="B827" s="42"/>
      <c r="C827" s="42"/>
      <c r="D827" s="35"/>
      <c r="E827" s="25"/>
      <c r="F827" s="42"/>
      <c r="G827" s="30"/>
      <c r="H827" s="25"/>
      <c r="I827" s="43"/>
      <c r="J827" s="25"/>
      <c r="K827" s="25"/>
      <c r="L827" s="44"/>
      <c r="M827" s="44"/>
      <c r="N827" s="44"/>
      <c r="O827" s="42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</row>
    <row r="828" spans="1:63" ht="14.25" customHeight="1" x14ac:dyDescent="0.25">
      <c r="A828" s="41"/>
      <c r="B828" s="42"/>
      <c r="C828" s="42"/>
      <c r="D828" s="35"/>
      <c r="E828" s="25"/>
      <c r="F828" s="42"/>
      <c r="G828" s="30"/>
      <c r="H828" s="25"/>
      <c r="I828" s="43"/>
      <c r="J828" s="25"/>
      <c r="K828" s="25"/>
      <c r="L828" s="44"/>
      <c r="M828" s="44"/>
      <c r="N828" s="44"/>
      <c r="O828" s="42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</row>
    <row r="829" spans="1:63" ht="14.25" customHeight="1" x14ac:dyDescent="0.25">
      <c r="A829" s="41"/>
      <c r="B829" s="42"/>
      <c r="C829" s="42"/>
      <c r="D829" s="35"/>
      <c r="E829" s="25"/>
      <c r="F829" s="42"/>
      <c r="G829" s="30"/>
      <c r="H829" s="25"/>
      <c r="I829" s="43"/>
      <c r="J829" s="25"/>
      <c r="K829" s="25"/>
      <c r="L829" s="44"/>
      <c r="M829" s="44"/>
      <c r="N829" s="44"/>
      <c r="O829" s="42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</row>
    <row r="830" spans="1:63" ht="14.25" customHeight="1" x14ac:dyDescent="0.25">
      <c r="A830" s="41"/>
      <c r="B830" s="42"/>
      <c r="C830" s="42"/>
      <c r="D830" s="35"/>
      <c r="E830" s="25"/>
      <c r="F830" s="42"/>
      <c r="G830" s="30"/>
      <c r="H830" s="25"/>
      <c r="I830" s="43"/>
      <c r="J830" s="25"/>
      <c r="K830" s="25"/>
      <c r="L830" s="44"/>
      <c r="M830" s="44"/>
      <c r="N830" s="44"/>
      <c r="O830" s="42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</row>
    <row r="831" spans="1:63" ht="14.25" customHeight="1" x14ac:dyDescent="0.25">
      <c r="A831" s="41"/>
      <c r="B831" s="42"/>
      <c r="C831" s="42"/>
      <c r="D831" s="35"/>
      <c r="E831" s="25"/>
      <c r="F831" s="42"/>
      <c r="G831" s="30"/>
      <c r="H831" s="25"/>
      <c r="I831" s="43"/>
      <c r="J831" s="25"/>
      <c r="K831" s="25"/>
      <c r="L831" s="44"/>
      <c r="M831" s="44"/>
      <c r="N831" s="44"/>
      <c r="O831" s="42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</row>
    <row r="832" spans="1:63" ht="14.25" customHeight="1" x14ac:dyDescent="0.25">
      <c r="A832" s="41"/>
      <c r="B832" s="42"/>
      <c r="C832" s="42"/>
      <c r="D832" s="35"/>
      <c r="E832" s="25"/>
      <c r="F832" s="42"/>
      <c r="G832" s="30"/>
      <c r="H832" s="25"/>
      <c r="I832" s="43"/>
      <c r="J832" s="25"/>
      <c r="K832" s="25"/>
      <c r="L832" s="44"/>
      <c r="M832" s="44"/>
      <c r="N832" s="44"/>
      <c r="O832" s="42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</row>
    <row r="833" spans="1:63" ht="14.25" customHeight="1" x14ac:dyDescent="0.25">
      <c r="A833" s="41"/>
      <c r="B833" s="42"/>
      <c r="C833" s="42"/>
      <c r="D833" s="35"/>
      <c r="E833" s="25"/>
      <c r="F833" s="42"/>
      <c r="G833" s="30"/>
      <c r="H833" s="25"/>
      <c r="I833" s="43"/>
      <c r="J833" s="25"/>
      <c r="K833" s="25"/>
      <c r="L833" s="44"/>
      <c r="M833" s="44"/>
      <c r="N833" s="44"/>
      <c r="O833" s="42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</row>
    <row r="834" spans="1:63" ht="14.25" customHeight="1" x14ac:dyDescent="0.25">
      <c r="A834" s="41"/>
      <c r="B834" s="42"/>
      <c r="C834" s="42"/>
      <c r="D834" s="35"/>
      <c r="E834" s="25"/>
      <c r="F834" s="42"/>
      <c r="G834" s="30"/>
      <c r="H834" s="25"/>
      <c r="I834" s="43"/>
      <c r="J834" s="25"/>
      <c r="K834" s="25"/>
      <c r="L834" s="44"/>
      <c r="M834" s="44"/>
      <c r="N834" s="44"/>
      <c r="O834" s="42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</row>
    <row r="835" spans="1:63" ht="14.25" customHeight="1" x14ac:dyDescent="0.25">
      <c r="A835" s="41"/>
      <c r="B835" s="42"/>
      <c r="C835" s="42"/>
      <c r="D835" s="35"/>
      <c r="E835" s="25"/>
      <c r="F835" s="42"/>
      <c r="G835" s="30"/>
      <c r="H835" s="25"/>
      <c r="I835" s="43"/>
      <c r="J835" s="25"/>
      <c r="K835" s="25"/>
      <c r="L835" s="44"/>
      <c r="M835" s="44"/>
      <c r="N835" s="44"/>
      <c r="O835" s="42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</row>
    <row r="836" spans="1:63" ht="14.25" customHeight="1" x14ac:dyDescent="0.25">
      <c r="A836" s="41"/>
      <c r="B836" s="42"/>
      <c r="C836" s="42"/>
      <c r="D836" s="35"/>
      <c r="E836" s="25"/>
      <c r="F836" s="42"/>
      <c r="G836" s="30"/>
      <c r="H836" s="25"/>
      <c r="I836" s="43"/>
      <c r="J836" s="25"/>
      <c r="K836" s="25"/>
      <c r="L836" s="44"/>
      <c r="M836" s="44"/>
      <c r="N836" s="44"/>
      <c r="O836" s="42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</row>
    <row r="837" spans="1:63" ht="14.25" customHeight="1" x14ac:dyDescent="0.25">
      <c r="A837" s="41"/>
      <c r="B837" s="42"/>
      <c r="C837" s="42"/>
      <c r="D837" s="35"/>
      <c r="E837" s="25"/>
      <c r="F837" s="42"/>
      <c r="G837" s="30"/>
      <c r="H837" s="25"/>
      <c r="I837" s="43"/>
      <c r="J837" s="25"/>
      <c r="K837" s="25"/>
      <c r="L837" s="44"/>
      <c r="M837" s="44"/>
      <c r="N837" s="44"/>
      <c r="O837" s="42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</row>
    <row r="838" spans="1:63" ht="14.25" customHeight="1" x14ac:dyDescent="0.25">
      <c r="A838" s="41"/>
      <c r="B838" s="42"/>
      <c r="C838" s="42"/>
      <c r="D838" s="35"/>
      <c r="E838" s="25"/>
      <c r="F838" s="42"/>
      <c r="G838" s="30"/>
      <c r="H838" s="25"/>
      <c r="I838" s="43"/>
      <c r="J838" s="25"/>
      <c r="K838" s="25"/>
      <c r="L838" s="44"/>
      <c r="M838" s="44"/>
      <c r="N838" s="44"/>
      <c r="O838" s="42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</row>
    <row r="839" spans="1:63" ht="14.25" customHeight="1" x14ac:dyDescent="0.25">
      <c r="A839" s="41"/>
      <c r="B839" s="42"/>
      <c r="C839" s="42"/>
      <c r="D839" s="35"/>
      <c r="E839" s="25"/>
      <c r="F839" s="42"/>
      <c r="G839" s="30"/>
      <c r="H839" s="25"/>
      <c r="I839" s="43"/>
      <c r="J839" s="25"/>
      <c r="K839" s="25"/>
      <c r="L839" s="44"/>
      <c r="M839" s="44"/>
      <c r="N839" s="44"/>
      <c r="O839" s="42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</row>
    <row r="840" spans="1:63" ht="14.25" customHeight="1" x14ac:dyDescent="0.25">
      <c r="A840" s="41"/>
      <c r="B840" s="42"/>
      <c r="C840" s="42"/>
      <c r="D840" s="35"/>
      <c r="E840" s="25"/>
      <c r="F840" s="42"/>
      <c r="G840" s="30"/>
      <c r="H840" s="25"/>
      <c r="I840" s="43"/>
      <c r="J840" s="25"/>
      <c r="K840" s="25"/>
      <c r="L840" s="44"/>
      <c r="M840" s="44"/>
      <c r="N840" s="44"/>
      <c r="O840" s="42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</row>
    <row r="841" spans="1:63" ht="14.25" customHeight="1" x14ac:dyDescent="0.25">
      <c r="A841" s="41"/>
      <c r="B841" s="42"/>
      <c r="C841" s="42"/>
      <c r="D841" s="35"/>
      <c r="E841" s="25"/>
      <c r="F841" s="42"/>
      <c r="G841" s="30"/>
      <c r="H841" s="25"/>
      <c r="I841" s="43"/>
      <c r="J841" s="25"/>
      <c r="K841" s="25"/>
      <c r="L841" s="44"/>
      <c r="M841" s="44"/>
      <c r="N841" s="44"/>
      <c r="O841" s="42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</row>
    <row r="842" spans="1:63" ht="14.25" customHeight="1" x14ac:dyDescent="0.25">
      <c r="A842" s="41"/>
      <c r="B842" s="42"/>
      <c r="C842" s="42"/>
      <c r="D842" s="35"/>
      <c r="E842" s="25"/>
      <c r="F842" s="42"/>
      <c r="G842" s="30"/>
      <c r="H842" s="25"/>
      <c r="I842" s="43"/>
      <c r="J842" s="25"/>
      <c r="K842" s="25"/>
      <c r="L842" s="44"/>
      <c r="M842" s="44"/>
      <c r="N842" s="44"/>
      <c r="O842" s="42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</row>
    <row r="843" spans="1:63" ht="14.25" customHeight="1" x14ac:dyDescent="0.25">
      <c r="A843" s="41"/>
      <c r="B843" s="42"/>
      <c r="C843" s="42"/>
      <c r="D843" s="35"/>
      <c r="E843" s="25"/>
      <c r="F843" s="42"/>
      <c r="G843" s="30"/>
      <c r="H843" s="25"/>
      <c r="I843" s="43"/>
      <c r="J843" s="25"/>
      <c r="K843" s="25"/>
      <c r="L843" s="44"/>
      <c r="M843" s="44"/>
      <c r="N843" s="44"/>
      <c r="O843" s="42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</row>
    <row r="844" spans="1:63" ht="14.25" customHeight="1" x14ac:dyDescent="0.25">
      <c r="A844" s="41"/>
      <c r="B844" s="42"/>
      <c r="C844" s="42"/>
      <c r="D844" s="35"/>
      <c r="E844" s="25"/>
      <c r="F844" s="42"/>
      <c r="G844" s="30"/>
      <c r="H844" s="25"/>
      <c r="I844" s="43"/>
      <c r="J844" s="25"/>
      <c r="K844" s="25"/>
      <c r="L844" s="44"/>
      <c r="M844" s="44"/>
      <c r="N844" s="44"/>
      <c r="O844" s="42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</row>
    <row r="845" spans="1:63" ht="14.25" customHeight="1" x14ac:dyDescent="0.25">
      <c r="A845" s="41"/>
      <c r="B845" s="42"/>
      <c r="C845" s="42"/>
      <c r="D845" s="35"/>
      <c r="E845" s="25"/>
      <c r="F845" s="42"/>
      <c r="G845" s="30"/>
      <c r="H845" s="25"/>
      <c r="I845" s="43"/>
      <c r="J845" s="25"/>
      <c r="K845" s="25"/>
      <c r="L845" s="44"/>
      <c r="M845" s="44"/>
      <c r="N845" s="44"/>
      <c r="O845" s="42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</row>
    <row r="846" spans="1:63" ht="14.25" customHeight="1" x14ac:dyDescent="0.25">
      <c r="A846" s="41"/>
      <c r="B846" s="42"/>
      <c r="C846" s="42"/>
      <c r="D846" s="35"/>
      <c r="E846" s="25"/>
      <c r="F846" s="42"/>
      <c r="G846" s="30"/>
      <c r="H846" s="25"/>
      <c r="I846" s="43"/>
      <c r="J846" s="25"/>
      <c r="K846" s="25"/>
      <c r="L846" s="44"/>
      <c r="M846" s="44"/>
      <c r="N846" s="44"/>
      <c r="O846" s="42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</row>
    <row r="847" spans="1:63" ht="14.25" customHeight="1" x14ac:dyDescent="0.25">
      <c r="A847" s="41"/>
      <c r="B847" s="42"/>
      <c r="C847" s="42"/>
      <c r="D847" s="35"/>
      <c r="E847" s="25"/>
      <c r="F847" s="42"/>
      <c r="G847" s="30"/>
      <c r="H847" s="25"/>
      <c r="I847" s="43"/>
      <c r="J847" s="25"/>
      <c r="K847" s="25"/>
      <c r="L847" s="44"/>
      <c r="M847" s="44"/>
      <c r="N847" s="44"/>
      <c r="O847" s="42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</row>
    <row r="848" spans="1:63" ht="14.25" customHeight="1" x14ac:dyDescent="0.25">
      <c r="A848" s="41"/>
      <c r="B848" s="42"/>
      <c r="C848" s="42"/>
      <c r="D848" s="35"/>
      <c r="E848" s="25"/>
      <c r="F848" s="42"/>
      <c r="G848" s="30"/>
      <c r="H848" s="25"/>
      <c r="I848" s="43"/>
      <c r="J848" s="25"/>
      <c r="K848" s="25"/>
      <c r="L848" s="44"/>
      <c r="M848" s="44"/>
      <c r="N848" s="44"/>
      <c r="O848" s="42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</row>
    <row r="849" spans="1:63" ht="14.25" customHeight="1" x14ac:dyDescent="0.25">
      <c r="A849" s="41"/>
      <c r="B849" s="42"/>
      <c r="C849" s="42"/>
      <c r="D849" s="35"/>
      <c r="E849" s="25"/>
      <c r="F849" s="42"/>
      <c r="G849" s="30"/>
      <c r="H849" s="25"/>
      <c r="I849" s="43"/>
      <c r="J849" s="25"/>
      <c r="K849" s="25"/>
      <c r="L849" s="44"/>
      <c r="M849" s="44"/>
      <c r="N849" s="44"/>
      <c r="O849" s="42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</row>
    <row r="850" spans="1:63" ht="14.25" customHeight="1" x14ac:dyDescent="0.25">
      <c r="A850" s="41"/>
      <c r="B850" s="42"/>
      <c r="C850" s="42"/>
      <c r="D850" s="35"/>
      <c r="E850" s="25"/>
      <c r="F850" s="42"/>
      <c r="G850" s="30"/>
      <c r="H850" s="25"/>
      <c r="I850" s="43"/>
      <c r="J850" s="25"/>
      <c r="K850" s="25"/>
      <c r="L850" s="44"/>
      <c r="M850" s="44"/>
      <c r="N850" s="44"/>
      <c r="O850" s="42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</row>
    <row r="851" spans="1:63" ht="14.25" customHeight="1" x14ac:dyDescent="0.25">
      <c r="A851" s="41"/>
      <c r="B851" s="42"/>
      <c r="C851" s="42"/>
      <c r="D851" s="35"/>
      <c r="E851" s="25"/>
      <c r="F851" s="42"/>
      <c r="G851" s="30"/>
      <c r="H851" s="25"/>
      <c r="I851" s="43"/>
      <c r="J851" s="25"/>
      <c r="K851" s="25"/>
      <c r="L851" s="44"/>
      <c r="M851" s="44"/>
      <c r="N851" s="44"/>
      <c r="O851" s="42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</row>
    <row r="852" spans="1:63" ht="14.25" customHeight="1" x14ac:dyDescent="0.25">
      <c r="A852" s="41"/>
      <c r="B852" s="42"/>
      <c r="C852" s="42"/>
      <c r="D852" s="35"/>
      <c r="E852" s="25"/>
      <c r="F852" s="42"/>
      <c r="G852" s="30"/>
      <c r="H852" s="25"/>
      <c r="I852" s="43"/>
      <c r="J852" s="25"/>
      <c r="K852" s="25"/>
      <c r="L852" s="44"/>
      <c r="M852" s="44"/>
      <c r="N852" s="44"/>
      <c r="O852" s="42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</row>
    <row r="853" spans="1:63" ht="14.25" customHeight="1" x14ac:dyDescent="0.25">
      <c r="A853" s="41"/>
      <c r="B853" s="42"/>
      <c r="C853" s="42"/>
      <c r="D853" s="35"/>
      <c r="E853" s="25"/>
      <c r="F853" s="42"/>
      <c r="G853" s="30"/>
      <c r="H853" s="25"/>
      <c r="I853" s="43"/>
      <c r="J853" s="25"/>
      <c r="K853" s="25"/>
      <c r="L853" s="44"/>
      <c r="M853" s="44"/>
      <c r="N853" s="44"/>
      <c r="O853" s="42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</row>
    <row r="854" spans="1:63" ht="14.25" customHeight="1" x14ac:dyDescent="0.25">
      <c r="A854" s="41"/>
      <c r="B854" s="42"/>
      <c r="C854" s="42"/>
      <c r="D854" s="35"/>
      <c r="E854" s="25"/>
      <c r="F854" s="42"/>
      <c r="G854" s="30"/>
      <c r="H854" s="25"/>
      <c r="I854" s="43"/>
      <c r="J854" s="25"/>
      <c r="K854" s="25"/>
      <c r="L854" s="44"/>
      <c r="M854" s="44"/>
      <c r="N854" s="44"/>
      <c r="O854" s="42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</row>
    <row r="855" spans="1:63" ht="14.25" customHeight="1" x14ac:dyDescent="0.25">
      <c r="A855" s="41"/>
      <c r="B855" s="42"/>
      <c r="C855" s="42"/>
      <c r="D855" s="35"/>
      <c r="E855" s="25"/>
      <c r="F855" s="42"/>
      <c r="G855" s="30"/>
      <c r="H855" s="25"/>
      <c r="I855" s="43"/>
      <c r="J855" s="25"/>
      <c r="K855" s="25"/>
      <c r="L855" s="44"/>
      <c r="M855" s="44"/>
      <c r="N855" s="44"/>
      <c r="O855" s="42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</row>
    <row r="856" spans="1:63" ht="14.25" customHeight="1" x14ac:dyDescent="0.25">
      <c r="A856" s="41"/>
      <c r="B856" s="42"/>
      <c r="C856" s="42"/>
      <c r="D856" s="35"/>
      <c r="E856" s="25"/>
      <c r="F856" s="42"/>
      <c r="G856" s="30"/>
      <c r="H856" s="25"/>
      <c r="I856" s="43"/>
      <c r="J856" s="25"/>
      <c r="K856" s="25"/>
      <c r="L856" s="44"/>
      <c r="M856" s="44"/>
      <c r="N856" s="44"/>
      <c r="O856" s="42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</row>
    <row r="857" spans="1:63" ht="14.25" customHeight="1" x14ac:dyDescent="0.25">
      <c r="A857" s="41"/>
      <c r="B857" s="42"/>
      <c r="C857" s="42"/>
      <c r="D857" s="35"/>
      <c r="E857" s="25"/>
      <c r="F857" s="42"/>
      <c r="G857" s="30"/>
      <c r="H857" s="25"/>
      <c r="I857" s="43"/>
      <c r="J857" s="25"/>
      <c r="K857" s="25"/>
      <c r="L857" s="44"/>
      <c r="M857" s="44"/>
      <c r="N857" s="44"/>
      <c r="O857" s="42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</row>
    <row r="858" spans="1:63" ht="14.25" customHeight="1" x14ac:dyDescent="0.25">
      <c r="A858" s="41"/>
      <c r="B858" s="42"/>
      <c r="C858" s="42"/>
      <c r="D858" s="35"/>
      <c r="E858" s="25"/>
      <c r="F858" s="42"/>
      <c r="G858" s="30"/>
      <c r="H858" s="25"/>
      <c r="I858" s="43"/>
      <c r="J858" s="25"/>
      <c r="K858" s="25"/>
      <c r="L858" s="44"/>
      <c r="M858" s="44"/>
      <c r="N858" s="44"/>
      <c r="O858" s="42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</row>
    <row r="859" spans="1:63" ht="14.25" customHeight="1" x14ac:dyDescent="0.25">
      <c r="A859" s="41"/>
      <c r="B859" s="42"/>
      <c r="C859" s="42"/>
      <c r="D859" s="35"/>
      <c r="E859" s="25"/>
      <c r="F859" s="42"/>
      <c r="G859" s="30"/>
      <c r="H859" s="25"/>
      <c r="I859" s="43"/>
      <c r="J859" s="25"/>
      <c r="K859" s="25"/>
      <c r="L859" s="44"/>
      <c r="M859" s="44"/>
      <c r="N859" s="44"/>
      <c r="O859" s="42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</row>
    <row r="860" spans="1:63" ht="14.25" customHeight="1" x14ac:dyDescent="0.25">
      <c r="A860" s="41"/>
      <c r="B860" s="42"/>
      <c r="C860" s="42"/>
      <c r="D860" s="35"/>
      <c r="E860" s="25"/>
      <c r="F860" s="42"/>
      <c r="G860" s="30"/>
      <c r="H860" s="25"/>
      <c r="I860" s="43"/>
      <c r="J860" s="25"/>
      <c r="K860" s="25"/>
      <c r="L860" s="44"/>
      <c r="M860" s="44"/>
      <c r="N860" s="44"/>
      <c r="O860" s="42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</row>
    <row r="861" spans="1:63" ht="14.25" customHeight="1" x14ac:dyDescent="0.25">
      <c r="A861" s="41"/>
      <c r="B861" s="42"/>
      <c r="C861" s="42"/>
      <c r="D861" s="35"/>
      <c r="E861" s="25"/>
      <c r="F861" s="42"/>
      <c r="G861" s="30"/>
      <c r="H861" s="25"/>
      <c r="I861" s="43"/>
      <c r="J861" s="25"/>
      <c r="K861" s="25"/>
      <c r="L861" s="44"/>
      <c r="M861" s="44"/>
      <c r="N861" s="44"/>
      <c r="O861" s="42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</row>
    <row r="862" spans="1:63" ht="14.25" customHeight="1" x14ac:dyDescent="0.25">
      <c r="A862" s="41"/>
      <c r="B862" s="42"/>
      <c r="C862" s="42"/>
      <c r="D862" s="35"/>
      <c r="E862" s="25"/>
      <c r="F862" s="42"/>
      <c r="G862" s="30"/>
      <c r="H862" s="25"/>
      <c r="I862" s="43"/>
      <c r="J862" s="25"/>
      <c r="K862" s="25"/>
      <c r="L862" s="44"/>
      <c r="M862" s="44"/>
      <c r="N862" s="44"/>
      <c r="O862" s="42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</row>
    <row r="863" spans="1:63" ht="14.25" customHeight="1" x14ac:dyDescent="0.25">
      <c r="A863" s="41"/>
      <c r="B863" s="42"/>
      <c r="C863" s="42"/>
      <c r="D863" s="35"/>
      <c r="E863" s="25"/>
      <c r="F863" s="42"/>
      <c r="G863" s="30"/>
      <c r="H863" s="25"/>
      <c r="I863" s="43"/>
      <c r="J863" s="25"/>
      <c r="K863" s="25"/>
      <c r="L863" s="44"/>
      <c r="M863" s="44"/>
      <c r="N863" s="44"/>
      <c r="O863" s="42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</row>
    <row r="864" spans="1:63" ht="14.25" customHeight="1" x14ac:dyDescent="0.25">
      <c r="A864" s="41"/>
      <c r="B864" s="42"/>
      <c r="C864" s="42"/>
      <c r="D864" s="35"/>
      <c r="E864" s="25"/>
      <c r="F864" s="42"/>
      <c r="G864" s="30"/>
      <c r="H864" s="25"/>
      <c r="I864" s="43"/>
      <c r="J864" s="25"/>
      <c r="K864" s="25"/>
      <c r="L864" s="44"/>
      <c r="M864" s="44"/>
      <c r="N864" s="44"/>
      <c r="O864" s="42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</row>
    <row r="865" spans="1:63" ht="14.25" customHeight="1" x14ac:dyDescent="0.25">
      <c r="A865" s="41"/>
      <c r="B865" s="42"/>
      <c r="C865" s="42"/>
      <c r="D865" s="35"/>
      <c r="E865" s="25"/>
      <c r="F865" s="42"/>
      <c r="G865" s="30"/>
      <c r="H865" s="25"/>
      <c r="I865" s="43"/>
      <c r="J865" s="25"/>
      <c r="K865" s="25"/>
      <c r="L865" s="44"/>
      <c r="M865" s="44"/>
      <c r="N865" s="44"/>
      <c r="O865" s="42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</row>
    <row r="866" spans="1:63" ht="14.25" customHeight="1" x14ac:dyDescent="0.25">
      <c r="A866" s="41"/>
      <c r="B866" s="42"/>
      <c r="C866" s="42"/>
      <c r="D866" s="35"/>
      <c r="E866" s="25"/>
      <c r="F866" s="42"/>
      <c r="G866" s="30"/>
      <c r="H866" s="25"/>
      <c r="I866" s="43"/>
      <c r="J866" s="25"/>
      <c r="K866" s="25"/>
      <c r="L866" s="44"/>
      <c r="M866" s="44"/>
      <c r="N866" s="44"/>
      <c r="O866" s="42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</row>
    <row r="867" spans="1:63" ht="14.25" customHeight="1" x14ac:dyDescent="0.25">
      <c r="A867" s="41"/>
      <c r="B867" s="42"/>
      <c r="C867" s="42"/>
      <c r="D867" s="35"/>
      <c r="E867" s="25"/>
      <c r="F867" s="42"/>
      <c r="G867" s="30"/>
      <c r="H867" s="25"/>
      <c r="I867" s="43"/>
      <c r="J867" s="25"/>
      <c r="K867" s="25"/>
      <c r="L867" s="44"/>
      <c r="M867" s="44"/>
      <c r="N867" s="44"/>
      <c r="O867" s="42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</row>
    <row r="868" spans="1:63" ht="14.25" customHeight="1" x14ac:dyDescent="0.25">
      <c r="A868" s="41"/>
      <c r="B868" s="42"/>
      <c r="C868" s="42"/>
      <c r="D868" s="35"/>
      <c r="E868" s="25"/>
      <c r="F868" s="42"/>
      <c r="G868" s="30"/>
      <c r="H868" s="25"/>
      <c r="I868" s="43"/>
      <c r="J868" s="25"/>
      <c r="K868" s="25"/>
      <c r="L868" s="44"/>
      <c r="M868" s="44"/>
      <c r="N868" s="44"/>
      <c r="O868" s="42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</row>
    <row r="869" spans="1:63" ht="14.25" customHeight="1" x14ac:dyDescent="0.25">
      <c r="A869" s="41"/>
      <c r="B869" s="42"/>
      <c r="C869" s="42"/>
      <c r="D869" s="35"/>
      <c r="E869" s="25"/>
      <c r="F869" s="42"/>
      <c r="G869" s="30"/>
      <c r="H869" s="25"/>
      <c r="I869" s="43"/>
      <c r="J869" s="25"/>
      <c r="K869" s="25"/>
      <c r="L869" s="44"/>
      <c r="M869" s="44"/>
      <c r="N869" s="44"/>
      <c r="O869" s="42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</row>
    <row r="870" spans="1:63" ht="14.25" customHeight="1" x14ac:dyDescent="0.25">
      <c r="A870" s="41"/>
      <c r="B870" s="42"/>
      <c r="C870" s="42"/>
      <c r="D870" s="35"/>
      <c r="E870" s="25"/>
      <c r="F870" s="42"/>
      <c r="G870" s="30"/>
      <c r="H870" s="25"/>
      <c r="I870" s="43"/>
      <c r="J870" s="25"/>
      <c r="K870" s="25"/>
      <c r="L870" s="44"/>
      <c r="M870" s="44"/>
      <c r="N870" s="44"/>
      <c r="O870" s="42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</row>
    <row r="871" spans="1:63" ht="14.25" customHeight="1" x14ac:dyDescent="0.25">
      <c r="A871" s="41"/>
      <c r="B871" s="42"/>
      <c r="C871" s="42"/>
      <c r="D871" s="35"/>
      <c r="E871" s="25"/>
      <c r="F871" s="42"/>
      <c r="G871" s="30"/>
      <c r="H871" s="25"/>
      <c r="I871" s="43"/>
      <c r="J871" s="25"/>
      <c r="K871" s="25"/>
      <c r="L871" s="44"/>
      <c r="M871" s="44"/>
      <c r="N871" s="44"/>
      <c r="O871" s="42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</row>
    <row r="872" spans="1:63" ht="14.25" customHeight="1" x14ac:dyDescent="0.25">
      <c r="A872" s="41"/>
      <c r="B872" s="42"/>
      <c r="C872" s="42"/>
      <c r="D872" s="35"/>
      <c r="E872" s="25"/>
      <c r="F872" s="42"/>
      <c r="G872" s="30"/>
      <c r="H872" s="25"/>
      <c r="I872" s="43"/>
      <c r="J872" s="25"/>
      <c r="K872" s="25"/>
      <c r="L872" s="44"/>
      <c r="M872" s="44"/>
      <c r="N872" s="44"/>
      <c r="O872" s="42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</row>
    <row r="873" spans="1:63" ht="14.25" customHeight="1" x14ac:dyDescent="0.25">
      <c r="A873" s="41"/>
      <c r="B873" s="42"/>
      <c r="C873" s="42"/>
      <c r="D873" s="35"/>
      <c r="E873" s="25"/>
      <c r="F873" s="42"/>
      <c r="G873" s="30"/>
      <c r="H873" s="25"/>
      <c r="I873" s="43"/>
      <c r="J873" s="25"/>
      <c r="K873" s="25"/>
      <c r="L873" s="44"/>
      <c r="M873" s="44"/>
      <c r="N873" s="44"/>
      <c r="O873" s="42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</row>
    <row r="874" spans="1:63" ht="14.25" customHeight="1" x14ac:dyDescent="0.25">
      <c r="A874" s="41"/>
      <c r="B874" s="42"/>
      <c r="C874" s="42"/>
      <c r="D874" s="35"/>
      <c r="E874" s="25"/>
      <c r="F874" s="42"/>
      <c r="G874" s="30"/>
      <c r="H874" s="25"/>
      <c r="I874" s="43"/>
      <c r="J874" s="25"/>
      <c r="K874" s="25"/>
      <c r="L874" s="44"/>
      <c r="M874" s="44"/>
      <c r="N874" s="44"/>
      <c r="O874" s="42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</row>
    <row r="875" spans="1:63" ht="14.25" customHeight="1" x14ac:dyDescent="0.25">
      <c r="A875" s="41"/>
      <c r="B875" s="42"/>
      <c r="C875" s="42"/>
      <c r="D875" s="35"/>
      <c r="E875" s="25"/>
      <c r="F875" s="42"/>
      <c r="G875" s="30"/>
      <c r="H875" s="25"/>
      <c r="I875" s="43"/>
      <c r="J875" s="25"/>
      <c r="K875" s="25"/>
      <c r="L875" s="44"/>
      <c r="M875" s="44"/>
      <c r="N875" s="44"/>
      <c r="O875" s="42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</row>
    <row r="876" spans="1:63" ht="14.25" customHeight="1" x14ac:dyDescent="0.25">
      <c r="A876" s="41"/>
      <c r="B876" s="42"/>
      <c r="C876" s="42"/>
      <c r="D876" s="35"/>
      <c r="E876" s="25"/>
      <c r="F876" s="42"/>
      <c r="G876" s="30"/>
      <c r="H876" s="25"/>
      <c r="I876" s="43"/>
      <c r="J876" s="25"/>
      <c r="K876" s="25"/>
      <c r="L876" s="44"/>
      <c r="M876" s="44"/>
      <c r="N876" s="44"/>
      <c r="O876" s="42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</row>
    <row r="877" spans="1:63" ht="14.25" customHeight="1" x14ac:dyDescent="0.25">
      <c r="A877" s="41"/>
      <c r="B877" s="42"/>
      <c r="C877" s="42"/>
      <c r="D877" s="35"/>
      <c r="E877" s="25"/>
      <c r="F877" s="42"/>
      <c r="G877" s="30"/>
      <c r="H877" s="25"/>
      <c r="I877" s="43"/>
      <c r="J877" s="25"/>
      <c r="K877" s="25"/>
      <c r="L877" s="44"/>
      <c r="M877" s="44"/>
      <c r="N877" s="44"/>
      <c r="O877" s="42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</row>
    <row r="878" spans="1:63" ht="14.25" customHeight="1" x14ac:dyDescent="0.25">
      <c r="A878" s="41"/>
      <c r="B878" s="42"/>
      <c r="C878" s="42"/>
      <c r="D878" s="35"/>
      <c r="E878" s="25"/>
      <c r="F878" s="42"/>
      <c r="G878" s="30"/>
      <c r="H878" s="25"/>
      <c r="I878" s="43"/>
      <c r="J878" s="25"/>
      <c r="K878" s="25"/>
      <c r="L878" s="44"/>
      <c r="M878" s="44"/>
      <c r="N878" s="44"/>
      <c r="O878" s="42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</row>
    <row r="879" spans="1:63" ht="14.25" customHeight="1" x14ac:dyDescent="0.25">
      <c r="A879" s="41"/>
      <c r="B879" s="42"/>
      <c r="C879" s="42"/>
      <c r="D879" s="35"/>
      <c r="E879" s="25"/>
      <c r="F879" s="42"/>
      <c r="G879" s="30"/>
      <c r="H879" s="25"/>
      <c r="I879" s="43"/>
      <c r="J879" s="25"/>
      <c r="K879" s="25"/>
      <c r="L879" s="44"/>
      <c r="M879" s="44"/>
      <c r="N879" s="44"/>
      <c r="O879" s="42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</row>
    <row r="880" spans="1:63" ht="14.25" customHeight="1" x14ac:dyDescent="0.25">
      <c r="A880" s="41"/>
      <c r="B880" s="42"/>
      <c r="C880" s="42"/>
      <c r="D880" s="35"/>
      <c r="E880" s="25"/>
      <c r="F880" s="42"/>
      <c r="G880" s="30"/>
      <c r="H880" s="25"/>
      <c r="I880" s="43"/>
      <c r="J880" s="25"/>
      <c r="K880" s="25"/>
      <c r="L880" s="44"/>
      <c r="M880" s="44"/>
      <c r="N880" s="44"/>
      <c r="O880" s="42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</row>
    <row r="881" spans="1:63" ht="14.25" customHeight="1" x14ac:dyDescent="0.25">
      <c r="A881" s="41"/>
      <c r="B881" s="42"/>
      <c r="C881" s="42"/>
      <c r="D881" s="35"/>
      <c r="E881" s="25"/>
      <c r="F881" s="42"/>
      <c r="G881" s="30"/>
      <c r="H881" s="25"/>
      <c r="I881" s="43"/>
      <c r="J881" s="25"/>
      <c r="K881" s="25"/>
      <c r="L881" s="44"/>
      <c r="M881" s="44"/>
      <c r="N881" s="44"/>
      <c r="O881" s="42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</row>
    <row r="882" spans="1:63" ht="14.25" customHeight="1" x14ac:dyDescent="0.25">
      <c r="A882" s="41"/>
      <c r="B882" s="42"/>
      <c r="C882" s="42"/>
      <c r="D882" s="35"/>
      <c r="E882" s="25"/>
      <c r="F882" s="42"/>
      <c r="G882" s="30"/>
      <c r="H882" s="25"/>
      <c r="I882" s="43"/>
      <c r="J882" s="25"/>
      <c r="K882" s="25"/>
      <c r="L882" s="44"/>
      <c r="M882" s="44"/>
      <c r="N882" s="44"/>
      <c r="O882" s="42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</row>
    <row r="883" spans="1:63" ht="14.25" customHeight="1" x14ac:dyDescent="0.25">
      <c r="A883" s="41"/>
      <c r="B883" s="42"/>
      <c r="C883" s="42"/>
      <c r="D883" s="35"/>
      <c r="E883" s="25"/>
      <c r="F883" s="42"/>
      <c r="G883" s="30"/>
      <c r="H883" s="25"/>
      <c r="I883" s="43"/>
      <c r="J883" s="25"/>
      <c r="K883" s="25"/>
      <c r="L883" s="44"/>
      <c r="M883" s="44"/>
      <c r="N883" s="44"/>
      <c r="O883" s="42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</row>
    <row r="884" spans="1:63" ht="14.25" customHeight="1" x14ac:dyDescent="0.25">
      <c r="A884" s="41"/>
      <c r="B884" s="42"/>
      <c r="C884" s="42"/>
      <c r="D884" s="35"/>
      <c r="E884" s="25"/>
      <c r="F884" s="42"/>
      <c r="G884" s="30"/>
      <c r="H884" s="25"/>
      <c r="I884" s="43"/>
      <c r="J884" s="25"/>
      <c r="K884" s="25"/>
      <c r="L884" s="44"/>
      <c r="M884" s="44"/>
      <c r="N884" s="44"/>
      <c r="O884" s="42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</row>
    <row r="885" spans="1:63" ht="14.25" customHeight="1" x14ac:dyDescent="0.25">
      <c r="A885" s="41"/>
      <c r="B885" s="42"/>
      <c r="C885" s="42"/>
      <c r="D885" s="35"/>
      <c r="E885" s="25"/>
      <c r="F885" s="42"/>
      <c r="G885" s="30"/>
      <c r="H885" s="25"/>
      <c r="I885" s="43"/>
      <c r="J885" s="25"/>
      <c r="K885" s="25"/>
      <c r="L885" s="44"/>
      <c r="M885" s="44"/>
      <c r="N885" s="44"/>
      <c r="O885" s="42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</row>
    <row r="886" spans="1:63" ht="14.25" customHeight="1" x14ac:dyDescent="0.25">
      <c r="A886" s="41"/>
      <c r="B886" s="42"/>
      <c r="C886" s="42"/>
      <c r="D886" s="35"/>
      <c r="E886" s="25"/>
      <c r="F886" s="42"/>
      <c r="G886" s="30"/>
      <c r="H886" s="25"/>
      <c r="I886" s="43"/>
      <c r="J886" s="25"/>
      <c r="K886" s="25"/>
      <c r="L886" s="44"/>
      <c r="M886" s="44"/>
      <c r="N886" s="44"/>
      <c r="O886" s="42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</row>
    <row r="887" spans="1:63" ht="14.25" customHeight="1" x14ac:dyDescent="0.25">
      <c r="A887" s="41"/>
      <c r="B887" s="42"/>
      <c r="C887" s="42"/>
      <c r="D887" s="35"/>
      <c r="E887" s="25"/>
      <c r="F887" s="42"/>
      <c r="G887" s="30"/>
      <c r="H887" s="25"/>
      <c r="I887" s="43"/>
      <c r="J887" s="25"/>
      <c r="K887" s="25"/>
      <c r="L887" s="44"/>
      <c r="M887" s="44"/>
      <c r="N887" s="44"/>
      <c r="O887" s="42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</row>
    <row r="888" spans="1:63" ht="14.25" customHeight="1" x14ac:dyDescent="0.25">
      <c r="A888" s="41"/>
      <c r="B888" s="42"/>
      <c r="C888" s="42"/>
      <c r="D888" s="35"/>
      <c r="E888" s="25"/>
      <c r="F888" s="42"/>
      <c r="G888" s="30"/>
      <c r="H888" s="25"/>
      <c r="I888" s="43"/>
      <c r="J888" s="25"/>
      <c r="K888" s="25"/>
      <c r="L888" s="44"/>
      <c r="M888" s="44"/>
      <c r="N888" s="44"/>
      <c r="O888" s="42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</row>
    <row r="889" spans="1:63" ht="14.25" customHeight="1" x14ac:dyDescent="0.25">
      <c r="A889" s="41"/>
      <c r="B889" s="42"/>
      <c r="C889" s="42"/>
      <c r="D889" s="35"/>
      <c r="E889" s="25"/>
      <c r="F889" s="42"/>
      <c r="G889" s="30"/>
      <c r="H889" s="25"/>
      <c r="I889" s="43"/>
      <c r="J889" s="25"/>
      <c r="K889" s="25"/>
      <c r="L889" s="44"/>
      <c r="M889" s="44"/>
      <c r="N889" s="44"/>
      <c r="O889" s="42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</row>
    <row r="890" spans="1:63" ht="14.25" customHeight="1" x14ac:dyDescent="0.25">
      <c r="A890" s="41"/>
      <c r="B890" s="42"/>
      <c r="C890" s="42"/>
      <c r="D890" s="35"/>
      <c r="E890" s="25"/>
      <c r="F890" s="42"/>
      <c r="G890" s="30"/>
      <c r="H890" s="25"/>
      <c r="I890" s="43"/>
      <c r="J890" s="25"/>
      <c r="K890" s="25"/>
      <c r="L890" s="44"/>
      <c r="M890" s="44"/>
      <c r="N890" s="44"/>
      <c r="O890" s="42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</row>
    <row r="891" spans="1:63" ht="14.25" customHeight="1" x14ac:dyDescent="0.25">
      <c r="A891" s="41"/>
      <c r="B891" s="42"/>
      <c r="C891" s="42"/>
      <c r="D891" s="35"/>
      <c r="E891" s="25"/>
      <c r="F891" s="42"/>
      <c r="G891" s="30"/>
      <c r="H891" s="25"/>
      <c r="I891" s="43"/>
      <c r="J891" s="25"/>
      <c r="K891" s="25"/>
      <c r="L891" s="44"/>
      <c r="M891" s="44"/>
      <c r="N891" s="44"/>
      <c r="O891" s="42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</row>
    <row r="892" spans="1:63" ht="14.25" customHeight="1" x14ac:dyDescent="0.25">
      <c r="A892" s="41"/>
      <c r="B892" s="42"/>
      <c r="C892" s="42"/>
      <c r="D892" s="35"/>
      <c r="E892" s="25"/>
      <c r="F892" s="42"/>
      <c r="G892" s="30"/>
      <c r="H892" s="25"/>
      <c r="I892" s="43"/>
      <c r="J892" s="25"/>
      <c r="K892" s="25"/>
      <c r="L892" s="44"/>
      <c r="M892" s="44"/>
      <c r="N892" s="44"/>
      <c r="O892" s="42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</row>
    <row r="893" spans="1:63" ht="14.25" customHeight="1" x14ac:dyDescent="0.25">
      <c r="A893" s="41"/>
      <c r="B893" s="42"/>
      <c r="C893" s="42"/>
      <c r="D893" s="35"/>
      <c r="E893" s="25"/>
      <c r="F893" s="42"/>
      <c r="G893" s="30"/>
      <c r="H893" s="25"/>
      <c r="I893" s="43"/>
      <c r="J893" s="25"/>
      <c r="K893" s="25"/>
      <c r="L893" s="44"/>
      <c r="M893" s="44"/>
      <c r="N893" s="44"/>
      <c r="O893" s="42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</row>
    <row r="894" spans="1:63" ht="14.25" customHeight="1" x14ac:dyDescent="0.25">
      <c r="A894" s="41"/>
      <c r="B894" s="42"/>
      <c r="C894" s="42"/>
      <c r="D894" s="35"/>
      <c r="E894" s="25"/>
      <c r="F894" s="42"/>
      <c r="G894" s="30"/>
      <c r="H894" s="25"/>
      <c r="I894" s="43"/>
      <c r="J894" s="25"/>
      <c r="K894" s="25"/>
      <c r="L894" s="44"/>
      <c r="M894" s="44"/>
      <c r="N894" s="44"/>
      <c r="O894" s="42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</row>
    <row r="895" spans="1:63" ht="14.25" customHeight="1" x14ac:dyDescent="0.25">
      <c r="A895" s="41"/>
      <c r="B895" s="42"/>
      <c r="C895" s="42"/>
      <c r="D895" s="35"/>
      <c r="E895" s="25"/>
      <c r="F895" s="42"/>
      <c r="G895" s="30"/>
      <c r="H895" s="25"/>
      <c r="I895" s="43"/>
      <c r="J895" s="25"/>
      <c r="K895" s="25"/>
      <c r="L895" s="44"/>
      <c r="M895" s="44"/>
      <c r="N895" s="44"/>
      <c r="O895" s="42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</row>
    <row r="896" spans="1:63" ht="14.25" customHeight="1" x14ac:dyDescent="0.25">
      <c r="A896" s="41"/>
      <c r="B896" s="42"/>
      <c r="C896" s="42"/>
      <c r="D896" s="35"/>
      <c r="E896" s="25"/>
      <c r="F896" s="42"/>
      <c r="G896" s="30"/>
      <c r="H896" s="25"/>
      <c r="I896" s="43"/>
      <c r="J896" s="25"/>
      <c r="K896" s="25"/>
      <c r="L896" s="44"/>
      <c r="M896" s="44"/>
      <c r="N896" s="44"/>
      <c r="O896" s="42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</row>
    <row r="897" spans="1:63" ht="14.25" customHeight="1" x14ac:dyDescent="0.25">
      <c r="A897" s="41"/>
      <c r="B897" s="42"/>
      <c r="C897" s="42"/>
      <c r="D897" s="35"/>
      <c r="E897" s="25"/>
      <c r="F897" s="42"/>
      <c r="G897" s="30"/>
      <c r="H897" s="25"/>
      <c r="I897" s="43"/>
      <c r="J897" s="25"/>
      <c r="K897" s="25"/>
      <c r="L897" s="44"/>
      <c r="M897" s="44"/>
      <c r="N897" s="44"/>
      <c r="O897" s="42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</row>
    <row r="898" spans="1:63" ht="14.25" customHeight="1" x14ac:dyDescent="0.25">
      <c r="A898" s="41"/>
      <c r="B898" s="42"/>
      <c r="C898" s="42"/>
      <c r="D898" s="35"/>
      <c r="E898" s="25"/>
      <c r="F898" s="42"/>
      <c r="G898" s="30"/>
      <c r="H898" s="25"/>
      <c r="I898" s="43"/>
      <c r="J898" s="25"/>
      <c r="K898" s="25"/>
      <c r="L898" s="44"/>
      <c r="M898" s="44"/>
      <c r="N898" s="44"/>
      <c r="O898" s="42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</row>
    <row r="899" spans="1:63" ht="14.25" customHeight="1" x14ac:dyDescent="0.25">
      <c r="A899" s="41"/>
      <c r="B899" s="42"/>
      <c r="C899" s="42"/>
      <c r="D899" s="35"/>
      <c r="E899" s="25"/>
      <c r="F899" s="42"/>
      <c r="G899" s="30"/>
      <c r="H899" s="25"/>
      <c r="I899" s="43"/>
      <c r="J899" s="25"/>
      <c r="K899" s="25"/>
      <c r="L899" s="44"/>
      <c r="M899" s="44"/>
      <c r="N899" s="44"/>
      <c r="O899" s="42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</row>
    <row r="900" spans="1:63" ht="14.25" customHeight="1" x14ac:dyDescent="0.25">
      <c r="A900" s="41"/>
      <c r="B900" s="42"/>
      <c r="C900" s="42"/>
      <c r="D900" s="35"/>
      <c r="E900" s="25"/>
      <c r="F900" s="42"/>
      <c r="G900" s="30"/>
      <c r="H900" s="25"/>
      <c r="I900" s="43"/>
      <c r="J900" s="25"/>
      <c r="K900" s="25"/>
      <c r="L900" s="44"/>
      <c r="M900" s="44"/>
      <c r="N900" s="44"/>
      <c r="O900" s="42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</row>
    <row r="901" spans="1:63" ht="14.25" customHeight="1" x14ac:dyDescent="0.25">
      <c r="A901" s="41"/>
      <c r="B901" s="42"/>
      <c r="C901" s="42"/>
      <c r="D901" s="35"/>
      <c r="E901" s="25"/>
      <c r="F901" s="42"/>
      <c r="G901" s="30"/>
      <c r="H901" s="25"/>
      <c r="I901" s="43"/>
      <c r="J901" s="25"/>
      <c r="K901" s="25"/>
      <c r="L901" s="44"/>
      <c r="M901" s="44"/>
      <c r="N901" s="44"/>
      <c r="O901" s="42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</row>
    <row r="902" spans="1:63" ht="14.25" customHeight="1" x14ac:dyDescent="0.25">
      <c r="A902" s="41"/>
      <c r="B902" s="42"/>
      <c r="C902" s="42"/>
      <c r="D902" s="35"/>
      <c r="E902" s="25"/>
      <c r="F902" s="42"/>
      <c r="G902" s="30"/>
      <c r="H902" s="25"/>
      <c r="I902" s="43"/>
      <c r="J902" s="25"/>
      <c r="K902" s="25"/>
      <c r="L902" s="44"/>
      <c r="M902" s="44"/>
      <c r="N902" s="44"/>
      <c r="O902" s="42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</row>
    <row r="903" spans="1:63" ht="14.25" customHeight="1" x14ac:dyDescent="0.25">
      <c r="A903" s="41"/>
      <c r="B903" s="42"/>
      <c r="C903" s="42"/>
      <c r="D903" s="35"/>
      <c r="E903" s="25"/>
      <c r="F903" s="42"/>
      <c r="G903" s="30"/>
      <c r="H903" s="25"/>
      <c r="I903" s="43"/>
      <c r="J903" s="25"/>
      <c r="K903" s="25"/>
      <c r="L903" s="44"/>
      <c r="M903" s="44"/>
      <c r="N903" s="44"/>
      <c r="O903" s="42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</row>
    <row r="904" spans="1:63" ht="14.25" customHeight="1" x14ac:dyDescent="0.25">
      <c r="A904" s="41"/>
      <c r="B904" s="42"/>
      <c r="C904" s="42"/>
      <c r="D904" s="35"/>
      <c r="E904" s="25"/>
      <c r="F904" s="42"/>
      <c r="G904" s="30"/>
      <c r="H904" s="25"/>
      <c r="I904" s="43"/>
      <c r="J904" s="25"/>
      <c r="K904" s="25"/>
      <c r="L904" s="44"/>
      <c r="M904" s="44"/>
      <c r="N904" s="44"/>
      <c r="O904" s="42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</row>
    <row r="905" spans="1:63" ht="14.25" customHeight="1" x14ac:dyDescent="0.25">
      <c r="A905" s="41"/>
      <c r="B905" s="42"/>
      <c r="C905" s="42"/>
      <c r="D905" s="35"/>
      <c r="E905" s="25"/>
      <c r="F905" s="42"/>
      <c r="G905" s="30"/>
      <c r="H905" s="25"/>
      <c r="I905" s="43"/>
      <c r="J905" s="25"/>
      <c r="K905" s="25"/>
      <c r="L905" s="44"/>
      <c r="M905" s="44"/>
      <c r="N905" s="44"/>
      <c r="O905" s="42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</row>
    <row r="906" spans="1:63" ht="14.25" customHeight="1" x14ac:dyDescent="0.25">
      <c r="A906" s="41"/>
      <c r="B906" s="42"/>
      <c r="C906" s="42"/>
      <c r="D906" s="35"/>
      <c r="E906" s="25"/>
      <c r="F906" s="42"/>
      <c r="G906" s="30"/>
      <c r="H906" s="25"/>
      <c r="I906" s="43"/>
      <c r="J906" s="25"/>
      <c r="K906" s="25"/>
      <c r="L906" s="44"/>
      <c r="M906" s="44"/>
      <c r="N906" s="44"/>
      <c r="O906" s="42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</row>
    <row r="907" spans="1:63" ht="14.25" customHeight="1" x14ac:dyDescent="0.25">
      <c r="A907" s="41"/>
      <c r="B907" s="42"/>
      <c r="C907" s="42"/>
      <c r="D907" s="35"/>
      <c r="E907" s="25"/>
      <c r="F907" s="42"/>
      <c r="G907" s="30"/>
      <c r="H907" s="25"/>
      <c r="I907" s="43"/>
      <c r="J907" s="25"/>
      <c r="K907" s="25"/>
      <c r="L907" s="44"/>
      <c r="M907" s="44"/>
      <c r="N907" s="44"/>
      <c r="O907" s="42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</row>
    <row r="908" spans="1:63" ht="14.25" customHeight="1" x14ac:dyDescent="0.25">
      <c r="A908" s="41"/>
      <c r="B908" s="42"/>
      <c r="C908" s="42"/>
      <c r="D908" s="35"/>
      <c r="E908" s="25"/>
      <c r="F908" s="42"/>
      <c r="G908" s="30"/>
      <c r="H908" s="25"/>
      <c r="I908" s="43"/>
      <c r="J908" s="25"/>
      <c r="K908" s="25"/>
      <c r="L908" s="44"/>
      <c r="M908" s="44"/>
      <c r="N908" s="44"/>
      <c r="O908" s="42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</row>
    <row r="909" spans="1:63" ht="14.25" customHeight="1" x14ac:dyDescent="0.25">
      <c r="A909" s="41"/>
      <c r="B909" s="42"/>
      <c r="C909" s="42"/>
      <c r="D909" s="35"/>
      <c r="E909" s="25"/>
      <c r="F909" s="42"/>
      <c r="G909" s="30"/>
      <c r="H909" s="25"/>
      <c r="I909" s="43"/>
      <c r="J909" s="25"/>
      <c r="K909" s="25"/>
      <c r="L909" s="44"/>
      <c r="M909" s="44"/>
      <c r="N909" s="44"/>
      <c r="O909" s="42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</row>
    <row r="910" spans="1:63" ht="14.25" customHeight="1" x14ac:dyDescent="0.25">
      <c r="A910" s="41"/>
      <c r="B910" s="42"/>
      <c r="C910" s="42"/>
      <c r="D910" s="35"/>
      <c r="E910" s="25"/>
      <c r="F910" s="42"/>
      <c r="G910" s="30"/>
      <c r="H910" s="25"/>
      <c r="I910" s="43"/>
      <c r="J910" s="25"/>
      <c r="K910" s="25"/>
      <c r="L910" s="44"/>
      <c r="M910" s="44"/>
      <c r="N910" s="44"/>
      <c r="O910" s="42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</row>
    <row r="911" spans="1:63" ht="14.25" customHeight="1" x14ac:dyDescent="0.25">
      <c r="A911" s="41"/>
      <c r="B911" s="42"/>
      <c r="C911" s="42"/>
      <c r="D911" s="35"/>
      <c r="E911" s="25"/>
      <c r="F911" s="42"/>
      <c r="G911" s="30"/>
      <c r="H911" s="25"/>
      <c r="I911" s="43"/>
      <c r="J911" s="25"/>
      <c r="K911" s="25"/>
      <c r="L911" s="44"/>
      <c r="M911" s="44"/>
      <c r="N911" s="44"/>
      <c r="O911" s="42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</row>
    <row r="912" spans="1:63" ht="14.25" customHeight="1" x14ac:dyDescent="0.25">
      <c r="A912" s="41"/>
      <c r="B912" s="42"/>
      <c r="C912" s="42"/>
      <c r="D912" s="35"/>
      <c r="E912" s="25"/>
      <c r="F912" s="42"/>
      <c r="G912" s="30"/>
      <c r="H912" s="25"/>
      <c r="I912" s="43"/>
      <c r="J912" s="25"/>
      <c r="K912" s="25"/>
      <c r="L912" s="44"/>
      <c r="M912" s="44"/>
      <c r="N912" s="44"/>
      <c r="O912" s="42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</row>
    <row r="913" spans="1:63" ht="14.25" customHeight="1" x14ac:dyDescent="0.25">
      <c r="A913" s="41"/>
      <c r="B913" s="42"/>
      <c r="C913" s="42"/>
      <c r="D913" s="35"/>
      <c r="E913" s="25"/>
      <c r="F913" s="42"/>
      <c r="G913" s="30"/>
      <c r="H913" s="25"/>
      <c r="I913" s="43"/>
      <c r="J913" s="25"/>
      <c r="K913" s="25"/>
      <c r="L913" s="44"/>
      <c r="M913" s="44"/>
      <c r="N913" s="44"/>
      <c r="O913" s="42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</row>
    <row r="914" spans="1:63" ht="14.25" customHeight="1" x14ac:dyDescent="0.25">
      <c r="A914" s="41"/>
      <c r="B914" s="42"/>
      <c r="C914" s="42"/>
      <c r="D914" s="35"/>
      <c r="E914" s="25"/>
      <c r="F914" s="42"/>
      <c r="G914" s="30"/>
      <c r="H914" s="25"/>
      <c r="I914" s="43"/>
      <c r="J914" s="25"/>
      <c r="K914" s="25"/>
      <c r="L914" s="44"/>
      <c r="M914" s="44"/>
      <c r="N914" s="44"/>
      <c r="O914" s="42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</row>
    <row r="915" spans="1:63" ht="14.25" customHeight="1" x14ac:dyDescent="0.25">
      <c r="A915" s="41"/>
      <c r="B915" s="42"/>
      <c r="C915" s="42"/>
      <c r="D915" s="35"/>
      <c r="E915" s="25"/>
      <c r="F915" s="42"/>
      <c r="G915" s="30"/>
      <c r="H915" s="25"/>
      <c r="I915" s="43"/>
      <c r="J915" s="25"/>
      <c r="K915" s="25"/>
      <c r="L915" s="44"/>
      <c r="M915" s="44"/>
      <c r="N915" s="44"/>
      <c r="O915" s="42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</row>
    <row r="916" spans="1:63" ht="14.25" customHeight="1" x14ac:dyDescent="0.25">
      <c r="A916" s="41"/>
      <c r="B916" s="42"/>
      <c r="C916" s="42"/>
      <c r="D916" s="35"/>
      <c r="E916" s="25"/>
      <c r="F916" s="42"/>
      <c r="G916" s="30"/>
      <c r="H916" s="25"/>
      <c r="I916" s="43"/>
      <c r="J916" s="25"/>
      <c r="K916" s="25"/>
      <c r="L916" s="44"/>
      <c r="M916" s="44"/>
      <c r="N916" s="44"/>
      <c r="O916" s="42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</row>
    <row r="917" spans="1:63" ht="14.25" customHeight="1" x14ac:dyDescent="0.25">
      <c r="A917" s="41"/>
      <c r="B917" s="42"/>
      <c r="C917" s="42"/>
      <c r="D917" s="35"/>
      <c r="E917" s="25"/>
      <c r="F917" s="42"/>
      <c r="G917" s="30"/>
      <c r="H917" s="25"/>
      <c r="I917" s="43"/>
      <c r="J917" s="25"/>
      <c r="K917" s="25"/>
      <c r="L917" s="44"/>
      <c r="M917" s="44"/>
      <c r="N917" s="44"/>
      <c r="O917" s="42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</row>
    <row r="918" spans="1:63" ht="14.25" customHeight="1" x14ac:dyDescent="0.25">
      <c r="A918" s="41"/>
      <c r="B918" s="42"/>
      <c r="C918" s="42"/>
      <c r="D918" s="35"/>
      <c r="E918" s="25"/>
      <c r="F918" s="42"/>
      <c r="G918" s="30"/>
      <c r="H918" s="25"/>
      <c r="I918" s="43"/>
      <c r="J918" s="25"/>
      <c r="K918" s="25"/>
      <c r="L918" s="44"/>
      <c r="M918" s="44"/>
      <c r="N918" s="44"/>
      <c r="O918" s="42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</row>
    <row r="919" spans="1:63" ht="14.25" customHeight="1" x14ac:dyDescent="0.25">
      <c r="A919" s="41"/>
      <c r="B919" s="42"/>
      <c r="C919" s="42"/>
      <c r="D919" s="35"/>
      <c r="E919" s="25"/>
      <c r="F919" s="42"/>
      <c r="G919" s="30"/>
      <c r="H919" s="25"/>
      <c r="I919" s="43"/>
      <c r="J919" s="25"/>
      <c r="K919" s="25"/>
      <c r="L919" s="44"/>
      <c r="M919" s="44"/>
      <c r="N919" s="44"/>
      <c r="O919" s="42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</row>
    <row r="920" spans="1:63" ht="14.25" customHeight="1" x14ac:dyDescent="0.25">
      <c r="A920" s="41"/>
      <c r="B920" s="42"/>
      <c r="C920" s="42"/>
      <c r="D920" s="35"/>
      <c r="E920" s="25"/>
      <c r="F920" s="42"/>
      <c r="G920" s="30"/>
      <c r="H920" s="25"/>
      <c r="I920" s="43"/>
      <c r="J920" s="25"/>
      <c r="K920" s="25"/>
      <c r="L920" s="44"/>
      <c r="M920" s="44"/>
      <c r="N920" s="44"/>
      <c r="O920" s="42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</row>
    <row r="921" spans="1:63" ht="14.25" customHeight="1" x14ac:dyDescent="0.25">
      <c r="A921" s="41"/>
      <c r="B921" s="42"/>
      <c r="C921" s="42"/>
      <c r="D921" s="35"/>
      <c r="E921" s="25"/>
      <c r="F921" s="42"/>
      <c r="G921" s="30"/>
      <c r="H921" s="25"/>
      <c r="I921" s="43"/>
      <c r="J921" s="25"/>
      <c r="K921" s="25"/>
      <c r="L921" s="44"/>
      <c r="M921" s="44"/>
      <c r="N921" s="44"/>
      <c r="O921" s="42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</row>
    <row r="922" spans="1:63" ht="14.25" customHeight="1" x14ac:dyDescent="0.25">
      <c r="A922" s="41"/>
      <c r="B922" s="42"/>
      <c r="C922" s="42"/>
      <c r="D922" s="35"/>
      <c r="E922" s="25"/>
      <c r="F922" s="42"/>
      <c r="G922" s="30"/>
      <c r="H922" s="25"/>
      <c r="I922" s="43"/>
      <c r="J922" s="25"/>
      <c r="K922" s="25"/>
      <c r="L922" s="44"/>
      <c r="M922" s="44"/>
      <c r="N922" s="44"/>
      <c r="O922" s="42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</row>
    <row r="923" spans="1:63" ht="14.25" customHeight="1" x14ac:dyDescent="0.25">
      <c r="A923" s="41"/>
      <c r="B923" s="42"/>
      <c r="C923" s="42"/>
      <c r="D923" s="35"/>
      <c r="E923" s="25"/>
      <c r="F923" s="42"/>
      <c r="G923" s="30"/>
      <c r="H923" s="25"/>
      <c r="I923" s="43"/>
      <c r="J923" s="25"/>
      <c r="K923" s="25"/>
      <c r="L923" s="44"/>
      <c r="M923" s="44"/>
      <c r="N923" s="44"/>
      <c r="O923" s="42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</row>
    <row r="924" spans="1:63" ht="14.25" customHeight="1" x14ac:dyDescent="0.25">
      <c r="A924" s="41"/>
      <c r="B924" s="42"/>
      <c r="C924" s="42"/>
      <c r="D924" s="35"/>
      <c r="E924" s="25"/>
      <c r="F924" s="42"/>
      <c r="G924" s="30"/>
      <c r="H924" s="25"/>
      <c r="I924" s="43"/>
      <c r="J924" s="25"/>
      <c r="K924" s="25"/>
      <c r="L924" s="44"/>
      <c r="M924" s="44"/>
      <c r="N924" s="44"/>
      <c r="O924" s="42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</row>
    <row r="925" spans="1:63" ht="14.25" customHeight="1" x14ac:dyDescent="0.25">
      <c r="A925" s="41"/>
      <c r="B925" s="42"/>
      <c r="C925" s="42"/>
      <c r="D925" s="35"/>
      <c r="E925" s="25"/>
      <c r="F925" s="42"/>
      <c r="G925" s="30"/>
      <c r="H925" s="25"/>
      <c r="I925" s="43"/>
      <c r="J925" s="25"/>
      <c r="K925" s="25"/>
      <c r="L925" s="44"/>
      <c r="M925" s="44"/>
      <c r="N925" s="44"/>
      <c r="O925" s="42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</row>
    <row r="926" spans="1:63" ht="14.25" customHeight="1" x14ac:dyDescent="0.25">
      <c r="A926" s="41"/>
      <c r="B926" s="42"/>
      <c r="C926" s="42"/>
      <c r="D926" s="35"/>
      <c r="E926" s="25"/>
      <c r="F926" s="42"/>
      <c r="G926" s="30"/>
      <c r="H926" s="25"/>
      <c r="I926" s="43"/>
      <c r="J926" s="25"/>
      <c r="K926" s="25"/>
      <c r="L926" s="44"/>
      <c r="M926" s="44"/>
      <c r="N926" s="44"/>
      <c r="O926" s="42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</row>
    <row r="927" spans="1:63" ht="14.25" customHeight="1" x14ac:dyDescent="0.25">
      <c r="A927" s="41"/>
      <c r="B927" s="42"/>
      <c r="C927" s="42"/>
      <c r="D927" s="35"/>
      <c r="E927" s="25"/>
      <c r="F927" s="42"/>
      <c r="G927" s="30"/>
      <c r="H927" s="25"/>
      <c r="I927" s="43"/>
      <c r="J927" s="25"/>
      <c r="K927" s="25"/>
      <c r="L927" s="44"/>
      <c r="M927" s="44"/>
      <c r="N927" s="44"/>
      <c r="O927" s="42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</row>
    <row r="928" spans="1:63" ht="14.25" customHeight="1" x14ac:dyDescent="0.25">
      <c r="A928" s="41"/>
      <c r="B928" s="42"/>
      <c r="C928" s="42"/>
      <c r="D928" s="35"/>
      <c r="E928" s="25"/>
      <c r="F928" s="42"/>
      <c r="G928" s="30"/>
      <c r="H928" s="25"/>
      <c r="I928" s="43"/>
      <c r="J928" s="25"/>
      <c r="K928" s="25"/>
      <c r="L928" s="44"/>
      <c r="M928" s="44"/>
      <c r="N928" s="44"/>
      <c r="O928" s="42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</row>
    <row r="929" spans="1:63" ht="14.25" customHeight="1" x14ac:dyDescent="0.25">
      <c r="A929" s="41"/>
      <c r="B929" s="42"/>
      <c r="C929" s="42"/>
      <c r="D929" s="35"/>
      <c r="E929" s="25"/>
      <c r="F929" s="42"/>
      <c r="G929" s="30"/>
      <c r="H929" s="25"/>
      <c r="I929" s="43"/>
      <c r="J929" s="25"/>
      <c r="K929" s="25"/>
      <c r="L929" s="44"/>
      <c r="M929" s="44"/>
      <c r="N929" s="44"/>
      <c r="O929" s="42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</row>
    <row r="930" spans="1:63" ht="14.25" customHeight="1" x14ac:dyDescent="0.25">
      <c r="A930" s="41"/>
      <c r="B930" s="42"/>
      <c r="C930" s="42"/>
      <c r="D930" s="35"/>
      <c r="E930" s="25"/>
      <c r="F930" s="42"/>
      <c r="G930" s="30"/>
      <c r="H930" s="25"/>
      <c r="I930" s="43"/>
      <c r="J930" s="25"/>
      <c r="K930" s="25"/>
      <c r="L930" s="44"/>
      <c r="M930" s="44"/>
      <c r="N930" s="44"/>
      <c r="O930" s="42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</row>
    <row r="931" spans="1:63" ht="14.25" customHeight="1" x14ac:dyDescent="0.25">
      <c r="A931" s="41"/>
      <c r="B931" s="42"/>
      <c r="C931" s="42"/>
      <c r="D931" s="35"/>
      <c r="E931" s="25"/>
      <c r="F931" s="42"/>
      <c r="G931" s="30"/>
      <c r="H931" s="25"/>
      <c r="I931" s="43"/>
      <c r="J931" s="25"/>
      <c r="K931" s="25"/>
      <c r="L931" s="44"/>
      <c r="M931" s="44"/>
      <c r="N931" s="44"/>
      <c r="O931" s="42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</row>
    <row r="932" spans="1:63" ht="14.25" customHeight="1" x14ac:dyDescent="0.25">
      <c r="A932" s="41"/>
      <c r="B932" s="42"/>
      <c r="C932" s="42"/>
      <c r="D932" s="35"/>
      <c r="E932" s="25"/>
      <c r="F932" s="42"/>
      <c r="G932" s="30"/>
      <c r="H932" s="25"/>
      <c r="I932" s="43"/>
      <c r="J932" s="25"/>
      <c r="K932" s="25"/>
      <c r="L932" s="44"/>
      <c r="M932" s="44"/>
      <c r="N932" s="44"/>
      <c r="O932" s="42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</row>
    <row r="933" spans="1:63" ht="14.25" customHeight="1" x14ac:dyDescent="0.25">
      <c r="A933" s="41"/>
      <c r="B933" s="42"/>
      <c r="C933" s="42"/>
      <c r="D933" s="35"/>
      <c r="E933" s="25"/>
      <c r="F933" s="42"/>
      <c r="G933" s="30"/>
      <c r="H933" s="25"/>
      <c r="I933" s="43"/>
      <c r="J933" s="25"/>
      <c r="K933" s="25"/>
      <c r="L933" s="44"/>
      <c r="M933" s="44"/>
      <c r="N933" s="44"/>
      <c r="O933" s="42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</row>
    <row r="934" spans="1:63" ht="14.25" customHeight="1" x14ac:dyDescent="0.25">
      <c r="A934" s="41"/>
      <c r="B934" s="42"/>
      <c r="C934" s="42"/>
      <c r="D934" s="35"/>
      <c r="E934" s="25"/>
      <c r="F934" s="42"/>
      <c r="G934" s="30"/>
      <c r="H934" s="25"/>
      <c r="I934" s="43"/>
      <c r="J934" s="25"/>
      <c r="K934" s="25"/>
      <c r="L934" s="44"/>
      <c r="M934" s="44"/>
      <c r="N934" s="44"/>
      <c r="O934" s="42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</row>
    <row r="935" spans="1:63" ht="14.25" customHeight="1" x14ac:dyDescent="0.25">
      <c r="A935" s="41"/>
      <c r="B935" s="42"/>
      <c r="C935" s="42"/>
      <c r="D935" s="35"/>
      <c r="E935" s="25"/>
      <c r="F935" s="42"/>
      <c r="G935" s="30"/>
      <c r="H935" s="25"/>
      <c r="I935" s="43"/>
      <c r="J935" s="25"/>
      <c r="K935" s="25"/>
      <c r="L935" s="44"/>
      <c r="M935" s="44"/>
      <c r="N935" s="44"/>
      <c r="O935" s="42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</row>
    <row r="936" spans="1:63" ht="14.25" customHeight="1" x14ac:dyDescent="0.25">
      <c r="A936" s="41"/>
      <c r="B936" s="42"/>
      <c r="C936" s="42"/>
      <c r="D936" s="35"/>
      <c r="E936" s="25"/>
      <c r="F936" s="42"/>
      <c r="G936" s="30"/>
      <c r="H936" s="25"/>
      <c r="I936" s="43"/>
      <c r="J936" s="25"/>
      <c r="K936" s="25"/>
      <c r="L936" s="44"/>
      <c r="M936" s="44"/>
      <c r="N936" s="44"/>
      <c r="O936" s="42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</row>
    <row r="937" spans="1:63" ht="14.25" customHeight="1" x14ac:dyDescent="0.25">
      <c r="A937" s="41"/>
      <c r="B937" s="42"/>
      <c r="C937" s="42"/>
      <c r="D937" s="35"/>
      <c r="E937" s="25"/>
      <c r="F937" s="42"/>
      <c r="G937" s="30"/>
      <c r="H937" s="25"/>
      <c r="I937" s="43"/>
      <c r="J937" s="25"/>
      <c r="K937" s="25"/>
      <c r="L937" s="44"/>
      <c r="M937" s="44"/>
      <c r="N937" s="44"/>
      <c r="O937" s="42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</row>
    <row r="938" spans="1:63" ht="14.25" customHeight="1" x14ac:dyDescent="0.25">
      <c r="A938" s="41"/>
      <c r="B938" s="42"/>
      <c r="C938" s="42"/>
      <c r="D938" s="35"/>
      <c r="E938" s="25"/>
      <c r="F938" s="42"/>
      <c r="G938" s="30"/>
      <c r="H938" s="25"/>
      <c r="I938" s="43"/>
      <c r="J938" s="25"/>
      <c r="K938" s="25"/>
      <c r="L938" s="44"/>
      <c r="M938" s="44"/>
      <c r="N938" s="44"/>
      <c r="O938" s="42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</row>
    <row r="939" spans="1:63" ht="14.25" customHeight="1" x14ac:dyDescent="0.25">
      <c r="A939" s="41"/>
      <c r="B939" s="42"/>
      <c r="C939" s="42"/>
      <c r="D939" s="35"/>
      <c r="E939" s="25"/>
      <c r="F939" s="42"/>
      <c r="G939" s="30"/>
      <c r="H939" s="25"/>
      <c r="I939" s="43"/>
      <c r="J939" s="25"/>
      <c r="K939" s="25"/>
      <c r="L939" s="44"/>
      <c r="M939" s="44"/>
      <c r="N939" s="44"/>
      <c r="O939" s="42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</row>
    <row r="940" spans="1:63" ht="14.25" customHeight="1" x14ac:dyDescent="0.25">
      <c r="A940" s="41"/>
      <c r="B940" s="42"/>
      <c r="C940" s="42"/>
      <c r="D940" s="35"/>
      <c r="E940" s="25"/>
      <c r="F940" s="42"/>
      <c r="G940" s="30"/>
      <c r="H940" s="25"/>
      <c r="I940" s="43"/>
      <c r="J940" s="25"/>
      <c r="K940" s="25"/>
      <c r="L940" s="44"/>
      <c r="M940" s="44"/>
      <c r="N940" s="44"/>
      <c r="O940" s="42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</row>
    <row r="941" spans="1:63" ht="14.25" customHeight="1" x14ac:dyDescent="0.25">
      <c r="A941" s="41"/>
      <c r="B941" s="42"/>
      <c r="C941" s="42"/>
      <c r="D941" s="35"/>
      <c r="E941" s="25"/>
      <c r="F941" s="42"/>
      <c r="G941" s="30"/>
      <c r="H941" s="25"/>
      <c r="I941" s="43"/>
      <c r="J941" s="25"/>
      <c r="K941" s="25"/>
      <c r="L941" s="44"/>
      <c r="M941" s="44"/>
      <c r="N941" s="44"/>
      <c r="O941" s="42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</row>
    <row r="942" spans="1:63" ht="14.25" customHeight="1" x14ac:dyDescent="0.25">
      <c r="A942" s="41"/>
      <c r="B942" s="42"/>
      <c r="C942" s="42"/>
      <c r="D942" s="35"/>
      <c r="E942" s="25"/>
      <c r="F942" s="42"/>
      <c r="G942" s="30"/>
      <c r="H942" s="25"/>
      <c r="I942" s="43"/>
      <c r="J942" s="25"/>
      <c r="K942" s="25"/>
      <c r="L942" s="44"/>
      <c r="M942" s="44"/>
      <c r="N942" s="44"/>
      <c r="O942" s="42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</row>
    <row r="943" spans="1:63" ht="14.25" customHeight="1" x14ac:dyDescent="0.25">
      <c r="A943" s="41"/>
      <c r="B943" s="42"/>
      <c r="C943" s="42"/>
      <c r="D943" s="35"/>
      <c r="E943" s="25"/>
      <c r="F943" s="42"/>
      <c r="G943" s="30"/>
      <c r="H943" s="25"/>
      <c r="I943" s="43"/>
      <c r="J943" s="25"/>
      <c r="K943" s="25"/>
      <c r="L943" s="44"/>
      <c r="M943" s="44"/>
      <c r="N943" s="44"/>
      <c r="O943" s="42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</row>
    <row r="944" spans="1:63" ht="14.25" customHeight="1" x14ac:dyDescent="0.25">
      <c r="A944" s="41"/>
      <c r="B944" s="42"/>
      <c r="C944" s="42"/>
      <c r="D944" s="35"/>
      <c r="E944" s="25"/>
      <c r="F944" s="42"/>
      <c r="G944" s="30"/>
      <c r="H944" s="25"/>
      <c r="I944" s="43"/>
      <c r="J944" s="25"/>
      <c r="K944" s="25"/>
      <c r="L944" s="44"/>
      <c r="M944" s="44"/>
      <c r="N944" s="44"/>
      <c r="O944" s="42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</row>
    <row r="945" spans="1:63" ht="14.25" customHeight="1" x14ac:dyDescent="0.25">
      <c r="A945" s="41"/>
      <c r="B945" s="42"/>
      <c r="C945" s="42"/>
      <c r="D945" s="35"/>
      <c r="E945" s="25"/>
      <c r="F945" s="42"/>
      <c r="G945" s="30"/>
      <c r="H945" s="25"/>
      <c r="I945" s="43"/>
      <c r="J945" s="25"/>
      <c r="K945" s="25"/>
      <c r="L945" s="44"/>
      <c r="M945" s="44"/>
      <c r="N945" s="44"/>
      <c r="O945" s="42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</row>
    <row r="946" spans="1:63" ht="14.25" customHeight="1" x14ac:dyDescent="0.25">
      <c r="A946" s="41"/>
      <c r="B946" s="42"/>
      <c r="C946" s="42"/>
      <c r="D946" s="35"/>
      <c r="E946" s="25"/>
      <c r="F946" s="42"/>
      <c r="G946" s="30"/>
      <c r="H946" s="25"/>
      <c r="I946" s="43"/>
      <c r="J946" s="25"/>
      <c r="K946" s="25"/>
      <c r="L946" s="44"/>
      <c r="M946" s="44"/>
      <c r="N946" s="44"/>
      <c r="O946" s="42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</row>
    <row r="947" spans="1:63" ht="14.25" customHeight="1" x14ac:dyDescent="0.25">
      <c r="A947" s="41"/>
      <c r="B947" s="42"/>
      <c r="C947" s="42"/>
      <c r="D947" s="35"/>
      <c r="E947" s="25"/>
      <c r="F947" s="42"/>
      <c r="G947" s="30"/>
      <c r="H947" s="25"/>
      <c r="I947" s="43"/>
      <c r="J947" s="25"/>
      <c r="K947" s="25"/>
      <c r="L947" s="44"/>
      <c r="M947" s="44"/>
      <c r="N947" s="44"/>
      <c r="O947" s="42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</row>
    <row r="948" spans="1:63" ht="14.25" customHeight="1" x14ac:dyDescent="0.25">
      <c r="A948" s="41"/>
      <c r="B948" s="42"/>
      <c r="C948" s="42"/>
      <c r="D948" s="35"/>
      <c r="E948" s="25"/>
      <c r="F948" s="42"/>
      <c r="G948" s="30"/>
      <c r="H948" s="25"/>
      <c r="I948" s="43"/>
      <c r="J948" s="25"/>
      <c r="K948" s="25"/>
      <c r="L948" s="44"/>
      <c r="M948" s="44"/>
      <c r="N948" s="44"/>
      <c r="O948" s="42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</row>
    <row r="949" spans="1:63" ht="14.25" customHeight="1" x14ac:dyDescent="0.25">
      <c r="A949" s="41"/>
      <c r="B949" s="42"/>
      <c r="C949" s="42"/>
      <c r="D949" s="35"/>
      <c r="E949" s="25"/>
      <c r="F949" s="42"/>
      <c r="G949" s="30"/>
      <c r="H949" s="25"/>
      <c r="I949" s="43"/>
      <c r="J949" s="25"/>
      <c r="K949" s="25"/>
      <c r="L949" s="44"/>
      <c r="M949" s="44"/>
      <c r="N949" s="44"/>
      <c r="O949" s="42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</row>
    <row r="950" spans="1:63" ht="14.25" customHeight="1" x14ac:dyDescent="0.25">
      <c r="A950" s="41"/>
      <c r="B950" s="42"/>
      <c r="C950" s="42"/>
      <c r="D950" s="35"/>
      <c r="E950" s="25"/>
      <c r="F950" s="42"/>
      <c r="G950" s="30"/>
      <c r="H950" s="25"/>
      <c r="I950" s="43"/>
      <c r="J950" s="25"/>
      <c r="K950" s="25"/>
      <c r="L950" s="44"/>
      <c r="M950" s="44"/>
      <c r="N950" s="44"/>
      <c r="O950" s="42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</row>
    <row r="951" spans="1:63" ht="14.25" customHeight="1" x14ac:dyDescent="0.25">
      <c r="A951" s="41"/>
      <c r="B951" s="42"/>
      <c r="C951" s="42"/>
      <c r="D951" s="35"/>
      <c r="E951" s="25"/>
      <c r="F951" s="42"/>
      <c r="G951" s="30"/>
      <c r="H951" s="25"/>
      <c r="I951" s="43"/>
      <c r="J951" s="25"/>
      <c r="K951" s="25"/>
      <c r="L951" s="44"/>
      <c r="M951" s="44"/>
      <c r="N951" s="44"/>
      <c r="O951" s="42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</row>
    <row r="952" spans="1:63" ht="14.25" customHeight="1" x14ac:dyDescent="0.25">
      <c r="A952" s="41"/>
      <c r="B952" s="42"/>
      <c r="C952" s="42"/>
      <c r="D952" s="35"/>
      <c r="E952" s="25"/>
      <c r="F952" s="42"/>
      <c r="G952" s="30"/>
      <c r="H952" s="25"/>
      <c r="I952" s="43"/>
      <c r="J952" s="25"/>
      <c r="K952" s="25"/>
      <c r="L952" s="44"/>
      <c r="M952" s="44"/>
      <c r="N952" s="44"/>
      <c r="O952" s="42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</row>
    <row r="953" spans="1:63" ht="14.25" customHeight="1" x14ac:dyDescent="0.25">
      <c r="A953" s="41"/>
      <c r="B953" s="42"/>
      <c r="C953" s="42"/>
      <c r="D953" s="35"/>
      <c r="E953" s="25"/>
      <c r="F953" s="42"/>
      <c r="G953" s="30"/>
      <c r="H953" s="25"/>
      <c r="I953" s="43"/>
      <c r="J953" s="25"/>
      <c r="K953" s="25"/>
      <c r="L953" s="44"/>
      <c r="M953" s="44"/>
      <c r="N953" s="44"/>
      <c r="O953" s="42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</row>
    <row r="954" spans="1:63" ht="14.25" customHeight="1" x14ac:dyDescent="0.25">
      <c r="A954" s="41"/>
      <c r="B954" s="42"/>
      <c r="C954" s="42"/>
      <c r="D954" s="35"/>
      <c r="E954" s="25"/>
      <c r="F954" s="42"/>
      <c r="G954" s="30"/>
      <c r="H954" s="25"/>
      <c r="I954" s="43"/>
      <c r="J954" s="25"/>
      <c r="K954" s="25"/>
      <c r="L954" s="44"/>
      <c r="M954" s="44"/>
      <c r="N954" s="44"/>
      <c r="O954" s="42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</row>
    <row r="955" spans="1:63" ht="14.25" customHeight="1" x14ac:dyDescent="0.25">
      <c r="A955" s="41"/>
      <c r="B955" s="42"/>
      <c r="C955" s="42"/>
      <c r="D955" s="35"/>
      <c r="E955" s="25"/>
      <c r="F955" s="42"/>
      <c r="G955" s="30"/>
      <c r="H955" s="25"/>
      <c r="I955" s="43"/>
      <c r="J955" s="25"/>
      <c r="K955" s="25"/>
      <c r="L955" s="44"/>
      <c r="M955" s="44"/>
      <c r="N955" s="44"/>
      <c r="O955" s="42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</row>
    <row r="956" spans="1:63" ht="14.25" customHeight="1" x14ac:dyDescent="0.25">
      <c r="A956" s="41"/>
      <c r="B956" s="42"/>
      <c r="C956" s="42"/>
      <c r="D956" s="35"/>
      <c r="E956" s="25"/>
      <c r="F956" s="42"/>
      <c r="G956" s="30"/>
      <c r="H956" s="25"/>
      <c r="I956" s="43"/>
      <c r="J956" s="25"/>
      <c r="K956" s="25"/>
      <c r="L956" s="44"/>
      <c r="M956" s="44"/>
      <c r="N956" s="44"/>
      <c r="O956" s="42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</row>
    <row r="957" spans="1:63" ht="14.25" customHeight="1" x14ac:dyDescent="0.25">
      <c r="A957" s="41"/>
      <c r="B957" s="42"/>
      <c r="C957" s="42"/>
      <c r="D957" s="35"/>
      <c r="E957" s="25"/>
      <c r="F957" s="42"/>
      <c r="G957" s="30"/>
      <c r="H957" s="25"/>
      <c r="I957" s="43"/>
      <c r="J957" s="25"/>
      <c r="K957" s="25"/>
      <c r="L957" s="44"/>
      <c r="M957" s="44"/>
      <c r="N957" s="44"/>
      <c r="O957" s="42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</row>
    <row r="958" spans="1:63" ht="14.25" customHeight="1" x14ac:dyDescent="0.25">
      <c r="A958" s="41"/>
      <c r="B958" s="42"/>
      <c r="C958" s="42"/>
      <c r="D958" s="35"/>
      <c r="E958" s="25"/>
      <c r="F958" s="42"/>
      <c r="G958" s="30"/>
      <c r="H958" s="25"/>
      <c r="I958" s="43"/>
      <c r="J958" s="25"/>
      <c r="K958" s="25"/>
      <c r="L958" s="44"/>
      <c r="M958" s="44"/>
      <c r="N958" s="44"/>
      <c r="O958" s="42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</row>
    <row r="959" spans="1:63" ht="14.25" customHeight="1" x14ac:dyDescent="0.25">
      <c r="A959" s="41"/>
      <c r="B959" s="42"/>
      <c r="C959" s="42"/>
      <c r="D959" s="35"/>
      <c r="E959" s="25"/>
      <c r="F959" s="42"/>
      <c r="G959" s="30"/>
      <c r="H959" s="25"/>
      <c r="I959" s="43"/>
      <c r="J959" s="25"/>
      <c r="K959" s="25"/>
      <c r="L959" s="44"/>
      <c r="M959" s="44"/>
      <c r="N959" s="44"/>
      <c r="O959" s="42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</row>
    <row r="960" spans="1:63" ht="14.25" customHeight="1" x14ac:dyDescent="0.25">
      <c r="A960" s="41"/>
      <c r="B960" s="42"/>
      <c r="C960" s="42"/>
      <c r="D960" s="35"/>
      <c r="E960" s="25"/>
      <c r="F960" s="42"/>
      <c r="G960" s="30"/>
      <c r="H960" s="25"/>
      <c r="I960" s="43"/>
      <c r="J960" s="25"/>
      <c r="K960" s="25"/>
      <c r="L960" s="44"/>
      <c r="M960" s="44"/>
      <c r="N960" s="44"/>
      <c r="O960" s="42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</row>
    <row r="961" spans="1:63" ht="14.25" customHeight="1" x14ac:dyDescent="0.25">
      <c r="A961" s="41"/>
      <c r="B961" s="42"/>
      <c r="C961" s="42"/>
      <c r="D961" s="35"/>
      <c r="E961" s="25"/>
      <c r="F961" s="42"/>
      <c r="G961" s="30"/>
      <c r="H961" s="25"/>
      <c r="I961" s="43"/>
      <c r="J961" s="25"/>
      <c r="K961" s="25"/>
      <c r="L961" s="44"/>
      <c r="M961" s="44"/>
      <c r="N961" s="44"/>
      <c r="O961" s="42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</row>
    <row r="962" spans="1:63" ht="14.25" customHeight="1" x14ac:dyDescent="0.25">
      <c r="A962" s="41"/>
      <c r="B962" s="42"/>
      <c r="C962" s="42"/>
      <c r="D962" s="35"/>
      <c r="E962" s="25"/>
      <c r="F962" s="42"/>
      <c r="G962" s="30"/>
      <c r="H962" s="25"/>
      <c r="I962" s="43"/>
      <c r="J962" s="25"/>
      <c r="K962" s="25"/>
      <c r="L962" s="44"/>
      <c r="M962" s="44"/>
      <c r="N962" s="44"/>
      <c r="O962" s="42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</row>
    <row r="963" spans="1:63" ht="14.25" customHeight="1" x14ac:dyDescent="0.25">
      <c r="A963" s="41"/>
      <c r="B963" s="42"/>
      <c r="C963" s="42"/>
      <c r="D963" s="35"/>
      <c r="E963" s="25"/>
      <c r="F963" s="42"/>
      <c r="G963" s="30"/>
      <c r="H963" s="25"/>
      <c r="I963" s="43"/>
      <c r="J963" s="25"/>
      <c r="K963" s="25"/>
      <c r="L963" s="44"/>
      <c r="M963" s="44"/>
      <c r="N963" s="44"/>
      <c r="O963" s="42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</row>
    <row r="964" spans="1:63" ht="14.25" customHeight="1" x14ac:dyDescent="0.25">
      <c r="A964" s="41"/>
      <c r="B964" s="42"/>
      <c r="C964" s="42"/>
      <c r="D964" s="35"/>
      <c r="E964" s="25"/>
      <c r="F964" s="42"/>
      <c r="G964" s="30"/>
      <c r="H964" s="25"/>
      <c r="I964" s="43"/>
      <c r="J964" s="25"/>
      <c r="K964" s="25"/>
      <c r="L964" s="44"/>
      <c r="M964" s="44"/>
      <c r="N964" s="44"/>
      <c r="O964" s="42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</row>
    <row r="965" spans="1:63" ht="14.25" customHeight="1" x14ac:dyDescent="0.25">
      <c r="A965" s="41"/>
      <c r="B965" s="42"/>
      <c r="C965" s="42"/>
      <c r="D965" s="35"/>
      <c r="E965" s="25"/>
      <c r="F965" s="42"/>
      <c r="G965" s="30"/>
      <c r="H965" s="25"/>
      <c r="I965" s="43"/>
      <c r="J965" s="25"/>
      <c r="K965" s="25"/>
      <c r="L965" s="44"/>
      <c r="M965" s="44"/>
      <c r="N965" s="44"/>
      <c r="O965" s="42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</row>
    <row r="966" spans="1:63" ht="14.25" customHeight="1" x14ac:dyDescent="0.25">
      <c r="A966" s="41"/>
      <c r="B966" s="42"/>
      <c r="C966" s="42"/>
      <c r="D966" s="35"/>
      <c r="E966" s="25"/>
      <c r="F966" s="42"/>
      <c r="G966" s="30"/>
      <c r="H966" s="25"/>
      <c r="I966" s="43"/>
      <c r="J966" s="25"/>
      <c r="K966" s="25"/>
      <c r="L966" s="44"/>
      <c r="M966" s="44"/>
      <c r="N966" s="44"/>
      <c r="O966" s="42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</row>
    <row r="967" spans="1:63" ht="14.25" customHeight="1" x14ac:dyDescent="0.25">
      <c r="A967" s="41"/>
      <c r="B967" s="42"/>
      <c r="C967" s="42"/>
      <c r="D967" s="35"/>
      <c r="E967" s="25"/>
      <c r="F967" s="42"/>
      <c r="G967" s="30"/>
      <c r="H967" s="25"/>
      <c r="I967" s="43"/>
      <c r="J967" s="25"/>
      <c r="K967" s="25"/>
      <c r="L967" s="44"/>
      <c r="M967" s="44"/>
      <c r="N967" s="44"/>
      <c r="O967" s="42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</row>
    <row r="968" spans="1:63" ht="14.25" customHeight="1" x14ac:dyDescent="0.25">
      <c r="A968" s="41"/>
      <c r="B968" s="42"/>
      <c r="C968" s="42"/>
      <c r="D968" s="35"/>
      <c r="E968" s="25"/>
      <c r="F968" s="42"/>
      <c r="G968" s="30"/>
      <c r="H968" s="25"/>
      <c r="I968" s="43"/>
      <c r="J968" s="25"/>
      <c r="K968" s="25"/>
      <c r="L968" s="44"/>
      <c r="M968" s="44"/>
      <c r="N968" s="44"/>
      <c r="O968" s="42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</row>
    <row r="969" spans="1:63" ht="14.25" customHeight="1" x14ac:dyDescent="0.25">
      <c r="A969" s="41"/>
      <c r="B969" s="42"/>
      <c r="C969" s="42"/>
      <c r="D969" s="35"/>
      <c r="E969" s="25"/>
      <c r="F969" s="42"/>
      <c r="G969" s="30"/>
      <c r="H969" s="25"/>
      <c r="I969" s="43"/>
      <c r="J969" s="25"/>
      <c r="K969" s="25"/>
      <c r="L969" s="44"/>
      <c r="M969" s="44"/>
      <c r="N969" s="44"/>
      <c r="O969" s="42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</row>
    <row r="970" spans="1:63" ht="14.25" customHeight="1" x14ac:dyDescent="0.25">
      <c r="A970" s="41"/>
      <c r="B970" s="42"/>
      <c r="C970" s="42"/>
      <c r="D970" s="35"/>
      <c r="E970" s="25"/>
      <c r="F970" s="42"/>
      <c r="G970" s="30"/>
      <c r="H970" s="25"/>
      <c r="I970" s="43"/>
      <c r="J970" s="25"/>
      <c r="K970" s="25"/>
      <c r="L970" s="44"/>
      <c r="M970" s="44"/>
      <c r="N970" s="44"/>
      <c r="O970" s="42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</row>
    <row r="971" spans="1:63" ht="14.25" customHeight="1" x14ac:dyDescent="0.25">
      <c r="A971" s="41"/>
      <c r="B971" s="42"/>
      <c r="C971" s="42"/>
      <c r="D971" s="35"/>
      <c r="E971" s="25"/>
      <c r="F971" s="42"/>
      <c r="G971" s="30"/>
      <c r="H971" s="25"/>
      <c r="I971" s="43"/>
      <c r="J971" s="25"/>
      <c r="K971" s="25"/>
      <c r="L971" s="44"/>
      <c r="M971" s="44"/>
      <c r="N971" s="44"/>
      <c r="O971" s="42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</row>
    <row r="972" spans="1:63" ht="14.25" customHeight="1" x14ac:dyDescent="0.25">
      <c r="A972" s="41"/>
      <c r="B972" s="42"/>
      <c r="C972" s="42"/>
      <c r="D972" s="35"/>
      <c r="E972" s="25"/>
      <c r="F972" s="42"/>
      <c r="G972" s="30"/>
      <c r="H972" s="25"/>
      <c r="I972" s="43"/>
      <c r="J972" s="25"/>
      <c r="K972" s="25"/>
      <c r="L972" s="44"/>
      <c r="M972" s="44"/>
      <c r="N972" s="44"/>
      <c r="O972" s="42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</row>
    <row r="973" spans="1:63" ht="14.25" customHeight="1" x14ac:dyDescent="0.25">
      <c r="A973" s="41"/>
      <c r="B973" s="42"/>
      <c r="C973" s="42"/>
      <c r="D973" s="35"/>
      <c r="E973" s="25"/>
      <c r="F973" s="42"/>
      <c r="G973" s="30"/>
      <c r="H973" s="25"/>
      <c r="I973" s="43"/>
      <c r="J973" s="25"/>
      <c r="K973" s="25"/>
      <c r="L973" s="44"/>
      <c r="M973" s="44"/>
      <c r="N973" s="44"/>
      <c r="O973" s="42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</row>
    <row r="974" spans="1:63" ht="14.25" customHeight="1" x14ac:dyDescent="0.25">
      <c r="A974" s="41"/>
      <c r="B974" s="42"/>
      <c r="C974" s="42"/>
      <c r="D974" s="35"/>
      <c r="E974" s="25"/>
      <c r="F974" s="42"/>
      <c r="G974" s="30"/>
      <c r="H974" s="25"/>
      <c r="I974" s="43"/>
      <c r="J974" s="25"/>
      <c r="K974" s="25"/>
      <c r="L974" s="44"/>
      <c r="M974" s="44"/>
      <c r="N974" s="44"/>
      <c r="O974" s="42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</row>
    <row r="975" spans="1:63" ht="14.25" customHeight="1" x14ac:dyDescent="0.25">
      <c r="A975" s="41"/>
      <c r="B975" s="42"/>
      <c r="C975" s="42"/>
      <c r="D975" s="35"/>
      <c r="E975" s="25"/>
      <c r="F975" s="42"/>
      <c r="G975" s="30"/>
      <c r="H975" s="25"/>
      <c r="I975" s="43"/>
      <c r="J975" s="25"/>
      <c r="K975" s="25"/>
      <c r="L975" s="44"/>
      <c r="M975" s="44"/>
      <c r="N975" s="44"/>
      <c r="O975" s="42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</row>
    <row r="976" spans="1:63" ht="14.25" customHeight="1" x14ac:dyDescent="0.25">
      <c r="A976" s="41"/>
      <c r="B976" s="42"/>
      <c r="C976" s="42"/>
      <c r="D976" s="35"/>
      <c r="E976" s="25"/>
      <c r="F976" s="42"/>
      <c r="G976" s="30"/>
      <c r="H976" s="25"/>
      <c r="I976" s="43"/>
      <c r="J976" s="25"/>
      <c r="K976" s="25"/>
      <c r="L976" s="44"/>
      <c r="M976" s="44"/>
      <c r="N976" s="44"/>
      <c r="O976" s="42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</row>
    <row r="977" spans="1:63" ht="14.25" customHeight="1" x14ac:dyDescent="0.25">
      <c r="A977" s="41"/>
      <c r="B977" s="42"/>
      <c r="C977" s="42"/>
      <c r="D977" s="35"/>
      <c r="E977" s="25"/>
      <c r="F977" s="42"/>
      <c r="G977" s="30"/>
      <c r="H977" s="25"/>
      <c r="I977" s="43"/>
      <c r="J977" s="25"/>
      <c r="K977" s="25"/>
      <c r="L977" s="44"/>
      <c r="M977" s="44"/>
      <c r="N977" s="44"/>
      <c r="O977" s="42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</row>
    <row r="978" spans="1:63" ht="14.25" customHeight="1" x14ac:dyDescent="0.25">
      <c r="A978" s="41"/>
      <c r="B978" s="42"/>
      <c r="C978" s="42"/>
      <c r="D978" s="35"/>
      <c r="E978" s="25"/>
      <c r="F978" s="42"/>
      <c r="G978" s="30"/>
      <c r="H978" s="25"/>
      <c r="I978" s="43"/>
      <c r="J978" s="25"/>
      <c r="K978" s="25"/>
      <c r="L978" s="44"/>
      <c r="M978" s="44"/>
      <c r="N978" s="44"/>
      <c r="O978" s="42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</row>
    <row r="979" spans="1:63" ht="14.25" customHeight="1" x14ac:dyDescent="0.25">
      <c r="A979" s="41"/>
      <c r="B979" s="42"/>
      <c r="C979" s="42"/>
      <c r="D979" s="35"/>
      <c r="E979" s="25"/>
      <c r="F979" s="42"/>
      <c r="G979" s="30"/>
      <c r="H979" s="25"/>
      <c r="I979" s="43"/>
      <c r="J979" s="25"/>
      <c r="K979" s="25"/>
      <c r="L979" s="44"/>
      <c r="M979" s="44"/>
      <c r="N979" s="44"/>
      <c r="O979" s="42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</row>
    <row r="980" spans="1:63" ht="14.25" customHeight="1" x14ac:dyDescent="0.25">
      <c r="A980" s="41"/>
      <c r="B980" s="42"/>
      <c r="C980" s="42"/>
      <c r="D980" s="35"/>
      <c r="E980" s="25"/>
      <c r="F980" s="42"/>
      <c r="G980" s="30"/>
      <c r="H980" s="25"/>
      <c r="I980" s="43"/>
      <c r="J980" s="25"/>
      <c r="K980" s="25"/>
      <c r="L980" s="44"/>
      <c r="M980" s="44"/>
      <c r="N980" s="44"/>
      <c r="O980" s="42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</row>
    <row r="981" spans="1:63" ht="14.25" customHeight="1" x14ac:dyDescent="0.25">
      <c r="A981" s="41"/>
      <c r="B981" s="42"/>
      <c r="C981" s="42"/>
      <c r="D981" s="35"/>
      <c r="E981" s="25"/>
      <c r="F981" s="42"/>
      <c r="G981" s="30"/>
      <c r="H981" s="25"/>
      <c r="I981" s="43"/>
      <c r="J981" s="25"/>
      <c r="K981" s="25"/>
      <c r="L981" s="44"/>
      <c r="M981" s="44"/>
      <c r="N981" s="44"/>
      <c r="O981" s="42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</row>
    <row r="982" spans="1:63" ht="14.25" customHeight="1" x14ac:dyDescent="0.25">
      <c r="A982" s="41"/>
      <c r="B982" s="42"/>
      <c r="C982" s="42"/>
      <c r="D982" s="35"/>
      <c r="E982" s="25"/>
      <c r="F982" s="42"/>
      <c r="G982" s="30"/>
      <c r="H982" s="25"/>
      <c r="I982" s="43"/>
      <c r="J982" s="25"/>
      <c r="K982" s="25"/>
      <c r="L982" s="44"/>
      <c r="M982" s="44"/>
      <c r="N982" s="44"/>
      <c r="O982" s="42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</row>
    <row r="983" spans="1:63" ht="14.25" customHeight="1" x14ac:dyDescent="0.25">
      <c r="A983" s="41"/>
      <c r="B983" s="42"/>
      <c r="C983" s="42"/>
      <c r="D983" s="35"/>
      <c r="E983" s="25"/>
      <c r="F983" s="42"/>
      <c r="G983" s="30"/>
      <c r="H983" s="25"/>
      <c r="I983" s="43"/>
      <c r="J983" s="25"/>
      <c r="K983" s="25"/>
      <c r="L983" s="44"/>
      <c r="M983" s="44"/>
      <c r="N983" s="44"/>
      <c r="O983" s="42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</row>
    <row r="984" spans="1:63" ht="14.25" customHeight="1" x14ac:dyDescent="0.25">
      <c r="A984" s="41"/>
      <c r="B984" s="42"/>
      <c r="C984" s="42"/>
      <c r="D984" s="35"/>
      <c r="E984" s="25"/>
      <c r="F984" s="42"/>
      <c r="G984" s="30"/>
      <c r="H984" s="25"/>
      <c r="I984" s="43"/>
      <c r="J984" s="25"/>
      <c r="K984" s="25"/>
      <c r="L984" s="44"/>
      <c r="M984" s="44"/>
      <c r="N984" s="44"/>
      <c r="O984" s="42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</row>
    <row r="985" spans="1:63" ht="14.25" customHeight="1" x14ac:dyDescent="0.25">
      <c r="A985" s="41"/>
      <c r="B985" s="42"/>
      <c r="C985" s="42"/>
      <c r="D985" s="35"/>
      <c r="E985" s="25"/>
      <c r="F985" s="42"/>
      <c r="G985" s="30"/>
      <c r="H985" s="25"/>
      <c r="I985" s="43"/>
      <c r="J985" s="25"/>
      <c r="K985" s="25"/>
      <c r="L985" s="44"/>
      <c r="M985" s="44"/>
      <c r="N985" s="44"/>
      <c r="O985" s="42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</row>
    <row r="986" spans="1:63" ht="14.25" customHeight="1" x14ac:dyDescent="0.25">
      <c r="A986" s="41"/>
      <c r="B986" s="42"/>
      <c r="C986" s="42"/>
      <c r="D986" s="35"/>
      <c r="E986" s="25"/>
      <c r="F986" s="42"/>
      <c r="G986" s="30"/>
      <c r="H986" s="25"/>
      <c r="I986" s="43"/>
      <c r="J986" s="25"/>
      <c r="K986" s="25"/>
      <c r="L986" s="44"/>
      <c r="M986" s="44"/>
      <c r="N986" s="44"/>
      <c r="O986" s="42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</row>
    <row r="987" spans="1:63" ht="14.25" customHeight="1" x14ac:dyDescent="0.25">
      <c r="A987" s="41"/>
      <c r="B987" s="42"/>
      <c r="C987" s="42"/>
      <c r="D987" s="35"/>
      <c r="E987" s="25"/>
      <c r="F987" s="42"/>
      <c r="G987" s="30"/>
      <c r="H987" s="25"/>
      <c r="I987" s="43"/>
      <c r="J987" s="25"/>
      <c r="K987" s="25"/>
      <c r="L987" s="44"/>
      <c r="M987" s="44"/>
      <c r="N987" s="44"/>
      <c r="O987" s="42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</row>
    <row r="988" spans="1:63" ht="14.25" customHeight="1" x14ac:dyDescent="0.25">
      <c r="A988" s="41"/>
      <c r="B988" s="42"/>
      <c r="C988" s="42"/>
      <c r="D988" s="35"/>
      <c r="E988" s="25"/>
      <c r="F988" s="42"/>
      <c r="G988" s="30"/>
      <c r="H988" s="25"/>
      <c r="I988" s="43"/>
      <c r="J988" s="25"/>
      <c r="K988" s="25"/>
      <c r="L988" s="44"/>
      <c r="M988" s="44"/>
      <c r="N988" s="44"/>
      <c r="O988" s="42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</row>
    <row r="989" spans="1:63" ht="14.25" customHeight="1" x14ac:dyDescent="0.25">
      <c r="A989" s="41"/>
      <c r="B989" s="42"/>
      <c r="C989" s="42"/>
      <c r="D989" s="35"/>
      <c r="E989" s="25"/>
      <c r="F989" s="42"/>
      <c r="G989" s="30"/>
      <c r="H989" s="25"/>
      <c r="I989" s="43"/>
      <c r="J989" s="25"/>
      <c r="K989" s="25"/>
      <c r="L989" s="44"/>
      <c r="M989" s="44"/>
      <c r="N989" s="44"/>
      <c r="O989" s="42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</row>
    <row r="990" spans="1:63" ht="14.25" customHeight="1" x14ac:dyDescent="0.25">
      <c r="A990" s="41"/>
      <c r="B990" s="42"/>
      <c r="C990" s="42"/>
      <c r="D990" s="35"/>
      <c r="E990" s="25"/>
      <c r="F990" s="42"/>
      <c r="G990" s="30"/>
      <c r="H990" s="25"/>
      <c r="I990" s="43"/>
      <c r="J990" s="25"/>
      <c r="K990" s="25"/>
      <c r="L990" s="44"/>
      <c r="M990" s="44"/>
      <c r="N990" s="44"/>
      <c r="O990" s="42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</row>
    <row r="991" spans="1:63" ht="14.25" customHeight="1" x14ac:dyDescent="0.25">
      <c r="A991" s="41"/>
      <c r="B991" s="42"/>
      <c r="C991" s="42"/>
      <c r="D991" s="35"/>
      <c r="E991" s="25"/>
      <c r="F991" s="42"/>
      <c r="G991" s="30"/>
      <c r="H991" s="25"/>
      <c r="I991" s="43"/>
      <c r="J991" s="25"/>
      <c r="K991" s="25"/>
      <c r="L991" s="44"/>
      <c r="M991" s="44"/>
      <c r="N991" s="44"/>
      <c r="O991" s="42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</row>
    <row r="992" spans="1:63" ht="14.25" customHeight="1" x14ac:dyDescent="0.25">
      <c r="A992" s="41"/>
      <c r="B992" s="42"/>
      <c r="C992" s="42"/>
      <c r="D992" s="35"/>
      <c r="E992" s="25"/>
      <c r="F992" s="42"/>
      <c r="G992" s="30"/>
      <c r="H992" s="25"/>
      <c r="I992" s="43"/>
      <c r="J992" s="25"/>
      <c r="K992" s="25"/>
      <c r="L992" s="44"/>
      <c r="M992" s="44"/>
      <c r="N992" s="44"/>
      <c r="O992" s="42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</row>
    <row r="993" spans="1:63" ht="14.25" customHeight="1" x14ac:dyDescent="0.25">
      <c r="A993" s="41"/>
      <c r="B993" s="42"/>
      <c r="C993" s="42"/>
      <c r="D993" s="35"/>
      <c r="E993" s="25"/>
      <c r="F993" s="42"/>
      <c r="G993" s="30"/>
      <c r="H993" s="25"/>
      <c r="I993" s="43"/>
      <c r="J993" s="25"/>
      <c r="K993" s="25"/>
      <c r="L993" s="44"/>
      <c r="M993" s="44"/>
      <c r="N993" s="44"/>
      <c r="O993" s="42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</row>
    <row r="994" spans="1:63" ht="14.25" customHeight="1" x14ac:dyDescent="0.25">
      <c r="A994" s="41"/>
      <c r="B994" s="42"/>
      <c r="C994" s="42"/>
      <c r="D994" s="35"/>
      <c r="E994" s="25"/>
      <c r="F994" s="42"/>
      <c r="G994" s="30"/>
      <c r="H994" s="25"/>
      <c r="I994" s="43"/>
      <c r="J994" s="25"/>
      <c r="K994" s="25"/>
      <c r="L994" s="44"/>
      <c r="M994" s="44"/>
      <c r="N994" s="44"/>
      <c r="O994" s="42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</row>
    <row r="995" spans="1:63" ht="14.25" customHeight="1" x14ac:dyDescent="0.25">
      <c r="A995" s="41"/>
      <c r="B995" s="42"/>
      <c r="C995" s="42"/>
      <c r="D995" s="35"/>
      <c r="E995" s="25"/>
      <c r="F995" s="42"/>
      <c r="G995" s="30"/>
      <c r="H995" s="25"/>
      <c r="I995" s="43"/>
      <c r="J995" s="25"/>
      <c r="K995" s="25"/>
      <c r="L995" s="44"/>
      <c r="M995" s="44"/>
      <c r="N995" s="44"/>
      <c r="O995" s="42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</row>
    <row r="996" spans="1:63" ht="14.25" customHeight="1" x14ac:dyDescent="0.25">
      <c r="A996" s="41"/>
      <c r="B996" s="42"/>
      <c r="C996" s="42"/>
      <c r="D996" s="35"/>
      <c r="E996" s="25"/>
      <c r="F996" s="42"/>
      <c r="G996" s="30"/>
      <c r="H996" s="25"/>
      <c r="I996" s="43"/>
      <c r="J996" s="25"/>
      <c r="K996" s="25"/>
      <c r="L996" s="44"/>
      <c r="M996" s="44"/>
      <c r="N996" s="44"/>
      <c r="O996" s="42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</row>
    <row r="997" spans="1:63" ht="14.25" customHeight="1" x14ac:dyDescent="0.25">
      <c r="A997" s="41"/>
      <c r="B997" s="42"/>
      <c r="C997" s="42"/>
      <c r="D997" s="35"/>
      <c r="E997" s="25"/>
      <c r="F997" s="42"/>
      <c r="G997" s="30"/>
      <c r="H997" s="25"/>
      <c r="I997" s="43"/>
      <c r="J997" s="25"/>
      <c r="K997" s="25"/>
      <c r="L997" s="44"/>
      <c r="M997" s="44"/>
      <c r="N997" s="44"/>
      <c r="O997" s="42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</row>
    <row r="998" spans="1:63" ht="14.25" customHeight="1" x14ac:dyDescent="0.25">
      <c r="A998" s="41"/>
      <c r="B998" s="42"/>
      <c r="C998" s="42"/>
      <c r="D998" s="35"/>
      <c r="E998" s="25"/>
      <c r="F998" s="42"/>
      <c r="G998" s="30"/>
      <c r="H998" s="25"/>
      <c r="I998" s="43"/>
      <c r="J998" s="25"/>
      <c r="K998" s="25"/>
      <c r="L998" s="44"/>
      <c r="M998" s="44"/>
      <c r="N998" s="44"/>
      <c r="O998" s="42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</row>
    <row r="999" spans="1:63" ht="14.25" customHeight="1" x14ac:dyDescent="0.25">
      <c r="A999" s="41"/>
      <c r="B999" s="42"/>
      <c r="C999" s="42"/>
      <c r="D999" s="35"/>
      <c r="E999" s="25"/>
      <c r="F999" s="42"/>
      <c r="G999" s="30"/>
      <c r="H999" s="25"/>
      <c r="I999" s="43"/>
      <c r="J999" s="25"/>
      <c r="K999" s="25"/>
      <c r="L999" s="44"/>
      <c r="M999" s="44"/>
      <c r="N999" s="44"/>
      <c r="O999" s="42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</row>
    <row r="1000" spans="1:63" ht="14.25" customHeight="1" x14ac:dyDescent="0.25">
      <c r="A1000" s="41"/>
      <c r="B1000" s="42"/>
      <c r="C1000" s="42"/>
      <c r="D1000" s="35"/>
      <c r="E1000" s="25"/>
      <c r="F1000" s="42"/>
      <c r="G1000" s="30"/>
      <c r="H1000" s="25"/>
      <c r="I1000" s="43"/>
      <c r="J1000" s="25"/>
      <c r="K1000" s="25"/>
      <c r="L1000" s="44"/>
      <c r="M1000" s="44"/>
      <c r="N1000" s="44"/>
      <c r="O1000" s="42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</row>
  </sheetData>
  <mergeCells count="30">
    <mergeCell ref="B9:C9"/>
    <mergeCell ref="D9:E9"/>
    <mergeCell ref="F26:F32"/>
    <mergeCell ref="F35:F69"/>
    <mergeCell ref="D5:E5"/>
    <mergeCell ref="F5:F18"/>
    <mergeCell ref="D6:E6"/>
    <mergeCell ref="D7:E7"/>
    <mergeCell ref="D8:E8"/>
    <mergeCell ref="B21:N21"/>
    <mergeCell ref="B22:N22"/>
    <mergeCell ref="D11:E11"/>
    <mergeCell ref="D12:E12"/>
    <mergeCell ref="BH24:BK24"/>
    <mergeCell ref="B23:N23"/>
    <mergeCell ref="B24:N24"/>
    <mergeCell ref="P24:S24"/>
    <mergeCell ref="T24:W24"/>
    <mergeCell ref="X24:AA24"/>
    <mergeCell ref="AB24:AE24"/>
    <mergeCell ref="AF24:AI24"/>
    <mergeCell ref="AJ24:AM24"/>
    <mergeCell ref="AN24:AQ24"/>
    <mergeCell ref="AR24:AU24"/>
    <mergeCell ref="P15:Q16"/>
    <mergeCell ref="AZ19:BG19"/>
    <mergeCell ref="B20:N20"/>
    <mergeCell ref="AV24:AY24"/>
    <mergeCell ref="AZ24:BC24"/>
    <mergeCell ref="BD24:BG24"/>
  </mergeCells>
  <conditionalFormatting sqref="D11:D12">
    <cfRule type="cellIs" dxfId="9" priority="1" operator="equal">
      <formula>"FALSE"</formula>
    </cfRule>
  </conditionalFormatting>
  <conditionalFormatting sqref="D11:D12">
    <cfRule type="cellIs" dxfId="8" priority="2" operator="equal">
      <formula>"TRUE"</formula>
    </cfRule>
  </conditionalFormatting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500-000000000000}">
          <x14:formula1>
            <xm:f>Settings!$F$2:$F$3</xm:f>
          </x14:formula1>
          <xm:sqref>D9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E2EFD9"/>
  </sheetPr>
  <dimension ref="A1:BK434"/>
  <sheetViews>
    <sheetView topLeftCell="A4" workbookViewId="0"/>
  </sheetViews>
  <sheetFormatPr defaultColWidth="12.59765625" defaultRowHeight="15" customHeight="1" x14ac:dyDescent="0.25"/>
  <cols>
    <col min="1" max="1" width="2.8984375" customWidth="1"/>
    <col min="2" max="2" width="34.5" customWidth="1"/>
    <col min="3" max="3" width="2.8984375" customWidth="1"/>
    <col min="4" max="4" width="16.5" customWidth="1"/>
    <col min="5" max="5" width="7.59765625" customWidth="1"/>
    <col min="6" max="6" width="8.69921875" customWidth="1"/>
    <col min="7" max="7" width="13.69921875" customWidth="1"/>
    <col min="8" max="8" width="10.8984375" customWidth="1"/>
    <col min="9" max="9" width="16.69921875" customWidth="1"/>
    <col min="10" max="10" width="11.5" customWidth="1"/>
    <col min="11" max="11" width="59" customWidth="1"/>
    <col min="12" max="12" width="8" customWidth="1"/>
    <col min="13" max="13" width="10.19921875" customWidth="1"/>
    <col min="14" max="14" width="10.5" customWidth="1"/>
    <col min="15" max="15" width="2.5" customWidth="1"/>
    <col min="16" max="16" width="3.69921875" customWidth="1"/>
    <col min="17" max="17" width="9.3984375" customWidth="1"/>
    <col min="18" max="18" width="5.8984375" customWidth="1"/>
    <col min="19" max="19" width="9.3984375" customWidth="1"/>
    <col min="20" max="20" width="3.69921875" customWidth="1"/>
    <col min="21" max="21" width="9.3984375" customWidth="1"/>
    <col min="22" max="22" width="5.8984375" customWidth="1"/>
    <col min="23" max="23" width="9.3984375" customWidth="1"/>
    <col min="24" max="24" width="3.69921875" customWidth="1"/>
    <col min="25" max="25" width="9.3984375" customWidth="1"/>
    <col min="26" max="26" width="5.8984375" customWidth="1"/>
    <col min="27" max="27" width="9.3984375" customWidth="1"/>
    <col min="28" max="28" width="3.69921875" customWidth="1"/>
    <col min="29" max="29" width="9.3984375" customWidth="1"/>
    <col min="30" max="30" width="5.8984375" customWidth="1"/>
    <col min="31" max="31" width="9.3984375" customWidth="1"/>
    <col min="32" max="32" width="3.69921875" customWidth="1"/>
    <col min="33" max="33" width="9.3984375" customWidth="1"/>
    <col min="34" max="34" width="5.8984375" customWidth="1"/>
    <col min="35" max="35" width="9.3984375" customWidth="1"/>
    <col min="36" max="36" width="3.69921875" customWidth="1"/>
    <col min="37" max="37" width="9.3984375" customWidth="1"/>
    <col min="38" max="38" width="5.8984375" customWidth="1"/>
    <col min="39" max="39" width="9.3984375" customWidth="1"/>
    <col min="40" max="40" width="3.69921875" customWidth="1"/>
    <col min="41" max="41" width="9.3984375" customWidth="1"/>
    <col min="42" max="42" width="5.8984375" customWidth="1"/>
    <col min="43" max="43" width="9.3984375" customWidth="1"/>
    <col min="44" max="44" width="3.69921875" customWidth="1"/>
    <col min="45" max="45" width="9.3984375" customWidth="1"/>
    <col min="46" max="46" width="5.8984375" customWidth="1"/>
    <col min="47" max="47" width="9.3984375" customWidth="1"/>
    <col min="48" max="48" width="3.69921875" customWidth="1"/>
    <col min="49" max="49" width="9.3984375" customWidth="1"/>
    <col min="50" max="50" width="5.8984375" customWidth="1"/>
    <col min="51" max="51" width="9.3984375" customWidth="1"/>
    <col min="52" max="52" width="3.69921875" customWidth="1"/>
    <col min="53" max="53" width="9.3984375" customWidth="1"/>
    <col min="54" max="54" width="5.8984375" customWidth="1"/>
    <col min="55" max="55" width="9.3984375" customWidth="1"/>
    <col min="56" max="56" width="3.69921875" customWidth="1"/>
    <col min="57" max="57" width="9.3984375" customWidth="1"/>
    <col min="58" max="58" width="5.8984375" customWidth="1"/>
    <col min="59" max="59" width="9.3984375" customWidth="1"/>
    <col min="60" max="60" width="3.69921875" customWidth="1"/>
    <col min="61" max="61" width="9.3984375" customWidth="1"/>
    <col min="62" max="62" width="5.8984375" customWidth="1"/>
    <col min="63" max="63" width="9.3984375" customWidth="1"/>
  </cols>
  <sheetData>
    <row r="1" spans="1:34" ht="14.25" hidden="1" customHeight="1" x14ac:dyDescent="0.25">
      <c r="A1" s="41"/>
      <c r="B1" s="42"/>
      <c r="C1" s="42"/>
      <c r="D1" s="35"/>
      <c r="E1" s="25"/>
      <c r="F1" s="42"/>
      <c r="G1" s="30"/>
      <c r="H1" s="25"/>
      <c r="I1" s="43">
        <v>0</v>
      </c>
      <c r="J1" s="25"/>
      <c r="K1" s="25"/>
      <c r="L1" s="44"/>
      <c r="M1" s="44"/>
      <c r="N1" s="44"/>
      <c r="O1" s="42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</row>
    <row r="2" spans="1:34" ht="14.25" hidden="1" customHeight="1" x14ac:dyDescent="0.25">
      <c r="A2" s="41"/>
      <c r="B2" s="42"/>
      <c r="C2" s="42"/>
      <c r="D2" s="35"/>
      <c r="E2" s="25"/>
      <c r="F2" s="42"/>
      <c r="G2" s="30"/>
      <c r="H2" s="25"/>
      <c r="I2" s="43" t="s">
        <v>2336</v>
      </c>
      <c r="J2" s="25"/>
      <c r="K2" s="25"/>
      <c r="L2" s="44"/>
      <c r="M2" s="44"/>
      <c r="N2" s="44"/>
      <c r="O2" s="42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</row>
    <row r="3" spans="1:34" ht="14.25" hidden="1" customHeight="1" x14ac:dyDescent="0.25">
      <c r="A3" s="41"/>
      <c r="B3" s="42"/>
      <c r="C3" s="42"/>
      <c r="D3" s="35"/>
      <c r="E3" s="25"/>
      <c r="F3" s="42"/>
      <c r="G3" s="30"/>
      <c r="H3" s="25"/>
      <c r="I3" s="45">
        <f>D5</f>
        <v>5099</v>
      </c>
      <c r="J3" s="25"/>
      <c r="K3" s="25"/>
      <c r="L3" s="44"/>
      <c r="M3" s="44"/>
      <c r="N3" s="44"/>
      <c r="O3" s="42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</row>
    <row r="4" spans="1:34" ht="14.25" customHeight="1" x14ac:dyDescent="0.25">
      <c r="A4" s="41"/>
      <c r="B4" s="42"/>
      <c r="C4" s="42"/>
      <c r="D4" s="42"/>
      <c r="E4" s="42"/>
      <c r="F4" s="42"/>
      <c r="G4" s="27" t="s">
        <v>2323</v>
      </c>
      <c r="H4" s="28" t="s">
        <v>2324</v>
      </c>
      <c r="I4" s="46" t="s">
        <v>2325</v>
      </c>
      <c r="J4" s="28" t="s">
        <v>2326</v>
      </c>
      <c r="K4" s="28" t="s">
        <v>2327</v>
      </c>
      <c r="L4" s="47" t="s">
        <v>2337</v>
      </c>
      <c r="M4" s="47" t="s">
        <v>2338</v>
      </c>
      <c r="N4" s="47" t="s">
        <v>2339</v>
      </c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</row>
    <row r="5" spans="1:34" ht="15" customHeight="1" x14ac:dyDescent="0.25">
      <c r="A5" s="41"/>
      <c r="B5" s="35" t="s">
        <v>2340</v>
      </c>
      <c r="C5" s="35"/>
      <c r="D5" s="130">
        <v>5099</v>
      </c>
      <c r="E5" s="119"/>
      <c r="F5" s="127" t="s">
        <v>2341</v>
      </c>
      <c r="G5" s="48">
        <f t="shared" ref="G5:G15" si="0">IF($I5="","",$D$8)</f>
        <v>43739</v>
      </c>
      <c r="H5" s="49">
        <f t="array" ref="H5">IFERROR(INDEX($23:$23,MATCH(0,INDEX(COUNTIF(I$4:I4,$23:$23),0,0),0)),"")</f>
        <v>0</v>
      </c>
      <c r="I5" s="50">
        <f t="shared" ref="I5:I15" si="1">IFERROR(INDEX($23:$23,MATCH(0,INDEX(COUNTIF(I$1:I4,$23:$23),0,0),0)),"")</f>
        <v>4027</v>
      </c>
      <c r="J5" s="48" t="str">
        <f t="shared" ref="J5:J15" si="2">IF($I5="","",$D$7)</f>
        <v>19.01.01</v>
      </c>
      <c r="K5" s="25" t="str">
        <f t="array" ref="K5">IFERROR( INDEX( GBK!$B:$B, MATCH( I5, GBK!$C:$C, 0 ) ) &amp; " - " &amp; $D$6, "" )</f>
        <v>Lasten Sportborrels - Sjaarschborrel</v>
      </c>
      <c r="L5" s="44">
        <f t="shared" ref="L5:L15" si="3">IF(I5="","",SUMIFS($21:$21,$23:$23, "=" &amp; $I5,$20:$20, "=Debit" ))</f>
        <v>37.270000000000003</v>
      </c>
      <c r="M5" s="44">
        <f t="shared" ref="M5:M15" si="4">IF(L5="","",SUMIFS($21:$21,$23:$23, "=" &amp; $I5,$20:$20, "=Credit" ))</f>
        <v>0</v>
      </c>
      <c r="N5" s="44">
        <f t="shared" ref="N5:N15" si="5">IF(I5="","",L5+M5)</f>
        <v>37.270000000000003</v>
      </c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</row>
    <row r="6" spans="1:34" ht="14.25" customHeight="1" x14ac:dyDescent="0.25">
      <c r="A6" s="41"/>
      <c r="B6" s="35" t="s">
        <v>2327</v>
      </c>
      <c r="C6" s="35"/>
      <c r="D6" s="118" t="s">
        <v>2322</v>
      </c>
      <c r="E6" s="119"/>
      <c r="F6" s="128"/>
      <c r="G6" s="48">
        <f t="shared" si="0"/>
        <v>43739</v>
      </c>
      <c r="H6" s="25"/>
      <c r="I6" s="50">
        <f t="shared" si="1"/>
        <v>8027</v>
      </c>
      <c r="J6" s="48" t="str">
        <f t="shared" si="2"/>
        <v>19.01.01</v>
      </c>
      <c r="K6" s="25" t="str">
        <f t="array" ref="K6">IFERROR( INDEX( GBK!$B:$B, MATCH( I6, GBK!$C:$C, 0 ) ) &amp; " - " &amp; $D$6, "" )</f>
        <v>Baten Sportborrels - Sjaarschborrel</v>
      </c>
      <c r="L6" s="44">
        <f t="shared" si="3"/>
        <v>0</v>
      </c>
      <c r="M6" s="44">
        <f t="shared" si="4"/>
        <v>-37.44</v>
      </c>
      <c r="N6" s="44">
        <f t="shared" si="5"/>
        <v>-37.44</v>
      </c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</row>
    <row r="7" spans="1:34" ht="14.25" customHeight="1" x14ac:dyDescent="0.25">
      <c r="A7" s="41"/>
      <c r="B7" s="35" t="s">
        <v>2326</v>
      </c>
      <c r="C7" s="35"/>
      <c r="D7" s="118" t="s">
        <v>2380</v>
      </c>
      <c r="E7" s="119"/>
      <c r="F7" s="128"/>
      <c r="G7" s="48" t="str">
        <f t="shared" si="0"/>
        <v/>
      </c>
      <c r="H7" s="25"/>
      <c r="I7" s="50" t="str">
        <f t="shared" si="1"/>
        <v/>
      </c>
      <c r="J7" s="48" t="str">
        <f t="shared" si="2"/>
        <v/>
      </c>
      <c r="K7" s="25" t="str">
        <f t="array" ref="K7">IFERROR( INDEX( GBK!$B:$B, MATCH( I7, GBK!$C:$C, 0 ) ) &amp; " - " &amp; $D$6, "" )</f>
        <v/>
      </c>
      <c r="L7" s="44" t="str">
        <f t="shared" si="3"/>
        <v/>
      </c>
      <c r="M7" s="44" t="str">
        <f t="shared" si="4"/>
        <v/>
      </c>
      <c r="N7" s="44" t="str">
        <f t="shared" si="5"/>
        <v/>
      </c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</row>
    <row r="8" spans="1:34" ht="14.25" customHeight="1" x14ac:dyDescent="0.25">
      <c r="A8" s="41"/>
      <c r="B8" s="35" t="s">
        <v>2344</v>
      </c>
      <c r="C8" s="35"/>
      <c r="D8" s="126">
        <v>43739</v>
      </c>
      <c r="E8" s="119"/>
      <c r="F8" s="128"/>
      <c r="G8" s="48" t="str">
        <f t="shared" si="0"/>
        <v/>
      </c>
      <c r="H8" s="25"/>
      <c r="I8" s="50" t="str">
        <f t="shared" si="1"/>
        <v/>
      </c>
      <c r="J8" s="48" t="str">
        <f t="shared" si="2"/>
        <v/>
      </c>
      <c r="K8" s="25" t="str">
        <f t="array" ref="K8">IFERROR( INDEX( GBK!$B:$B, MATCH( I8, GBK!$C:$C, 0 ) ) &amp; " - " &amp; $D$6, "" )</f>
        <v/>
      </c>
      <c r="L8" s="44" t="str">
        <f t="shared" si="3"/>
        <v/>
      </c>
      <c r="M8" s="44" t="str">
        <f t="shared" si="4"/>
        <v/>
      </c>
      <c r="N8" s="44" t="str">
        <f t="shared" si="5"/>
        <v/>
      </c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</row>
    <row r="9" spans="1:34" ht="14.25" customHeight="1" x14ac:dyDescent="0.25">
      <c r="A9" s="41"/>
      <c r="B9" s="125" t="s">
        <v>2312</v>
      </c>
      <c r="C9" s="119"/>
      <c r="D9" s="126" t="s">
        <v>2316</v>
      </c>
      <c r="E9" s="119"/>
      <c r="F9" s="128"/>
      <c r="G9" s="48" t="str">
        <f t="shared" si="0"/>
        <v/>
      </c>
      <c r="H9" s="25"/>
      <c r="I9" s="50" t="str">
        <f t="shared" si="1"/>
        <v/>
      </c>
      <c r="J9" s="48" t="str">
        <f t="shared" si="2"/>
        <v/>
      </c>
      <c r="K9" s="25" t="str">
        <f t="array" ref="K9">IFERROR( INDEX( GBK!$B:$B, MATCH( I9, GBK!$C:$C, 0 ) ) &amp; " - " &amp; $D$6, "" )</f>
        <v/>
      </c>
      <c r="L9" s="44" t="str">
        <f t="shared" si="3"/>
        <v/>
      </c>
      <c r="M9" s="44" t="str">
        <f t="shared" si="4"/>
        <v/>
      </c>
      <c r="N9" s="44" t="str">
        <f t="shared" si="5"/>
        <v/>
      </c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</row>
    <row r="10" spans="1:34" ht="14.25" customHeight="1" x14ac:dyDescent="0.25">
      <c r="A10" s="41"/>
      <c r="B10" s="42"/>
      <c r="C10" s="42"/>
      <c r="D10" s="42"/>
      <c r="E10" s="42"/>
      <c r="F10" s="128"/>
      <c r="G10" s="48" t="str">
        <f t="shared" si="0"/>
        <v/>
      </c>
      <c r="H10" s="25"/>
      <c r="I10" s="50" t="str">
        <f t="shared" si="1"/>
        <v/>
      </c>
      <c r="J10" s="48" t="str">
        <f t="shared" si="2"/>
        <v/>
      </c>
      <c r="K10" s="25" t="str">
        <f t="array" ref="K10">IFERROR( INDEX( GBK!$B:$B, MATCH( I10, GBK!$C:$C, 0 ) ) &amp; " - " &amp; $D$6, "" )</f>
        <v/>
      </c>
      <c r="L10" s="44" t="str">
        <f t="shared" si="3"/>
        <v/>
      </c>
      <c r="M10" s="44" t="str">
        <f t="shared" si="4"/>
        <v/>
      </c>
      <c r="N10" s="44" t="str">
        <f t="shared" si="5"/>
        <v/>
      </c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</row>
    <row r="11" spans="1:34" ht="14.25" customHeight="1" x14ac:dyDescent="0.25">
      <c r="A11" s="41"/>
      <c r="B11" s="42" t="s">
        <v>2345</v>
      </c>
      <c r="C11" s="42"/>
      <c r="D11" s="131" t="b">
        <f>ROUND(SUM(N:N),2)=0</f>
        <v>1</v>
      </c>
      <c r="E11" s="119"/>
      <c r="F11" s="128"/>
      <c r="G11" s="48" t="str">
        <f t="shared" si="0"/>
        <v/>
      </c>
      <c r="H11" s="25"/>
      <c r="I11" s="50" t="str">
        <f t="shared" si="1"/>
        <v/>
      </c>
      <c r="J11" s="48" t="str">
        <f t="shared" si="2"/>
        <v/>
      </c>
      <c r="K11" s="25" t="str">
        <f t="array" ref="K11">IFERROR( INDEX( GBK!$B:$B, MATCH( I11, GBK!$C:$C, 0 ) ) &amp; " - " &amp; $D$6, "" )</f>
        <v/>
      </c>
      <c r="L11" s="44" t="str">
        <f t="shared" si="3"/>
        <v/>
      </c>
      <c r="M11" s="44" t="str">
        <f t="shared" si="4"/>
        <v/>
      </c>
      <c r="N11" s="44" t="str">
        <f t="shared" si="5"/>
        <v/>
      </c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</row>
    <row r="12" spans="1:34" ht="12.75" customHeight="1" x14ac:dyDescent="0.25">
      <c r="A12" s="41"/>
      <c r="B12" s="42" t="s">
        <v>2346</v>
      </c>
      <c r="C12" s="42"/>
      <c r="D12" s="132" t="b">
        <f>SUMIF(I:I,"=''",N:N)=0</f>
        <v>1</v>
      </c>
      <c r="E12" s="119"/>
      <c r="F12" s="128"/>
      <c r="G12" s="48" t="str">
        <f t="shared" si="0"/>
        <v/>
      </c>
      <c r="H12" s="25"/>
      <c r="I12" s="50" t="str">
        <f t="shared" si="1"/>
        <v/>
      </c>
      <c r="J12" s="48" t="str">
        <f t="shared" si="2"/>
        <v/>
      </c>
      <c r="K12" s="25" t="str">
        <f t="array" ref="K12">IFERROR( INDEX( GBK!$B:$B, MATCH( I12, GBK!$C:$C, 0 ) ) &amp; " - " &amp; $D$6, "" )</f>
        <v/>
      </c>
      <c r="L12" s="44" t="str">
        <f t="shared" si="3"/>
        <v/>
      </c>
      <c r="M12" s="44" t="str">
        <f t="shared" si="4"/>
        <v/>
      </c>
      <c r="N12" s="44" t="str">
        <f t="shared" si="5"/>
        <v/>
      </c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</row>
    <row r="13" spans="1:34" ht="14.25" customHeight="1" x14ac:dyDescent="0.25">
      <c r="A13" s="41"/>
      <c r="B13" s="42"/>
      <c r="C13" s="42"/>
      <c r="D13" s="42"/>
      <c r="E13" s="42"/>
      <c r="F13" s="128"/>
      <c r="G13" s="48" t="str">
        <f t="shared" si="0"/>
        <v/>
      </c>
      <c r="H13" s="25"/>
      <c r="I13" s="50" t="str">
        <f t="shared" si="1"/>
        <v/>
      </c>
      <c r="J13" s="48" t="str">
        <f t="shared" si="2"/>
        <v/>
      </c>
      <c r="K13" s="25" t="str">
        <f t="array" ref="K13">IFERROR( INDEX( GBK!$B:$B, MATCH( I13, GBK!$C:$C, 0 ) ) &amp; " - " &amp; $D$6, "" )</f>
        <v/>
      </c>
      <c r="L13" s="44" t="str">
        <f t="shared" si="3"/>
        <v/>
      </c>
      <c r="M13" s="44" t="str">
        <f t="shared" si="4"/>
        <v/>
      </c>
      <c r="N13" s="44" t="str">
        <f t="shared" si="5"/>
        <v/>
      </c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</row>
    <row r="14" spans="1:34" ht="14.25" customHeight="1" x14ac:dyDescent="0.25">
      <c r="A14" s="41"/>
      <c r="B14" s="42"/>
      <c r="C14" s="42"/>
      <c r="D14" s="42"/>
      <c r="E14" s="51"/>
      <c r="F14" s="128"/>
      <c r="G14" s="48" t="str">
        <f t="shared" si="0"/>
        <v/>
      </c>
      <c r="H14" s="25"/>
      <c r="I14" s="50" t="str">
        <f t="shared" si="1"/>
        <v/>
      </c>
      <c r="J14" s="48" t="str">
        <f t="shared" si="2"/>
        <v/>
      </c>
      <c r="K14" s="25" t="str">
        <f t="array" ref="K14">IFERROR( INDEX( GBK!$B:$B, MATCH( I14, GBK!$C:$C, 0 ) ) &amp; " - " &amp; $D$6, "" )</f>
        <v/>
      </c>
      <c r="L14" s="44" t="str">
        <f t="shared" si="3"/>
        <v/>
      </c>
      <c r="M14" s="44" t="str">
        <f t="shared" si="4"/>
        <v/>
      </c>
      <c r="N14" s="44" t="str">
        <f t="shared" si="5"/>
        <v/>
      </c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</row>
    <row r="15" spans="1:34" ht="14.25" customHeight="1" x14ac:dyDescent="0.25">
      <c r="A15" s="41"/>
      <c r="B15" s="35" t="s">
        <v>2332</v>
      </c>
      <c r="C15" s="35"/>
      <c r="D15" s="52">
        <f>-SUMIF(N5:N15,"&lt;0")</f>
        <v>37.44</v>
      </c>
      <c r="E15" s="52"/>
      <c r="F15" s="128"/>
      <c r="G15" s="48" t="str">
        <f t="shared" si="0"/>
        <v/>
      </c>
      <c r="H15" s="25"/>
      <c r="I15" s="50" t="str">
        <f t="shared" si="1"/>
        <v/>
      </c>
      <c r="J15" s="48" t="str">
        <f t="shared" si="2"/>
        <v/>
      </c>
      <c r="K15" s="25" t="str">
        <f t="array" ref="K15">IFERROR( INDEX( GBK!$B:$B, MATCH( I15, GBK!$C:$C, 0 ) ) &amp; " - " &amp; $D$6, "" )</f>
        <v/>
      </c>
      <c r="L15" s="44" t="str">
        <f t="shared" si="3"/>
        <v/>
      </c>
      <c r="M15" s="44" t="str">
        <f t="shared" si="4"/>
        <v/>
      </c>
      <c r="N15" s="44" t="str">
        <f t="shared" si="5"/>
        <v/>
      </c>
      <c r="O15" s="42"/>
      <c r="P15" s="120"/>
      <c r="Q15" s="114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</row>
    <row r="16" spans="1:34" ht="14.25" customHeight="1" x14ac:dyDescent="0.25">
      <c r="A16" s="41"/>
      <c r="B16" s="35" t="s">
        <v>2333</v>
      </c>
      <c r="C16" s="35"/>
      <c r="D16" s="52">
        <f>SUMIF(N5:N15,"&gt;0")</f>
        <v>37.270000000000003</v>
      </c>
      <c r="E16" s="52"/>
      <c r="F16" s="128"/>
      <c r="G16" s="53"/>
      <c r="H16" s="42"/>
      <c r="I16" s="38"/>
      <c r="J16" s="54"/>
      <c r="K16" s="28"/>
      <c r="L16" s="55"/>
      <c r="M16" s="55"/>
      <c r="N16" s="55"/>
      <c r="O16" s="42"/>
      <c r="P16" s="115"/>
      <c r="Q16" s="117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</row>
    <row r="17" spans="1:63" ht="14.25" customHeight="1" x14ac:dyDescent="0.25">
      <c r="A17" s="41"/>
      <c r="B17" s="35" t="s">
        <v>2334</v>
      </c>
      <c r="C17" s="35"/>
      <c r="D17" s="56">
        <f>COUNTIF(E:E,"&lt;&gt;")-1</f>
        <v>18</v>
      </c>
      <c r="E17" s="56"/>
      <c r="F17" s="128"/>
      <c r="G17" s="48">
        <f t="shared" ref="G17:G18" si="6">IF($I17="","",$D$8)</f>
        <v>43739</v>
      </c>
      <c r="H17" s="25"/>
      <c r="I17" s="57">
        <f t="shared" ref="I17:I18" si="7">$D$5</f>
        <v>5099</v>
      </c>
      <c r="J17" s="48" t="str">
        <f t="shared" ref="J17:J18" si="8">IF($I17="","",$D$7)</f>
        <v>19.01.01</v>
      </c>
      <c r="K17" s="25" t="str">
        <f t="array" ref="K17">IFERROR( INDEX( GBK!$B:$B, MATCH( I17, GBK!$C:$C, 0 ) ) &amp; " - " &amp; $D$6, "" )</f>
        <v>Winst door afrondingsverschillen - Sjaarschborrel</v>
      </c>
      <c r="L17" s="44">
        <f>-IF(I17="","",SUMIFS($21:$21,$23:$23, "=" &amp; $I17,$20:$20, "=Afr" ))</f>
        <v>0.1699999999999946</v>
      </c>
      <c r="M17" s="44">
        <f>0</f>
        <v>0</v>
      </c>
      <c r="N17" s="44">
        <f t="shared" ref="N17:N18" si="9">IF(I17="","",L17+M17)</f>
        <v>0.1699999999999946</v>
      </c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</row>
    <row r="18" spans="1:63" ht="14.25" customHeight="1" x14ac:dyDescent="0.25">
      <c r="A18" s="41"/>
      <c r="B18" s="35" t="s">
        <v>2335</v>
      </c>
      <c r="C18" s="35"/>
      <c r="D18" s="56">
        <f>IFERROR(ROUNDUP(D15/D17,2),"")</f>
        <v>2.08</v>
      </c>
      <c r="E18" s="56"/>
      <c r="F18" s="129"/>
      <c r="G18" s="48">
        <f t="shared" si="6"/>
        <v>43739</v>
      </c>
      <c r="H18" s="25"/>
      <c r="I18" s="57">
        <f t="shared" si="7"/>
        <v>5099</v>
      </c>
      <c r="J18" s="48" t="str">
        <f t="shared" si="8"/>
        <v>19.01.01</v>
      </c>
      <c r="K18" s="25" t="str">
        <f t="array" ref="K18">IFERROR( INDEX( GBK!$B:$B, MATCH( I18, GBK!$C:$C, 0 ) ) &amp; " - " &amp; $D$6 &amp; " tegenboeking", "" )</f>
        <v>Winst door afrondingsverschillen - Sjaarschborrel tegenboeking</v>
      </c>
      <c r="L18" s="44">
        <v>0</v>
      </c>
      <c r="M18" s="44">
        <f>IF(L18="","",SUMIFS($21:$21,$23:$23, "=" &amp; $I18,$20:$20, "=Afr" ))</f>
        <v>-0.1699999999999946</v>
      </c>
      <c r="N18" s="44">
        <f t="shared" si="9"/>
        <v>-0.1699999999999946</v>
      </c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</row>
    <row r="19" spans="1:63" ht="14.25" customHeight="1" x14ac:dyDescent="0.25">
      <c r="A19" s="41"/>
      <c r="B19" s="42"/>
      <c r="C19" s="42"/>
      <c r="D19" s="51"/>
      <c r="E19" s="51"/>
      <c r="F19" s="42"/>
      <c r="G19" s="53"/>
      <c r="H19" s="42"/>
      <c r="I19" s="46"/>
      <c r="J19" s="28"/>
      <c r="K19" s="51"/>
      <c r="L19" s="47"/>
      <c r="M19" s="47"/>
      <c r="N19" s="47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121"/>
      <c r="BA19" s="122"/>
      <c r="BB19" s="122"/>
      <c r="BC19" s="122"/>
      <c r="BD19" s="122"/>
      <c r="BE19" s="122"/>
      <c r="BF19" s="122"/>
      <c r="BG19" s="119"/>
      <c r="BH19" s="42"/>
      <c r="BI19" s="42"/>
      <c r="BJ19" s="42"/>
      <c r="BK19" s="42"/>
    </row>
    <row r="20" spans="1:63" ht="14.25" customHeight="1" x14ac:dyDescent="0.25">
      <c r="A20" s="41"/>
      <c r="B20" s="123" t="s">
        <v>2347</v>
      </c>
      <c r="C20" s="122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19"/>
      <c r="O20" s="42"/>
      <c r="P20" s="58"/>
      <c r="Q20" s="59" t="s">
        <v>2337</v>
      </c>
      <c r="R20" s="60" t="s">
        <v>2348</v>
      </c>
      <c r="S20" s="59" t="s">
        <v>2338</v>
      </c>
      <c r="T20" s="58"/>
      <c r="U20" s="59" t="s">
        <v>2337</v>
      </c>
      <c r="V20" s="60" t="s">
        <v>2348</v>
      </c>
      <c r="W20" s="59" t="s">
        <v>2338</v>
      </c>
      <c r="X20" s="58"/>
      <c r="Y20" s="59" t="s">
        <v>2337</v>
      </c>
      <c r="Z20" s="60" t="s">
        <v>2348</v>
      </c>
      <c r="AA20" s="59" t="s">
        <v>2338</v>
      </c>
      <c r="AB20" s="58"/>
      <c r="AC20" s="59" t="s">
        <v>2337</v>
      </c>
      <c r="AD20" s="60" t="s">
        <v>2348</v>
      </c>
      <c r="AE20" s="59" t="s">
        <v>2338</v>
      </c>
      <c r="AF20" s="58"/>
      <c r="AG20" s="59" t="s">
        <v>2337</v>
      </c>
      <c r="AH20" s="60" t="s">
        <v>2348</v>
      </c>
      <c r="AI20" s="59" t="s">
        <v>2338</v>
      </c>
      <c r="AJ20" s="58"/>
      <c r="AK20" s="59" t="s">
        <v>2337</v>
      </c>
      <c r="AL20" s="60" t="s">
        <v>2348</v>
      </c>
      <c r="AM20" s="59" t="s">
        <v>2338</v>
      </c>
      <c r="AN20" s="58"/>
      <c r="AO20" s="59" t="s">
        <v>2337</v>
      </c>
      <c r="AP20" s="60" t="s">
        <v>2348</v>
      </c>
      <c r="AQ20" s="59" t="s">
        <v>2338</v>
      </c>
      <c r="AR20" s="58"/>
      <c r="AS20" s="59" t="s">
        <v>2337</v>
      </c>
      <c r="AT20" s="60" t="s">
        <v>2348</v>
      </c>
      <c r="AU20" s="59" t="s">
        <v>2338</v>
      </c>
      <c r="AV20" s="58"/>
      <c r="AW20" s="59" t="s">
        <v>2337</v>
      </c>
      <c r="AX20" s="60" t="s">
        <v>2348</v>
      </c>
      <c r="AY20" s="59" t="s">
        <v>2338</v>
      </c>
      <c r="AZ20" s="58"/>
      <c r="BA20" s="59" t="s">
        <v>2337</v>
      </c>
      <c r="BB20" s="60" t="s">
        <v>2348</v>
      </c>
      <c r="BC20" s="59" t="s">
        <v>2338</v>
      </c>
      <c r="BD20" s="58"/>
      <c r="BE20" s="59" t="s">
        <v>2337</v>
      </c>
      <c r="BF20" s="60" t="s">
        <v>2348</v>
      </c>
      <c r="BG20" s="59" t="s">
        <v>2338</v>
      </c>
      <c r="BH20" s="58"/>
      <c r="BI20" s="59" t="s">
        <v>2337</v>
      </c>
      <c r="BJ20" s="60" t="s">
        <v>2348</v>
      </c>
      <c r="BK20" s="59" t="s">
        <v>2338</v>
      </c>
    </row>
    <row r="21" spans="1:63" ht="14.25" customHeight="1" x14ac:dyDescent="0.25">
      <c r="A21" s="41"/>
      <c r="B21" s="123" t="s">
        <v>2349</v>
      </c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19"/>
      <c r="O21" s="42"/>
      <c r="P21" s="58"/>
      <c r="Q21" s="59">
        <f>ROUNDUP( SUM(Q27:Q234), 2)</f>
        <v>0</v>
      </c>
      <c r="R21" s="61">
        <f>(Q21+S21)</f>
        <v>0</v>
      </c>
      <c r="S21" s="59">
        <f>ROUNDUP(SUM(S27:S234),2)</f>
        <v>0</v>
      </c>
      <c r="T21" s="58"/>
      <c r="U21" s="59">
        <f>ROUNDUP( SUM(U27:U234), 2)</f>
        <v>0</v>
      </c>
      <c r="V21" s="61">
        <f>(U21+W21)</f>
        <v>0</v>
      </c>
      <c r="W21" s="59">
        <f>ROUNDUP(SUM(W27:W234),2)</f>
        <v>0</v>
      </c>
      <c r="X21" s="58"/>
      <c r="Y21" s="59">
        <f>ROUNDUP( SUM(Y27:Y234), 2)</f>
        <v>0</v>
      </c>
      <c r="Z21" s="61">
        <f>(Y21+AA21)</f>
        <v>0</v>
      </c>
      <c r="AA21" s="59">
        <f>ROUNDUP(SUM(AA27:AA234),2)</f>
        <v>0</v>
      </c>
      <c r="AB21" s="58"/>
      <c r="AC21" s="59">
        <f>ROUNDUP( SUM(AC27:AC234), 2)</f>
        <v>0</v>
      </c>
      <c r="AD21" s="61">
        <f>(AC21+AE21)</f>
        <v>0</v>
      </c>
      <c r="AE21" s="59">
        <f>ROUNDUP(SUM(AE27:AE234),2)</f>
        <v>0</v>
      </c>
      <c r="AF21" s="58"/>
      <c r="AG21" s="59">
        <f>ROUNDUP( SUM(AG27:AG234), 2)</f>
        <v>37.270000000000003</v>
      </c>
      <c r="AH21" s="61">
        <f>(AG21+AI21)</f>
        <v>-0.1699999999999946</v>
      </c>
      <c r="AI21" s="59">
        <f>ROUNDUP(SUM(AI27:AI234),2)</f>
        <v>-37.44</v>
      </c>
      <c r="AJ21" s="58"/>
      <c r="AK21" s="59">
        <f>ROUNDUP( SUM(AK27:AK234), 2)</f>
        <v>0</v>
      </c>
      <c r="AL21" s="61">
        <f>(AK21+AM21)</f>
        <v>0</v>
      </c>
      <c r="AM21" s="59">
        <f>ROUNDUP(SUM(AM27:AM234),2)</f>
        <v>0</v>
      </c>
      <c r="AN21" s="58"/>
      <c r="AO21" s="59">
        <f>ROUNDUP( SUM(AO27:AO234), 2)</f>
        <v>0</v>
      </c>
      <c r="AP21" s="61">
        <f>(AO21+AQ21)</f>
        <v>0</v>
      </c>
      <c r="AQ21" s="59">
        <f>ROUNDUP(SUM(AQ27:AQ234),2)</f>
        <v>0</v>
      </c>
      <c r="AR21" s="58"/>
      <c r="AS21" s="59">
        <f>ROUNDUP( SUM(AS27:AS234), 2)</f>
        <v>0</v>
      </c>
      <c r="AT21" s="61">
        <f>(AS21+AU21)</f>
        <v>0</v>
      </c>
      <c r="AU21" s="59">
        <f>ROUNDUP(SUM(AU27:AU234),2)</f>
        <v>0</v>
      </c>
      <c r="AV21" s="58"/>
      <c r="AW21" s="59">
        <f>ROUNDUP( SUM(AW27:AW234), 2)</f>
        <v>0</v>
      </c>
      <c r="AX21" s="61">
        <f>(AW21+AY21)</f>
        <v>0</v>
      </c>
      <c r="AY21" s="59">
        <f>ROUNDUP(SUM(AY27:AY234),2)</f>
        <v>0</v>
      </c>
      <c r="AZ21" s="58"/>
      <c r="BA21" s="59">
        <f>ROUNDUP( SUM(BA27:BA234), 2)</f>
        <v>0</v>
      </c>
      <c r="BB21" s="61">
        <f>(BA21+BC21)</f>
        <v>0</v>
      </c>
      <c r="BC21" s="59">
        <f>ROUNDUP(SUM(BC27:BC234),2)</f>
        <v>0</v>
      </c>
      <c r="BD21" s="58"/>
      <c r="BE21" s="59">
        <f>ROUNDUP( SUM(BE27:BE234), 2)</f>
        <v>0</v>
      </c>
      <c r="BF21" s="61">
        <f>(BE21+BG21)</f>
        <v>0</v>
      </c>
      <c r="BG21" s="59">
        <f>ROUNDUP(SUM(BG27:BG234),2)</f>
        <v>0</v>
      </c>
      <c r="BH21" s="58"/>
      <c r="BI21" s="59">
        <f>ROUNDUP( SUM(BI27:BI234), 2)</f>
        <v>0</v>
      </c>
      <c r="BJ21" s="61">
        <f>(BI21+BK21)</f>
        <v>0</v>
      </c>
      <c r="BK21" s="59">
        <f>ROUNDUP(SUM(BK27:BK234),2)</f>
        <v>0</v>
      </c>
    </row>
    <row r="22" spans="1:63" ht="14.25" customHeight="1" x14ac:dyDescent="0.25">
      <c r="A22" s="41"/>
      <c r="B22" s="123" t="s">
        <v>2350</v>
      </c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19"/>
      <c r="O22" s="42"/>
      <c r="P22" s="58"/>
      <c r="Q22" s="62"/>
      <c r="R22" s="63">
        <f>MAX(SUM(R27:R234),1)</f>
        <v>1</v>
      </c>
      <c r="S22" s="62"/>
      <c r="T22" s="58"/>
      <c r="U22" s="62"/>
      <c r="V22" s="63">
        <f>MAX(SUM(V27:V234),1)</f>
        <v>1</v>
      </c>
      <c r="W22" s="62"/>
      <c r="X22" s="58"/>
      <c r="Y22" s="62"/>
      <c r="Z22" s="63">
        <f>MAX(SUM(Z27:Z234),1)</f>
        <v>1</v>
      </c>
      <c r="AA22" s="62"/>
      <c r="AB22" s="58"/>
      <c r="AC22" s="62"/>
      <c r="AD22" s="63">
        <f>MAX(SUM(AD27:AD234),1)</f>
        <v>1</v>
      </c>
      <c r="AE22" s="62"/>
      <c r="AF22" s="58"/>
      <c r="AG22" s="62"/>
      <c r="AH22" s="63">
        <f>MAX(SUM(AH27:AH234),1)</f>
        <v>18</v>
      </c>
      <c r="AI22" s="62"/>
      <c r="AJ22" s="58"/>
      <c r="AK22" s="62"/>
      <c r="AL22" s="63">
        <f>MAX(SUM(AL27:AL234),1)</f>
        <v>1</v>
      </c>
      <c r="AM22" s="62"/>
      <c r="AN22" s="58"/>
      <c r="AO22" s="62"/>
      <c r="AP22" s="63">
        <f>MAX(SUM(AP27:AP234),1)</f>
        <v>1</v>
      </c>
      <c r="AQ22" s="62"/>
      <c r="AR22" s="58"/>
      <c r="AS22" s="62"/>
      <c r="AT22" s="63">
        <f>MAX(SUM(AT27:AT234),1)</f>
        <v>1</v>
      </c>
      <c r="AU22" s="62"/>
      <c r="AV22" s="58"/>
      <c r="AW22" s="62"/>
      <c r="AX22" s="63">
        <f>MAX(SUM(AX27:AX234),1)</f>
        <v>1</v>
      </c>
      <c r="AY22" s="62"/>
      <c r="AZ22" s="58"/>
      <c r="BA22" s="62"/>
      <c r="BB22" s="63">
        <f>MAX(SUM(BB27:BB234),1)</f>
        <v>1</v>
      </c>
      <c r="BC22" s="62"/>
      <c r="BD22" s="58"/>
      <c r="BE22" s="62"/>
      <c r="BF22" s="63">
        <f>MAX(SUM(BF27:BF234),1)</f>
        <v>1</v>
      </c>
      <c r="BG22" s="62"/>
      <c r="BH22" s="58"/>
      <c r="BI22" s="62"/>
      <c r="BJ22" s="63">
        <f>MAX(SUM(BJ27:BJ234),1)</f>
        <v>1</v>
      </c>
      <c r="BK22" s="62"/>
    </row>
    <row r="23" spans="1:63" ht="14.25" customHeight="1" x14ac:dyDescent="0.25">
      <c r="A23" s="41"/>
      <c r="B23" s="123" t="s">
        <v>2336</v>
      </c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19"/>
      <c r="O23" s="42"/>
      <c r="P23" s="64"/>
      <c r="Q23" s="65">
        <f t="array" ref="Q23">INDEX(Settings!$H:$H,MATCH(Leeg!$D$9,Settings!$F:$F,0))</f>
        <v>4027</v>
      </c>
      <c r="R23" s="66">
        <f>$D$5</f>
        <v>5099</v>
      </c>
      <c r="S23" s="65">
        <f t="array" ref="S23">INDEX(Settings!$G:$G,MATCH(Leeg!$D$9,Settings!$F:$F,0))</f>
        <v>8027</v>
      </c>
      <c r="T23" s="64"/>
      <c r="U23" s="65">
        <f t="array" ref="U23">INDEX(Settings!$H:$H,MATCH(Leeg!$D$9,Settings!$F:$F,0))</f>
        <v>4027</v>
      </c>
      <c r="V23" s="66">
        <f>$D$5</f>
        <v>5099</v>
      </c>
      <c r="W23" s="65">
        <f t="array" ref="W23">INDEX(Settings!$G:$G,MATCH(Leeg!$D$9,Settings!$F:$F,0))</f>
        <v>8027</v>
      </c>
      <c r="X23" s="64"/>
      <c r="Y23" s="65">
        <f t="array" ref="Y23">INDEX(Settings!$H:$H,MATCH(Leeg!$D$9,Settings!$F:$F,0))</f>
        <v>4027</v>
      </c>
      <c r="Z23" s="66">
        <f>$D$5</f>
        <v>5099</v>
      </c>
      <c r="AA23" s="65">
        <f t="array" ref="AA23">INDEX(Settings!$G:$G,MATCH(Leeg!$D$9,Settings!$F:$F,0))</f>
        <v>8027</v>
      </c>
      <c r="AB23" s="64"/>
      <c r="AC23" s="65">
        <f t="array" ref="AC23">INDEX(Settings!$H:$H,MATCH(Leeg!$D$9,Settings!$F:$F,0))</f>
        <v>4027</v>
      </c>
      <c r="AD23" s="66">
        <f>$D$5</f>
        <v>5099</v>
      </c>
      <c r="AE23" s="65">
        <f t="array" ref="AE23">INDEX(Settings!$G:$G,MATCH(Leeg!$D$9,Settings!$F:$F,0))</f>
        <v>8027</v>
      </c>
      <c r="AF23" s="64"/>
      <c r="AG23" s="65">
        <f t="array" ref="AG23">INDEX(Settings!$H:$H,MATCH(Leeg!$D$9,Settings!$F:$F,0))</f>
        <v>4027</v>
      </c>
      <c r="AH23" s="66">
        <f>$D$5</f>
        <v>5099</v>
      </c>
      <c r="AI23" s="65">
        <f t="array" ref="AI23">INDEX(Settings!$G:$G,MATCH(Leeg!$D$9,Settings!$F:$F,0))</f>
        <v>8027</v>
      </c>
      <c r="AJ23" s="64"/>
      <c r="AK23" s="65">
        <f t="array" ref="AK23">INDEX(Settings!$H:$H,MATCH(Leeg!$D$9,Settings!$F:$F,0))</f>
        <v>4027</v>
      </c>
      <c r="AL23" s="66">
        <f>$D$5</f>
        <v>5099</v>
      </c>
      <c r="AM23" s="65">
        <f t="array" ref="AM23">INDEX(Settings!$G:$G,MATCH(Leeg!$D$9,Settings!$F:$F,0))</f>
        <v>8027</v>
      </c>
      <c r="AN23" s="64"/>
      <c r="AO23" s="65">
        <f t="array" ref="AO23">INDEX(Settings!$H:$H,MATCH(Leeg!$D$9,Settings!$F:$F,0))</f>
        <v>4027</v>
      </c>
      <c r="AP23" s="66">
        <f>$D$5</f>
        <v>5099</v>
      </c>
      <c r="AQ23" s="65">
        <f t="array" ref="AQ23">INDEX(Settings!$G:$G,MATCH(Leeg!$D$9,Settings!$F:$F,0))</f>
        <v>8027</v>
      </c>
      <c r="AR23" s="64"/>
      <c r="AS23" s="65">
        <f t="array" ref="AS23">INDEX(Settings!$H:$H,MATCH(Leeg!$D$9,Settings!$F:$F,0))</f>
        <v>4027</v>
      </c>
      <c r="AT23" s="66">
        <f>$D$5</f>
        <v>5099</v>
      </c>
      <c r="AU23" s="65">
        <f t="array" ref="AU23">INDEX(Settings!$G:$G,MATCH(Leeg!$D$9,Settings!$F:$F,0))</f>
        <v>8027</v>
      </c>
      <c r="AV23" s="64"/>
      <c r="AW23" s="65">
        <f t="array" ref="AW23">INDEX(Settings!$H:$H,MATCH(Leeg!$D$9,Settings!$F:$F,0))</f>
        <v>4027</v>
      </c>
      <c r="AX23" s="66">
        <f>$D$5</f>
        <v>5099</v>
      </c>
      <c r="AY23" s="65">
        <f t="array" ref="AY23">INDEX(Settings!$G:$G,MATCH(Leeg!$D$9,Settings!$F:$F,0))</f>
        <v>8027</v>
      </c>
      <c r="AZ23" s="64"/>
      <c r="BA23" s="65">
        <f t="array" ref="BA23">INDEX(Settings!$H:$H,MATCH(Leeg!$D$9,Settings!$F:$F,0))</f>
        <v>4027</v>
      </c>
      <c r="BB23" s="66">
        <f>$D$5</f>
        <v>5099</v>
      </c>
      <c r="BC23" s="65">
        <f t="array" ref="BC23">INDEX(Settings!$G:$G,MATCH(Leeg!$D$9,Settings!$F:$F,0))</f>
        <v>8027</v>
      </c>
      <c r="BD23" s="64"/>
      <c r="BE23" s="65">
        <f t="array" ref="BE23">INDEX(Settings!$H:$H,MATCH(Leeg!$D$9,Settings!$F:$F,0))</f>
        <v>4027</v>
      </c>
      <c r="BF23" s="66">
        <f>$D$5</f>
        <v>5099</v>
      </c>
      <c r="BG23" s="65">
        <f t="array" ref="BG23">INDEX(Settings!$G:$G,MATCH(Leeg!$D$9,Settings!$F:$F,0))</f>
        <v>8027</v>
      </c>
      <c r="BH23" s="64"/>
      <c r="BI23" s="65">
        <f t="array" ref="BI23">INDEX(Settings!$H:$H,MATCH(Leeg!$D$9,Settings!$F:$F,0))</f>
        <v>4027</v>
      </c>
      <c r="BJ23" s="66">
        <f>$D$5</f>
        <v>5099</v>
      </c>
      <c r="BK23" s="65">
        <f t="array" ref="BK23">INDEX(Settings!$G:$G,MATCH(Leeg!$D$9,Settings!$F:$F,0))</f>
        <v>8027</v>
      </c>
    </row>
    <row r="24" spans="1:63" ht="14.25" customHeight="1" x14ac:dyDescent="0.25">
      <c r="A24" s="41"/>
      <c r="B24" s="123" t="s">
        <v>2351</v>
      </c>
      <c r="C24" s="122"/>
      <c r="D24" s="122"/>
      <c r="E24" s="122"/>
      <c r="F24" s="122"/>
      <c r="G24" s="122"/>
      <c r="H24" s="122"/>
      <c r="I24" s="122"/>
      <c r="J24" s="122"/>
      <c r="K24" s="122"/>
      <c r="L24" s="122"/>
      <c r="M24" s="122"/>
      <c r="N24" s="119"/>
      <c r="O24" s="42"/>
      <c r="P24" s="124" t="s">
        <v>2352</v>
      </c>
      <c r="Q24" s="122"/>
      <c r="R24" s="122"/>
      <c r="S24" s="119"/>
      <c r="T24" s="124" t="s">
        <v>2353</v>
      </c>
      <c r="U24" s="122"/>
      <c r="V24" s="122"/>
      <c r="W24" s="119"/>
      <c r="X24" s="124" t="s">
        <v>2354</v>
      </c>
      <c r="Y24" s="122"/>
      <c r="Z24" s="122"/>
      <c r="AA24" s="119"/>
      <c r="AB24" s="124" t="s">
        <v>2355</v>
      </c>
      <c r="AC24" s="122"/>
      <c r="AD24" s="122"/>
      <c r="AE24" s="119"/>
      <c r="AF24" s="124" t="s">
        <v>2381</v>
      </c>
      <c r="AG24" s="122"/>
      <c r="AH24" s="122"/>
      <c r="AI24" s="119"/>
      <c r="AJ24" s="124" t="s">
        <v>2382</v>
      </c>
      <c r="AK24" s="122"/>
      <c r="AL24" s="122"/>
      <c r="AM24" s="119"/>
      <c r="AN24" s="124" t="s">
        <v>2382</v>
      </c>
      <c r="AO24" s="122"/>
      <c r="AP24" s="122"/>
      <c r="AQ24" s="119"/>
      <c r="AR24" s="124" t="s">
        <v>2382</v>
      </c>
      <c r="AS24" s="122"/>
      <c r="AT24" s="122"/>
      <c r="AU24" s="119"/>
      <c r="AV24" s="124" t="s">
        <v>2382</v>
      </c>
      <c r="AW24" s="122"/>
      <c r="AX24" s="122"/>
      <c r="AY24" s="119"/>
      <c r="AZ24" s="124" t="s">
        <v>2382</v>
      </c>
      <c r="BA24" s="122"/>
      <c r="BB24" s="122"/>
      <c r="BC24" s="119"/>
      <c r="BD24" s="124" t="s">
        <v>2382</v>
      </c>
      <c r="BE24" s="122"/>
      <c r="BF24" s="122"/>
      <c r="BG24" s="119"/>
      <c r="BH24" s="124" t="s">
        <v>2382</v>
      </c>
      <c r="BI24" s="122"/>
      <c r="BJ24" s="122"/>
      <c r="BK24" s="119"/>
    </row>
    <row r="25" spans="1:63" ht="14.25" customHeight="1" x14ac:dyDescent="0.25">
      <c r="A25" s="41"/>
      <c r="B25" s="42"/>
      <c r="C25" s="28"/>
      <c r="D25" s="42"/>
      <c r="E25" s="42"/>
      <c r="F25" s="42"/>
      <c r="G25" s="54"/>
      <c r="H25" s="54"/>
      <c r="I25" s="38"/>
      <c r="J25" s="54"/>
      <c r="K25" s="54"/>
      <c r="L25" s="54"/>
      <c r="M25" s="54"/>
      <c r="N25" s="54"/>
      <c r="O25" s="42"/>
      <c r="P25" s="67"/>
      <c r="Q25" s="51"/>
      <c r="R25" s="51"/>
      <c r="S25" s="51"/>
      <c r="T25" s="67"/>
      <c r="U25" s="51"/>
      <c r="V25" s="51"/>
      <c r="W25" s="51"/>
      <c r="X25" s="67"/>
      <c r="Y25" s="51"/>
      <c r="Z25" s="51"/>
      <c r="AA25" s="51"/>
      <c r="AB25" s="67"/>
      <c r="AC25" s="51"/>
      <c r="AD25" s="51"/>
      <c r="AE25" s="51"/>
      <c r="AF25" s="67"/>
      <c r="AG25" s="51"/>
      <c r="AH25" s="51"/>
      <c r="AI25" s="51"/>
      <c r="AJ25" s="67"/>
      <c r="AK25" s="51"/>
      <c r="AL25" s="51"/>
      <c r="AM25" s="51"/>
      <c r="AN25" s="67"/>
      <c r="AO25" s="51"/>
      <c r="AP25" s="51"/>
      <c r="AQ25" s="51"/>
      <c r="AR25" s="67"/>
      <c r="AS25" s="51"/>
      <c r="AT25" s="51"/>
      <c r="AU25" s="51"/>
      <c r="AV25" s="67"/>
      <c r="AW25" s="51"/>
      <c r="AX25" s="51"/>
      <c r="AY25" s="51"/>
      <c r="AZ25" s="67"/>
      <c r="BA25" s="51"/>
      <c r="BB25" s="51"/>
      <c r="BC25" s="51"/>
      <c r="BD25" s="67"/>
      <c r="BE25" s="51"/>
      <c r="BF25" s="51"/>
      <c r="BG25" s="51"/>
      <c r="BH25" s="67"/>
      <c r="BI25" s="51"/>
      <c r="BJ25" s="51"/>
      <c r="BK25" s="51"/>
    </row>
    <row r="26" spans="1:63" ht="15" customHeight="1" x14ac:dyDescent="0.25">
      <c r="A26" s="41"/>
      <c r="B26" s="68" t="s">
        <v>2359</v>
      </c>
      <c r="C26" s="42"/>
      <c r="D26" s="42"/>
      <c r="E26" s="42"/>
      <c r="F26" s="127" t="s">
        <v>2360</v>
      </c>
      <c r="G26" s="27" t="s">
        <v>2323</v>
      </c>
      <c r="H26" s="28" t="s">
        <v>2324</v>
      </c>
      <c r="I26" s="46" t="s">
        <v>2325</v>
      </c>
      <c r="J26" s="28" t="s">
        <v>2326</v>
      </c>
      <c r="K26" s="28" t="s">
        <v>2327</v>
      </c>
      <c r="L26" s="47" t="s">
        <v>2337</v>
      </c>
      <c r="M26" s="47" t="s">
        <v>2338</v>
      </c>
      <c r="N26" s="47" t="s">
        <v>2339</v>
      </c>
      <c r="O26" s="42"/>
      <c r="P26" s="69" t="s">
        <v>2361</v>
      </c>
      <c r="Q26" s="70" t="s">
        <v>2362</v>
      </c>
      <c r="R26" s="71"/>
      <c r="S26" s="70" t="s">
        <v>2363</v>
      </c>
      <c r="T26" s="69" t="s">
        <v>2361</v>
      </c>
      <c r="U26" s="70" t="s">
        <v>2362</v>
      </c>
      <c r="V26" s="71"/>
      <c r="W26" s="70" t="s">
        <v>2363</v>
      </c>
      <c r="X26" s="69" t="s">
        <v>2361</v>
      </c>
      <c r="Y26" s="70" t="s">
        <v>2362</v>
      </c>
      <c r="Z26" s="71"/>
      <c r="AA26" s="70" t="s">
        <v>2363</v>
      </c>
      <c r="AB26" s="69" t="s">
        <v>2361</v>
      </c>
      <c r="AC26" s="70" t="s">
        <v>2362</v>
      </c>
      <c r="AD26" s="71"/>
      <c r="AE26" s="70" t="s">
        <v>2363</v>
      </c>
      <c r="AF26" s="69" t="s">
        <v>2361</v>
      </c>
      <c r="AG26" s="70" t="s">
        <v>2362</v>
      </c>
      <c r="AH26" s="71"/>
      <c r="AI26" s="70" t="s">
        <v>2363</v>
      </c>
      <c r="AJ26" s="69" t="s">
        <v>2361</v>
      </c>
      <c r="AK26" s="70" t="s">
        <v>2362</v>
      </c>
      <c r="AL26" s="71"/>
      <c r="AM26" s="70" t="s">
        <v>2363</v>
      </c>
      <c r="AN26" s="69" t="s">
        <v>2361</v>
      </c>
      <c r="AO26" s="70" t="s">
        <v>2362</v>
      </c>
      <c r="AP26" s="71"/>
      <c r="AQ26" s="70" t="s">
        <v>2363</v>
      </c>
      <c r="AR26" s="69" t="s">
        <v>2361</v>
      </c>
      <c r="AS26" s="70" t="s">
        <v>2362</v>
      </c>
      <c r="AT26" s="71"/>
      <c r="AU26" s="70" t="s">
        <v>2363</v>
      </c>
      <c r="AV26" s="69" t="s">
        <v>2361</v>
      </c>
      <c r="AW26" s="70" t="s">
        <v>2362</v>
      </c>
      <c r="AX26" s="71"/>
      <c r="AY26" s="70" t="s">
        <v>2363</v>
      </c>
      <c r="AZ26" s="69" t="s">
        <v>2361</v>
      </c>
      <c r="BA26" s="70" t="s">
        <v>2362</v>
      </c>
      <c r="BB26" s="71"/>
      <c r="BC26" s="70" t="s">
        <v>2363</v>
      </c>
      <c r="BD26" s="69" t="s">
        <v>2361</v>
      </c>
      <c r="BE26" s="70" t="s">
        <v>2362</v>
      </c>
      <c r="BF26" s="71"/>
      <c r="BG26" s="70" t="s">
        <v>2363</v>
      </c>
      <c r="BH26" s="69" t="s">
        <v>2361</v>
      </c>
      <c r="BI26" s="70" t="s">
        <v>2362</v>
      </c>
      <c r="BJ26" s="71"/>
      <c r="BK26" s="70" t="s">
        <v>2363</v>
      </c>
    </row>
    <row r="27" spans="1:63" ht="14.25" customHeight="1" x14ac:dyDescent="0.25">
      <c r="A27" s="41"/>
      <c r="B27" s="72" t="s">
        <v>2364</v>
      </c>
      <c r="C27" s="42"/>
      <c r="D27" s="42"/>
      <c r="E27" s="42"/>
      <c r="F27" s="128"/>
      <c r="G27" s="27">
        <f t="shared" ref="G27:G32" si="10">IF($I27="","",$D$8)</f>
        <v>43739</v>
      </c>
      <c r="H27" s="27" t="str">
        <f>Settings!$B$1</f>
        <v>904097D</v>
      </c>
      <c r="I27" s="28">
        <v>1300</v>
      </c>
      <c r="J27" s="27" t="str">
        <f t="shared" ref="J27:J32" si="11">IF($I27="","",$D$7)</f>
        <v>19.01.01</v>
      </c>
      <c r="K27" s="27" t="s">
        <v>2365</v>
      </c>
      <c r="L27" s="73">
        <f t="shared" ref="L27:L32" si="12">IF(I27="","",-SUMIFS(27:27,$20:$20,"=Credit"))</f>
        <v>0</v>
      </c>
      <c r="M27" s="74">
        <v>0</v>
      </c>
      <c r="N27" s="73">
        <f t="shared" ref="N27:N32" si="13">IF(I27="","",L27+M27)</f>
        <v>0</v>
      </c>
      <c r="O27" s="42"/>
      <c r="P27" s="75"/>
      <c r="Q27" s="44">
        <f>SUM(R27:R234)*5*Settings!B2</f>
        <v>0</v>
      </c>
      <c r="R27" s="76"/>
      <c r="S27" s="44">
        <f t="shared" ref="S27:S32" si="14">-ROUNDUP( R27 * ( Q$21 / R$22 ), 2)</f>
        <v>0</v>
      </c>
      <c r="T27" s="75"/>
      <c r="U27" s="44">
        <f>-M27-Q27</f>
        <v>0</v>
      </c>
      <c r="V27" s="76"/>
      <c r="W27" s="44">
        <f t="shared" ref="W27:W32" si="15">-ROUNDUP( V27 * ( U$21 / V$22 ), 2)</f>
        <v>0</v>
      </c>
      <c r="X27" s="75"/>
      <c r="Y27" s="44"/>
      <c r="Z27" s="76"/>
      <c r="AA27" s="44">
        <f t="shared" ref="AA27:AA32" si="16">-ROUNDUP( Z27 * ( Y$21 / Z$22 ), 2)</f>
        <v>0</v>
      </c>
      <c r="AB27" s="75"/>
      <c r="AC27" s="44"/>
      <c r="AD27" s="76"/>
      <c r="AE27" s="44">
        <f t="shared" ref="AE27:AE32" si="17">-ROUNDUP( AD27 * ( AC$21 / AD$22 ), 2)</f>
        <v>0</v>
      </c>
      <c r="AF27" s="75"/>
      <c r="AG27" s="44"/>
      <c r="AH27" s="76"/>
      <c r="AI27" s="44">
        <f t="shared" ref="AI27:AI32" si="18">-ROUNDUP( AH27 * ( AG$21 / AH$22 ), 2)</f>
        <v>0</v>
      </c>
      <c r="AJ27" s="75"/>
      <c r="AK27" s="44"/>
      <c r="AL27" s="76"/>
      <c r="AM27" s="44">
        <f t="shared" ref="AM27:AM32" si="19">-ROUNDUP( AL27 * ( AK$21 / AL$22 ), 2)</f>
        <v>0</v>
      </c>
      <c r="AN27" s="75"/>
      <c r="AO27" s="44"/>
      <c r="AP27" s="76"/>
      <c r="AQ27" s="44">
        <f t="shared" ref="AQ27:AQ32" si="20">-ROUNDUP( AP27 * ( AO$21 / AP$22 ), 2)</f>
        <v>0</v>
      </c>
      <c r="AR27" s="75"/>
      <c r="AS27" s="44"/>
      <c r="AT27" s="76"/>
      <c r="AU27" s="44">
        <f t="shared" ref="AU27:AU32" si="21">-ROUNDUP( AT27 * ( AS$21 / AT$22 ), 2)</f>
        <v>0</v>
      </c>
      <c r="AV27" s="75"/>
      <c r="AW27" s="44"/>
      <c r="AX27" s="76"/>
      <c r="AY27" s="44">
        <f t="shared" ref="AY27:AY32" si="22">-ROUNDUP( AX27 * ( AW$21 / AX$22 ), 2)</f>
        <v>0</v>
      </c>
      <c r="AZ27" s="75"/>
      <c r="BA27" s="44"/>
      <c r="BB27" s="76"/>
      <c r="BC27" s="44">
        <f t="shared" ref="BC27:BC32" si="23">-ROUNDUP( BB27 * ( BA$21 / BB$22 ), 2)</f>
        <v>0</v>
      </c>
      <c r="BD27" s="75"/>
      <c r="BE27" s="44"/>
      <c r="BF27" s="76"/>
      <c r="BG27" s="44">
        <f t="shared" ref="BG27:BG32" si="24">-ROUNDUP( BF27 * ( BE$21 / BF$22 ), 2)</f>
        <v>0</v>
      </c>
      <c r="BH27" s="75"/>
      <c r="BI27" s="44"/>
      <c r="BJ27" s="76"/>
      <c r="BK27" s="44">
        <f t="shared" ref="BK27:BK32" si="25">-ROUNDUP( BJ27 * ( BI$21 / BJ$22 ), 2)</f>
        <v>0</v>
      </c>
    </row>
    <row r="28" spans="1:63" ht="14.25" customHeight="1" x14ac:dyDescent="0.25">
      <c r="A28" s="41"/>
      <c r="B28" s="77" t="s">
        <v>2366</v>
      </c>
      <c r="C28" s="42"/>
      <c r="D28" s="42"/>
      <c r="E28" s="42"/>
      <c r="F28" s="128"/>
      <c r="G28" s="27">
        <f t="shared" si="10"/>
        <v>43739</v>
      </c>
      <c r="H28" s="27" t="str">
        <f>Settings!$B$1</f>
        <v>904097D</v>
      </c>
      <c r="I28" s="28">
        <v>1300</v>
      </c>
      <c r="J28" s="27" t="str">
        <f t="shared" si="11"/>
        <v>19.01.01</v>
      </c>
      <c r="K28" s="27" t="s">
        <v>2367</v>
      </c>
      <c r="L28" s="73">
        <f t="shared" si="12"/>
        <v>0</v>
      </c>
      <c r="M28" s="74">
        <v>0</v>
      </c>
      <c r="N28" s="73">
        <f t="shared" si="13"/>
        <v>0</v>
      </c>
      <c r="O28" s="42"/>
      <c r="P28" s="75"/>
      <c r="Q28" s="44"/>
      <c r="R28" s="76"/>
      <c r="S28" s="44">
        <f t="shared" si="14"/>
        <v>0</v>
      </c>
      <c r="T28" s="75"/>
      <c r="U28" s="44"/>
      <c r="V28" s="76"/>
      <c r="W28" s="44">
        <f t="shared" si="15"/>
        <v>0</v>
      </c>
      <c r="X28" s="75"/>
      <c r="Y28" s="44">
        <f>-M28</f>
        <v>0</v>
      </c>
      <c r="Z28" s="76"/>
      <c r="AA28" s="44">
        <f t="shared" si="16"/>
        <v>0</v>
      </c>
      <c r="AB28" s="75"/>
      <c r="AC28" s="44"/>
      <c r="AD28" s="76"/>
      <c r="AE28" s="44">
        <f t="shared" si="17"/>
        <v>0</v>
      </c>
      <c r="AF28" s="75"/>
      <c r="AG28" s="44"/>
      <c r="AH28" s="76"/>
      <c r="AI28" s="44">
        <f t="shared" si="18"/>
        <v>0</v>
      </c>
      <c r="AJ28" s="75"/>
      <c r="AK28" s="44"/>
      <c r="AL28" s="76"/>
      <c r="AM28" s="44">
        <f t="shared" si="19"/>
        <v>0</v>
      </c>
      <c r="AN28" s="75"/>
      <c r="AO28" s="44"/>
      <c r="AP28" s="76"/>
      <c r="AQ28" s="44">
        <f t="shared" si="20"/>
        <v>0</v>
      </c>
      <c r="AR28" s="75"/>
      <c r="AS28" s="44"/>
      <c r="AT28" s="76"/>
      <c r="AU28" s="44">
        <f t="shared" si="21"/>
        <v>0</v>
      </c>
      <c r="AV28" s="75"/>
      <c r="AW28" s="44"/>
      <c r="AX28" s="76"/>
      <c r="AY28" s="44">
        <f t="shared" si="22"/>
        <v>0</v>
      </c>
      <c r="AZ28" s="75"/>
      <c r="BA28" s="44"/>
      <c r="BB28" s="76"/>
      <c r="BC28" s="44">
        <f t="shared" si="23"/>
        <v>0</v>
      </c>
      <c r="BD28" s="75"/>
      <c r="BE28" s="44"/>
      <c r="BF28" s="76"/>
      <c r="BG28" s="44">
        <f t="shared" si="24"/>
        <v>0</v>
      </c>
      <c r="BH28" s="75"/>
      <c r="BI28" s="44"/>
      <c r="BJ28" s="76"/>
      <c r="BK28" s="44">
        <f t="shared" si="25"/>
        <v>0</v>
      </c>
    </row>
    <row r="29" spans="1:63" ht="14.25" customHeight="1" x14ac:dyDescent="0.25">
      <c r="A29" s="41"/>
      <c r="B29" s="78" t="s">
        <v>2368</v>
      </c>
      <c r="C29" s="42"/>
      <c r="D29" s="42"/>
      <c r="E29" s="42"/>
      <c r="F29" s="128"/>
      <c r="G29" s="27">
        <f t="shared" si="10"/>
        <v>43739</v>
      </c>
      <c r="H29" s="27" t="str">
        <f>Settings!$B$1</f>
        <v>904097D</v>
      </c>
      <c r="I29" s="28">
        <v>1300</v>
      </c>
      <c r="J29" s="27" t="str">
        <f t="shared" si="11"/>
        <v>19.01.01</v>
      </c>
      <c r="K29" s="27" t="s">
        <v>2369</v>
      </c>
      <c r="L29" s="73">
        <f t="shared" si="12"/>
        <v>0</v>
      </c>
      <c r="M29" s="74">
        <v>0</v>
      </c>
      <c r="N29" s="73">
        <f t="shared" si="13"/>
        <v>0</v>
      </c>
      <c r="O29" s="42"/>
      <c r="P29" s="75"/>
      <c r="Q29" s="44"/>
      <c r="R29" s="76"/>
      <c r="S29" s="44">
        <f t="shared" si="14"/>
        <v>0</v>
      </c>
      <c r="T29" s="75"/>
      <c r="U29" s="44"/>
      <c r="V29" s="76"/>
      <c r="W29" s="44">
        <f t="shared" si="15"/>
        <v>0</v>
      </c>
      <c r="X29" s="75"/>
      <c r="Y29" s="44"/>
      <c r="Z29" s="76"/>
      <c r="AA29" s="44">
        <f t="shared" si="16"/>
        <v>0</v>
      </c>
      <c r="AB29" s="75"/>
      <c r="AC29" s="44">
        <f>-M29</f>
        <v>0</v>
      </c>
      <c r="AD29" s="76"/>
      <c r="AE29" s="44">
        <f t="shared" si="17"/>
        <v>0</v>
      </c>
      <c r="AF29" s="75"/>
      <c r="AG29" s="44"/>
      <c r="AH29" s="76"/>
      <c r="AI29" s="44">
        <f t="shared" si="18"/>
        <v>0</v>
      </c>
      <c r="AJ29" s="75"/>
      <c r="AK29" s="44"/>
      <c r="AL29" s="76"/>
      <c r="AM29" s="44">
        <f t="shared" si="19"/>
        <v>0</v>
      </c>
      <c r="AN29" s="75"/>
      <c r="AO29" s="44"/>
      <c r="AP29" s="76"/>
      <c r="AQ29" s="44">
        <f t="shared" si="20"/>
        <v>0</v>
      </c>
      <c r="AR29" s="75"/>
      <c r="AS29" s="44"/>
      <c r="AT29" s="76"/>
      <c r="AU29" s="44">
        <f t="shared" si="21"/>
        <v>0</v>
      </c>
      <c r="AV29" s="75"/>
      <c r="AW29" s="44"/>
      <c r="AX29" s="76"/>
      <c r="AY29" s="44">
        <f t="shared" si="22"/>
        <v>0</v>
      </c>
      <c r="AZ29" s="75"/>
      <c r="BA29" s="44"/>
      <c r="BB29" s="76"/>
      <c r="BC29" s="44">
        <f t="shared" si="23"/>
        <v>0</v>
      </c>
      <c r="BD29" s="75"/>
      <c r="BE29" s="44"/>
      <c r="BF29" s="76"/>
      <c r="BG29" s="44">
        <f t="shared" si="24"/>
        <v>0</v>
      </c>
      <c r="BH29" s="75"/>
      <c r="BI29" s="44"/>
      <c r="BJ29" s="76"/>
      <c r="BK29" s="44">
        <f t="shared" si="25"/>
        <v>0</v>
      </c>
    </row>
    <row r="30" spans="1:63" ht="14.25" customHeight="1" x14ac:dyDescent="0.25">
      <c r="A30" s="41"/>
      <c r="B30" s="25" t="s">
        <v>2370</v>
      </c>
      <c r="C30" s="42"/>
      <c r="D30" s="42"/>
      <c r="E30" s="42"/>
      <c r="F30" s="128"/>
      <c r="G30" s="27">
        <f t="shared" si="10"/>
        <v>43739</v>
      </c>
      <c r="H30" s="27"/>
      <c r="I30" s="28">
        <v>1000</v>
      </c>
      <c r="J30" s="27" t="str">
        <f t="shared" si="11"/>
        <v>19.01.01</v>
      </c>
      <c r="K30" s="27" t="s">
        <v>2371</v>
      </c>
      <c r="L30" s="79">
        <f t="shared" si="12"/>
        <v>0</v>
      </c>
      <c r="M30" s="80">
        <f t="shared" ref="M30:M32" si="26">IF(I30="","",-SUMIFS(30:30,$20:$20,"=Debit"))</f>
        <v>0</v>
      </c>
      <c r="N30" s="79">
        <f t="shared" si="13"/>
        <v>0</v>
      </c>
      <c r="O30" s="42"/>
      <c r="P30" s="75"/>
      <c r="Q30" s="44"/>
      <c r="R30" s="76"/>
      <c r="S30" s="44">
        <f t="shared" si="14"/>
        <v>0</v>
      </c>
      <c r="T30" s="75"/>
      <c r="U30" s="44"/>
      <c r="V30" s="76"/>
      <c r="W30" s="44">
        <f t="shared" si="15"/>
        <v>0</v>
      </c>
      <c r="X30" s="75"/>
      <c r="Y30" s="44"/>
      <c r="Z30" s="76"/>
      <c r="AA30" s="44">
        <f t="shared" si="16"/>
        <v>0</v>
      </c>
      <c r="AB30" s="75"/>
      <c r="AC30" s="44"/>
      <c r="AD30" s="76"/>
      <c r="AE30" s="44">
        <f t="shared" si="17"/>
        <v>0</v>
      </c>
      <c r="AF30" s="81"/>
      <c r="AG30" s="82"/>
      <c r="AH30" s="83"/>
      <c r="AI30" s="44">
        <f t="shared" si="18"/>
        <v>0</v>
      </c>
      <c r="AJ30" s="81"/>
      <c r="AK30" s="82"/>
      <c r="AL30" s="83"/>
      <c r="AM30" s="44">
        <f t="shared" si="19"/>
        <v>0</v>
      </c>
      <c r="AN30" s="81"/>
      <c r="AO30" s="82"/>
      <c r="AP30" s="83"/>
      <c r="AQ30" s="44">
        <f t="shared" si="20"/>
        <v>0</v>
      </c>
      <c r="AR30" s="81"/>
      <c r="AS30" s="82"/>
      <c r="AT30" s="83"/>
      <c r="AU30" s="44">
        <f t="shared" si="21"/>
        <v>0</v>
      </c>
      <c r="AV30" s="81"/>
      <c r="AW30" s="82"/>
      <c r="AX30" s="83"/>
      <c r="AY30" s="44">
        <f t="shared" si="22"/>
        <v>0</v>
      </c>
      <c r="AZ30" s="81"/>
      <c r="BA30" s="82"/>
      <c r="BB30" s="83"/>
      <c r="BC30" s="44">
        <f t="shared" si="23"/>
        <v>0</v>
      </c>
      <c r="BD30" s="81"/>
      <c r="BE30" s="82"/>
      <c r="BF30" s="83"/>
      <c r="BG30" s="44">
        <f t="shared" si="24"/>
        <v>0</v>
      </c>
      <c r="BH30" s="81"/>
      <c r="BI30" s="82"/>
      <c r="BJ30" s="83"/>
      <c r="BK30" s="44">
        <f t="shared" si="25"/>
        <v>0</v>
      </c>
    </row>
    <row r="31" spans="1:63" ht="15" customHeight="1" x14ac:dyDescent="0.25">
      <c r="A31" s="41"/>
      <c r="B31" s="32" t="s">
        <v>2372</v>
      </c>
      <c r="C31" s="42"/>
      <c r="D31" s="42"/>
      <c r="E31" s="42"/>
      <c r="F31" s="128"/>
      <c r="G31" s="27">
        <f t="shared" si="10"/>
        <v>43739</v>
      </c>
      <c r="H31" s="27"/>
      <c r="I31" s="28">
        <v>1150</v>
      </c>
      <c r="J31" s="27" t="str">
        <f t="shared" si="11"/>
        <v>19.01.01</v>
      </c>
      <c r="K31" s="27" t="s">
        <v>2373</v>
      </c>
      <c r="L31" s="79">
        <f t="shared" si="12"/>
        <v>0</v>
      </c>
      <c r="M31" s="80">
        <f t="shared" si="26"/>
        <v>0</v>
      </c>
      <c r="N31" s="79">
        <f t="shared" si="13"/>
        <v>0</v>
      </c>
      <c r="O31" s="42"/>
      <c r="P31" s="75"/>
      <c r="Q31" s="44"/>
      <c r="R31" s="76"/>
      <c r="S31" s="44">
        <f t="shared" si="14"/>
        <v>0</v>
      </c>
      <c r="T31" s="75"/>
      <c r="U31" s="44"/>
      <c r="V31" s="76"/>
      <c r="W31" s="44">
        <f t="shared" si="15"/>
        <v>0</v>
      </c>
      <c r="X31" s="75"/>
      <c r="Y31" s="44"/>
      <c r="Z31" s="76"/>
      <c r="AA31" s="44">
        <f t="shared" si="16"/>
        <v>0</v>
      </c>
      <c r="AB31" s="75"/>
      <c r="AC31" s="44"/>
      <c r="AD31" s="76"/>
      <c r="AE31" s="44">
        <f t="shared" si="17"/>
        <v>0</v>
      </c>
      <c r="AF31" s="81"/>
      <c r="AG31" s="82"/>
      <c r="AH31" s="83"/>
      <c r="AI31" s="44">
        <f t="shared" si="18"/>
        <v>0</v>
      </c>
      <c r="AJ31" s="81"/>
      <c r="AK31" s="82"/>
      <c r="AL31" s="83"/>
      <c r="AM31" s="44">
        <f t="shared" si="19"/>
        <v>0</v>
      </c>
      <c r="AN31" s="81"/>
      <c r="AO31" s="82"/>
      <c r="AP31" s="83"/>
      <c r="AQ31" s="44">
        <f t="shared" si="20"/>
        <v>0</v>
      </c>
      <c r="AR31" s="81"/>
      <c r="AS31" s="82"/>
      <c r="AT31" s="83"/>
      <c r="AU31" s="44">
        <f t="shared" si="21"/>
        <v>0</v>
      </c>
      <c r="AV31" s="81"/>
      <c r="AW31" s="82"/>
      <c r="AX31" s="83"/>
      <c r="AY31" s="44">
        <f t="shared" si="22"/>
        <v>0</v>
      </c>
      <c r="AZ31" s="81"/>
      <c r="BA31" s="82"/>
      <c r="BB31" s="83"/>
      <c r="BC31" s="44">
        <f t="shared" si="23"/>
        <v>0</v>
      </c>
      <c r="BD31" s="81"/>
      <c r="BE31" s="82"/>
      <c r="BF31" s="83"/>
      <c r="BG31" s="44">
        <f t="shared" si="24"/>
        <v>0</v>
      </c>
      <c r="BH31" s="81"/>
      <c r="BI31" s="82"/>
      <c r="BJ31" s="83"/>
      <c r="BK31" s="44">
        <f t="shared" si="25"/>
        <v>0</v>
      </c>
    </row>
    <row r="32" spans="1:63" ht="14.25" customHeight="1" x14ac:dyDescent="0.25">
      <c r="A32" s="41"/>
      <c r="B32" s="42"/>
      <c r="C32" s="42"/>
      <c r="D32" s="42"/>
      <c r="E32" s="42"/>
      <c r="F32" s="129"/>
      <c r="G32" s="48" t="str">
        <f t="shared" si="10"/>
        <v/>
      </c>
      <c r="H32" s="84"/>
      <c r="I32" s="85"/>
      <c r="J32" s="48" t="str">
        <f t="shared" si="11"/>
        <v/>
      </c>
      <c r="K32" s="84"/>
      <c r="L32" s="86" t="str">
        <f t="shared" si="12"/>
        <v/>
      </c>
      <c r="M32" s="86" t="str">
        <f t="shared" si="26"/>
        <v/>
      </c>
      <c r="N32" s="86" t="str">
        <f t="shared" si="13"/>
        <v/>
      </c>
      <c r="O32" s="42"/>
      <c r="P32" s="81"/>
      <c r="Q32" s="82"/>
      <c r="R32" s="83"/>
      <c r="S32" s="44">
        <f t="shared" si="14"/>
        <v>0</v>
      </c>
      <c r="T32" s="81"/>
      <c r="U32" s="82"/>
      <c r="V32" s="83"/>
      <c r="W32" s="44">
        <f t="shared" si="15"/>
        <v>0</v>
      </c>
      <c r="X32" s="81"/>
      <c r="Y32" s="82"/>
      <c r="Z32" s="83"/>
      <c r="AA32" s="44">
        <f t="shared" si="16"/>
        <v>0</v>
      </c>
      <c r="AB32" s="81"/>
      <c r="AC32" s="82"/>
      <c r="AD32" s="83"/>
      <c r="AE32" s="44">
        <f t="shared" si="17"/>
        <v>0</v>
      </c>
      <c r="AF32" s="81"/>
      <c r="AG32" s="82"/>
      <c r="AH32" s="83"/>
      <c r="AI32" s="44">
        <f t="shared" si="18"/>
        <v>0</v>
      </c>
      <c r="AJ32" s="81"/>
      <c r="AK32" s="82"/>
      <c r="AL32" s="83"/>
      <c r="AM32" s="44">
        <f t="shared" si="19"/>
        <v>0</v>
      </c>
      <c r="AN32" s="81"/>
      <c r="AO32" s="82"/>
      <c r="AP32" s="83"/>
      <c r="AQ32" s="44">
        <f t="shared" si="20"/>
        <v>0</v>
      </c>
      <c r="AR32" s="81"/>
      <c r="AS32" s="82"/>
      <c r="AT32" s="83"/>
      <c r="AU32" s="44">
        <f t="shared" si="21"/>
        <v>0</v>
      </c>
      <c r="AV32" s="81"/>
      <c r="AW32" s="82"/>
      <c r="AX32" s="83"/>
      <c r="AY32" s="44">
        <f t="shared" si="22"/>
        <v>0</v>
      </c>
      <c r="AZ32" s="81"/>
      <c r="BA32" s="82"/>
      <c r="BB32" s="83"/>
      <c r="BC32" s="44">
        <f t="shared" si="23"/>
        <v>0</v>
      </c>
      <c r="BD32" s="81"/>
      <c r="BE32" s="82"/>
      <c r="BF32" s="83"/>
      <c r="BG32" s="44">
        <f t="shared" si="24"/>
        <v>0</v>
      </c>
      <c r="BH32" s="81"/>
      <c r="BI32" s="82"/>
      <c r="BJ32" s="83"/>
      <c r="BK32" s="44">
        <f t="shared" si="25"/>
        <v>0</v>
      </c>
    </row>
    <row r="33" spans="1:63" ht="14.25" customHeight="1" x14ac:dyDescent="0.25">
      <c r="A33" s="41"/>
      <c r="B33" s="42"/>
      <c r="C33" s="42"/>
      <c r="D33" s="42"/>
      <c r="E33" s="42"/>
      <c r="F33" s="87"/>
      <c r="G33" s="53"/>
      <c r="H33" s="42"/>
      <c r="I33" s="38"/>
      <c r="J33" s="53"/>
      <c r="K33" s="42"/>
      <c r="L33" s="55"/>
      <c r="M33" s="55"/>
      <c r="N33" s="55"/>
      <c r="O33" s="42"/>
      <c r="P33" s="88"/>
      <c r="Q33" s="55"/>
      <c r="R33" s="89"/>
      <c r="S33" s="55"/>
      <c r="T33" s="88"/>
      <c r="U33" s="55"/>
      <c r="V33" s="89"/>
      <c r="W33" s="55"/>
      <c r="X33" s="88"/>
      <c r="Y33" s="55"/>
      <c r="Z33" s="89"/>
      <c r="AA33" s="55"/>
      <c r="AB33" s="88"/>
      <c r="AC33" s="55"/>
      <c r="AD33" s="89"/>
      <c r="AE33" s="55"/>
      <c r="AF33" s="88"/>
      <c r="AG33" s="55"/>
      <c r="AH33" s="89"/>
      <c r="AI33" s="55"/>
      <c r="AJ33" s="88"/>
      <c r="AK33" s="55"/>
      <c r="AL33" s="89"/>
      <c r="AM33" s="55"/>
      <c r="AN33" s="88"/>
      <c r="AO33" s="55"/>
      <c r="AP33" s="89"/>
      <c r="AQ33" s="55"/>
      <c r="AR33" s="88"/>
      <c r="AS33" s="55"/>
      <c r="AT33" s="89"/>
      <c r="AU33" s="55"/>
      <c r="AV33" s="88"/>
      <c r="AW33" s="55"/>
      <c r="AX33" s="89"/>
      <c r="AY33" s="55"/>
      <c r="AZ33" s="88"/>
      <c r="BA33" s="55"/>
      <c r="BB33" s="89"/>
      <c r="BC33" s="55"/>
      <c r="BD33" s="88"/>
      <c r="BE33" s="55"/>
      <c r="BF33" s="89"/>
      <c r="BG33" s="55"/>
      <c r="BH33" s="88"/>
      <c r="BI33" s="55"/>
      <c r="BJ33" s="89"/>
      <c r="BK33" s="55"/>
    </row>
    <row r="34" spans="1:63" ht="14.25" customHeight="1" x14ac:dyDescent="0.25">
      <c r="A34" s="41"/>
      <c r="B34" s="28" t="s">
        <v>2374</v>
      </c>
      <c r="C34" s="42"/>
      <c r="D34" s="42"/>
      <c r="E34" s="28" t="s">
        <v>2375</v>
      </c>
      <c r="F34" s="90"/>
      <c r="G34" s="27" t="s">
        <v>2323</v>
      </c>
      <c r="H34" s="28" t="s">
        <v>2324</v>
      </c>
      <c r="I34" s="46" t="s">
        <v>2325</v>
      </c>
      <c r="J34" s="28" t="s">
        <v>2326</v>
      </c>
      <c r="K34" s="28" t="s">
        <v>2327</v>
      </c>
      <c r="L34" s="47" t="s">
        <v>2337</v>
      </c>
      <c r="M34" s="47" t="s">
        <v>2338</v>
      </c>
      <c r="N34" s="47" t="s">
        <v>2339</v>
      </c>
      <c r="O34" s="42"/>
      <c r="P34" s="88"/>
      <c r="Q34" s="55"/>
      <c r="R34" s="89"/>
      <c r="S34" s="55"/>
      <c r="T34" s="88"/>
      <c r="U34" s="55"/>
      <c r="V34" s="89"/>
      <c r="W34" s="55"/>
      <c r="X34" s="88"/>
      <c r="Y34" s="55"/>
      <c r="Z34" s="89"/>
      <c r="AA34" s="55"/>
      <c r="AB34" s="88"/>
      <c r="AC34" s="55"/>
      <c r="AD34" s="89"/>
      <c r="AE34" s="55"/>
      <c r="AF34" s="88"/>
      <c r="AG34" s="55"/>
      <c r="AH34" s="89"/>
      <c r="AI34" s="55"/>
      <c r="AJ34" s="88"/>
      <c r="AK34" s="55"/>
      <c r="AL34" s="89"/>
      <c r="AM34" s="55"/>
      <c r="AN34" s="88"/>
      <c r="AO34" s="55"/>
      <c r="AP34" s="89"/>
      <c r="AQ34" s="55"/>
      <c r="AR34" s="88"/>
      <c r="AS34" s="55"/>
      <c r="AT34" s="89"/>
      <c r="AU34" s="55"/>
      <c r="AV34" s="88"/>
      <c r="AW34" s="55"/>
      <c r="AX34" s="89"/>
      <c r="AY34" s="55"/>
      <c r="AZ34" s="88"/>
      <c r="BA34" s="55"/>
      <c r="BB34" s="89"/>
      <c r="BC34" s="55"/>
      <c r="BD34" s="88"/>
      <c r="BE34" s="55"/>
      <c r="BF34" s="89"/>
      <c r="BG34" s="55"/>
      <c r="BH34" s="88"/>
      <c r="BI34" s="55"/>
      <c r="BJ34" s="89"/>
      <c r="BK34" s="55"/>
    </row>
    <row r="35" spans="1:63" ht="15" customHeight="1" x14ac:dyDescent="0.25">
      <c r="A35" s="91">
        <v>1</v>
      </c>
      <c r="B35" s="96" t="s">
        <v>2383</v>
      </c>
      <c r="C35" s="42"/>
      <c r="D35" s="35">
        <v>1</v>
      </c>
      <c r="E35" s="97">
        <v>1113</v>
      </c>
      <c r="F35" s="127" t="s">
        <v>2377</v>
      </c>
      <c r="G35" s="48">
        <f t="shared" ref="G35:G234" si="27">IF($I35="","",$D$8)</f>
        <v>43739</v>
      </c>
      <c r="H35" s="25" t="str">
        <f t="array" ref="H35">IF(I35="","",IFERROR(INDEX(Lid!$F:$F,MATCH($E35,Lid!$A:$A,0)),""))</f>
        <v>9181113D</v>
      </c>
      <c r="I35" s="93">
        <f t="shared" ref="I35:I234" si="28">IF(E35="","",1300)</f>
        <v>1300</v>
      </c>
      <c r="J35" s="48" t="str">
        <f t="shared" ref="J35:J234" si="29">IF($I35="","",$D$7)</f>
        <v>19.01.01</v>
      </c>
      <c r="K35" s="25" t="str">
        <f t="array" ref="K35">IF(I35="","",IFERROR($D$6 &amp; " " &amp;INDEX(Lid!$B:$B,MATCH($E35,Lid!$A:$A,0)),""))</f>
        <v>Sjaarschborrel Lucas Kroes</v>
      </c>
      <c r="L35" s="44">
        <f t="shared" ref="L35:L234" si="30">IF(I35="","",-SUMIFS(35:35,$20:$20,"=Credit"))</f>
        <v>2.0799999999999996</v>
      </c>
      <c r="M35" s="44">
        <f t="shared" ref="M35:M234" si="31">IF(I35="","",-SUMIFS(35:35,$20:$20,"=Debit"))</f>
        <v>0</v>
      </c>
      <c r="N35" s="44">
        <f t="shared" ref="N35:N234" si="32">IF(I35="","",L35+M35)</f>
        <v>2.0799999999999996</v>
      </c>
      <c r="O35" s="42"/>
      <c r="P35" s="81"/>
      <c r="Q35" s="82"/>
      <c r="R35" s="83"/>
      <c r="S35" s="44">
        <f t="shared" ref="S35:S234" si="33">-ROUNDUP( R35 * ( Q$21 / R$22 ), 2)</f>
        <v>0</v>
      </c>
      <c r="T35" s="81"/>
      <c r="U35" s="82"/>
      <c r="V35" s="83"/>
      <c r="W35" s="44">
        <f t="shared" ref="W35:W234" si="34">-ROUNDUP( V35 * ( U$21 / V$22 ), 2)</f>
        <v>0</v>
      </c>
      <c r="X35" s="81"/>
      <c r="Y35" s="82"/>
      <c r="Z35" s="83"/>
      <c r="AA35" s="44">
        <f t="shared" ref="AA35:AA234" si="35">-ROUNDUP( Z35 * ( Y$21 / Z$22 ), 2)</f>
        <v>0</v>
      </c>
      <c r="AB35" s="81"/>
      <c r="AC35" s="82"/>
      <c r="AD35" s="83"/>
      <c r="AE35" s="44">
        <f t="shared" ref="AE35:AE234" si="36">-ROUNDUP( AD35 * ( AC$21 / AD$22 ), 2)</f>
        <v>0</v>
      </c>
      <c r="AF35" s="81"/>
      <c r="AG35" s="82"/>
      <c r="AH35" s="83">
        <v>1</v>
      </c>
      <c r="AI35" s="44">
        <f t="shared" ref="AI35:AI234" si="37">-ROUNDUP( AH35 * ( AG$21 / AH$22 ), 2)</f>
        <v>-2.0799999999999996</v>
      </c>
      <c r="AJ35" s="81"/>
      <c r="AK35" s="82"/>
      <c r="AL35" s="83"/>
      <c r="AM35" s="44">
        <f t="shared" ref="AM35:AM234" si="38">-ROUNDUP( AL35 * ( AK$21 / AL$22 ), 2)</f>
        <v>0</v>
      </c>
      <c r="AN35" s="81"/>
      <c r="AO35" s="82"/>
      <c r="AP35" s="83"/>
      <c r="AQ35" s="44">
        <f t="shared" ref="AQ35:AQ234" si="39">-ROUNDUP( AP35 * ( AO$21 / AP$22 ), 2)</f>
        <v>0</v>
      </c>
      <c r="AR35" s="81"/>
      <c r="AS35" s="82"/>
      <c r="AT35" s="83"/>
      <c r="AU35" s="44">
        <f t="shared" ref="AU35:AU234" si="40">-ROUNDUP( AT35 * ( AS$21 / AT$22 ), 2)</f>
        <v>0</v>
      </c>
      <c r="AV35" s="81"/>
      <c r="AW35" s="82"/>
      <c r="AX35" s="83"/>
      <c r="AY35" s="44">
        <f t="shared" ref="AY35:AY234" si="41">-ROUNDUP( AX35 * ( AW$21 / AX$22 ), 2)</f>
        <v>0</v>
      </c>
      <c r="AZ35" s="81"/>
      <c r="BA35" s="82"/>
      <c r="BB35" s="83"/>
      <c r="BC35" s="44">
        <f t="shared" ref="BC35:BC234" si="42">-ROUNDUP( BB35 * ( BA$21 / BB$22 ), 2)</f>
        <v>0</v>
      </c>
      <c r="BD35" s="81"/>
      <c r="BE35" s="82"/>
      <c r="BF35" s="83"/>
      <c r="BG35" s="44">
        <f t="shared" ref="BG35:BG234" si="43">-ROUNDUP( BF35 * ( BE$21 / BF$22 ), 2)</f>
        <v>0</v>
      </c>
      <c r="BH35" s="81"/>
      <c r="BI35" s="82"/>
      <c r="BJ35" s="83"/>
      <c r="BK35" s="44">
        <f t="shared" ref="BK35:BK234" si="44">-ROUNDUP( BJ35 * ( BI$21 / BJ$22 ), 2)</f>
        <v>0</v>
      </c>
    </row>
    <row r="36" spans="1:63" ht="14.25" customHeight="1" x14ac:dyDescent="0.25">
      <c r="A36" s="94">
        <f t="shared" ref="A36:A47" ca="1" si="45">IFERROR(MATCH("*"&amp;$B$35&amp;"*",INDIRECT("Lid!B" &amp; A35 + 1 &amp;":B99999"),0)+A35,"")</f>
        <v>256</v>
      </c>
      <c r="B36" s="32" t="str">
        <f t="array" aca="1" ref="B36" ca="1">IFERROR(INDEX(Lid!A:A,A36) &amp; " - " &amp; INDEX(Lid!B:B,A36),"")</f>
        <v>856 - Max van Wilsum</v>
      </c>
      <c r="C36" s="42"/>
      <c r="D36" s="35">
        <v>2</v>
      </c>
      <c r="E36" s="98">
        <v>1259</v>
      </c>
      <c r="F36" s="128"/>
      <c r="G36" s="48">
        <f t="shared" si="27"/>
        <v>43739</v>
      </c>
      <c r="H36" s="25" t="str">
        <f t="array" ref="H36">IF(I36="","",IFERROR(INDEX(Lid!$F:$F,MATCH($E36,Lid!$A:$A,0)),""))</f>
        <v>9211259D</v>
      </c>
      <c r="I36" s="93">
        <f t="shared" si="28"/>
        <v>1300</v>
      </c>
      <c r="J36" s="48" t="str">
        <f t="shared" si="29"/>
        <v>19.01.01</v>
      </c>
      <c r="K36" s="25" t="str">
        <f t="array" ref="K36">IF(I36="","",IFERROR($D$6 &amp; " " &amp;INDEX(Lid!$B:$B,MATCH($E36,Lid!$A:$A,0)),""))</f>
        <v>Sjaarschborrel Ruben Zuidgeest</v>
      </c>
      <c r="L36" s="44">
        <f t="shared" si="30"/>
        <v>2.0799999999999996</v>
      </c>
      <c r="M36" s="44">
        <f t="shared" si="31"/>
        <v>0</v>
      </c>
      <c r="N36" s="44">
        <f t="shared" si="32"/>
        <v>2.0799999999999996</v>
      </c>
      <c r="O36" s="42"/>
      <c r="P36" s="81"/>
      <c r="Q36" s="82"/>
      <c r="R36" s="83"/>
      <c r="S36" s="44">
        <f t="shared" si="33"/>
        <v>0</v>
      </c>
      <c r="T36" s="81"/>
      <c r="U36" s="82"/>
      <c r="V36" s="83"/>
      <c r="W36" s="44">
        <f t="shared" si="34"/>
        <v>0</v>
      </c>
      <c r="X36" s="81"/>
      <c r="Y36" s="82"/>
      <c r="Z36" s="83"/>
      <c r="AA36" s="44">
        <f t="shared" si="35"/>
        <v>0</v>
      </c>
      <c r="AB36" s="81"/>
      <c r="AC36" s="82"/>
      <c r="AD36" s="83"/>
      <c r="AE36" s="44">
        <f t="shared" si="36"/>
        <v>0</v>
      </c>
      <c r="AF36" s="81"/>
      <c r="AG36" s="82"/>
      <c r="AH36" s="83">
        <v>1</v>
      </c>
      <c r="AI36" s="44">
        <f t="shared" si="37"/>
        <v>-2.0799999999999996</v>
      </c>
      <c r="AJ36" s="81"/>
      <c r="AK36" s="82"/>
      <c r="AL36" s="83"/>
      <c r="AM36" s="44">
        <f t="shared" si="38"/>
        <v>0</v>
      </c>
      <c r="AN36" s="81"/>
      <c r="AO36" s="82"/>
      <c r="AP36" s="83"/>
      <c r="AQ36" s="44">
        <f t="shared" si="39"/>
        <v>0</v>
      </c>
      <c r="AR36" s="81"/>
      <c r="AS36" s="82"/>
      <c r="AT36" s="83"/>
      <c r="AU36" s="44">
        <f t="shared" si="40"/>
        <v>0</v>
      </c>
      <c r="AV36" s="81"/>
      <c r="AW36" s="82"/>
      <c r="AX36" s="83"/>
      <c r="AY36" s="44">
        <f t="shared" si="41"/>
        <v>0</v>
      </c>
      <c r="AZ36" s="81"/>
      <c r="BA36" s="82"/>
      <c r="BB36" s="83"/>
      <c r="BC36" s="44">
        <f t="shared" si="42"/>
        <v>0</v>
      </c>
      <c r="BD36" s="81"/>
      <c r="BE36" s="82"/>
      <c r="BF36" s="83"/>
      <c r="BG36" s="44">
        <f t="shared" si="43"/>
        <v>0</v>
      </c>
      <c r="BH36" s="81"/>
      <c r="BI36" s="82"/>
      <c r="BJ36" s="83"/>
      <c r="BK36" s="44">
        <f t="shared" si="44"/>
        <v>0</v>
      </c>
    </row>
    <row r="37" spans="1:63" ht="14.25" customHeight="1" x14ac:dyDescent="0.25">
      <c r="A37" s="94">
        <f t="shared" ca="1" si="45"/>
        <v>381</v>
      </c>
      <c r="B37" s="32" t="str">
        <f t="array" aca="1" ref="B37" ca="1">IFERROR(INDEX(Lid!A:A,A37) &amp; " - " &amp; INDEX(Lid!B:B,A37),"")</f>
        <v>1045 - Max van Wolfswinkel</v>
      </c>
      <c r="C37" s="42"/>
      <c r="D37" s="35">
        <v>3</v>
      </c>
      <c r="E37" s="97">
        <v>901</v>
      </c>
      <c r="F37" s="128"/>
      <c r="G37" s="48">
        <f t="shared" si="27"/>
        <v>43739</v>
      </c>
      <c r="H37" s="25" t="str">
        <f t="array" ref="H37">IF(I37="","",IFERROR(INDEX(Lid!$F:$F,MATCH($E37,Lid!$A:$A,0)),""))</f>
        <v>915901D</v>
      </c>
      <c r="I37" s="93">
        <f t="shared" si="28"/>
        <v>1300</v>
      </c>
      <c r="J37" s="48" t="str">
        <f t="shared" si="29"/>
        <v>19.01.01</v>
      </c>
      <c r="K37" s="25" t="str">
        <f t="array" ref="K37">IF(I37="","",IFERROR($D$6 &amp; " " &amp;INDEX(Lid!$B:$B,MATCH($E37,Lid!$A:$A,0)),""))</f>
        <v>Sjaarschborrel Menno Rijsenbrij</v>
      </c>
      <c r="L37" s="44">
        <f t="shared" si="30"/>
        <v>2.0799999999999996</v>
      </c>
      <c r="M37" s="44">
        <f t="shared" si="31"/>
        <v>0</v>
      </c>
      <c r="N37" s="44">
        <f t="shared" si="32"/>
        <v>2.0799999999999996</v>
      </c>
      <c r="O37" s="42"/>
      <c r="P37" s="81"/>
      <c r="Q37" s="82"/>
      <c r="R37" s="83"/>
      <c r="S37" s="44">
        <f t="shared" si="33"/>
        <v>0</v>
      </c>
      <c r="T37" s="81"/>
      <c r="U37" s="82"/>
      <c r="V37" s="83"/>
      <c r="W37" s="44">
        <f t="shared" si="34"/>
        <v>0</v>
      </c>
      <c r="X37" s="81"/>
      <c r="Y37" s="82"/>
      <c r="Z37" s="83"/>
      <c r="AA37" s="44">
        <f t="shared" si="35"/>
        <v>0</v>
      </c>
      <c r="AB37" s="81"/>
      <c r="AC37" s="82"/>
      <c r="AD37" s="83"/>
      <c r="AE37" s="44">
        <f t="shared" si="36"/>
        <v>0</v>
      </c>
      <c r="AF37" s="81"/>
      <c r="AG37" s="82"/>
      <c r="AH37" s="83">
        <v>1</v>
      </c>
      <c r="AI37" s="44">
        <f t="shared" si="37"/>
        <v>-2.0799999999999996</v>
      </c>
      <c r="AJ37" s="81"/>
      <c r="AK37" s="82"/>
      <c r="AL37" s="83"/>
      <c r="AM37" s="44">
        <f t="shared" si="38"/>
        <v>0</v>
      </c>
      <c r="AN37" s="81"/>
      <c r="AO37" s="82"/>
      <c r="AP37" s="83"/>
      <c r="AQ37" s="44">
        <f t="shared" si="39"/>
        <v>0</v>
      </c>
      <c r="AR37" s="81"/>
      <c r="AS37" s="82"/>
      <c r="AT37" s="83"/>
      <c r="AU37" s="44">
        <f t="shared" si="40"/>
        <v>0</v>
      </c>
      <c r="AV37" s="81"/>
      <c r="AW37" s="82"/>
      <c r="AX37" s="83"/>
      <c r="AY37" s="44">
        <f t="shared" si="41"/>
        <v>0</v>
      </c>
      <c r="AZ37" s="81"/>
      <c r="BA37" s="82"/>
      <c r="BB37" s="83"/>
      <c r="BC37" s="44">
        <f t="shared" si="42"/>
        <v>0</v>
      </c>
      <c r="BD37" s="81"/>
      <c r="BE37" s="82"/>
      <c r="BF37" s="83"/>
      <c r="BG37" s="44">
        <f t="shared" si="43"/>
        <v>0</v>
      </c>
      <c r="BH37" s="81"/>
      <c r="BI37" s="82"/>
      <c r="BJ37" s="83"/>
      <c r="BK37" s="44">
        <f t="shared" si="44"/>
        <v>0</v>
      </c>
    </row>
    <row r="38" spans="1:63" ht="14.25" customHeight="1" x14ac:dyDescent="0.25">
      <c r="A38" s="94">
        <f t="shared" ca="1" si="45"/>
        <v>446</v>
      </c>
      <c r="B38" s="32" t="str">
        <f t="array" aca="1" ref="B38" ca="1">IFERROR(INDEX(Lid!A:A,A38) &amp; " - " &amp; INDEX(Lid!B:B,A38),"")</f>
        <v>1114 - Max Mooij</v>
      </c>
      <c r="C38" s="42"/>
      <c r="D38" s="35">
        <v>4</v>
      </c>
      <c r="E38" s="98">
        <v>1265</v>
      </c>
      <c r="F38" s="128"/>
      <c r="G38" s="48">
        <f t="shared" si="27"/>
        <v>43739</v>
      </c>
      <c r="H38" s="25" t="str">
        <f t="array" ref="H38">IF(I38="","",IFERROR(INDEX(Lid!$F:$F,MATCH($E38,Lid!$A:$A,0)),""))</f>
        <v>9211265D</v>
      </c>
      <c r="I38" s="93">
        <f t="shared" si="28"/>
        <v>1300</v>
      </c>
      <c r="J38" s="48" t="str">
        <f t="shared" si="29"/>
        <v>19.01.01</v>
      </c>
      <c r="K38" s="25" t="str">
        <f t="array" ref="K38">IF(I38="","",IFERROR($D$6 &amp; " " &amp;INDEX(Lid!$B:$B,MATCH($E38,Lid!$A:$A,0)),""))</f>
        <v>Sjaarschborrel Stijn van den Hoven</v>
      </c>
      <c r="L38" s="44">
        <f t="shared" si="30"/>
        <v>2.0799999999999996</v>
      </c>
      <c r="M38" s="44">
        <f t="shared" si="31"/>
        <v>0</v>
      </c>
      <c r="N38" s="44">
        <f t="shared" si="32"/>
        <v>2.0799999999999996</v>
      </c>
      <c r="O38" s="42"/>
      <c r="P38" s="81"/>
      <c r="Q38" s="82"/>
      <c r="R38" s="83"/>
      <c r="S38" s="44">
        <f t="shared" si="33"/>
        <v>0</v>
      </c>
      <c r="T38" s="81"/>
      <c r="U38" s="82"/>
      <c r="V38" s="83"/>
      <c r="W38" s="44">
        <f t="shared" si="34"/>
        <v>0</v>
      </c>
      <c r="X38" s="81"/>
      <c r="Y38" s="82"/>
      <c r="Z38" s="83"/>
      <c r="AA38" s="44">
        <f t="shared" si="35"/>
        <v>0</v>
      </c>
      <c r="AB38" s="81"/>
      <c r="AC38" s="82"/>
      <c r="AD38" s="83"/>
      <c r="AE38" s="44">
        <f t="shared" si="36"/>
        <v>0</v>
      </c>
      <c r="AF38" s="81"/>
      <c r="AG38" s="82"/>
      <c r="AH38" s="83">
        <v>1</v>
      </c>
      <c r="AI38" s="44">
        <f t="shared" si="37"/>
        <v>-2.0799999999999996</v>
      </c>
      <c r="AJ38" s="81"/>
      <c r="AK38" s="82"/>
      <c r="AL38" s="83"/>
      <c r="AM38" s="44">
        <f t="shared" si="38"/>
        <v>0</v>
      </c>
      <c r="AN38" s="81"/>
      <c r="AO38" s="82"/>
      <c r="AP38" s="83"/>
      <c r="AQ38" s="44">
        <f t="shared" si="39"/>
        <v>0</v>
      </c>
      <c r="AR38" s="81"/>
      <c r="AS38" s="82"/>
      <c r="AT38" s="83"/>
      <c r="AU38" s="44">
        <f t="shared" si="40"/>
        <v>0</v>
      </c>
      <c r="AV38" s="81"/>
      <c r="AW38" s="82"/>
      <c r="AX38" s="83"/>
      <c r="AY38" s="44">
        <f t="shared" si="41"/>
        <v>0</v>
      </c>
      <c r="AZ38" s="81"/>
      <c r="BA38" s="82"/>
      <c r="BB38" s="83"/>
      <c r="BC38" s="44">
        <f t="shared" si="42"/>
        <v>0</v>
      </c>
      <c r="BD38" s="81"/>
      <c r="BE38" s="82"/>
      <c r="BF38" s="83"/>
      <c r="BG38" s="44">
        <f t="shared" si="43"/>
        <v>0</v>
      </c>
      <c r="BH38" s="81"/>
      <c r="BI38" s="82"/>
      <c r="BJ38" s="83"/>
      <c r="BK38" s="44">
        <f t="shared" si="44"/>
        <v>0</v>
      </c>
    </row>
    <row r="39" spans="1:63" ht="14.25" customHeight="1" x14ac:dyDescent="0.25">
      <c r="A39" s="94">
        <f t="shared" ca="1" si="45"/>
        <v>578</v>
      </c>
      <c r="B39" s="32" t="str">
        <f t="array" aca="1" ref="B39" ca="1">IFERROR(INDEX(Lid!A:A,A39) &amp; " - " &amp; INDEX(Lid!B:B,A39),"")</f>
        <v>1254 - Max Zelissen</v>
      </c>
      <c r="C39" s="42"/>
      <c r="D39" s="35">
        <v>5</v>
      </c>
      <c r="E39" s="98">
        <v>1263</v>
      </c>
      <c r="F39" s="128"/>
      <c r="G39" s="48">
        <f t="shared" si="27"/>
        <v>43739</v>
      </c>
      <c r="H39" s="25" t="str">
        <f t="array" ref="H39">IF(I39="","",IFERROR(INDEX(Lid!$F:$F,MATCH($E39,Lid!$A:$A,0)),""))</f>
        <v>9211263D</v>
      </c>
      <c r="I39" s="93">
        <f t="shared" si="28"/>
        <v>1300</v>
      </c>
      <c r="J39" s="48" t="str">
        <f t="shared" si="29"/>
        <v>19.01.01</v>
      </c>
      <c r="K39" s="25" t="str">
        <f t="array" ref="K39">IF(I39="","",IFERROR($D$6 &amp; " " &amp;INDEX(Lid!$B:$B,MATCH($E39,Lid!$A:$A,0)),""))</f>
        <v>Sjaarschborrel Sasja Dollé</v>
      </c>
      <c r="L39" s="44">
        <f t="shared" si="30"/>
        <v>2.0799999999999996</v>
      </c>
      <c r="M39" s="44">
        <f t="shared" si="31"/>
        <v>0</v>
      </c>
      <c r="N39" s="44">
        <f t="shared" si="32"/>
        <v>2.0799999999999996</v>
      </c>
      <c r="O39" s="42"/>
      <c r="P39" s="81"/>
      <c r="Q39" s="82"/>
      <c r="R39" s="83"/>
      <c r="S39" s="44">
        <f t="shared" si="33"/>
        <v>0</v>
      </c>
      <c r="T39" s="81"/>
      <c r="U39" s="82"/>
      <c r="V39" s="83"/>
      <c r="W39" s="44">
        <f t="shared" si="34"/>
        <v>0</v>
      </c>
      <c r="X39" s="81"/>
      <c r="Y39" s="82"/>
      <c r="Z39" s="83"/>
      <c r="AA39" s="44">
        <f t="shared" si="35"/>
        <v>0</v>
      </c>
      <c r="AB39" s="81"/>
      <c r="AC39" s="82"/>
      <c r="AD39" s="83"/>
      <c r="AE39" s="44">
        <f t="shared" si="36"/>
        <v>0</v>
      </c>
      <c r="AF39" s="81"/>
      <c r="AG39" s="82"/>
      <c r="AH39" s="83">
        <v>1</v>
      </c>
      <c r="AI39" s="44">
        <f t="shared" si="37"/>
        <v>-2.0799999999999996</v>
      </c>
      <c r="AJ39" s="81"/>
      <c r="AK39" s="82"/>
      <c r="AL39" s="83"/>
      <c r="AM39" s="44">
        <f t="shared" si="38"/>
        <v>0</v>
      </c>
      <c r="AN39" s="81"/>
      <c r="AO39" s="82"/>
      <c r="AP39" s="83"/>
      <c r="AQ39" s="44">
        <f t="shared" si="39"/>
        <v>0</v>
      </c>
      <c r="AR39" s="81"/>
      <c r="AS39" s="82"/>
      <c r="AT39" s="83"/>
      <c r="AU39" s="44">
        <f t="shared" si="40"/>
        <v>0</v>
      </c>
      <c r="AV39" s="81"/>
      <c r="AW39" s="82"/>
      <c r="AX39" s="83"/>
      <c r="AY39" s="44">
        <f t="shared" si="41"/>
        <v>0</v>
      </c>
      <c r="AZ39" s="81"/>
      <c r="BA39" s="82"/>
      <c r="BB39" s="83"/>
      <c r="BC39" s="44">
        <f t="shared" si="42"/>
        <v>0</v>
      </c>
      <c r="BD39" s="81"/>
      <c r="BE39" s="82"/>
      <c r="BF39" s="83"/>
      <c r="BG39" s="44">
        <f t="shared" si="43"/>
        <v>0</v>
      </c>
      <c r="BH39" s="81"/>
      <c r="BI39" s="82"/>
      <c r="BJ39" s="83"/>
      <c r="BK39" s="44">
        <f t="shared" si="44"/>
        <v>0</v>
      </c>
    </row>
    <row r="40" spans="1:63" ht="14.25" customHeight="1" x14ac:dyDescent="0.25">
      <c r="A40" s="94" t="str">
        <f t="shared" ca="1" si="45"/>
        <v/>
      </c>
      <c r="B40" s="32" t="str">
        <f t="array" aca="1" ref="B40" ca="1">IFERROR(INDEX(Lid!A:A,A40) &amp; " - " &amp; INDEX(Lid!B:B,A40),"")</f>
        <v/>
      </c>
      <c r="C40" s="42"/>
      <c r="D40" s="35">
        <v>6</v>
      </c>
      <c r="E40" s="97">
        <v>1275</v>
      </c>
      <c r="F40" s="128"/>
      <c r="G40" s="48">
        <f t="shared" si="27"/>
        <v>43739</v>
      </c>
      <c r="H40" s="25" t="str">
        <f t="array" ref="H40">IF(I40="","",IFERROR(INDEX(Lid!$F:$F,MATCH($E40,Lid!$A:$A,0)),""))</f>
        <v>9211275D</v>
      </c>
      <c r="I40" s="93">
        <f t="shared" si="28"/>
        <v>1300</v>
      </c>
      <c r="J40" s="48" t="str">
        <f t="shared" si="29"/>
        <v>19.01.01</v>
      </c>
      <c r="K40" s="25" t="str">
        <f t="array" ref="K40">IF(I40="","",IFERROR($D$6 &amp; " " &amp;INDEX(Lid!$B:$B,MATCH($E40,Lid!$A:$A,0)),""))</f>
        <v>Sjaarschborrel Hugo Wehry</v>
      </c>
      <c r="L40" s="44">
        <f t="shared" si="30"/>
        <v>2.0799999999999996</v>
      </c>
      <c r="M40" s="44">
        <f t="shared" si="31"/>
        <v>0</v>
      </c>
      <c r="N40" s="44">
        <f t="shared" si="32"/>
        <v>2.0799999999999996</v>
      </c>
      <c r="O40" s="42"/>
      <c r="P40" s="81"/>
      <c r="Q40" s="82"/>
      <c r="R40" s="83"/>
      <c r="S40" s="44">
        <f t="shared" si="33"/>
        <v>0</v>
      </c>
      <c r="T40" s="81"/>
      <c r="U40" s="82"/>
      <c r="V40" s="83"/>
      <c r="W40" s="44">
        <f t="shared" si="34"/>
        <v>0</v>
      </c>
      <c r="X40" s="81"/>
      <c r="Y40" s="82"/>
      <c r="Z40" s="83"/>
      <c r="AA40" s="44">
        <f t="shared" si="35"/>
        <v>0</v>
      </c>
      <c r="AB40" s="81"/>
      <c r="AC40" s="82"/>
      <c r="AD40" s="83"/>
      <c r="AE40" s="44">
        <f t="shared" si="36"/>
        <v>0</v>
      </c>
      <c r="AF40" s="81"/>
      <c r="AG40" s="82"/>
      <c r="AH40" s="83">
        <v>1</v>
      </c>
      <c r="AI40" s="44">
        <f t="shared" si="37"/>
        <v>-2.0799999999999996</v>
      </c>
      <c r="AJ40" s="81"/>
      <c r="AK40" s="82"/>
      <c r="AL40" s="83"/>
      <c r="AM40" s="44">
        <f t="shared" si="38"/>
        <v>0</v>
      </c>
      <c r="AN40" s="81"/>
      <c r="AO40" s="82"/>
      <c r="AP40" s="83"/>
      <c r="AQ40" s="44">
        <f t="shared" si="39"/>
        <v>0</v>
      </c>
      <c r="AR40" s="81"/>
      <c r="AS40" s="82"/>
      <c r="AT40" s="83"/>
      <c r="AU40" s="44">
        <f t="shared" si="40"/>
        <v>0</v>
      </c>
      <c r="AV40" s="81"/>
      <c r="AW40" s="82"/>
      <c r="AX40" s="83"/>
      <c r="AY40" s="44">
        <f t="shared" si="41"/>
        <v>0</v>
      </c>
      <c r="AZ40" s="81"/>
      <c r="BA40" s="82"/>
      <c r="BB40" s="83"/>
      <c r="BC40" s="44">
        <f t="shared" si="42"/>
        <v>0</v>
      </c>
      <c r="BD40" s="81"/>
      <c r="BE40" s="82"/>
      <c r="BF40" s="83"/>
      <c r="BG40" s="44">
        <f t="shared" si="43"/>
        <v>0</v>
      </c>
      <c r="BH40" s="81"/>
      <c r="BI40" s="82"/>
      <c r="BJ40" s="83"/>
      <c r="BK40" s="44">
        <f t="shared" si="44"/>
        <v>0</v>
      </c>
    </row>
    <row r="41" spans="1:63" ht="14.25" customHeight="1" x14ac:dyDescent="0.25">
      <c r="A41" s="94" t="str">
        <f t="shared" ca="1" si="45"/>
        <v/>
      </c>
      <c r="B41" s="32" t="str">
        <f t="array" aca="1" ref="B41" ca="1">IFERROR(INDEX(Lid!A:A,A41) &amp; " - " &amp; INDEX(Lid!B:B,A41),"")</f>
        <v/>
      </c>
      <c r="C41" s="42"/>
      <c r="D41" s="35">
        <v>7</v>
      </c>
      <c r="E41" s="98">
        <v>1258</v>
      </c>
      <c r="F41" s="128"/>
      <c r="G41" s="48">
        <f t="shared" si="27"/>
        <v>43739</v>
      </c>
      <c r="H41" s="25" t="str">
        <f t="array" ref="H41">IF(I41="","",IFERROR(INDEX(Lid!$F:$F,MATCH($E41,Lid!$A:$A,0)),""))</f>
        <v>9211258D</v>
      </c>
      <c r="I41" s="93">
        <f t="shared" si="28"/>
        <v>1300</v>
      </c>
      <c r="J41" s="48" t="str">
        <f t="shared" si="29"/>
        <v>19.01.01</v>
      </c>
      <c r="K41" s="25" t="str">
        <f t="array" ref="K41">IF(I41="","",IFERROR($D$6 &amp; " " &amp;INDEX(Lid!$B:$B,MATCH($E41,Lid!$A:$A,0)),""))</f>
        <v>Sjaarschborrel Tom den Hartog</v>
      </c>
      <c r="L41" s="44">
        <f t="shared" si="30"/>
        <v>2.0799999999999996</v>
      </c>
      <c r="M41" s="44">
        <f t="shared" si="31"/>
        <v>0</v>
      </c>
      <c r="N41" s="44">
        <f t="shared" si="32"/>
        <v>2.0799999999999996</v>
      </c>
      <c r="O41" s="42"/>
      <c r="P41" s="81"/>
      <c r="Q41" s="82"/>
      <c r="R41" s="83"/>
      <c r="S41" s="44">
        <f t="shared" si="33"/>
        <v>0</v>
      </c>
      <c r="T41" s="81"/>
      <c r="U41" s="82"/>
      <c r="V41" s="83"/>
      <c r="W41" s="44">
        <f t="shared" si="34"/>
        <v>0</v>
      </c>
      <c r="X41" s="81"/>
      <c r="Y41" s="82"/>
      <c r="Z41" s="83"/>
      <c r="AA41" s="44">
        <f t="shared" si="35"/>
        <v>0</v>
      </c>
      <c r="AB41" s="81"/>
      <c r="AC41" s="82"/>
      <c r="AD41" s="83"/>
      <c r="AE41" s="44">
        <f t="shared" si="36"/>
        <v>0</v>
      </c>
      <c r="AF41" s="81"/>
      <c r="AG41" s="82"/>
      <c r="AH41" s="83">
        <v>1</v>
      </c>
      <c r="AI41" s="44">
        <f t="shared" si="37"/>
        <v>-2.0799999999999996</v>
      </c>
      <c r="AJ41" s="81"/>
      <c r="AK41" s="82"/>
      <c r="AL41" s="83"/>
      <c r="AM41" s="44">
        <f t="shared" si="38"/>
        <v>0</v>
      </c>
      <c r="AN41" s="81"/>
      <c r="AO41" s="82"/>
      <c r="AP41" s="83"/>
      <c r="AQ41" s="44">
        <f t="shared" si="39"/>
        <v>0</v>
      </c>
      <c r="AR41" s="81"/>
      <c r="AS41" s="82"/>
      <c r="AT41" s="83"/>
      <c r="AU41" s="44">
        <f t="shared" si="40"/>
        <v>0</v>
      </c>
      <c r="AV41" s="81"/>
      <c r="AW41" s="82"/>
      <c r="AX41" s="83"/>
      <c r="AY41" s="44">
        <f t="shared" si="41"/>
        <v>0</v>
      </c>
      <c r="AZ41" s="81"/>
      <c r="BA41" s="82"/>
      <c r="BB41" s="83"/>
      <c r="BC41" s="44">
        <f t="shared" si="42"/>
        <v>0</v>
      </c>
      <c r="BD41" s="81"/>
      <c r="BE41" s="82"/>
      <c r="BF41" s="83"/>
      <c r="BG41" s="44">
        <f t="shared" si="43"/>
        <v>0</v>
      </c>
      <c r="BH41" s="81"/>
      <c r="BI41" s="82"/>
      <c r="BJ41" s="83"/>
      <c r="BK41" s="44">
        <f t="shared" si="44"/>
        <v>0</v>
      </c>
    </row>
    <row r="42" spans="1:63" ht="15" customHeight="1" x14ac:dyDescent="0.25">
      <c r="A42" s="94" t="str">
        <f t="shared" ca="1" si="45"/>
        <v/>
      </c>
      <c r="B42" s="32" t="str">
        <f t="array" aca="1" ref="B42" ca="1">IFERROR(INDEX(Lid!A:A,A42) &amp; " - " &amp; INDEX(Lid!B:B,A42),"")</f>
        <v/>
      </c>
      <c r="C42" s="42"/>
      <c r="D42" s="35">
        <v>8</v>
      </c>
      <c r="E42" s="98">
        <v>1245</v>
      </c>
      <c r="F42" s="128"/>
      <c r="G42" s="48">
        <f t="shared" si="27"/>
        <v>43739</v>
      </c>
      <c r="H42" s="25" t="str">
        <f t="array" ref="H42">IF(I42="","",IFERROR(INDEX(Lid!$F:$F,MATCH($E42,Lid!$A:$A,0)),""))</f>
        <v>9211245D</v>
      </c>
      <c r="I42" s="93">
        <f t="shared" si="28"/>
        <v>1300</v>
      </c>
      <c r="J42" s="48" t="str">
        <f t="shared" si="29"/>
        <v>19.01.01</v>
      </c>
      <c r="K42" s="25" t="str">
        <f t="array" ref="K42">IF(I42="","",IFERROR($D$6 &amp; " " &amp;INDEX(Lid!$B:$B,MATCH($E42,Lid!$A:$A,0)),""))</f>
        <v>Sjaarschborrel Merel van Tienen</v>
      </c>
      <c r="L42" s="44">
        <f t="shared" si="30"/>
        <v>2.0799999999999996</v>
      </c>
      <c r="M42" s="44">
        <f t="shared" si="31"/>
        <v>0</v>
      </c>
      <c r="N42" s="44">
        <f t="shared" si="32"/>
        <v>2.0799999999999996</v>
      </c>
      <c r="O42" s="42"/>
      <c r="P42" s="81"/>
      <c r="Q42" s="82"/>
      <c r="R42" s="83"/>
      <c r="S42" s="44">
        <f t="shared" si="33"/>
        <v>0</v>
      </c>
      <c r="T42" s="81"/>
      <c r="U42" s="82"/>
      <c r="V42" s="83"/>
      <c r="W42" s="44">
        <f t="shared" si="34"/>
        <v>0</v>
      </c>
      <c r="X42" s="81"/>
      <c r="Y42" s="82"/>
      <c r="Z42" s="83"/>
      <c r="AA42" s="44">
        <f t="shared" si="35"/>
        <v>0</v>
      </c>
      <c r="AB42" s="81"/>
      <c r="AC42" s="82"/>
      <c r="AD42" s="83"/>
      <c r="AE42" s="44">
        <f t="shared" si="36"/>
        <v>0</v>
      </c>
      <c r="AF42" s="81"/>
      <c r="AG42" s="82"/>
      <c r="AH42" s="83">
        <v>1</v>
      </c>
      <c r="AI42" s="44">
        <f t="shared" si="37"/>
        <v>-2.0799999999999996</v>
      </c>
      <c r="AJ42" s="81"/>
      <c r="AK42" s="82"/>
      <c r="AL42" s="83"/>
      <c r="AM42" s="44">
        <f t="shared" si="38"/>
        <v>0</v>
      </c>
      <c r="AN42" s="81"/>
      <c r="AO42" s="82"/>
      <c r="AP42" s="83"/>
      <c r="AQ42" s="44">
        <f t="shared" si="39"/>
        <v>0</v>
      </c>
      <c r="AR42" s="81"/>
      <c r="AS42" s="82"/>
      <c r="AT42" s="83"/>
      <c r="AU42" s="44">
        <f t="shared" si="40"/>
        <v>0</v>
      </c>
      <c r="AV42" s="81"/>
      <c r="AW42" s="82"/>
      <c r="AX42" s="83"/>
      <c r="AY42" s="44">
        <f t="shared" si="41"/>
        <v>0</v>
      </c>
      <c r="AZ42" s="81"/>
      <c r="BA42" s="82"/>
      <c r="BB42" s="83"/>
      <c r="BC42" s="44">
        <f t="shared" si="42"/>
        <v>0</v>
      </c>
      <c r="BD42" s="81"/>
      <c r="BE42" s="82"/>
      <c r="BF42" s="83"/>
      <c r="BG42" s="44">
        <f t="shared" si="43"/>
        <v>0</v>
      </c>
      <c r="BH42" s="81"/>
      <c r="BI42" s="82"/>
      <c r="BJ42" s="83"/>
      <c r="BK42" s="44">
        <f t="shared" si="44"/>
        <v>0</v>
      </c>
    </row>
    <row r="43" spans="1:63" ht="14.25" customHeight="1" x14ac:dyDescent="0.25">
      <c r="A43" s="94" t="str">
        <f t="shared" ca="1" si="45"/>
        <v/>
      </c>
      <c r="B43" s="32" t="str">
        <f t="array" aca="1" ref="B43" ca="1">IFERROR(INDEX(Lid!A:A,A43) &amp; " - " &amp; INDEX(Lid!B:B,A43),"")</f>
        <v/>
      </c>
      <c r="C43" s="42"/>
      <c r="D43" s="35">
        <v>9</v>
      </c>
      <c r="E43" s="98">
        <v>1250</v>
      </c>
      <c r="F43" s="128"/>
      <c r="G43" s="48">
        <f t="shared" si="27"/>
        <v>43739</v>
      </c>
      <c r="H43" s="25" t="str">
        <f t="array" ref="H43">IF(I43="","",IFERROR(INDEX(Lid!$F:$F,MATCH($E43,Lid!$A:$A,0)),""))</f>
        <v>9211250D</v>
      </c>
      <c r="I43" s="93">
        <f t="shared" si="28"/>
        <v>1300</v>
      </c>
      <c r="J43" s="48" t="str">
        <f t="shared" si="29"/>
        <v>19.01.01</v>
      </c>
      <c r="K43" s="25" t="str">
        <f t="array" ref="K43">IF(I43="","",IFERROR($D$6 &amp; " " &amp;INDEX(Lid!$B:$B,MATCH($E43,Lid!$A:$A,0)),""))</f>
        <v>Sjaarschborrel Eline van Hasselt</v>
      </c>
      <c r="L43" s="44">
        <f t="shared" si="30"/>
        <v>2.0799999999999996</v>
      </c>
      <c r="M43" s="44">
        <f t="shared" si="31"/>
        <v>0</v>
      </c>
      <c r="N43" s="44">
        <f t="shared" si="32"/>
        <v>2.0799999999999996</v>
      </c>
      <c r="O43" s="42"/>
      <c r="P43" s="81"/>
      <c r="Q43" s="82"/>
      <c r="R43" s="83"/>
      <c r="S43" s="44">
        <f t="shared" si="33"/>
        <v>0</v>
      </c>
      <c r="T43" s="81"/>
      <c r="U43" s="82"/>
      <c r="V43" s="83"/>
      <c r="W43" s="44">
        <f t="shared" si="34"/>
        <v>0</v>
      </c>
      <c r="X43" s="81"/>
      <c r="Y43" s="82"/>
      <c r="Z43" s="83"/>
      <c r="AA43" s="44">
        <f t="shared" si="35"/>
        <v>0</v>
      </c>
      <c r="AB43" s="81"/>
      <c r="AC43" s="82"/>
      <c r="AD43" s="83"/>
      <c r="AE43" s="44">
        <f t="shared" si="36"/>
        <v>0</v>
      </c>
      <c r="AF43" s="81"/>
      <c r="AG43" s="82"/>
      <c r="AH43" s="83">
        <v>1</v>
      </c>
      <c r="AI43" s="44">
        <f t="shared" si="37"/>
        <v>-2.0799999999999996</v>
      </c>
      <c r="AJ43" s="81"/>
      <c r="AK43" s="82"/>
      <c r="AL43" s="83"/>
      <c r="AM43" s="44">
        <f t="shared" si="38"/>
        <v>0</v>
      </c>
      <c r="AN43" s="81"/>
      <c r="AO43" s="82"/>
      <c r="AP43" s="83"/>
      <c r="AQ43" s="44">
        <f t="shared" si="39"/>
        <v>0</v>
      </c>
      <c r="AR43" s="81"/>
      <c r="AS43" s="82"/>
      <c r="AT43" s="83"/>
      <c r="AU43" s="44">
        <f t="shared" si="40"/>
        <v>0</v>
      </c>
      <c r="AV43" s="81"/>
      <c r="AW43" s="82"/>
      <c r="AX43" s="83"/>
      <c r="AY43" s="44">
        <f t="shared" si="41"/>
        <v>0</v>
      </c>
      <c r="AZ43" s="81"/>
      <c r="BA43" s="82"/>
      <c r="BB43" s="83"/>
      <c r="BC43" s="44">
        <f t="shared" si="42"/>
        <v>0</v>
      </c>
      <c r="BD43" s="81"/>
      <c r="BE43" s="82"/>
      <c r="BF43" s="83"/>
      <c r="BG43" s="44">
        <f t="shared" si="43"/>
        <v>0</v>
      </c>
      <c r="BH43" s="81"/>
      <c r="BI43" s="82"/>
      <c r="BJ43" s="83"/>
      <c r="BK43" s="44">
        <f t="shared" si="44"/>
        <v>0</v>
      </c>
    </row>
    <row r="44" spans="1:63" ht="14.25" customHeight="1" x14ac:dyDescent="0.25">
      <c r="A44" s="94" t="str">
        <f t="shared" ca="1" si="45"/>
        <v/>
      </c>
      <c r="B44" s="32" t="str">
        <f t="array" aca="1" ref="B44" ca="1">IFERROR(INDEX(Lid!A:A,A44) &amp; " - " &amp; INDEX(Lid!B:B,A44),"")</f>
        <v/>
      </c>
      <c r="C44" s="42"/>
      <c r="D44" s="35">
        <v>10</v>
      </c>
      <c r="E44" s="97">
        <v>1128</v>
      </c>
      <c r="F44" s="128"/>
      <c r="G44" s="48">
        <f t="shared" si="27"/>
        <v>43739</v>
      </c>
      <c r="H44" s="25" t="str">
        <f t="array" ref="H44">IF(I44="","",IFERROR(INDEX(Lid!$F:$F,MATCH($E44,Lid!$A:$A,0)),""))</f>
        <v>9181128D</v>
      </c>
      <c r="I44" s="93">
        <f t="shared" si="28"/>
        <v>1300</v>
      </c>
      <c r="J44" s="48" t="str">
        <f t="shared" si="29"/>
        <v>19.01.01</v>
      </c>
      <c r="K44" s="25" t="str">
        <f t="array" ref="K44">IF(I44="","",IFERROR($D$6 &amp; " " &amp;INDEX(Lid!$B:$B,MATCH($E44,Lid!$A:$A,0)),""))</f>
        <v>Sjaarschborrel Isa Heeling</v>
      </c>
      <c r="L44" s="44">
        <f t="shared" si="30"/>
        <v>2.0799999999999996</v>
      </c>
      <c r="M44" s="44">
        <f t="shared" si="31"/>
        <v>0</v>
      </c>
      <c r="N44" s="44">
        <f t="shared" si="32"/>
        <v>2.0799999999999996</v>
      </c>
      <c r="O44" s="42"/>
      <c r="P44" s="81"/>
      <c r="Q44" s="82"/>
      <c r="R44" s="83"/>
      <c r="S44" s="44">
        <f t="shared" si="33"/>
        <v>0</v>
      </c>
      <c r="T44" s="81"/>
      <c r="U44" s="82"/>
      <c r="V44" s="83"/>
      <c r="W44" s="44">
        <f t="shared" si="34"/>
        <v>0</v>
      </c>
      <c r="X44" s="81"/>
      <c r="Y44" s="82"/>
      <c r="Z44" s="83"/>
      <c r="AA44" s="44">
        <f t="shared" si="35"/>
        <v>0</v>
      </c>
      <c r="AB44" s="81"/>
      <c r="AC44" s="82"/>
      <c r="AD44" s="83"/>
      <c r="AE44" s="44">
        <f t="shared" si="36"/>
        <v>0</v>
      </c>
      <c r="AF44" s="81"/>
      <c r="AG44" s="82"/>
      <c r="AH44" s="83">
        <v>1</v>
      </c>
      <c r="AI44" s="44">
        <f t="shared" si="37"/>
        <v>-2.0799999999999996</v>
      </c>
      <c r="AJ44" s="81"/>
      <c r="AK44" s="82"/>
      <c r="AL44" s="83"/>
      <c r="AM44" s="44">
        <f t="shared" si="38"/>
        <v>0</v>
      </c>
      <c r="AN44" s="81"/>
      <c r="AO44" s="82"/>
      <c r="AP44" s="83"/>
      <c r="AQ44" s="44">
        <f t="shared" si="39"/>
        <v>0</v>
      </c>
      <c r="AR44" s="81"/>
      <c r="AS44" s="82"/>
      <c r="AT44" s="83"/>
      <c r="AU44" s="44">
        <f t="shared" si="40"/>
        <v>0</v>
      </c>
      <c r="AV44" s="81"/>
      <c r="AW44" s="82"/>
      <c r="AX44" s="83"/>
      <c r="AY44" s="44">
        <f t="shared" si="41"/>
        <v>0</v>
      </c>
      <c r="AZ44" s="81"/>
      <c r="BA44" s="82"/>
      <c r="BB44" s="83"/>
      <c r="BC44" s="44">
        <f t="shared" si="42"/>
        <v>0</v>
      </c>
      <c r="BD44" s="81"/>
      <c r="BE44" s="82"/>
      <c r="BF44" s="83"/>
      <c r="BG44" s="44">
        <f t="shared" si="43"/>
        <v>0</v>
      </c>
      <c r="BH44" s="81"/>
      <c r="BI44" s="82"/>
      <c r="BJ44" s="83"/>
      <c r="BK44" s="44">
        <f t="shared" si="44"/>
        <v>0</v>
      </c>
    </row>
    <row r="45" spans="1:63" ht="14.25" customHeight="1" x14ac:dyDescent="0.25">
      <c r="A45" s="94" t="str">
        <f t="shared" ca="1" si="45"/>
        <v/>
      </c>
      <c r="B45" s="32" t="str">
        <f t="array" aca="1" ref="B45" ca="1">IFERROR(INDEX(Lid!A:A,A45) &amp; " - " &amp; INDEX(Lid!B:B,A45),"")</f>
        <v/>
      </c>
      <c r="C45" s="42"/>
      <c r="D45" s="35">
        <v>11</v>
      </c>
      <c r="E45" s="97">
        <v>1132</v>
      </c>
      <c r="F45" s="128"/>
      <c r="G45" s="48">
        <f t="shared" si="27"/>
        <v>43739</v>
      </c>
      <c r="H45" s="25" t="str">
        <f t="array" ref="H45">IF(I45="","",IFERROR(INDEX(Lid!$F:$F,MATCH($E45,Lid!$A:$A,0)),""))</f>
        <v>9181132D</v>
      </c>
      <c r="I45" s="93">
        <f t="shared" si="28"/>
        <v>1300</v>
      </c>
      <c r="J45" s="48" t="str">
        <f t="shared" si="29"/>
        <v>19.01.01</v>
      </c>
      <c r="K45" s="25" t="str">
        <f t="array" ref="K45">IF(I45="","",IFERROR($D$6 &amp; " " &amp;INDEX(Lid!$B:$B,MATCH($E45,Lid!$A:$A,0)),""))</f>
        <v>Sjaarschborrel Jules de Ruiter</v>
      </c>
      <c r="L45" s="44">
        <f t="shared" si="30"/>
        <v>2.0799999999999996</v>
      </c>
      <c r="M45" s="44">
        <f t="shared" si="31"/>
        <v>0</v>
      </c>
      <c r="N45" s="44">
        <f t="shared" si="32"/>
        <v>2.0799999999999996</v>
      </c>
      <c r="O45" s="42"/>
      <c r="P45" s="81"/>
      <c r="Q45" s="82"/>
      <c r="R45" s="83"/>
      <c r="S45" s="44">
        <f t="shared" si="33"/>
        <v>0</v>
      </c>
      <c r="T45" s="81"/>
      <c r="U45" s="82"/>
      <c r="V45" s="83"/>
      <c r="W45" s="44">
        <f t="shared" si="34"/>
        <v>0</v>
      </c>
      <c r="X45" s="81"/>
      <c r="Y45" s="82"/>
      <c r="Z45" s="83"/>
      <c r="AA45" s="44">
        <f t="shared" si="35"/>
        <v>0</v>
      </c>
      <c r="AB45" s="81"/>
      <c r="AC45" s="82"/>
      <c r="AD45" s="83"/>
      <c r="AE45" s="44">
        <f t="shared" si="36"/>
        <v>0</v>
      </c>
      <c r="AF45" s="81"/>
      <c r="AG45" s="82"/>
      <c r="AH45" s="83">
        <v>1</v>
      </c>
      <c r="AI45" s="44">
        <f t="shared" si="37"/>
        <v>-2.0799999999999996</v>
      </c>
      <c r="AJ45" s="81"/>
      <c r="AK45" s="82"/>
      <c r="AL45" s="83"/>
      <c r="AM45" s="44">
        <f t="shared" si="38"/>
        <v>0</v>
      </c>
      <c r="AN45" s="81"/>
      <c r="AO45" s="82"/>
      <c r="AP45" s="83"/>
      <c r="AQ45" s="44">
        <f t="shared" si="39"/>
        <v>0</v>
      </c>
      <c r="AR45" s="81"/>
      <c r="AS45" s="82"/>
      <c r="AT45" s="83"/>
      <c r="AU45" s="44">
        <f t="shared" si="40"/>
        <v>0</v>
      </c>
      <c r="AV45" s="81"/>
      <c r="AW45" s="82"/>
      <c r="AX45" s="83"/>
      <c r="AY45" s="44">
        <f t="shared" si="41"/>
        <v>0</v>
      </c>
      <c r="AZ45" s="81"/>
      <c r="BA45" s="82"/>
      <c r="BB45" s="83"/>
      <c r="BC45" s="44">
        <f t="shared" si="42"/>
        <v>0</v>
      </c>
      <c r="BD45" s="81"/>
      <c r="BE45" s="82"/>
      <c r="BF45" s="83"/>
      <c r="BG45" s="44">
        <f t="shared" si="43"/>
        <v>0</v>
      </c>
      <c r="BH45" s="81"/>
      <c r="BI45" s="82"/>
      <c r="BJ45" s="83"/>
      <c r="BK45" s="44">
        <f t="shared" si="44"/>
        <v>0</v>
      </c>
    </row>
    <row r="46" spans="1:63" ht="14.25" customHeight="1" x14ac:dyDescent="0.25">
      <c r="A46" s="94" t="str">
        <f t="shared" ca="1" si="45"/>
        <v/>
      </c>
      <c r="B46" s="32" t="str">
        <f t="array" aca="1" ref="B46" ca="1">IFERROR(INDEX(Lid!A:A,A46) &amp; " - " &amp; INDEX(Lid!B:B,A46),"")</f>
        <v/>
      </c>
      <c r="C46" s="42"/>
      <c r="D46" s="35">
        <v>12</v>
      </c>
      <c r="E46" s="97">
        <v>1236</v>
      </c>
      <c r="F46" s="128"/>
      <c r="G46" s="48">
        <f t="shared" si="27"/>
        <v>43739</v>
      </c>
      <c r="H46" s="25" t="str">
        <f t="array" ref="H46">IF(I46="","",IFERROR(INDEX(Lid!$F:$F,MATCH($E46,Lid!$A:$A,0)),""))</f>
        <v>9201236D</v>
      </c>
      <c r="I46" s="93">
        <f t="shared" si="28"/>
        <v>1300</v>
      </c>
      <c r="J46" s="48" t="str">
        <f t="shared" si="29"/>
        <v>19.01.01</v>
      </c>
      <c r="K46" s="25" t="str">
        <f t="array" ref="K46">IF(I46="","",IFERROR($D$6 &amp; " " &amp;INDEX(Lid!$B:$B,MATCH($E46,Lid!$A:$A,0)),""))</f>
        <v>Sjaarschborrel Jan van der Meulen</v>
      </c>
      <c r="L46" s="44">
        <f t="shared" si="30"/>
        <v>2.0799999999999996</v>
      </c>
      <c r="M46" s="44">
        <f t="shared" si="31"/>
        <v>0</v>
      </c>
      <c r="N46" s="44">
        <f t="shared" si="32"/>
        <v>2.0799999999999996</v>
      </c>
      <c r="O46" s="42"/>
      <c r="P46" s="81"/>
      <c r="Q46" s="82"/>
      <c r="R46" s="83"/>
      <c r="S46" s="44">
        <f t="shared" si="33"/>
        <v>0</v>
      </c>
      <c r="T46" s="81"/>
      <c r="U46" s="82"/>
      <c r="V46" s="83"/>
      <c r="W46" s="44">
        <f t="shared" si="34"/>
        <v>0</v>
      </c>
      <c r="X46" s="81"/>
      <c r="Y46" s="82"/>
      <c r="Z46" s="83"/>
      <c r="AA46" s="44">
        <f t="shared" si="35"/>
        <v>0</v>
      </c>
      <c r="AB46" s="81"/>
      <c r="AC46" s="82"/>
      <c r="AD46" s="83"/>
      <c r="AE46" s="44">
        <f t="shared" si="36"/>
        <v>0</v>
      </c>
      <c r="AF46" s="81"/>
      <c r="AG46" s="82"/>
      <c r="AH46" s="83">
        <v>1</v>
      </c>
      <c r="AI46" s="44">
        <f t="shared" si="37"/>
        <v>-2.0799999999999996</v>
      </c>
      <c r="AJ46" s="81"/>
      <c r="AK46" s="82"/>
      <c r="AL46" s="83"/>
      <c r="AM46" s="44">
        <f t="shared" si="38"/>
        <v>0</v>
      </c>
      <c r="AN46" s="81"/>
      <c r="AO46" s="82"/>
      <c r="AP46" s="83"/>
      <c r="AQ46" s="44">
        <f t="shared" si="39"/>
        <v>0</v>
      </c>
      <c r="AR46" s="81"/>
      <c r="AS46" s="82"/>
      <c r="AT46" s="83"/>
      <c r="AU46" s="44">
        <f t="shared" si="40"/>
        <v>0</v>
      </c>
      <c r="AV46" s="81"/>
      <c r="AW46" s="82"/>
      <c r="AX46" s="83"/>
      <c r="AY46" s="44">
        <f t="shared" si="41"/>
        <v>0</v>
      </c>
      <c r="AZ46" s="81"/>
      <c r="BA46" s="82"/>
      <c r="BB46" s="83"/>
      <c r="BC46" s="44">
        <f t="shared" si="42"/>
        <v>0</v>
      </c>
      <c r="BD46" s="81"/>
      <c r="BE46" s="82"/>
      <c r="BF46" s="83"/>
      <c r="BG46" s="44">
        <f t="shared" si="43"/>
        <v>0</v>
      </c>
      <c r="BH46" s="81"/>
      <c r="BI46" s="82"/>
      <c r="BJ46" s="83"/>
      <c r="BK46" s="44">
        <f t="shared" si="44"/>
        <v>0</v>
      </c>
    </row>
    <row r="47" spans="1:63" ht="14.25" customHeight="1" x14ac:dyDescent="0.25">
      <c r="A47" s="94" t="str">
        <f t="shared" ca="1" si="45"/>
        <v/>
      </c>
      <c r="B47" s="32" t="str">
        <f t="array" aca="1" ref="B47" ca="1">IFERROR(INDEX(Lid!A:A,A47) &amp; " - " &amp; INDEX(Lid!B:B,A47),"")</f>
        <v/>
      </c>
      <c r="C47" s="42"/>
      <c r="D47" s="35">
        <v>13</v>
      </c>
      <c r="E47" s="97">
        <v>1188</v>
      </c>
      <c r="F47" s="128"/>
      <c r="G47" s="48">
        <f t="shared" si="27"/>
        <v>43739</v>
      </c>
      <c r="H47" s="25" t="str">
        <f t="array" ref="H47">IF(I47="","",IFERROR(INDEX(Lid!$F:$F,MATCH($E47,Lid!$A:$A,0)),""))</f>
        <v>9191188D</v>
      </c>
      <c r="I47" s="93">
        <f t="shared" si="28"/>
        <v>1300</v>
      </c>
      <c r="J47" s="48" t="str">
        <f t="shared" si="29"/>
        <v>19.01.01</v>
      </c>
      <c r="K47" s="25" t="str">
        <f t="array" ref="K47">IF(I47="","",IFERROR($D$6 &amp; " " &amp;INDEX(Lid!$B:$B,MATCH($E47,Lid!$A:$A,0)),""))</f>
        <v>Sjaarschborrel Thijmen van Leeuwen</v>
      </c>
      <c r="L47" s="44">
        <f t="shared" si="30"/>
        <v>2.0799999999999996</v>
      </c>
      <c r="M47" s="44">
        <f t="shared" si="31"/>
        <v>-37.270000000000003</v>
      </c>
      <c r="N47" s="44">
        <f t="shared" si="32"/>
        <v>-35.190000000000005</v>
      </c>
      <c r="O47" s="42"/>
      <c r="P47" s="81"/>
      <c r="Q47" s="82"/>
      <c r="R47" s="83"/>
      <c r="S47" s="44">
        <f t="shared" si="33"/>
        <v>0</v>
      </c>
      <c r="T47" s="81"/>
      <c r="U47" s="82"/>
      <c r="V47" s="83"/>
      <c r="W47" s="44">
        <f t="shared" si="34"/>
        <v>0</v>
      </c>
      <c r="X47" s="81"/>
      <c r="Y47" s="82"/>
      <c r="Z47" s="83"/>
      <c r="AA47" s="44">
        <f t="shared" si="35"/>
        <v>0</v>
      </c>
      <c r="AB47" s="81"/>
      <c r="AC47" s="82"/>
      <c r="AD47" s="83"/>
      <c r="AE47" s="44">
        <f t="shared" si="36"/>
        <v>0</v>
      </c>
      <c r="AF47" s="81">
        <v>1</v>
      </c>
      <c r="AG47" s="82">
        <v>37.270000000000003</v>
      </c>
      <c r="AH47" s="83">
        <v>1</v>
      </c>
      <c r="AI47" s="44">
        <f t="shared" si="37"/>
        <v>-2.0799999999999996</v>
      </c>
      <c r="AJ47" s="81"/>
      <c r="AK47" s="82"/>
      <c r="AL47" s="83"/>
      <c r="AM47" s="44">
        <f t="shared" si="38"/>
        <v>0</v>
      </c>
      <c r="AN47" s="81"/>
      <c r="AO47" s="82"/>
      <c r="AP47" s="83"/>
      <c r="AQ47" s="44">
        <f t="shared" si="39"/>
        <v>0</v>
      </c>
      <c r="AR47" s="81"/>
      <c r="AS47" s="82"/>
      <c r="AT47" s="83"/>
      <c r="AU47" s="44">
        <f t="shared" si="40"/>
        <v>0</v>
      </c>
      <c r="AV47" s="81"/>
      <c r="AW47" s="82"/>
      <c r="AX47" s="83"/>
      <c r="AY47" s="44">
        <f t="shared" si="41"/>
        <v>0</v>
      </c>
      <c r="AZ47" s="81"/>
      <c r="BA47" s="82"/>
      <c r="BB47" s="83"/>
      <c r="BC47" s="44">
        <f t="shared" si="42"/>
        <v>0</v>
      </c>
      <c r="BD47" s="81"/>
      <c r="BE47" s="82"/>
      <c r="BF47" s="83"/>
      <c r="BG47" s="44">
        <f t="shared" si="43"/>
        <v>0</v>
      </c>
      <c r="BH47" s="81"/>
      <c r="BI47" s="82"/>
      <c r="BJ47" s="83"/>
      <c r="BK47" s="44">
        <f t="shared" si="44"/>
        <v>0</v>
      </c>
    </row>
    <row r="48" spans="1:63" ht="14.25" customHeight="1" x14ac:dyDescent="0.25">
      <c r="A48" s="94">
        <f ca="1">COUNTIF(Lid!B:B,"=*"&amp;$B$35&amp;"*") -COUNTIF(B36:B47,"&gt;''")</f>
        <v>0</v>
      </c>
      <c r="B48" s="95" t="str">
        <f ca="1">IF( A48 = 0, "", "Another " &amp; A48 &amp; " results … ")</f>
        <v/>
      </c>
      <c r="C48" s="42"/>
      <c r="D48" s="35">
        <v>14</v>
      </c>
      <c r="E48" s="98">
        <v>1270</v>
      </c>
      <c r="F48" s="128"/>
      <c r="G48" s="48">
        <f t="shared" si="27"/>
        <v>43739</v>
      </c>
      <c r="H48" s="25" t="str">
        <f t="array" ref="H48">IF(I48="","",IFERROR(INDEX(Lid!$F:$F,MATCH($E48,Lid!$A:$A,0)),""))</f>
        <v>9211270D</v>
      </c>
      <c r="I48" s="93">
        <f t="shared" si="28"/>
        <v>1300</v>
      </c>
      <c r="J48" s="48" t="str">
        <f t="shared" si="29"/>
        <v>19.01.01</v>
      </c>
      <c r="K48" s="25" t="str">
        <f t="array" ref="K48">IF(I48="","",IFERROR($D$6 &amp; " " &amp;INDEX(Lid!$B:$B,MATCH($E48,Lid!$A:$A,0)),""))</f>
        <v>Sjaarschborrel Bram Bosch</v>
      </c>
      <c r="L48" s="44">
        <f t="shared" si="30"/>
        <v>2.0799999999999996</v>
      </c>
      <c r="M48" s="44">
        <f t="shared" si="31"/>
        <v>0</v>
      </c>
      <c r="N48" s="44">
        <f t="shared" si="32"/>
        <v>2.0799999999999996</v>
      </c>
      <c r="O48" s="42"/>
      <c r="P48" s="81"/>
      <c r="Q48" s="82"/>
      <c r="R48" s="83"/>
      <c r="S48" s="44">
        <f t="shared" si="33"/>
        <v>0</v>
      </c>
      <c r="T48" s="81"/>
      <c r="U48" s="82"/>
      <c r="V48" s="83"/>
      <c r="W48" s="44">
        <f t="shared" si="34"/>
        <v>0</v>
      </c>
      <c r="X48" s="81"/>
      <c r="Y48" s="82"/>
      <c r="Z48" s="83"/>
      <c r="AA48" s="44">
        <f t="shared" si="35"/>
        <v>0</v>
      </c>
      <c r="AB48" s="81"/>
      <c r="AC48" s="82"/>
      <c r="AD48" s="83"/>
      <c r="AE48" s="44">
        <f t="shared" si="36"/>
        <v>0</v>
      </c>
      <c r="AF48" s="81"/>
      <c r="AG48" s="82"/>
      <c r="AH48" s="83">
        <v>1</v>
      </c>
      <c r="AI48" s="44">
        <f t="shared" si="37"/>
        <v>-2.0799999999999996</v>
      </c>
      <c r="AJ48" s="81"/>
      <c r="AK48" s="82"/>
      <c r="AL48" s="83"/>
      <c r="AM48" s="44">
        <f t="shared" si="38"/>
        <v>0</v>
      </c>
      <c r="AN48" s="81"/>
      <c r="AO48" s="82"/>
      <c r="AP48" s="83"/>
      <c r="AQ48" s="44">
        <f t="shared" si="39"/>
        <v>0</v>
      </c>
      <c r="AR48" s="81"/>
      <c r="AS48" s="82"/>
      <c r="AT48" s="83"/>
      <c r="AU48" s="44">
        <f t="shared" si="40"/>
        <v>0</v>
      </c>
      <c r="AV48" s="81"/>
      <c r="AW48" s="82"/>
      <c r="AX48" s="83"/>
      <c r="AY48" s="44">
        <f t="shared" si="41"/>
        <v>0</v>
      </c>
      <c r="AZ48" s="81"/>
      <c r="BA48" s="82"/>
      <c r="BB48" s="83"/>
      <c r="BC48" s="44">
        <f t="shared" si="42"/>
        <v>0</v>
      </c>
      <c r="BD48" s="81"/>
      <c r="BE48" s="82"/>
      <c r="BF48" s="83"/>
      <c r="BG48" s="44">
        <f t="shared" si="43"/>
        <v>0</v>
      </c>
      <c r="BH48" s="81"/>
      <c r="BI48" s="82"/>
      <c r="BJ48" s="83"/>
      <c r="BK48" s="44">
        <f t="shared" si="44"/>
        <v>0</v>
      </c>
    </row>
    <row r="49" spans="1:63" ht="15" customHeight="1" x14ac:dyDescent="0.25">
      <c r="A49" s="41"/>
      <c r="B49" s="42"/>
      <c r="C49" s="42"/>
      <c r="D49" s="35">
        <v>15</v>
      </c>
      <c r="E49" s="98">
        <v>1272</v>
      </c>
      <c r="F49" s="128"/>
      <c r="G49" s="48">
        <f t="shared" si="27"/>
        <v>43739</v>
      </c>
      <c r="H49" s="25" t="str">
        <f t="array" ref="H49">IF(I49="","",IFERROR(INDEX(Lid!$F:$F,MATCH($E49,Lid!$A:$A,0)),""))</f>
        <v>9211272D</v>
      </c>
      <c r="I49" s="93">
        <f t="shared" si="28"/>
        <v>1300</v>
      </c>
      <c r="J49" s="48" t="str">
        <f t="shared" si="29"/>
        <v>19.01.01</v>
      </c>
      <c r="K49" s="25" t="str">
        <f t="array" ref="K49">IF(I49="","",IFERROR($D$6 &amp; " " &amp;INDEX(Lid!$B:$B,MATCH($E49,Lid!$A:$A,0)),""))</f>
        <v>Sjaarschborrel Teun Bosman</v>
      </c>
      <c r="L49" s="44">
        <f t="shared" si="30"/>
        <v>2.0799999999999996</v>
      </c>
      <c r="M49" s="44">
        <f t="shared" si="31"/>
        <v>0</v>
      </c>
      <c r="N49" s="44">
        <f t="shared" si="32"/>
        <v>2.0799999999999996</v>
      </c>
      <c r="O49" s="42"/>
      <c r="P49" s="81"/>
      <c r="Q49" s="82"/>
      <c r="R49" s="83"/>
      <c r="S49" s="44">
        <f t="shared" si="33"/>
        <v>0</v>
      </c>
      <c r="T49" s="81"/>
      <c r="U49" s="82"/>
      <c r="V49" s="83"/>
      <c r="W49" s="44">
        <f t="shared" si="34"/>
        <v>0</v>
      </c>
      <c r="X49" s="81"/>
      <c r="Y49" s="82"/>
      <c r="Z49" s="83"/>
      <c r="AA49" s="44">
        <f t="shared" si="35"/>
        <v>0</v>
      </c>
      <c r="AB49" s="81"/>
      <c r="AC49" s="82"/>
      <c r="AD49" s="83"/>
      <c r="AE49" s="44">
        <f t="shared" si="36"/>
        <v>0</v>
      </c>
      <c r="AF49" s="81"/>
      <c r="AG49" s="82"/>
      <c r="AH49" s="83">
        <v>1</v>
      </c>
      <c r="AI49" s="44">
        <f t="shared" si="37"/>
        <v>-2.0799999999999996</v>
      </c>
      <c r="AJ49" s="81"/>
      <c r="AK49" s="82"/>
      <c r="AL49" s="83"/>
      <c r="AM49" s="44">
        <f t="shared" si="38"/>
        <v>0</v>
      </c>
      <c r="AN49" s="81"/>
      <c r="AO49" s="82"/>
      <c r="AP49" s="83"/>
      <c r="AQ49" s="44">
        <f t="shared" si="39"/>
        <v>0</v>
      </c>
      <c r="AR49" s="81"/>
      <c r="AS49" s="82"/>
      <c r="AT49" s="83"/>
      <c r="AU49" s="44">
        <f t="shared" si="40"/>
        <v>0</v>
      </c>
      <c r="AV49" s="81"/>
      <c r="AW49" s="82"/>
      <c r="AX49" s="83"/>
      <c r="AY49" s="44">
        <f t="shared" si="41"/>
        <v>0</v>
      </c>
      <c r="AZ49" s="81"/>
      <c r="BA49" s="82"/>
      <c r="BB49" s="83"/>
      <c r="BC49" s="44">
        <f t="shared" si="42"/>
        <v>0</v>
      </c>
      <c r="BD49" s="81"/>
      <c r="BE49" s="82"/>
      <c r="BF49" s="83"/>
      <c r="BG49" s="44">
        <f t="shared" si="43"/>
        <v>0</v>
      </c>
      <c r="BH49" s="81"/>
      <c r="BI49" s="82"/>
      <c r="BJ49" s="83"/>
      <c r="BK49" s="44">
        <f t="shared" si="44"/>
        <v>0</v>
      </c>
    </row>
    <row r="50" spans="1:63" ht="14.25" customHeight="1" x14ac:dyDescent="0.25">
      <c r="A50" s="41"/>
      <c r="B50" s="28" t="s">
        <v>2378</v>
      </c>
      <c r="C50" s="42"/>
      <c r="D50" s="35">
        <v>16</v>
      </c>
      <c r="E50" s="98">
        <v>1276</v>
      </c>
      <c r="F50" s="128"/>
      <c r="G50" s="48">
        <f t="shared" si="27"/>
        <v>43739</v>
      </c>
      <c r="H50" s="25" t="str">
        <f t="array" ref="H50">IF(I50="","",IFERROR(INDEX(Lid!$F:$F,MATCH($E50,Lid!$A:$A,0)),""))</f>
        <v>9211276D</v>
      </c>
      <c r="I50" s="93">
        <f t="shared" si="28"/>
        <v>1300</v>
      </c>
      <c r="J50" s="48" t="str">
        <f t="shared" si="29"/>
        <v>19.01.01</v>
      </c>
      <c r="K50" s="25" t="str">
        <f t="array" ref="K50">IF(I50="","",IFERROR($D$6 &amp; " " &amp;INDEX(Lid!$B:$B,MATCH($E50,Lid!$A:$A,0)),""))</f>
        <v>Sjaarschborrel Daniel Wolff</v>
      </c>
      <c r="L50" s="44">
        <f t="shared" si="30"/>
        <v>2.0799999999999996</v>
      </c>
      <c r="M50" s="44">
        <f t="shared" si="31"/>
        <v>0</v>
      </c>
      <c r="N50" s="44">
        <f t="shared" si="32"/>
        <v>2.0799999999999996</v>
      </c>
      <c r="O50" s="42"/>
      <c r="P50" s="81"/>
      <c r="Q50" s="82"/>
      <c r="R50" s="83"/>
      <c r="S50" s="44">
        <f t="shared" si="33"/>
        <v>0</v>
      </c>
      <c r="T50" s="81"/>
      <c r="U50" s="82"/>
      <c r="V50" s="83"/>
      <c r="W50" s="44">
        <f t="shared" si="34"/>
        <v>0</v>
      </c>
      <c r="X50" s="81"/>
      <c r="Y50" s="82"/>
      <c r="Z50" s="83"/>
      <c r="AA50" s="44">
        <f t="shared" si="35"/>
        <v>0</v>
      </c>
      <c r="AB50" s="81"/>
      <c r="AC50" s="82"/>
      <c r="AD50" s="83"/>
      <c r="AE50" s="44">
        <f t="shared" si="36"/>
        <v>0</v>
      </c>
      <c r="AF50" s="81"/>
      <c r="AG50" s="82"/>
      <c r="AH50" s="83">
        <v>1</v>
      </c>
      <c r="AI50" s="44">
        <f t="shared" si="37"/>
        <v>-2.0799999999999996</v>
      </c>
      <c r="AJ50" s="81"/>
      <c r="AK50" s="82"/>
      <c r="AL50" s="83"/>
      <c r="AM50" s="44">
        <f t="shared" si="38"/>
        <v>0</v>
      </c>
      <c r="AN50" s="81"/>
      <c r="AO50" s="82"/>
      <c r="AP50" s="83"/>
      <c r="AQ50" s="44">
        <f t="shared" si="39"/>
        <v>0</v>
      </c>
      <c r="AR50" s="81"/>
      <c r="AS50" s="82"/>
      <c r="AT50" s="83"/>
      <c r="AU50" s="44">
        <f t="shared" si="40"/>
        <v>0</v>
      </c>
      <c r="AV50" s="81"/>
      <c r="AW50" s="82"/>
      <c r="AX50" s="83"/>
      <c r="AY50" s="44">
        <f t="shared" si="41"/>
        <v>0</v>
      </c>
      <c r="AZ50" s="81"/>
      <c r="BA50" s="82"/>
      <c r="BB50" s="83"/>
      <c r="BC50" s="44">
        <f t="shared" si="42"/>
        <v>0</v>
      </c>
      <c r="BD50" s="81"/>
      <c r="BE50" s="82"/>
      <c r="BF50" s="83"/>
      <c r="BG50" s="44">
        <f t="shared" si="43"/>
        <v>0</v>
      </c>
      <c r="BH50" s="81"/>
      <c r="BI50" s="82"/>
      <c r="BJ50" s="83"/>
      <c r="BK50" s="44">
        <f t="shared" si="44"/>
        <v>0</v>
      </c>
    </row>
    <row r="51" spans="1:63" ht="14.25" customHeight="1" x14ac:dyDescent="0.25">
      <c r="A51" s="91">
        <v>1</v>
      </c>
      <c r="B51" s="92" t="s">
        <v>2379</v>
      </c>
      <c r="C51" s="42"/>
      <c r="D51" s="35">
        <v>17</v>
      </c>
      <c r="E51" s="97">
        <v>1131</v>
      </c>
      <c r="F51" s="128"/>
      <c r="G51" s="48">
        <f t="shared" si="27"/>
        <v>43739</v>
      </c>
      <c r="H51" s="25" t="str">
        <f t="array" ref="H51">IF(I51="","",IFERROR(INDEX(Lid!$F:$F,MATCH($E51,Lid!$A:$A,0)),""))</f>
        <v>9181131D</v>
      </c>
      <c r="I51" s="93">
        <f t="shared" si="28"/>
        <v>1300</v>
      </c>
      <c r="J51" s="48" t="str">
        <f t="shared" si="29"/>
        <v>19.01.01</v>
      </c>
      <c r="K51" s="25" t="str">
        <f t="array" ref="K51">IF(I51="","",IFERROR($D$6 &amp; " " &amp;INDEX(Lid!$B:$B,MATCH($E51,Lid!$A:$A,0)),""))</f>
        <v>Sjaarschborrel Joep Huijbregts</v>
      </c>
      <c r="L51" s="44">
        <f t="shared" si="30"/>
        <v>2.0799999999999996</v>
      </c>
      <c r="M51" s="44">
        <f t="shared" si="31"/>
        <v>0</v>
      </c>
      <c r="N51" s="44">
        <f t="shared" si="32"/>
        <v>2.0799999999999996</v>
      </c>
      <c r="O51" s="42"/>
      <c r="P51" s="81"/>
      <c r="Q51" s="82"/>
      <c r="R51" s="83"/>
      <c r="S51" s="44">
        <f t="shared" si="33"/>
        <v>0</v>
      </c>
      <c r="T51" s="81"/>
      <c r="U51" s="82"/>
      <c r="V51" s="83"/>
      <c r="W51" s="44">
        <f t="shared" si="34"/>
        <v>0</v>
      </c>
      <c r="X51" s="81"/>
      <c r="Y51" s="82"/>
      <c r="Z51" s="83"/>
      <c r="AA51" s="44">
        <f t="shared" si="35"/>
        <v>0</v>
      </c>
      <c r="AB51" s="81"/>
      <c r="AC51" s="82"/>
      <c r="AD51" s="83"/>
      <c r="AE51" s="44">
        <f t="shared" si="36"/>
        <v>0</v>
      </c>
      <c r="AF51" s="81"/>
      <c r="AG51" s="82"/>
      <c r="AH51" s="83">
        <v>1</v>
      </c>
      <c r="AI51" s="44">
        <f t="shared" si="37"/>
        <v>-2.0799999999999996</v>
      </c>
      <c r="AJ51" s="81"/>
      <c r="AK51" s="82"/>
      <c r="AL51" s="83"/>
      <c r="AM51" s="44">
        <f t="shared" si="38"/>
        <v>0</v>
      </c>
      <c r="AN51" s="81"/>
      <c r="AO51" s="82"/>
      <c r="AP51" s="83"/>
      <c r="AQ51" s="44">
        <f t="shared" si="39"/>
        <v>0</v>
      </c>
      <c r="AR51" s="81"/>
      <c r="AS51" s="82"/>
      <c r="AT51" s="83"/>
      <c r="AU51" s="44">
        <f t="shared" si="40"/>
        <v>0</v>
      </c>
      <c r="AV51" s="81"/>
      <c r="AW51" s="82"/>
      <c r="AX51" s="83"/>
      <c r="AY51" s="44">
        <f t="shared" si="41"/>
        <v>0</v>
      </c>
      <c r="AZ51" s="81"/>
      <c r="BA51" s="82"/>
      <c r="BB51" s="83"/>
      <c r="BC51" s="44">
        <f t="shared" si="42"/>
        <v>0</v>
      </c>
      <c r="BD51" s="81"/>
      <c r="BE51" s="82"/>
      <c r="BF51" s="83"/>
      <c r="BG51" s="44">
        <f t="shared" si="43"/>
        <v>0</v>
      </c>
      <c r="BH51" s="81"/>
      <c r="BI51" s="82"/>
      <c r="BJ51" s="83"/>
      <c r="BK51" s="44">
        <f t="shared" si="44"/>
        <v>0</v>
      </c>
    </row>
    <row r="52" spans="1:63" ht="14.25" customHeight="1" x14ac:dyDescent="0.25">
      <c r="A52" s="94">
        <f t="shared" ref="A52:A68" ca="1" si="46">IFERROR(MATCH("*"&amp;$B$51&amp;"*",INDIRECT("GBK!B" &amp; A51 + 1 &amp;":B99999"),0)+A51,"")</f>
        <v>19</v>
      </c>
      <c r="B52" s="32" t="str">
        <f t="array" aca="1" ref="B52" ca="1">IFERROR(INDEX(GBK!A:A,A52) &amp; " - " &amp; INDEX(GBK!B:B,A52),"")</f>
        <v>0193 - Schulties (0.49 per stuk)</v>
      </c>
      <c r="C52" s="42"/>
      <c r="D52" s="35">
        <v>18</v>
      </c>
      <c r="E52" s="98">
        <v>1254</v>
      </c>
      <c r="F52" s="128"/>
      <c r="G52" s="48">
        <f t="shared" si="27"/>
        <v>43739</v>
      </c>
      <c r="H52" s="25" t="str">
        <f t="array" ref="H52">IF(I52="","",IFERROR(INDEX(Lid!$F:$F,MATCH($E52,Lid!$A:$A,0)),""))</f>
        <v>9211254D</v>
      </c>
      <c r="I52" s="93">
        <f t="shared" si="28"/>
        <v>1300</v>
      </c>
      <c r="J52" s="48" t="str">
        <f t="shared" si="29"/>
        <v>19.01.01</v>
      </c>
      <c r="K52" s="25" t="str">
        <f t="array" ref="K52">IF(I52="","",IFERROR($D$6 &amp; " " &amp;INDEX(Lid!$B:$B,MATCH($E52,Lid!$A:$A,0)),""))</f>
        <v>Sjaarschborrel Max Zelissen</v>
      </c>
      <c r="L52" s="44">
        <f t="shared" si="30"/>
        <v>2.0799999999999996</v>
      </c>
      <c r="M52" s="44">
        <f t="shared" si="31"/>
        <v>0</v>
      </c>
      <c r="N52" s="44">
        <f t="shared" si="32"/>
        <v>2.0799999999999996</v>
      </c>
      <c r="O52" s="42"/>
      <c r="P52" s="81"/>
      <c r="Q52" s="82"/>
      <c r="R52" s="83"/>
      <c r="S52" s="44">
        <f t="shared" si="33"/>
        <v>0</v>
      </c>
      <c r="T52" s="81"/>
      <c r="U52" s="82"/>
      <c r="V52" s="83"/>
      <c r="W52" s="44">
        <f t="shared" si="34"/>
        <v>0</v>
      </c>
      <c r="X52" s="81"/>
      <c r="Y52" s="82"/>
      <c r="Z52" s="83"/>
      <c r="AA52" s="44">
        <f t="shared" si="35"/>
        <v>0</v>
      </c>
      <c r="AB52" s="81"/>
      <c r="AC52" s="82"/>
      <c r="AD52" s="83"/>
      <c r="AE52" s="44">
        <f t="shared" si="36"/>
        <v>0</v>
      </c>
      <c r="AF52" s="81"/>
      <c r="AG52" s="82"/>
      <c r="AH52" s="83">
        <v>1</v>
      </c>
      <c r="AI52" s="44">
        <f t="shared" si="37"/>
        <v>-2.0799999999999996</v>
      </c>
      <c r="AJ52" s="81"/>
      <c r="AK52" s="82"/>
      <c r="AL52" s="83"/>
      <c r="AM52" s="44">
        <f t="shared" si="38"/>
        <v>0</v>
      </c>
      <c r="AN52" s="81"/>
      <c r="AO52" s="82"/>
      <c r="AP52" s="83"/>
      <c r="AQ52" s="44">
        <f t="shared" si="39"/>
        <v>0</v>
      </c>
      <c r="AR52" s="81"/>
      <c r="AS52" s="82"/>
      <c r="AT52" s="83"/>
      <c r="AU52" s="44">
        <f t="shared" si="40"/>
        <v>0</v>
      </c>
      <c r="AV52" s="81"/>
      <c r="AW52" s="82"/>
      <c r="AX52" s="83"/>
      <c r="AY52" s="44">
        <f t="shared" si="41"/>
        <v>0</v>
      </c>
      <c r="AZ52" s="81"/>
      <c r="BA52" s="82"/>
      <c r="BB52" s="83"/>
      <c r="BC52" s="44">
        <f t="shared" si="42"/>
        <v>0</v>
      </c>
      <c r="BD52" s="81"/>
      <c r="BE52" s="82"/>
      <c r="BF52" s="83"/>
      <c r="BG52" s="44">
        <f t="shared" si="43"/>
        <v>0</v>
      </c>
      <c r="BH52" s="81"/>
      <c r="BI52" s="82"/>
      <c r="BJ52" s="83"/>
      <c r="BK52" s="44">
        <f t="shared" si="44"/>
        <v>0</v>
      </c>
    </row>
    <row r="53" spans="1:63" ht="14.25" customHeight="1" x14ac:dyDescent="0.25">
      <c r="A53" s="94" t="str">
        <f t="shared" ca="1" si="46"/>
        <v/>
      </c>
      <c r="B53" s="32" t="str">
        <f t="array" aca="1" ref="B53" ca="1">IFERROR(INDEX(GBK!A:A,A53) &amp; " - " &amp; INDEX(GBK!B:B,A53),"")</f>
        <v/>
      </c>
      <c r="C53" s="42"/>
      <c r="D53" s="35">
        <v>19</v>
      </c>
      <c r="E53" s="84"/>
      <c r="F53" s="128"/>
      <c r="G53" s="48" t="str">
        <f t="shared" si="27"/>
        <v/>
      </c>
      <c r="H53" s="25" t="str">
        <f t="array" ref="H53">IF(I53="","",IFERROR(INDEX(Lid!$F:$F,MATCH($E53,Lid!$A:$A,0)),""))</f>
        <v/>
      </c>
      <c r="I53" s="93" t="str">
        <f t="shared" si="28"/>
        <v/>
      </c>
      <c r="J53" s="48" t="str">
        <f t="shared" si="29"/>
        <v/>
      </c>
      <c r="K53" s="25" t="str">
        <f t="array" ref="K53">IF(I53="","",IFERROR($D$6 &amp; " " &amp;INDEX(Lid!$B:$B,MATCH($E53,Lid!$A:$A,0)),""))</f>
        <v/>
      </c>
      <c r="L53" s="44" t="str">
        <f t="shared" si="30"/>
        <v/>
      </c>
      <c r="M53" s="44" t="str">
        <f t="shared" si="31"/>
        <v/>
      </c>
      <c r="N53" s="44" t="str">
        <f t="shared" si="32"/>
        <v/>
      </c>
      <c r="O53" s="42"/>
      <c r="P53" s="81"/>
      <c r="Q53" s="82"/>
      <c r="R53" s="83"/>
      <c r="S53" s="44">
        <f t="shared" si="33"/>
        <v>0</v>
      </c>
      <c r="T53" s="81"/>
      <c r="U53" s="82"/>
      <c r="V53" s="83"/>
      <c r="W53" s="44">
        <f t="shared" si="34"/>
        <v>0</v>
      </c>
      <c r="X53" s="81"/>
      <c r="Y53" s="82"/>
      <c r="Z53" s="83"/>
      <c r="AA53" s="44">
        <f t="shared" si="35"/>
        <v>0</v>
      </c>
      <c r="AB53" s="81"/>
      <c r="AC53" s="82"/>
      <c r="AD53" s="83"/>
      <c r="AE53" s="44">
        <f t="shared" si="36"/>
        <v>0</v>
      </c>
      <c r="AF53" s="81"/>
      <c r="AG53" s="82"/>
      <c r="AH53" s="83"/>
      <c r="AI53" s="44">
        <f t="shared" si="37"/>
        <v>0</v>
      </c>
      <c r="AJ53" s="81"/>
      <c r="AK53" s="82"/>
      <c r="AL53" s="83"/>
      <c r="AM53" s="44">
        <f t="shared" si="38"/>
        <v>0</v>
      </c>
      <c r="AN53" s="81"/>
      <c r="AO53" s="82"/>
      <c r="AP53" s="83"/>
      <c r="AQ53" s="44">
        <f t="shared" si="39"/>
        <v>0</v>
      </c>
      <c r="AR53" s="81"/>
      <c r="AS53" s="82"/>
      <c r="AT53" s="83"/>
      <c r="AU53" s="44">
        <f t="shared" si="40"/>
        <v>0</v>
      </c>
      <c r="AV53" s="81"/>
      <c r="AW53" s="82"/>
      <c r="AX53" s="83"/>
      <c r="AY53" s="44">
        <f t="shared" si="41"/>
        <v>0</v>
      </c>
      <c r="AZ53" s="81"/>
      <c r="BA53" s="82"/>
      <c r="BB53" s="83"/>
      <c r="BC53" s="44">
        <f t="shared" si="42"/>
        <v>0</v>
      </c>
      <c r="BD53" s="81"/>
      <c r="BE53" s="82"/>
      <c r="BF53" s="83"/>
      <c r="BG53" s="44">
        <f t="shared" si="43"/>
        <v>0</v>
      </c>
      <c r="BH53" s="81"/>
      <c r="BI53" s="82"/>
      <c r="BJ53" s="83"/>
      <c r="BK53" s="44">
        <f t="shared" si="44"/>
        <v>0</v>
      </c>
    </row>
    <row r="54" spans="1:63" ht="14.25" customHeight="1" x14ac:dyDescent="0.25">
      <c r="A54" s="94" t="str">
        <f t="shared" ca="1" si="46"/>
        <v/>
      </c>
      <c r="B54" s="32" t="str">
        <f t="array" aca="1" ref="B54" ca="1">IFERROR(INDEX(GBK!A:A,A54) &amp; " - " &amp; INDEX(GBK!B:B,A54),"")</f>
        <v/>
      </c>
      <c r="C54" s="42"/>
      <c r="D54" s="35">
        <v>20</v>
      </c>
      <c r="E54" s="84"/>
      <c r="F54" s="128"/>
      <c r="G54" s="48" t="str">
        <f t="shared" si="27"/>
        <v/>
      </c>
      <c r="H54" s="25" t="str">
        <f t="array" ref="H54">IF(I54="","",IFERROR(INDEX(Lid!$F:$F,MATCH($E54,Lid!$A:$A,0)),""))</f>
        <v/>
      </c>
      <c r="I54" s="93" t="str">
        <f t="shared" si="28"/>
        <v/>
      </c>
      <c r="J54" s="48" t="str">
        <f t="shared" si="29"/>
        <v/>
      </c>
      <c r="K54" s="25" t="str">
        <f t="array" ref="K54">IF(I54="","",IFERROR($D$6 &amp; " " &amp;INDEX(Lid!$B:$B,MATCH($E54,Lid!$A:$A,0)),""))</f>
        <v/>
      </c>
      <c r="L54" s="44" t="str">
        <f t="shared" si="30"/>
        <v/>
      </c>
      <c r="M54" s="44" t="str">
        <f t="shared" si="31"/>
        <v/>
      </c>
      <c r="N54" s="44" t="str">
        <f t="shared" si="32"/>
        <v/>
      </c>
      <c r="O54" s="42"/>
      <c r="P54" s="81"/>
      <c r="Q54" s="82"/>
      <c r="R54" s="83"/>
      <c r="S54" s="44">
        <f t="shared" si="33"/>
        <v>0</v>
      </c>
      <c r="T54" s="81"/>
      <c r="U54" s="82"/>
      <c r="V54" s="83"/>
      <c r="W54" s="44">
        <f t="shared" si="34"/>
        <v>0</v>
      </c>
      <c r="X54" s="81"/>
      <c r="Y54" s="82"/>
      <c r="Z54" s="83"/>
      <c r="AA54" s="44">
        <f t="shared" si="35"/>
        <v>0</v>
      </c>
      <c r="AB54" s="81"/>
      <c r="AC54" s="82"/>
      <c r="AD54" s="83"/>
      <c r="AE54" s="44">
        <f t="shared" si="36"/>
        <v>0</v>
      </c>
      <c r="AF54" s="81"/>
      <c r="AG54" s="82"/>
      <c r="AH54" s="83"/>
      <c r="AI54" s="44">
        <f t="shared" si="37"/>
        <v>0</v>
      </c>
      <c r="AJ54" s="81"/>
      <c r="AK54" s="82"/>
      <c r="AL54" s="83"/>
      <c r="AM54" s="44">
        <f t="shared" si="38"/>
        <v>0</v>
      </c>
      <c r="AN54" s="81"/>
      <c r="AO54" s="82"/>
      <c r="AP54" s="83"/>
      <c r="AQ54" s="44">
        <f t="shared" si="39"/>
        <v>0</v>
      </c>
      <c r="AR54" s="81"/>
      <c r="AS54" s="82"/>
      <c r="AT54" s="83"/>
      <c r="AU54" s="44">
        <f t="shared" si="40"/>
        <v>0</v>
      </c>
      <c r="AV54" s="81"/>
      <c r="AW54" s="82"/>
      <c r="AX54" s="83"/>
      <c r="AY54" s="44">
        <f t="shared" si="41"/>
        <v>0</v>
      </c>
      <c r="AZ54" s="81"/>
      <c r="BA54" s="82"/>
      <c r="BB54" s="83"/>
      <c r="BC54" s="44">
        <f t="shared" si="42"/>
        <v>0</v>
      </c>
      <c r="BD54" s="81"/>
      <c r="BE54" s="82"/>
      <c r="BF54" s="83"/>
      <c r="BG54" s="44">
        <f t="shared" si="43"/>
        <v>0</v>
      </c>
      <c r="BH54" s="81"/>
      <c r="BI54" s="82"/>
      <c r="BJ54" s="83"/>
      <c r="BK54" s="44">
        <f t="shared" si="44"/>
        <v>0</v>
      </c>
    </row>
    <row r="55" spans="1:63" ht="14.25" customHeight="1" x14ac:dyDescent="0.25">
      <c r="A55" s="94" t="str">
        <f t="shared" ca="1" si="46"/>
        <v/>
      </c>
      <c r="B55" s="32" t="str">
        <f t="array" aca="1" ref="B55" ca="1">IFERROR(INDEX(GBK!A:A,A55) &amp; " - " &amp; INDEX(GBK!B:B,A55),"")</f>
        <v/>
      </c>
      <c r="C55" s="42"/>
      <c r="D55" s="35">
        <v>21</v>
      </c>
      <c r="E55" s="84"/>
      <c r="F55" s="128"/>
      <c r="G55" s="48" t="str">
        <f t="shared" si="27"/>
        <v/>
      </c>
      <c r="H55" s="25" t="str">
        <f t="array" ref="H55">IF(I55="","",IFERROR(INDEX(Lid!$F:$F,MATCH($E55,Lid!$A:$A,0)),""))</f>
        <v/>
      </c>
      <c r="I55" s="93" t="str">
        <f t="shared" si="28"/>
        <v/>
      </c>
      <c r="J55" s="48" t="str">
        <f t="shared" si="29"/>
        <v/>
      </c>
      <c r="K55" s="25" t="str">
        <f t="array" ref="K55">IF(I55="","",IFERROR($D$6 &amp; " " &amp;INDEX(Lid!$B:$B,MATCH($E55,Lid!$A:$A,0)),""))</f>
        <v/>
      </c>
      <c r="L55" s="44" t="str">
        <f t="shared" si="30"/>
        <v/>
      </c>
      <c r="M55" s="44" t="str">
        <f t="shared" si="31"/>
        <v/>
      </c>
      <c r="N55" s="44" t="str">
        <f t="shared" si="32"/>
        <v/>
      </c>
      <c r="O55" s="42"/>
      <c r="P55" s="81"/>
      <c r="Q55" s="82"/>
      <c r="R55" s="83"/>
      <c r="S55" s="44">
        <f t="shared" si="33"/>
        <v>0</v>
      </c>
      <c r="T55" s="81"/>
      <c r="U55" s="82"/>
      <c r="V55" s="83"/>
      <c r="W55" s="44">
        <f t="shared" si="34"/>
        <v>0</v>
      </c>
      <c r="X55" s="81"/>
      <c r="Y55" s="82"/>
      <c r="Z55" s="83"/>
      <c r="AA55" s="44">
        <f t="shared" si="35"/>
        <v>0</v>
      </c>
      <c r="AB55" s="81"/>
      <c r="AC55" s="82"/>
      <c r="AD55" s="83"/>
      <c r="AE55" s="44">
        <f t="shared" si="36"/>
        <v>0</v>
      </c>
      <c r="AF55" s="81"/>
      <c r="AG55" s="82"/>
      <c r="AH55" s="83"/>
      <c r="AI55" s="44">
        <f t="shared" si="37"/>
        <v>0</v>
      </c>
      <c r="AJ55" s="81"/>
      <c r="AK55" s="82"/>
      <c r="AL55" s="83"/>
      <c r="AM55" s="44">
        <f t="shared" si="38"/>
        <v>0</v>
      </c>
      <c r="AN55" s="81"/>
      <c r="AO55" s="82"/>
      <c r="AP55" s="83"/>
      <c r="AQ55" s="44">
        <f t="shared" si="39"/>
        <v>0</v>
      </c>
      <c r="AR55" s="81"/>
      <c r="AS55" s="82"/>
      <c r="AT55" s="83"/>
      <c r="AU55" s="44">
        <f t="shared" si="40"/>
        <v>0</v>
      </c>
      <c r="AV55" s="81"/>
      <c r="AW55" s="82"/>
      <c r="AX55" s="83"/>
      <c r="AY55" s="44">
        <f t="shared" si="41"/>
        <v>0</v>
      </c>
      <c r="AZ55" s="81"/>
      <c r="BA55" s="82"/>
      <c r="BB55" s="83"/>
      <c r="BC55" s="44">
        <f t="shared" si="42"/>
        <v>0</v>
      </c>
      <c r="BD55" s="81"/>
      <c r="BE55" s="82"/>
      <c r="BF55" s="83"/>
      <c r="BG55" s="44">
        <f t="shared" si="43"/>
        <v>0</v>
      </c>
      <c r="BH55" s="81"/>
      <c r="BI55" s="82"/>
      <c r="BJ55" s="83"/>
      <c r="BK55" s="44">
        <f t="shared" si="44"/>
        <v>0</v>
      </c>
    </row>
    <row r="56" spans="1:63" ht="14.25" customHeight="1" x14ac:dyDescent="0.25">
      <c r="A56" s="94" t="str">
        <f t="shared" ca="1" si="46"/>
        <v/>
      </c>
      <c r="B56" s="32" t="str">
        <f t="array" aca="1" ref="B56" ca="1">IFERROR(INDEX(GBK!A:A,A56) &amp; " - " &amp; INDEX(GBK!B:B,A56),"")</f>
        <v/>
      </c>
      <c r="C56" s="42"/>
      <c r="D56" s="35">
        <v>22</v>
      </c>
      <c r="E56" s="84"/>
      <c r="F56" s="128"/>
      <c r="G56" s="48" t="str">
        <f t="shared" si="27"/>
        <v/>
      </c>
      <c r="H56" s="25" t="str">
        <f t="array" ref="H56">IF(I56="","",IFERROR(INDEX(Lid!$F:$F,MATCH($E56,Lid!$A:$A,0)),""))</f>
        <v/>
      </c>
      <c r="I56" s="93" t="str">
        <f t="shared" si="28"/>
        <v/>
      </c>
      <c r="J56" s="48" t="str">
        <f t="shared" si="29"/>
        <v/>
      </c>
      <c r="K56" s="25" t="str">
        <f t="array" ref="K56">IF(I56="","",IFERROR($D$6 &amp; " " &amp;INDEX(Lid!$B:$B,MATCH($E56,Lid!$A:$A,0)),""))</f>
        <v/>
      </c>
      <c r="L56" s="44" t="str">
        <f t="shared" si="30"/>
        <v/>
      </c>
      <c r="M56" s="44" t="str">
        <f t="shared" si="31"/>
        <v/>
      </c>
      <c r="N56" s="44" t="str">
        <f t="shared" si="32"/>
        <v/>
      </c>
      <c r="O56" s="42"/>
      <c r="P56" s="81"/>
      <c r="Q56" s="82"/>
      <c r="R56" s="83"/>
      <c r="S56" s="44">
        <f t="shared" si="33"/>
        <v>0</v>
      </c>
      <c r="T56" s="81"/>
      <c r="U56" s="82"/>
      <c r="V56" s="83"/>
      <c r="W56" s="44">
        <f t="shared" si="34"/>
        <v>0</v>
      </c>
      <c r="X56" s="81"/>
      <c r="Y56" s="82"/>
      <c r="Z56" s="83"/>
      <c r="AA56" s="44">
        <f t="shared" si="35"/>
        <v>0</v>
      </c>
      <c r="AB56" s="81"/>
      <c r="AC56" s="82"/>
      <c r="AD56" s="83"/>
      <c r="AE56" s="44">
        <f t="shared" si="36"/>
        <v>0</v>
      </c>
      <c r="AF56" s="81"/>
      <c r="AG56" s="82"/>
      <c r="AH56" s="83"/>
      <c r="AI56" s="44">
        <f t="shared" si="37"/>
        <v>0</v>
      </c>
      <c r="AJ56" s="81"/>
      <c r="AK56" s="82"/>
      <c r="AL56" s="83"/>
      <c r="AM56" s="44">
        <f t="shared" si="38"/>
        <v>0</v>
      </c>
      <c r="AN56" s="81"/>
      <c r="AO56" s="82"/>
      <c r="AP56" s="83"/>
      <c r="AQ56" s="44">
        <f t="shared" si="39"/>
        <v>0</v>
      </c>
      <c r="AR56" s="81"/>
      <c r="AS56" s="82"/>
      <c r="AT56" s="83"/>
      <c r="AU56" s="44">
        <f t="shared" si="40"/>
        <v>0</v>
      </c>
      <c r="AV56" s="81"/>
      <c r="AW56" s="82"/>
      <c r="AX56" s="83"/>
      <c r="AY56" s="44">
        <f t="shared" si="41"/>
        <v>0</v>
      </c>
      <c r="AZ56" s="81"/>
      <c r="BA56" s="82"/>
      <c r="BB56" s="83"/>
      <c r="BC56" s="44">
        <f t="shared" si="42"/>
        <v>0</v>
      </c>
      <c r="BD56" s="81"/>
      <c r="BE56" s="82"/>
      <c r="BF56" s="83"/>
      <c r="BG56" s="44">
        <f t="shared" si="43"/>
        <v>0</v>
      </c>
      <c r="BH56" s="81"/>
      <c r="BI56" s="82"/>
      <c r="BJ56" s="83"/>
      <c r="BK56" s="44">
        <f t="shared" si="44"/>
        <v>0</v>
      </c>
    </row>
    <row r="57" spans="1:63" ht="14.25" customHeight="1" x14ac:dyDescent="0.25">
      <c r="A57" s="94" t="str">
        <f t="shared" ca="1" si="46"/>
        <v/>
      </c>
      <c r="B57" s="32" t="str">
        <f t="array" aca="1" ref="B57" ca="1">IFERROR(INDEX(GBK!A:A,A57) &amp; " - " &amp; INDEX(GBK!B:B,A57),"")</f>
        <v/>
      </c>
      <c r="C57" s="42"/>
      <c r="D57" s="35">
        <v>23</v>
      </c>
      <c r="E57" s="84"/>
      <c r="F57" s="128"/>
      <c r="G57" s="48" t="str">
        <f t="shared" si="27"/>
        <v/>
      </c>
      <c r="H57" s="25" t="str">
        <f t="array" ref="H57">IF(I57="","",IFERROR(INDEX(Lid!$F:$F,MATCH($E57,Lid!$A:$A,0)),""))</f>
        <v/>
      </c>
      <c r="I57" s="93" t="str">
        <f t="shared" si="28"/>
        <v/>
      </c>
      <c r="J57" s="48" t="str">
        <f t="shared" si="29"/>
        <v/>
      </c>
      <c r="K57" s="25" t="str">
        <f t="array" ref="K57">IF(I57="","",IFERROR($D$6 &amp; " " &amp;INDEX(Lid!$B:$B,MATCH($E57,Lid!$A:$A,0)),""))</f>
        <v/>
      </c>
      <c r="L57" s="44" t="str">
        <f t="shared" si="30"/>
        <v/>
      </c>
      <c r="M57" s="44" t="str">
        <f t="shared" si="31"/>
        <v/>
      </c>
      <c r="N57" s="44" t="str">
        <f t="shared" si="32"/>
        <v/>
      </c>
      <c r="O57" s="42"/>
      <c r="P57" s="81"/>
      <c r="Q57" s="82"/>
      <c r="R57" s="83"/>
      <c r="S57" s="44">
        <f t="shared" si="33"/>
        <v>0</v>
      </c>
      <c r="T57" s="81"/>
      <c r="U57" s="82"/>
      <c r="V57" s="83"/>
      <c r="W57" s="44">
        <f t="shared" si="34"/>
        <v>0</v>
      </c>
      <c r="X57" s="81"/>
      <c r="Y57" s="82"/>
      <c r="Z57" s="83"/>
      <c r="AA57" s="44">
        <f t="shared" si="35"/>
        <v>0</v>
      </c>
      <c r="AB57" s="81"/>
      <c r="AC57" s="82"/>
      <c r="AD57" s="83"/>
      <c r="AE57" s="44">
        <f t="shared" si="36"/>
        <v>0</v>
      </c>
      <c r="AF57" s="81"/>
      <c r="AG57" s="82"/>
      <c r="AH57" s="83"/>
      <c r="AI57" s="44">
        <f t="shared" si="37"/>
        <v>0</v>
      </c>
      <c r="AJ57" s="81"/>
      <c r="AK57" s="82"/>
      <c r="AL57" s="83"/>
      <c r="AM57" s="44">
        <f t="shared" si="38"/>
        <v>0</v>
      </c>
      <c r="AN57" s="81"/>
      <c r="AO57" s="82"/>
      <c r="AP57" s="83"/>
      <c r="AQ57" s="44">
        <f t="shared" si="39"/>
        <v>0</v>
      </c>
      <c r="AR57" s="81"/>
      <c r="AS57" s="82"/>
      <c r="AT57" s="83"/>
      <c r="AU57" s="44">
        <f t="shared" si="40"/>
        <v>0</v>
      </c>
      <c r="AV57" s="81"/>
      <c r="AW57" s="82"/>
      <c r="AX57" s="83"/>
      <c r="AY57" s="44">
        <f t="shared" si="41"/>
        <v>0</v>
      </c>
      <c r="AZ57" s="81"/>
      <c r="BA57" s="82"/>
      <c r="BB57" s="83"/>
      <c r="BC57" s="44">
        <f t="shared" si="42"/>
        <v>0</v>
      </c>
      <c r="BD57" s="81"/>
      <c r="BE57" s="82"/>
      <c r="BF57" s="83"/>
      <c r="BG57" s="44">
        <f t="shared" si="43"/>
        <v>0</v>
      </c>
      <c r="BH57" s="81"/>
      <c r="BI57" s="82"/>
      <c r="BJ57" s="83"/>
      <c r="BK57" s="44">
        <f t="shared" si="44"/>
        <v>0</v>
      </c>
    </row>
    <row r="58" spans="1:63" ht="14.25" customHeight="1" x14ac:dyDescent="0.25">
      <c r="A58" s="94" t="str">
        <f t="shared" ca="1" si="46"/>
        <v/>
      </c>
      <c r="B58" s="32" t="str">
        <f t="array" aca="1" ref="B58" ca="1">IFERROR(INDEX(GBK!A:A,A58) &amp; " - " &amp; INDEX(GBK!B:B,A58),"")</f>
        <v/>
      </c>
      <c r="C58" s="42"/>
      <c r="D58" s="35">
        <v>24</v>
      </c>
      <c r="E58" s="84"/>
      <c r="F58" s="128"/>
      <c r="G58" s="48" t="str">
        <f t="shared" si="27"/>
        <v/>
      </c>
      <c r="H58" s="25" t="str">
        <f t="array" ref="H58">IF(I58="","",IFERROR(INDEX(Lid!$F:$F,MATCH($E58,Lid!$A:$A,0)),""))</f>
        <v/>
      </c>
      <c r="I58" s="93" t="str">
        <f t="shared" si="28"/>
        <v/>
      </c>
      <c r="J58" s="48" t="str">
        <f t="shared" si="29"/>
        <v/>
      </c>
      <c r="K58" s="25" t="str">
        <f t="array" ref="K58">IF(I58="","",IFERROR($D$6 &amp; " " &amp;INDEX(Lid!$B:$B,MATCH($E58,Lid!$A:$A,0)),""))</f>
        <v/>
      </c>
      <c r="L58" s="44" t="str">
        <f t="shared" si="30"/>
        <v/>
      </c>
      <c r="M58" s="44" t="str">
        <f t="shared" si="31"/>
        <v/>
      </c>
      <c r="N58" s="44" t="str">
        <f t="shared" si="32"/>
        <v/>
      </c>
      <c r="O58" s="42"/>
      <c r="P58" s="81"/>
      <c r="Q58" s="82"/>
      <c r="R58" s="83"/>
      <c r="S58" s="44">
        <f t="shared" si="33"/>
        <v>0</v>
      </c>
      <c r="T58" s="81"/>
      <c r="U58" s="82"/>
      <c r="V58" s="83"/>
      <c r="W58" s="44">
        <f t="shared" si="34"/>
        <v>0</v>
      </c>
      <c r="X58" s="81"/>
      <c r="Y58" s="82"/>
      <c r="Z58" s="83"/>
      <c r="AA58" s="44">
        <f t="shared" si="35"/>
        <v>0</v>
      </c>
      <c r="AB58" s="81"/>
      <c r="AC58" s="82"/>
      <c r="AD58" s="83"/>
      <c r="AE58" s="44">
        <f t="shared" si="36"/>
        <v>0</v>
      </c>
      <c r="AF58" s="81"/>
      <c r="AG58" s="82"/>
      <c r="AH58" s="83"/>
      <c r="AI58" s="44">
        <f t="shared" si="37"/>
        <v>0</v>
      </c>
      <c r="AJ58" s="81"/>
      <c r="AK58" s="82"/>
      <c r="AL58" s="83"/>
      <c r="AM58" s="44">
        <f t="shared" si="38"/>
        <v>0</v>
      </c>
      <c r="AN58" s="81"/>
      <c r="AO58" s="82"/>
      <c r="AP58" s="83"/>
      <c r="AQ58" s="44">
        <f t="shared" si="39"/>
        <v>0</v>
      </c>
      <c r="AR58" s="81"/>
      <c r="AS58" s="82"/>
      <c r="AT58" s="83"/>
      <c r="AU58" s="44">
        <f t="shared" si="40"/>
        <v>0</v>
      </c>
      <c r="AV58" s="81"/>
      <c r="AW58" s="82"/>
      <c r="AX58" s="83"/>
      <c r="AY58" s="44">
        <f t="shared" si="41"/>
        <v>0</v>
      </c>
      <c r="AZ58" s="81"/>
      <c r="BA58" s="82"/>
      <c r="BB58" s="83"/>
      <c r="BC58" s="44">
        <f t="shared" si="42"/>
        <v>0</v>
      </c>
      <c r="BD58" s="81"/>
      <c r="BE58" s="82"/>
      <c r="BF58" s="83"/>
      <c r="BG58" s="44">
        <f t="shared" si="43"/>
        <v>0</v>
      </c>
      <c r="BH58" s="81"/>
      <c r="BI58" s="82"/>
      <c r="BJ58" s="83"/>
      <c r="BK58" s="44">
        <f t="shared" si="44"/>
        <v>0</v>
      </c>
    </row>
    <row r="59" spans="1:63" ht="14.25" customHeight="1" x14ac:dyDescent="0.25">
      <c r="A59" s="94" t="str">
        <f t="shared" ca="1" si="46"/>
        <v/>
      </c>
      <c r="B59" s="32" t="str">
        <f t="array" aca="1" ref="B59" ca="1">IFERROR(INDEX(GBK!A:A,A59) &amp; " - " &amp; INDEX(GBK!B:B,A59),"")</f>
        <v/>
      </c>
      <c r="C59" s="42"/>
      <c r="D59" s="35">
        <v>25</v>
      </c>
      <c r="E59" s="84"/>
      <c r="F59" s="128"/>
      <c r="G59" s="48" t="str">
        <f t="shared" si="27"/>
        <v/>
      </c>
      <c r="H59" s="25" t="str">
        <f t="array" ref="H59">IF(I59="","",IFERROR(INDEX(Lid!$F:$F,MATCH($E59,Lid!$A:$A,0)),""))</f>
        <v/>
      </c>
      <c r="I59" s="93" t="str">
        <f t="shared" si="28"/>
        <v/>
      </c>
      <c r="J59" s="48" t="str">
        <f t="shared" si="29"/>
        <v/>
      </c>
      <c r="K59" s="25" t="str">
        <f t="array" ref="K59">IF(I59="","",IFERROR($D$6 &amp; " " &amp;INDEX(Lid!$B:$B,MATCH($E59,Lid!$A:$A,0)),""))</f>
        <v/>
      </c>
      <c r="L59" s="44" t="str">
        <f t="shared" si="30"/>
        <v/>
      </c>
      <c r="M59" s="44" t="str">
        <f t="shared" si="31"/>
        <v/>
      </c>
      <c r="N59" s="44" t="str">
        <f t="shared" si="32"/>
        <v/>
      </c>
      <c r="O59" s="42"/>
      <c r="P59" s="81"/>
      <c r="Q59" s="82"/>
      <c r="R59" s="83"/>
      <c r="S59" s="44">
        <f t="shared" si="33"/>
        <v>0</v>
      </c>
      <c r="T59" s="81"/>
      <c r="U59" s="82"/>
      <c r="V59" s="83"/>
      <c r="W59" s="44">
        <f t="shared" si="34"/>
        <v>0</v>
      </c>
      <c r="X59" s="81"/>
      <c r="Y59" s="82"/>
      <c r="Z59" s="83"/>
      <c r="AA59" s="44">
        <f t="shared" si="35"/>
        <v>0</v>
      </c>
      <c r="AB59" s="81"/>
      <c r="AC59" s="82"/>
      <c r="AD59" s="83"/>
      <c r="AE59" s="44">
        <f t="shared" si="36"/>
        <v>0</v>
      </c>
      <c r="AF59" s="81"/>
      <c r="AG59" s="82"/>
      <c r="AH59" s="83"/>
      <c r="AI59" s="44">
        <f t="shared" si="37"/>
        <v>0</v>
      </c>
      <c r="AJ59" s="81"/>
      <c r="AK59" s="82"/>
      <c r="AL59" s="83"/>
      <c r="AM59" s="44">
        <f t="shared" si="38"/>
        <v>0</v>
      </c>
      <c r="AN59" s="81"/>
      <c r="AO59" s="82"/>
      <c r="AP59" s="83"/>
      <c r="AQ59" s="44">
        <f t="shared" si="39"/>
        <v>0</v>
      </c>
      <c r="AR59" s="81"/>
      <c r="AS59" s="82"/>
      <c r="AT59" s="83"/>
      <c r="AU59" s="44">
        <f t="shared" si="40"/>
        <v>0</v>
      </c>
      <c r="AV59" s="81"/>
      <c r="AW59" s="82"/>
      <c r="AX59" s="83"/>
      <c r="AY59" s="44">
        <f t="shared" si="41"/>
        <v>0</v>
      </c>
      <c r="AZ59" s="81"/>
      <c r="BA59" s="82"/>
      <c r="BB59" s="83"/>
      <c r="BC59" s="44">
        <f t="shared" si="42"/>
        <v>0</v>
      </c>
      <c r="BD59" s="81"/>
      <c r="BE59" s="82"/>
      <c r="BF59" s="83"/>
      <c r="BG59" s="44">
        <f t="shared" si="43"/>
        <v>0</v>
      </c>
      <c r="BH59" s="81"/>
      <c r="BI59" s="82"/>
      <c r="BJ59" s="83"/>
      <c r="BK59" s="44">
        <f t="shared" si="44"/>
        <v>0</v>
      </c>
    </row>
    <row r="60" spans="1:63" ht="14.25" customHeight="1" x14ac:dyDescent="0.25">
      <c r="A60" s="94" t="str">
        <f t="shared" ca="1" si="46"/>
        <v/>
      </c>
      <c r="B60" s="32" t="str">
        <f t="array" aca="1" ref="B60" ca="1">IFERROR(INDEX(GBK!A:A,A60) &amp; " - " &amp; INDEX(GBK!B:B,A60),"")</f>
        <v/>
      </c>
      <c r="C60" s="42"/>
      <c r="D60" s="35">
        <v>26</v>
      </c>
      <c r="E60" s="84"/>
      <c r="F60" s="128"/>
      <c r="G60" s="48" t="str">
        <f t="shared" si="27"/>
        <v/>
      </c>
      <c r="H60" s="25" t="str">
        <f t="array" ref="H60">IF(I60="","",IFERROR(INDEX(Lid!$F:$F,MATCH($E60,Lid!$A:$A,0)),""))</f>
        <v/>
      </c>
      <c r="I60" s="93" t="str">
        <f t="shared" si="28"/>
        <v/>
      </c>
      <c r="J60" s="48" t="str">
        <f t="shared" si="29"/>
        <v/>
      </c>
      <c r="K60" s="25" t="str">
        <f t="array" ref="K60">IF(I60="","",IFERROR($D$6 &amp; " " &amp;INDEX(Lid!$B:$B,MATCH($E60,Lid!$A:$A,0)),""))</f>
        <v/>
      </c>
      <c r="L60" s="44" t="str">
        <f t="shared" si="30"/>
        <v/>
      </c>
      <c r="M60" s="44" t="str">
        <f t="shared" si="31"/>
        <v/>
      </c>
      <c r="N60" s="44" t="str">
        <f t="shared" si="32"/>
        <v/>
      </c>
      <c r="O60" s="42"/>
      <c r="P60" s="81"/>
      <c r="Q60" s="82"/>
      <c r="R60" s="83"/>
      <c r="S60" s="44">
        <f t="shared" si="33"/>
        <v>0</v>
      </c>
      <c r="T60" s="81"/>
      <c r="U60" s="82"/>
      <c r="V60" s="83"/>
      <c r="W60" s="44">
        <f t="shared" si="34"/>
        <v>0</v>
      </c>
      <c r="X60" s="81"/>
      <c r="Y60" s="82"/>
      <c r="Z60" s="83"/>
      <c r="AA60" s="44">
        <f t="shared" si="35"/>
        <v>0</v>
      </c>
      <c r="AB60" s="81"/>
      <c r="AC60" s="82"/>
      <c r="AD60" s="83"/>
      <c r="AE60" s="44">
        <f t="shared" si="36"/>
        <v>0</v>
      </c>
      <c r="AF60" s="81"/>
      <c r="AG60" s="82"/>
      <c r="AH60" s="83"/>
      <c r="AI60" s="44">
        <f t="shared" si="37"/>
        <v>0</v>
      </c>
      <c r="AJ60" s="81"/>
      <c r="AK60" s="82"/>
      <c r="AL60" s="83"/>
      <c r="AM60" s="44">
        <f t="shared" si="38"/>
        <v>0</v>
      </c>
      <c r="AN60" s="81"/>
      <c r="AO60" s="82"/>
      <c r="AP60" s="83"/>
      <c r="AQ60" s="44">
        <f t="shared" si="39"/>
        <v>0</v>
      </c>
      <c r="AR60" s="81"/>
      <c r="AS60" s="82"/>
      <c r="AT60" s="83"/>
      <c r="AU60" s="44">
        <f t="shared" si="40"/>
        <v>0</v>
      </c>
      <c r="AV60" s="81"/>
      <c r="AW60" s="82"/>
      <c r="AX60" s="83"/>
      <c r="AY60" s="44">
        <f t="shared" si="41"/>
        <v>0</v>
      </c>
      <c r="AZ60" s="81"/>
      <c r="BA60" s="82"/>
      <c r="BB60" s="83"/>
      <c r="BC60" s="44">
        <f t="shared" si="42"/>
        <v>0</v>
      </c>
      <c r="BD60" s="81"/>
      <c r="BE60" s="82"/>
      <c r="BF60" s="83"/>
      <c r="BG60" s="44">
        <f t="shared" si="43"/>
        <v>0</v>
      </c>
      <c r="BH60" s="81"/>
      <c r="BI60" s="82"/>
      <c r="BJ60" s="83"/>
      <c r="BK60" s="44">
        <f t="shared" si="44"/>
        <v>0</v>
      </c>
    </row>
    <row r="61" spans="1:63" ht="14.25" customHeight="1" x14ac:dyDescent="0.25">
      <c r="A61" s="94" t="str">
        <f t="shared" ca="1" si="46"/>
        <v/>
      </c>
      <c r="B61" s="32" t="str">
        <f t="array" aca="1" ref="B61" ca="1">IFERROR(INDEX(GBK!A:A,A61) &amp; " - " &amp; INDEX(GBK!B:B,A61),"")</f>
        <v/>
      </c>
      <c r="C61" s="42"/>
      <c r="D61" s="35">
        <v>27</v>
      </c>
      <c r="E61" s="84"/>
      <c r="F61" s="128"/>
      <c r="G61" s="48" t="str">
        <f t="shared" si="27"/>
        <v/>
      </c>
      <c r="H61" s="25" t="str">
        <f t="array" ref="H61">IF(I61="","",IFERROR(INDEX(Lid!$F:$F,MATCH($E61,Lid!$A:$A,0)),""))</f>
        <v/>
      </c>
      <c r="I61" s="93" t="str">
        <f t="shared" si="28"/>
        <v/>
      </c>
      <c r="J61" s="48" t="str">
        <f t="shared" si="29"/>
        <v/>
      </c>
      <c r="K61" s="25" t="str">
        <f t="array" ref="K61">IF(I61="","",IFERROR($D$6 &amp; " " &amp;INDEX(Lid!$B:$B,MATCH($E61,Lid!$A:$A,0)),""))</f>
        <v/>
      </c>
      <c r="L61" s="44" t="str">
        <f t="shared" si="30"/>
        <v/>
      </c>
      <c r="M61" s="44" t="str">
        <f t="shared" si="31"/>
        <v/>
      </c>
      <c r="N61" s="44" t="str">
        <f t="shared" si="32"/>
        <v/>
      </c>
      <c r="O61" s="42"/>
      <c r="P61" s="81"/>
      <c r="Q61" s="82"/>
      <c r="R61" s="83"/>
      <c r="S61" s="44">
        <f t="shared" si="33"/>
        <v>0</v>
      </c>
      <c r="T61" s="81"/>
      <c r="U61" s="82"/>
      <c r="V61" s="83"/>
      <c r="W61" s="44">
        <f t="shared" si="34"/>
        <v>0</v>
      </c>
      <c r="X61" s="81"/>
      <c r="Y61" s="82"/>
      <c r="Z61" s="83"/>
      <c r="AA61" s="44">
        <f t="shared" si="35"/>
        <v>0</v>
      </c>
      <c r="AB61" s="81"/>
      <c r="AC61" s="82"/>
      <c r="AD61" s="83"/>
      <c r="AE61" s="44">
        <f t="shared" si="36"/>
        <v>0</v>
      </c>
      <c r="AF61" s="81"/>
      <c r="AG61" s="82"/>
      <c r="AH61" s="83"/>
      <c r="AI61" s="44">
        <f t="shared" si="37"/>
        <v>0</v>
      </c>
      <c r="AJ61" s="81"/>
      <c r="AK61" s="82"/>
      <c r="AL61" s="83"/>
      <c r="AM61" s="44">
        <f t="shared" si="38"/>
        <v>0</v>
      </c>
      <c r="AN61" s="81"/>
      <c r="AO61" s="82"/>
      <c r="AP61" s="83"/>
      <c r="AQ61" s="44">
        <f t="shared" si="39"/>
        <v>0</v>
      </c>
      <c r="AR61" s="81"/>
      <c r="AS61" s="82"/>
      <c r="AT61" s="83"/>
      <c r="AU61" s="44">
        <f t="shared" si="40"/>
        <v>0</v>
      </c>
      <c r="AV61" s="81"/>
      <c r="AW61" s="82"/>
      <c r="AX61" s="83"/>
      <c r="AY61" s="44">
        <f t="shared" si="41"/>
        <v>0</v>
      </c>
      <c r="AZ61" s="81"/>
      <c r="BA61" s="82"/>
      <c r="BB61" s="83"/>
      <c r="BC61" s="44">
        <f t="shared" si="42"/>
        <v>0</v>
      </c>
      <c r="BD61" s="81"/>
      <c r="BE61" s="82"/>
      <c r="BF61" s="83"/>
      <c r="BG61" s="44">
        <f t="shared" si="43"/>
        <v>0</v>
      </c>
      <c r="BH61" s="81"/>
      <c r="BI61" s="82"/>
      <c r="BJ61" s="83"/>
      <c r="BK61" s="44">
        <f t="shared" si="44"/>
        <v>0</v>
      </c>
    </row>
    <row r="62" spans="1:63" ht="14.25" customHeight="1" x14ac:dyDescent="0.25">
      <c r="A62" s="94" t="str">
        <f t="shared" ca="1" si="46"/>
        <v/>
      </c>
      <c r="B62" s="32" t="str">
        <f t="array" aca="1" ref="B62" ca="1">IFERROR(INDEX(GBK!A:A,A62) &amp; " - " &amp; INDEX(GBK!B:B,A62),"")</f>
        <v/>
      </c>
      <c r="C62" s="42"/>
      <c r="D62" s="35">
        <v>28</v>
      </c>
      <c r="E62" s="84"/>
      <c r="F62" s="128"/>
      <c r="G62" s="48" t="str">
        <f t="shared" si="27"/>
        <v/>
      </c>
      <c r="H62" s="25" t="str">
        <f t="array" ref="H62">IF(I62="","",IFERROR(INDEX(Lid!$F:$F,MATCH($E62,Lid!$A:$A,0)),""))</f>
        <v/>
      </c>
      <c r="I62" s="93" t="str">
        <f t="shared" si="28"/>
        <v/>
      </c>
      <c r="J62" s="48" t="str">
        <f t="shared" si="29"/>
        <v/>
      </c>
      <c r="K62" s="25" t="str">
        <f t="array" ref="K62">IF(I62="","",IFERROR($D$6 &amp; " " &amp;INDEX(Lid!$B:$B,MATCH($E62,Lid!$A:$A,0)),""))</f>
        <v/>
      </c>
      <c r="L62" s="44" t="str">
        <f t="shared" si="30"/>
        <v/>
      </c>
      <c r="M62" s="44" t="str">
        <f t="shared" si="31"/>
        <v/>
      </c>
      <c r="N62" s="44" t="str">
        <f t="shared" si="32"/>
        <v/>
      </c>
      <c r="O62" s="42"/>
      <c r="P62" s="81"/>
      <c r="Q62" s="82"/>
      <c r="R62" s="83"/>
      <c r="S62" s="44">
        <f t="shared" si="33"/>
        <v>0</v>
      </c>
      <c r="T62" s="81"/>
      <c r="U62" s="82"/>
      <c r="V62" s="83"/>
      <c r="W62" s="44">
        <f t="shared" si="34"/>
        <v>0</v>
      </c>
      <c r="X62" s="81"/>
      <c r="Y62" s="82"/>
      <c r="Z62" s="83"/>
      <c r="AA62" s="44">
        <f t="shared" si="35"/>
        <v>0</v>
      </c>
      <c r="AB62" s="81"/>
      <c r="AC62" s="82"/>
      <c r="AD62" s="83"/>
      <c r="AE62" s="44">
        <f t="shared" si="36"/>
        <v>0</v>
      </c>
      <c r="AF62" s="81"/>
      <c r="AG62" s="82"/>
      <c r="AH62" s="83"/>
      <c r="AI62" s="44">
        <f t="shared" si="37"/>
        <v>0</v>
      </c>
      <c r="AJ62" s="81"/>
      <c r="AK62" s="82"/>
      <c r="AL62" s="83"/>
      <c r="AM62" s="44">
        <f t="shared" si="38"/>
        <v>0</v>
      </c>
      <c r="AN62" s="81"/>
      <c r="AO62" s="82"/>
      <c r="AP62" s="83"/>
      <c r="AQ62" s="44">
        <f t="shared" si="39"/>
        <v>0</v>
      </c>
      <c r="AR62" s="81"/>
      <c r="AS62" s="82"/>
      <c r="AT62" s="83"/>
      <c r="AU62" s="44">
        <f t="shared" si="40"/>
        <v>0</v>
      </c>
      <c r="AV62" s="81"/>
      <c r="AW62" s="82"/>
      <c r="AX62" s="83"/>
      <c r="AY62" s="44">
        <f t="shared" si="41"/>
        <v>0</v>
      </c>
      <c r="AZ62" s="81"/>
      <c r="BA62" s="82"/>
      <c r="BB62" s="83"/>
      <c r="BC62" s="44">
        <f t="shared" si="42"/>
        <v>0</v>
      </c>
      <c r="BD62" s="81"/>
      <c r="BE62" s="82"/>
      <c r="BF62" s="83"/>
      <c r="BG62" s="44">
        <f t="shared" si="43"/>
        <v>0</v>
      </c>
      <c r="BH62" s="81"/>
      <c r="BI62" s="82"/>
      <c r="BJ62" s="83"/>
      <c r="BK62" s="44">
        <f t="shared" si="44"/>
        <v>0</v>
      </c>
    </row>
    <row r="63" spans="1:63" ht="14.25" customHeight="1" x14ac:dyDescent="0.25">
      <c r="A63" s="94" t="str">
        <f t="shared" ca="1" si="46"/>
        <v/>
      </c>
      <c r="B63" s="32" t="str">
        <f t="array" aca="1" ref="B63" ca="1">IFERROR(INDEX(GBK!A:A,A63) &amp; " - " &amp; INDEX(GBK!B:B,A63),"")</f>
        <v/>
      </c>
      <c r="C63" s="42"/>
      <c r="D63" s="35">
        <v>29</v>
      </c>
      <c r="E63" s="84"/>
      <c r="F63" s="128"/>
      <c r="G63" s="48" t="str">
        <f t="shared" si="27"/>
        <v/>
      </c>
      <c r="H63" s="25" t="str">
        <f t="array" ref="H63">IF(I63="","",IFERROR(INDEX(Lid!$F:$F,MATCH($E63,Lid!$A:$A,0)),""))</f>
        <v/>
      </c>
      <c r="I63" s="93" t="str">
        <f t="shared" si="28"/>
        <v/>
      </c>
      <c r="J63" s="48" t="str">
        <f t="shared" si="29"/>
        <v/>
      </c>
      <c r="K63" s="25" t="str">
        <f t="array" ref="K63">IF(I63="","",IFERROR($D$6 &amp; " " &amp;INDEX(Lid!$B:$B,MATCH($E63,Lid!$A:$A,0)),""))</f>
        <v/>
      </c>
      <c r="L63" s="44" t="str">
        <f t="shared" si="30"/>
        <v/>
      </c>
      <c r="M63" s="44" t="str">
        <f t="shared" si="31"/>
        <v/>
      </c>
      <c r="N63" s="44" t="str">
        <f t="shared" si="32"/>
        <v/>
      </c>
      <c r="O63" s="42"/>
      <c r="P63" s="81"/>
      <c r="Q63" s="82"/>
      <c r="R63" s="83"/>
      <c r="S63" s="44">
        <f t="shared" si="33"/>
        <v>0</v>
      </c>
      <c r="T63" s="81"/>
      <c r="U63" s="82"/>
      <c r="V63" s="83"/>
      <c r="W63" s="44">
        <f t="shared" si="34"/>
        <v>0</v>
      </c>
      <c r="X63" s="81"/>
      <c r="Y63" s="82"/>
      <c r="Z63" s="83"/>
      <c r="AA63" s="44">
        <f t="shared" si="35"/>
        <v>0</v>
      </c>
      <c r="AB63" s="81"/>
      <c r="AC63" s="82"/>
      <c r="AD63" s="83"/>
      <c r="AE63" s="44">
        <f t="shared" si="36"/>
        <v>0</v>
      </c>
      <c r="AF63" s="81"/>
      <c r="AG63" s="82"/>
      <c r="AH63" s="83"/>
      <c r="AI63" s="44">
        <f t="shared" si="37"/>
        <v>0</v>
      </c>
      <c r="AJ63" s="81"/>
      <c r="AK63" s="82"/>
      <c r="AL63" s="83"/>
      <c r="AM63" s="44">
        <f t="shared" si="38"/>
        <v>0</v>
      </c>
      <c r="AN63" s="81"/>
      <c r="AO63" s="82"/>
      <c r="AP63" s="83"/>
      <c r="AQ63" s="44">
        <f t="shared" si="39"/>
        <v>0</v>
      </c>
      <c r="AR63" s="81"/>
      <c r="AS63" s="82"/>
      <c r="AT63" s="83"/>
      <c r="AU63" s="44">
        <f t="shared" si="40"/>
        <v>0</v>
      </c>
      <c r="AV63" s="81"/>
      <c r="AW63" s="82"/>
      <c r="AX63" s="83"/>
      <c r="AY63" s="44">
        <f t="shared" si="41"/>
        <v>0</v>
      </c>
      <c r="AZ63" s="81"/>
      <c r="BA63" s="82"/>
      <c r="BB63" s="83"/>
      <c r="BC63" s="44">
        <f t="shared" si="42"/>
        <v>0</v>
      </c>
      <c r="BD63" s="81"/>
      <c r="BE63" s="82"/>
      <c r="BF63" s="83"/>
      <c r="BG63" s="44">
        <f t="shared" si="43"/>
        <v>0</v>
      </c>
      <c r="BH63" s="81"/>
      <c r="BI63" s="82"/>
      <c r="BJ63" s="83"/>
      <c r="BK63" s="44">
        <f t="shared" si="44"/>
        <v>0</v>
      </c>
    </row>
    <row r="64" spans="1:63" ht="14.25" customHeight="1" x14ac:dyDescent="0.25">
      <c r="A64" s="94" t="str">
        <f t="shared" ca="1" si="46"/>
        <v/>
      </c>
      <c r="B64" s="32" t="str">
        <f t="array" aca="1" ref="B64" ca="1">IFERROR(INDEX(GBK!A:A,A64) &amp; " - " &amp; INDEX(GBK!B:B,A64),"")</f>
        <v/>
      </c>
      <c r="C64" s="42"/>
      <c r="D64" s="35">
        <v>30</v>
      </c>
      <c r="E64" s="84"/>
      <c r="F64" s="128"/>
      <c r="G64" s="48" t="str">
        <f t="shared" si="27"/>
        <v/>
      </c>
      <c r="H64" s="25" t="str">
        <f t="array" ref="H64">IF(I64="","",IFERROR(INDEX(Lid!$F:$F,MATCH($E64,Lid!$A:$A,0)),""))</f>
        <v/>
      </c>
      <c r="I64" s="93" t="str">
        <f t="shared" si="28"/>
        <v/>
      </c>
      <c r="J64" s="48" t="str">
        <f t="shared" si="29"/>
        <v/>
      </c>
      <c r="K64" s="25" t="str">
        <f t="array" ref="K64">IF(I64="","",IFERROR($D$6 &amp; " " &amp;INDEX(Lid!$B:$B,MATCH($E64,Lid!$A:$A,0)),""))</f>
        <v/>
      </c>
      <c r="L64" s="44" t="str">
        <f t="shared" si="30"/>
        <v/>
      </c>
      <c r="M64" s="44" t="str">
        <f t="shared" si="31"/>
        <v/>
      </c>
      <c r="N64" s="44" t="str">
        <f t="shared" si="32"/>
        <v/>
      </c>
      <c r="O64" s="42"/>
      <c r="P64" s="81"/>
      <c r="Q64" s="82"/>
      <c r="R64" s="83"/>
      <c r="S64" s="44">
        <f t="shared" si="33"/>
        <v>0</v>
      </c>
      <c r="T64" s="81"/>
      <c r="U64" s="82"/>
      <c r="V64" s="83"/>
      <c r="W64" s="44">
        <f t="shared" si="34"/>
        <v>0</v>
      </c>
      <c r="X64" s="81"/>
      <c r="Y64" s="82"/>
      <c r="Z64" s="83"/>
      <c r="AA64" s="44">
        <f t="shared" si="35"/>
        <v>0</v>
      </c>
      <c r="AB64" s="81"/>
      <c r="AC64" s="82"/>
      <c r="AD64" s="83"/>
      <c r="AE64" s="44">
        <f t="shared" si="36"/>
        <v>0</v>
      </c>
      <c r="AF64" s="81"/>
      <c r="AG64" s="82"/>
      <c r="AH64" s="83"/>
      <c r="AI64" s="44">
        <f t="shared" si="37"/>
        <v>0</v>
      </c>
      <c r="AJ64" s="81"/>
      <c r="AK64" s="82"/>
      <c r="AL64" s="83"/>
      <c r="AM64" s="44">
        <f t="shared" si="38"/>
        <v>0</v>
      </c>
      <c r="AN64" s="81"/>
      <c r="AO64" s="82"/>
      <c r="AP64" s="83"/>
      <c r="AQ64" s="44">
        <f t="shared" si="39"/>
        <v>0</v>
      </c>
      <c r="AR64" s="81"/>
      <c r="AS64" s="82"/>
      <c r="AT64" s="83"/>
      <c r="AU64" s="44">
        <f t="shared" si="40"/>
        <v>0</v>
      </c>
      <c r="AV64" s="81"/>
      <c r="AW64" s="82"/>
      <c r="AX64" s="83"/>
      <c r="AY64" s="44">
        <f t="shared" si="41"/>
        <v>0</v>
      </c>
      <c r="AZ64" s="81"/>
      <c r="BA64" s="82"/>
      <c r="BB64" s="83"/>
      <c r="BC64" s="44">
        <f t="shared" si="42"/>
        <v>0</v>
      </c>
      <c r="BD64" s="81"/>
      <c r="BE64" s="82"/>
      <c r="BF64" s="83"/>
      <c r="BG64" s="44">
        <f t="shared" si="43"/>
        <v>0</v>
      </c>
      <c r="BH64" s="81"/>
      <c r="BI64" s="82"/>
      <c r="BJ64" s="83"/>
      <c r="BK64" s="44">
        <f t="shared" si="44"/>
        <v>0</v>
      </c>
    </row>
    <row r="65" spans="1:63" ht="14.25" customHeight="1" x14ac:dyDescent="0.25">
      <c r="A65" s="94" t="str">
        <f t="shared" ca="1" si="46"/>
        <v/>
      </c>
      <c r="B65" s="32" t="str">
        <f t="array" aca="1" ref="B65" ca="1">IFERROR(INDEX(GBK!A:A,A65) &amp; " - " &amp; INDEX(GBK!B:B,A65),"")</f>
        <v/>
      </c>
      <c r="C65" s="42"/>
      <c r="D65" s="35">
        <v>31</v>
      </c>
      <c r="E65" s="84"/>
      <c r="F65" s="128"/>
      <c r="G65" s="48" t="str">
        <f t="shared" si="27"/>
        <v/>
      </c>
      <c r="H65" s="25" t="str">
        <f t="array" ref="H65">IF(I65="","",IFERROR(INDEX(Lid!$F:$F,MATCH($E65,Lid!$A:$A,0)),""))</f>
        <v/>
      </c>
      <c r="I65" s="93" t="str">
        <f t="shared" si="28"/>
        <v/>
      </c>
      <c r="J65" s="48" t="str">
        <f t="shared" si="29"/>
        <v/>
      </c>
      <c r="K65" s="25" t="str">
        <f t="array" ref="K65">IF(I65="","",IFERROR($D$6 &amp; " " &amp;INDEX(Lid!$B:$B,MATCH($E65,Lid!$A:$A,0)),""))</f>
        <v/>
      </c>
      <c r="L65" s="44" t="str">
        <f t="shared" si="30"/>
        <v/>
      </c>
      <c r="M65" s="44" t="str">
        <f t="shared" si="31"/>
        <v/>
      </c>
      <c r="N65" s="44" t="str">
        <f t="shared" si="32"/>
        <v/>
      </c>
      <c r="O65" s="42"/>
      <c r="P65" s="81"/>
      <c r="Q65" s="82"/>
      <c r="R65" s="83"/>
      <c r="S65" s="44">
        <f t="shared" si="33"/>
        <v>0</v>
      </c>
      <c r="T65" s="81"/>
      <c r="U65" s="82"/>
      <c r="V65" s="83"/>
      <c r="W65" s="44">
        <f t="shared" si="34"/>
        <v>0</v>
      </c>
      <c r="X65" s="81"/>
      <c r="Y65" s="82"/>
      <c r="Z65" s="83"/>
      <c r="AA65" s="44">
        <f t="shared" si="35"/>
        <v>0</v>
      </c>
      <c r="AB65" s="81"/>
      <c r="AC65" s="82"/>
      <c r="AD65" s="83"/>
      <c r="AE65" s="44">
        <f t="shared" si="36"/>
        <v>0</v>
      </c>
      <c r="AF65" s="81"/>
      <c r="AG65" s="82"/>
      <c r="AH65" s="83"/>
      <c r="AI65" s="44">
        <f t="shared" si="37"/>
        <v>0</v>
      </c>
      <c r="AJ65" s="81"/>
      <c r="AK65" s="82"/>
      <c r="AL65" s="83"/>
      <c r="AM65" s="44">
        <f t="shared" si="38"/>
        <v>0</v>
      </c>
      <c r="AN65" s="81"/>
      <c r="AO65" s="82"/>
      <c r="AP65" s="83"/>
      <c r="AQ65" s="44">
        <f t="shared" si="39"/>
        <v>0</v>
      </c>
      <c r="AR65" s="81"/>
      <c r="AS65" s="82"/>
      <c r="AT65" s="83"/>
      <c r="AU65" s="44">
        <f t="shared" si="40"/>
        <v>0</v>
      </c>
      <c r="AV65" s="81"/>
      <c r="AW65" s="82"/>
      <c r="AX65" s="83"/>
      <c r="AY65" s="44">
        <f t="shared" si="41"/>
        <v>0</v>
      </c>
      <c r="AZ65" s="81"/>
      <c r="BA65" s="82"/>
      <c r="BB65" s="83"/>
      <c r="BC65" s="44">
        <f t="shared" si="42"/>
        <v>0</v>
      </c>
      <c r="BD65" s="81"/>
      <c r="BE65" s="82"/>
      <c r="BF65" s="83"/>
      <c r="BG65" s="44">
        <f t="shared" si="43"/>
        <v>0</v>
      </c>
      <c r="BH65" s="81"/>
      <c r="BI65" s="82"/>
      <c r="BJ65" s="83"/>
      <c r="BK65" s="44">
        <f t="shared" si="44"/>
        <v>0</v>
      </c>
    </row>
    <row r="66" spans="1:63" ht="14.25" customHeight="1" x14ac:dyDescent="0.25">
      <c r="A66" s="94" t="str">
        <f t="shared" ca="1" si="46"/>
        <v/>
      </c>
      <c r="B66" s="32" t="str">
        <f t="array" aca="1" ref="B66" ca="1">IFERROR(INDEX(GBK!A:A,A66) &amp; " - " &amp; INDEX(GBK!B:B,A66),"")</f>
        <v/>
      </c>
      <c r="C66" s="42"/>
      <c r="D66" s="35">
        <v>32</v>
      </c>
      <c r="E66" s="84"/>
      <c r="F66" s="128"/>
      <c r="G66" s="48" t="str">
        <f t="shared" si="27"/>
        <v/>
      </c>
      <c r="H66" s="25" t="str">
        <f t="array" ref="H66">IF(I66="","",IFERROR(INDEX(Lid!$F:$F,MATCH($E66,Lid!$A:$A,0)),""))</f>
        <v/>
      </c>
      <c r="I66" s="93" t="str">
        <f t="shared" si="28"/>
        <v/>
      </c>
      <c r="J66" s="48" t="str">
        <f t="shared" si="29"/>
        <v/>
      </c>
      <c r="K66" s="25" t="str">
        <f t="array" ref="K66">IF(I66="","",IFERROR($D$6 &amp; " " &amp;INDEX(Lid!$B:$B,MATCH($E66,Lid!$A:$A,0)),""))</f>
        <v/>
      </c>
      <c r="L66" s="44" t="str">
        <f t="shared" si="30"/>
        <v/>
      </c>
      <c r="M66" s="44" t="str">
        <f t="shared" si="31"/>
        <v/>
      </c>
      <c r="N66" s="44" t="str">
        <f t="shared" si="32"/>
        <v/>
      </c>
      <c r="O66" s="42"/>
      <c r="P66" s="81"/>
      <c r="Q66" s="82"/>
      <c r="R66" s="83"/>
      <c r="S66" s="44">
        <f t="shared" si="33"/>
        <v>0</v>
      </c>
      <c r="T66" s="81"/>
      <c r="U66" s="82"/>
      <c r="V66" s="83"/>
      <c r="W66" s="44">
        <f t="shared" si="34"/>
        <v>0</v>
      </c>
      <c r="X66" s="81"/>
      <c r="Y66" s="82"/>
      <c r="Z66" s="83"/>
      <c r="AA66" s="44">
        <f t="shared" si="35"/>
        <v>0</v>
      </c>
      <c r="AB66" s="81"/>
      <c r="AC66" s="82"/>
      <c r="AD66" s="83"/>
      <c r="AE66" s="44">
        <f t="shared" si="36"/>
        <v>0</v>
      </c>
      <c r="AF66" s="81"/>
      <c r="AG66" s="82"/>
      <c r="AH66" s="83"/>
      <c r="AI66" s="44">
        <f t="shared" si="37"/>
        <v>0</v>
      </c>
      <c r="AJ66" s="81"/>
      <c r="AK66" s="82"/>
      <c r="AL66" s="83"/>
      <c r="AM66" s="44">
        <f t="shared" si="38"/>
        <v>0</v>
      </c>
      <c r="AN66" s="81"/>
      <c r="AO66" s="82"/>
      <c r="AP66" s="83"/>
      <c r="AQ66" s="44">
        <f t="shared" si="39"/>
        <v>0</v>
      </c>
      <c r="AR66" s="81"/>
      <c r="AS66" s="82"/>
      <c r="AT66" s="83"/>
      <c r="AU66" s="44">
        <f t="shared" si="40"/>
        <v>0</v>
      </c>
      <c r="AV66" s="81"/>
      <c r="AW66" s="82"/>
      <c r="AX66" s="83"/>
      <c r="AY66" s="44">
        <f t="shared" si="41"/>
        <v>0</v>
      </c>
      <c r="AZ66" s="81"/>
      <c r="BA66" s="82"/>
      <c r="BB66" s="83"/>
      <c r="BC66" s="44">
        <f t="shared" si="42"/>
        <v>0</v>
      </c>
      <c r="BD66" s="81"/>
      <c r="BE66" s="82"/>
      <c r="BF66" s="83"/>
      <c r="BG66" s="44">
        <f t="shared" si="43"/>
        <v>0</v>
      </c>
      <c r="BH66" s="81"/>
      <c r="BI66" s="82"/>
      <c r="BJ66" s="83"/>
      <c r="BK66" s="44">
        <f t="shared" si="44"/>
        <v>0</v>
      </c>
    </row>
    <row r="67" spans="1:63" ht="14.25" customHeight="1" x14ac:dyDescent="0.25">
      <c r="A67" s="94" t="str">
        <f t="shared" ca="1" si="46"/>
        <v/>
      </c>
      <c r="B67" s="32" t="str">
        <f t="array" aca="1" ref="B67" ca="1">IFERROR(INDEX(GBK!A:A,A67) &amp; " - " &amp; INDEX(GBK!B:B,A67),"")</f>
        <v/>
      </c>
      <c r="C67" s="42"/>
      <c r="D67" s="35">
        <v>33</v>
      </c>
      <c r="E67" s="84"/>
      <c r="F67" s="128"/>
      <c r="G67" s="48" t="str">
        <f t="shared" si="27"/>
        <v/>
      </c>
      <c r="H67" s="25" t="str">
        <f t="array" ref="H67">IF(I67="","",IFERROR(INDEX(Lid!$F:$F,MATCH($E67,Lid!$A:$A,0)),""))</f>
        <v/>
      </c>
      <c r="I67" s="93" t="str">
        <f t="shared" si="28"/>
        <v/>
      </c>
      <c r="J67" s="48" t="str">
        <f t="shared" si="29"/>
        <v/>
      </c>
      <c r="K67" s="25" t="str">
        <f t="array" ref="K67">IF(I67="","",IFERROR($D$6 &amp; " " &amp;INDEX(Lid!$B:$B,MATCH($E67,Lid!$A:$A,0)),""))</f>
        <v/>
      </c>
      <c r="L67" s="44" t="str">
        <f t="shared" si="30"/>
        <v/>
      </c>
      <c r="M67" s="44" t="str">
        <f t="shared" si="31"/>
        <v/>
      </c>
      <c r="N67" s="44" t="str">
        <f t="shared" si="32"/>
        <v/>
      </c>
      <c r="O67" s="42"/>
      <c r="P67" s="81"/>
      <c r="Q67" s="82"/>
      <c r="R67" s="83"/>
      <c r="S67" s="44">
        <f t="shared" si="33"/>
        <v>0</v>
      </c>
      <c r="T67" s="81"/>
      <c r="U67" s="82"/>
      <c r="V67" s="83"/>
      <c r="W67" s="44">
        <f t="shared" si="34"/>
        <v>0</v>
      </c>
      <c r="X67" s="81"/>
      <c r="Y67" s="82"/>
      <c r="Z67" s="83"/>
      <c r="AA67" s="44">
        <f t="shared" si="35"/>
        <v>0</v>
      </c>
      <c r="AB67" s="81"/>
      <c r="AC67" s="82"/>
      <c r="AD67" s="83"/>
      <c r="AE67" s="44">
        <f t="shared" si="36"/>
        <v>0</v>
      </c>
      <c r="AF67" s="81"/>
      <c r="AG67" s="82"/>
      <c r="AH67" s="83"/>
      <c r="AI67" s="44">
        <f t="shared" si="37"/>
        <v>0</v>
      </c>
      <c r="AJ67" s="81"/>
      <c r="AK67" s="82"/>
      <c r="AL67" s="83"/>
      <c r="AM67" s="44">
        <f t="shared" si="38"/>
        <v>0</v>
      </c>
      <c r="AN67" s="81"/>
      <c r="AO67" s="82"/>
      <c r="AP67" s="83"/>
      <c r="AQ67" s="44">
        <f t="shared" si="39"/>
        <v>0</v>
      </c>
      <c r="AR67" s="81"/>
      <c r="AS67" s="82"/>
      <c r="AT67" s="83"/>
      <c r="AU67" s="44">
        <f t="shared" si="40"/>
        <v>0</v>
      </c>
      <c r="AV67" s="81"/>
      <c r="AW67" s="82"/>
      <c r="AX67" s="83"/>
      <c r="AY67" s="44">
        <f t="shared" si="41"/>
        <v>0</v>
      </c>
      <c r="AZ67" s="81"/>
      <c r="BA67" s="82"/>
      <c r="BB67" s="83"/>
      <c r="BC67" s="44">
        <f t="shared" si="42"/>
        <v>0</v>
      </c>
      <c r="BD67" s="81"/>
      <c r="BE67" s="82"/>
      <c r="BF67" s="83"/>
      <c r="BG67" s="44">
        <f t="shared" si="43"/>
        <v>0</v>
      </c>
      <c r="BH67" s="81"/>
      <c r="BI67" s="82"/>
      <c r="BJ67" s="83"/>
      <c r="BK67" s="44">
        <f t="shared" si="44"/>
        <v>0</v>
      </c>
    </row>
    <row r="68" spans="1:63" ht="14.25" customHeight="1" x14ac:dyDescent="0.25">
      <c r="A68" s="94" t="str">
        <f t="shared" ca="1" si="46"/>
        <v/>
      </c>
      <c r="B68" s="32" t="str">
        <f t="array" aca="1" ref="B68" ca="1">IFERROR(INDEX(GBK!A:A,A68) &amp; " - " &amp; INDEX(GBK!B:B,A68),"")</f>
        <v/>
      </c>
      <c r="C68" s="42"/>
      <c r="D68" s="35">
        <v>34</v>
      </c>
      <c r="E68" s="84"/>
      <c r="F68" s="128"/>
      <c r="G68" s="48" t="str">
        <f t="shared" si="27"/>
        <v/>
      </c>
      <c r="H68" s="25" t="str">
        <f t="array" ref="H68">IF(I68="","",IFERROR(INDEX(Lid!$F:$F,MATCH($E68,Lid!$A:$A,0)),""))</f>
        <v/>
      </c>
      <c r="I68" s="93" t="str">
        <f t="shared" si="28"/>
        <v/>
      </c>
      <c r="J68" s="48" t="str">
        <f t="shared" si="29"/>
        <v/>
      </c>
      <c r="K68" s="25" t="str">
        <f t="array" ref="K68">IF(I68="","",IFERROR($D$6 &amp; " " &amp;INDEX(Lid!$B:$B,MATCH($E68,Lid!$A:$A,0)),""))</f>
        <v/>
      </c>
      <c r="L68" s="44" t="str">
        <f t="shared" si="30"/>
        <v/>
      </c>
      <c r="M68" s="44" t="str">
        <f t="shared" si="31"/>
        <v/>
      </c>
      <c r="N68" s="44" t="str">
        <f t="shared" si="32"/>
        <v/>
      </c>
      <c r="O68" s="42"/>
      <c r="P68" s="81"/>
      <c r="Q68" s="82"/>
      <c r="R68" s="83"/>
      <c r="S68" s="44">
        <f t="shared" si="33"/>
        <v>0</v>
      </c>
      <c r="T68" s="81"/>
      <c r="U68" s="82"/>
      <c r="V68" s="83"/>
      <c r="W68" s="44">
        <f t="shared" si="34"/>
        <v>0</v>
      </c>
      <c r="X68" s="81"/>
      <c r="Y68" s="82"/>
      <c r="Z68" s="83"/>
      <c r="AA68" s="44">
        <f t="shared" si="35"/>
        <v>0</v>
      </c>
      <c r="AB68" s="81"/>
      <c r="AC68" s="82"/>
      <c r="AD68" s="83"/>
      <c r="AE68" s="44">
        <f t="shared" si="36"/>
        <v>0</v>
      </c>
      <c r="AF68" s="81"/>
      <c r="AG68" s="82"/>
      <c r="AH68" s="83"/>
      <c r="AI68" s="44">
        <f t="shared" si="37"/>
        <v>0</v>
      </c>
      <c r="AJ68" s="81"/>
      <c r="AK68" s="82"/>
      <c r="AL68" s="83"/>
      <c r="AM68" s="44">
        <f t="shared" si="38"/>
        <v>0</v>
      </c>
      <c r="AN68" s="81"/>
      <c r="AO68" s="82"/>
      <c r="AP68" s="83"/>
      <c r="AQ68" s="44">
        <f t="shared" si="39"/>
        <v>0</v>
      </c>
      <c r="AR68" s="81"/>
      <c r="AS68" s="82"/>
      <c r="AT68" s="83"/>
      <c r="AU68" s="44">
        <f t="shared" si="40"/>
        <v>0</v>
      </c>
      <c r="AV68" s="81"/>
      <c r="AW68" s="82"/>
      <c r="AX68" s="83"/>
      <c r="AY68" s="44">
        <f t="shared" si="41"/>
        <v>0</v>
      </c>
      <c r="AZ68" s="81"/>
      <c r="BA68" s="82"/>
      <c r="BB68" s="83"/>
      <c r="BC68" s="44">
        <f t="shared" si="42"/>
        <v>0</v>
      </c>
      <c r="BD68" s="81"/>
      <c r="BE68" s="82"/>
      <c r="BF68" s="83"/>
      <c r="BG68" s="44">
        <f t="shared" si="43"/>
        <v>0</v>
      </c>
      <c r="BH68" s="81"/>
      <c r="BI68" s="82"/>
      <c r="BJ68" s="83"/>
      <c r="BK68" s="44">
        <f t="shared" si="44"/>
        <v>0</v>
      </c>
    </row>
    <row r="69" spans="1:63" ht="14.25" customHeight="1" x14ac:dyDescent="0.25">
      <c r="A69" s="94">
        <f ca="1">COUNTIF(GBK!B:B,"=*"&amp;$B$51&amp;"*") -COUNTIF(B52:B68,"&gt;''")</f>
        <v>0</v>
      </c>
      <c r="B69" s="95" t="str">
        <f ca="1">IF( A69 = 0, "", "Another " &amp; A69 &amp; " results … ")</f>
        <v/>
      </c>
      <c r="C69" s="42"/>
      <c r="D69" s="35">
        <v>35</v>
      </c>
      <c r="E69" s="84"/>
      <c r="F69" s="129"/>
      <c r="G69" s="48" t="str">
        <f t="shared" si="27"/>
        <v/>
      </c>
      <c r="H69" s="25" t="str">
        <f t="array" ref="H69">IF(I69="","",IFERROR(INDEX(Lid!$F:$F,MATCH($E69,Lid!$A:$A,0)),""))</f>
        <v/>
      </c>
      <c r="I69" s="93" t="str">
        <f t="shared" si="28"/>
        <v/>
      </c>
      <c r="J69" s="48" t="str">
        <f t="shared" si="29"/>
        <v/>
      </c>
      <c r="K69" s="25" t="str">
        <f t="array" ref="K69">IF(I69="","",IFERROR($D$6 &amp; " " &amp;INDEX(Lid!$B:$B,MATCH($E69,Lid!$A:$A,0)),""))</f>
        <v/>
      </c>
      <c r="L69" s="44" t="str">
        <f t="shared" si="30"/>
        <v/>
      </c>
      <c r="M69" s="44" t="str">
        <f t="shared" si="31"/>
        <v/>
      </c>
      <c r="N69" s="44" t="str">
        <f t="shared" si="32"/>
        <v/>
      </c>
      <c r="O69" s="42"/>
      <c r="P69" s="81"/>
      <c r="Q69" s="82"/>
      <c r="R69" s="83"/>
      <c r="S69" s="44">
        <f t="shared" si="33"/>
        <v>0</v>
      </c>
      <c r="T69" s="81"/>
      <c r="U69" s="82"/>
      <c r="V69" s="83"/>
      <c r="W69" s="44">
        <f t="shared" si="34"/>
        <v>0</v>
      </c>
      <c r="X69" s="81"/>
      <c r="Y69" s="82"/>
      <c r="Z69" s="83"/>
      <c r="AA69" s="44">
        <f t="shared" si="35"/>
        <v>0</v>
      </c>
      <c r="AB69" s="81"/>
      <c r="AC69" s="82"/>
      <c r="AD69" s="83"/>
      <c r="AE69" s="44">
        <f t="shared" si="36"/>
        <v>0</v>
      </c>
      <c r="AF69" s="81"/>
      <c r="AG69" s="82"/>
      <c r="AH69" s="83"/>
      <c r="AI69" s="44">
        <f t="shared" si="37"/>
        <v>0</v>
      </c>
      <c r="AJ69" s="81"/>
      <c r="AK69" s="82"/>
      <c r="AL69" s="83"/>
      <c r="AM69" s="44">
        <f t="shared" si="38"/>
        <v>0</v>
      </c>
      <c r="AN69" s="81"/>
      <c r="AO69" s="82"/>
      <c r="AP69" s="83"/>
      <c r="AQ69" s="44">
        <f t="shared" si="39"/>
        <v>0</v>
      </c>
      <c r="AR69" s="81"/>
      <c r="AS69" s="82"/>
      <c r="AT69" s="83"/>
      <c r="AU69" s="44">
        <f t="shared" si="40"/>
        <v>0</v>
      </c>
      <c r="AV69" s="81"/>
      <c r="AW69" s="82"/>
      <c r="AX69" s="83"/>
      <c r="AY69" s="44">
        <f t="shared" si="41"/>
        <v>0</v>
      </c>
      <c r="AZ69" s="81"/>
      <c r="BA69" s="82"/>
      <c r="BB69" s="83"/>
      <c r="BC69" s="44">
        <f t="shared" si="42"/>
        <v>0</v>
      </c>
      <c r="BD69" s="81"/>
      <c r="BE69" s="82"/>
      <c r="BF69" s="83"/>
      <c r="BG69" s="44">
        <f t="shared" si="43"/>
        <v>0</v>
      </c>
      <c r="BH69" s="81"/>
      <c r="BI69" s="82"/>
      <c r="BJ69" s="83"/>
      <c r="BK69" s="44">
        <f t="shared" si="44"/>
        <v>0</v>
      </c>
    </row>
    <row r="70" spans="1:63" ht="14.25" customHeight="1" x14ac:dyDescent="0.25">
      <c r="A70" s="41"/>
      <c r="B70" s="42"/>
      <c r="C70" s="42"/>
      <c r="D70" s="35">
        <v>36</v>
      </c>
      <c r="E70" s="84"/>
      <c r="F70" s="42"/>
      <c r="G70" s="48" t="str">
        <f t="shared" si="27"/>
        <v/>
      </c>
      <c r="H70" s="25" t="str">
        <f t="array" ref="H70">IF(I70="","",IFERROR(INDEX(Lid!$F:$F,MATCH($E70,Lid!$A:$A,0)),""))</f>
        <v/>
      </c>
      <c r="I70" s="93" t="str">
        <f t="shared" si="28"/>
        <v/>
      </c>
      <c r="J70" s="48" t="str">
        <f t="shared" si="29"/>
        <v/>
      </c>
      <c r="K70" s="25" t="str">
        <f t="array" ref="K70">IF(I70="","",IFERROR($D$6 &amp; " " &amp;INDEX(Lid!$B:$B,MATCH($E70,Lid!$A:$A,0)),""))</f>
        <v/>
      </c>
      <c r="L70" s="44" t="str">
        <f t="shared" si="30"/>
        <v/>
      </c>
      <c r="M70" s="44" t="str">
        <f t="shared" si="31"/>
        <v/>
      </c>
      <c r="N70" s="44" t="str">
        <f t="shared" si="32"/>
        <v/>
      </c>
      <c r="O70" s="42"/>
      <c r="P70" s="81"/>
      <c r="Q70" s="82"/>
      <c r="R70" s="83"/>
      <c r="S70" s="44">
        <f t="shared" si="33"/>
        <v>0</v>
      </c>
      <c r="T70" s="81"/>
      <c r="U70" s="82"/>
      <c r="V70" s="83"/>
      <c r="W70" s="44">
        <f t="shared" si="34"/>
        <v>0</v>
      </c>
      <c r="X70" s="81"/>
      <c r="Y70" s="82"/>
      <c r="Z70" s="83"/>
      <c r="AA70" s="44">
        <f t="shared" si="35"/>
        <v>0</v>
      </c>
      <c r="AB70" s="81"/>
      <c r="AC70" s="82"/>
      <c r="AD70" s="83"/>
      <c r="AE70" s="44">
        <f t="shared" si="36"/>
        <v>0</v>
      </c>
      <c r="AF70" s="81"/>
      <c r="AG70" s="82"/>
      <c r="AH70" s="83"/>
      <c r="AI70" s="44">
        <f t="shared" si="37"/>
        <v>0</v>
      </c>
      <c r="AJ70" s="81"/>
      <c r="AK70" s="82"/>
      <c r="AL70" s="83"/>
      <c r="AM70" s="44">
        <f t="shared" si="38"/>
        <v>0</v>
      </c>
      <c r="AN70" s="81"/>
      <c r="AO70" s="82"/>
      <c r="AP70" s="83"/>
      <c r="AQ70" s="44">
        <f t="shared" si="39"/>
        <v>0</v>
      </c>
      <c r="AR70" s="81"/>
      <c r="AS70" s="82"/>
      <c r="AT70" s="83"/>
      <c r="AU70" s="44">
        <f t="shared" si="40"/>
        <v>0</v>
      </c>
      <c r="AV70" s="81"/>
      <c r="AW70" s="82"/>
      <c r="AX70" s="83"/>
      <c r="AY70" s="44">
        <f t="shared" si="41"/>
        <v>0</v>
      </c>
      <c r="AZ70" s="81"/>
      <c r="BA70" s="82"/>
      <c r="BB70" s="83"/>
      <c r="BC70" s="44">
        <f t="shared" si="42"/>
        <v>0</v>
      </c>
      <c r="BD70" s="81"/>
      <c r="BE70" s="82"/>
      <c r="BF70" s="83"/>
      <c r="BG70" s="44">
        <f t="shared" si="43"/>
        <v>0</v>
      </c>
      <c r="BH70" s="81"/>
      <c r="BI70" s="82"/>
      <c r="BJ70" s="83"/>
      <c r="BK70" s="44">
        <f t="shared" si="44"/>
        <v>0</v>
      </c>
    </row>
    <row r="71" spans="1:63" ht="14.25" customHeight="1" x14ac:dyDescent="0.25">
      <c r="A71" s="41"/>
      <c r="B71" s="42"/>
      <c r="C71" s="42"/>
      <c r="D71" s="35">
        <v>37</v>
      </c>
      <c r="E71" s="84"/>
      <c r="F71" s="42"/>
      <c r="G71" s="48" t="str">
        <f t="shared" si="27"/>
        <v/>
      </c>
      <c r="H71" s="25" t="str">
        <f t="array" ref="H71">IF(I71="","",IFERROR(INDEX(Lid!$F:$F,MATCH($E71,Lid!$A:$A,0)),""))</f>
        <v/>
      </c>
      <c r="I71" s="93" t="str">
        <f t="shared" si="28"/>
        <v/>
      </c>
      <c r="J71" s="48" t="str">
        <f t="shared" si="29"/>
        <v/>
      </c>
      <c r="K71" s="25" t="str">
        <f t="array" ref="K71">IF(I71="","",IFERROR($D$6 &amp; " " &amp;INDEX(Lid!$B:$B,MATCH($E71,Lid!$A:$A,0)),""))</f>
        <v/>
      </c>
      <c r="L71" s="44" t="str">
        <f t="shared" si="30"/>
        <v/>
      </c>
      <c r="M71" s="44" t="str">
        <f t="shared" si="31"/>
        <v/>
      </c>
      <c r="N71" s="44" t="str">
        <f t="shared" si="32"/>
        <v/>
      </c>
      <c r="O71" s="42"/>
      <c r="P71" s="81"/>
      <c r="Q71" s="82"/>
      <c r="R71" s="83"/>
      <c r="S71" s="44">
        <f t="shared" si="33"/>
        <v>0</v>
      </c>
      <c r="T71" s="81"/>
      <c r="U71" s="82"/>
      <c r="V71" s="83"/>
      <c r="W71" s="44">
        <f t="shared" si="34"/>
        <v>0</v>
      </c>
      <c r="X71" s="81"/>
      <c r="Y71" s="82"/>
      <c r="Z71" s="83"/>
      <c r="AA71" s="44">
        <f t="shared" si="35"/>
        <v>0</v>
      </c>
      <c r="AB71" s="81"/>
      <c r="AC71" s="82"/>
      <c r="AD71" s="83"/>
      <c r="AE71" s="44">
        <f t="shared" si="36"/>
        <v>0</v>
      </c>
      <c r="AF71" s="81"/>
      <c r="AG71" s="82"/>
      <c r="AH71" s="83"/>
      <c r="AI71" s="44">
        <f t="shared" si="37"/>
        <v>0</v>
      </c>
      <c r="AJ71" s="81"/>
      <c r="AK71" s="82"/>
      <c r="AL71" s="83"/>
      <c r="AM71" s="44">
        <f t="shared" si="38"/>
        <v>0</v>
      </c>
      <c r="AN71" s="81"/>
      <c r="AO71" s="82"/>
      <c r="AP71" s="83"/>
      <c r="AQ71" s="44">
        <f t="shared" si="39"/>
        <v>0</v>
      </c>
      <c r="AR71" s="81"/>
      <c r="AS71" s="82"/>
      <c r="AT71" s="83"/>
      <c r="AU71" s="44">
        <f t="shared" si="40"/>
        <v>0</v>
      </c>
      <c r="AV71" s="81"/>
      <c r="AW71" s="82"/>
      <c r="AX71" s="83"/>
      <c r="AY71" s="44">
        <f t="shared" si="41"/>
        <v>0</v>
      </c>
      <c r="AZ71" s="81"/>
      <c r="BA71" s="82"/>
      <c r="BB71" s="83"/>
      <c r="BC71" s="44">
        <f t="shared" si="42"/>
        <v>0</v>
      </c>
      <c r="BD71" s="81"/>
      <c r="BE71" s="82"/>
      <c r="BF71" s="83"/>
      <c r="BG71" s="44">
        <f t="shared" si="43"/>
        <v>0</v>
      </c>
      <c r="BH71" s="81"/>
      <c r="BI71" s="82"/>
      <c r="BJ71" s="83"/>
      <c r="BK71" s="44">
        <f t="shared" si="44"/>
        <v>0</v>
      </c>
    </row>
    <row r="72" spans="1:63" ht="14.25" customHeight="1" x14ac:dyDescent="0.25">
      <c r="A72" s="41"/>
      <c r="B72" s="42"/>
      <c r="C72" s="42"/>
      <c r="D72" s="35">
        <v>38</v>
      </c>
      <c r="E72" s="84"/>
      <c r="F72" s="42"/>
      <c r="G72" s="48" t="str">
        <f t="shared" si="27"/>
        <v/>
      </c>
      <c r="H72" s="25" t="str">
        <f t="array" ref="H72">IF(I72="","",IFERROR(INDEX(Lid!$F:$F,MATCH($E72,Lid!$A:$A,0)),""))</f>
        <v/>
      </c>
      <c r="I72" s="93" t="str">
        <f t="shared" si="28"/>
        <v/>
      </c>
      <c r="J72" s="48" t="str">
        <f t="shared" si="29"/>
        <v/>
      </c>
      <c r="K72" s="25" t="str">
        <f t="array" ref="K72">IF(I72="","",IFERROR($D$6 &amp; " " &amp;INDEX(Lid!$B:$B,MATCH($E72,Lid!$A:$A,0)),""))</f>
        <v/>
      </c>
      <c r="L72" s="44" t="str">
        <f t="shared" si="30"/>
        <v/>
      </c>
      <c r="M72" s="44" t="str">
        <f t="shared" si="31"/>
        <v/>
      </c>
      <c r="N72" s="44" t="str">
        <f t="shared" si="32"/>
        <v/>
      </c>
      <c r="O72" s="42"/>
      <c r="P72" s="81"/>
      <c r="Q72" s="82"/>
      <c r="R72" s="83"/>
      <c r="S72" s="44">
        <f t="shared" si="33"/>
        <v>0</v>
      </c>
      <c r="T72" s="81"/>
      <c r="U72" s="82"/>
      <c r="V72" s="83"/>
      <c r="W72" s="44">
        <f t="shared" si="34"/>
        <v>0</v>
      </c>
      <c r="X72" s="81"/>
      <c r="Y72" s="82"/>
      <c r="Z72" s="83"/>
      <c r="AA72" s="44">
        <f t="shared" si="35"/>
        <v>0</v>
      </c>
      <c r="AB72" s="81"/>
      <c r="AC72" s="82"/>
      <c r="AD72" s="83"/>
      <c r="AE72" s="44">
        <f t="shared" si="36"/>
        <v>0</v>
      </c>
      <c r="AF72" s="81"/>
      <c r="AG72" s="82"/>
      <c r="AH72" s="83"/>
      <c r="AI72" s="44">
        <f t="shared" si="37"/>
        <v>0</v>
      </c>
      <c r="AJ72" s="81"/>
      <c r="AK72" s="82"/>
      <c r="AL72" s="83"/>
      <c r="AM72" s="44">
        <f t="shared" si="38"/>
        <v>0</v>
      </c>
      <c r="AN72" s="81"/>
      <c r="AO72" s="82"/>
      <c r="AP72" s="83"/>
      <c r="AQ72" s="44">
        <f t="shared" si="39"/>
        <v>0</v>
      </c>
      <c r="AR72" s="81"/>
      <c r="AS72" s="82"/>
      <c r="AT72" s="83"/>
      <c r="AU72" s="44">
        <f t="shared" si="40"/>
        <v>0</v>
      </c>
      <c r="AV72" s="81"/>
      <c r="AW72" s="82"/>
      <c r="AX72" s="83"/>
      <c r="AY72" s="44">
        <f t="shared" si="41"/>
        <v>0</v>
      </c>
      <c r="AZ72" s="81"/>
      <c r="BA72" s="82"/>
      <c r="BB72" s="83"/>
      <c r="BC72" s="44">
        <f t="shared" si="42"/>
        <v>0</v>
      </c>
      <c r="BD72" s="81"/>
      <c r="BE72" s="82"/>
      <c r="BF72" s="83"/>
      <c r="BG72" s="44">
        <f t="shared" si="43"/>
        <v>0</v>
      </c>
      <c r="BH72" s="81"/>
      <c r="BI72" s="82"/>
      <c r="BJ72" s="83"/>
      <c r="BK72" s="44">
        <f t="shared" si="44"/>
        <v>0</v>
      </c>
    </row>
    <row r="73" spans="1:63" ht="14.25" customHeight="1" x14ac:dyDescent="0.25">
      <c r="A73" s="41"/>
      <c r="B73" s="42"/>
      <c r="C73" s="42"/>
      <c r="D73" s="35">
        <v>39</v>
      </c>
      <c r="E73" s="84"/>
      <c r="F73" s="42"/>
      <c r="G73" s="48" t="str">
        <f t="shared" si="27"/>
        <v/>
      </c>
      <c r="H73" s="25" t="str">
        <f t="array" ref="H73">IF(I73="","",IFERROR(INDEX(Lid!$F:$F,MATCH($E73,Lid!$A:$A,0)),""))</f>
        <v/>
      </c>
      <c r="I73" s="93" t="str">
        <f t="shared" si="28"/>
        <v/>
      </c>
      <c r="J73" s="48" t="str">
        <f t="shared" si="29"/>
        <v/>
      </c>
      <c r="K73" s="25" t="str">
        <f t="array" ref="K73">IF(I73="","",IFERROR($D$6 &amp; " " &amp;INDEX(Lid!$B:$B,MATCH($E73,Lid!$A:$A,0)),""))</f>
        <v/>
      </c>
      <c r="L73" s="44" t="str">
        <f t="shared" si="30"/>
        <v/>
      </c>
      <c r="M73" s="44" t="str">
        <f t="shared" si="31"/>
        <v/>
      </c>
      <c r="N73" s="44" t="str">
        <f t="shared" si="32"/>
        <v/>
      </c>
      <c r="O73" s="42"/>
      <c r="P73" s="81"/>
      <c r="Q73" s="82"/>
      <c r="R73" s="83"/>
      <c r="S73" s="44">
        <f t="shared" si="33"/>
        <v>0</v>
      </c>
      <c r="T73" s="81"/>
      <c r="U73" s="82"/>
      <c r="V73" s="83"/>
      <c r="W73" s="44">
        <f t="shared" si="34"/>
        <v>0</v>
      </c>
      <c r="X73" s="81"/>
      <c r="Y73" s="82"/>
      <c r="Z73" s="83"/>
      <c r="AA73" s="44">
        <f t="shared" si="35"/>
        <v>0</v>
      </c>
      <c r="AB73" s="81"/>
      <c r="AC73" s="82"/>
      <c r="AD73" s="83"/>
      <c r="AE73" s="44">
        <f t="shared" si="36"/>
        <v>0</v>
      </c>
      <c r="AF73" s="81"/>
      <c r="AG73" s="82"/>
      <c r="AH73" s="83"/>
      <c r="AI73" s="44">
        <f t="shared" si="37"/>
        <v>0</v>
      </c>
      <c r="AJ73" s="81"/>
      <c r="AK73" s="82"/>
      <c r="AL73" s="83"/>
      <c r="AM73" s="44">
        <f t="shared" si="38"/>
        <v>0</v>
      </c>
      <c r="AN73" s="81"/>
      <c r="AO73" s="82"/>
      <c r="AP73" s="83"/>
      <c r="AQ73" s="44">
        <f t="shared" si="39"/>
        <v>0</v>
      </c>
      <c r="AR73" s="81"/>
      <c r="AS73" s="82"/>
      <c r="AT73" s="83"/>
      <c r="AU73" s="44">
        <f t="shared" si="40"/>
        <v>0</v>
      </c>
      <c r="AV73" s="81"/>
      <c r="AW73" s="82"/>
      <c r="AX73" s="83"/>
      <c r="AY73" s="44">
        <f t="shared" si="41"/>
        <v>0</v>
      </c>
      <c r="AZ73" s="81"/>
      <c r="BA73" s="82"/>
      <c r="BB73" s="83"/>
      <c r="BC73" s="44">
        <f t="shared" si="42"/>
        <v>0</v>
      </c>
      <c r="BD73" s="81"/>
      <c r="BE73" s="82"/>
      <c r="BF73" s="83"/>
      <c r="BG73" s="44">
        <f t="shared" si="43"/>
        <v>0</v>
      </c>
      <c r="BH73" s="81"/>
      <c r="BI73" s="82"/>
      <c r="BJ73" s="83"/>
      <c r="BK73" s="44">
        <f t="shared" si="44"/>
        <v>0</v>
      </c>
    </row>
    <row r="74" spans="1:63" ht="14.25" customHeight="1" x14ac:dyDescent="0.25">
      <c r="A74" s="41"/>
      <c r="B74" s="42"/>
      <c r="C74" s="42"/>
      <c r="D74" s="35">
        <v>40</v>
      </c>
      <c r="E74" s="84"/>
      <c r="F74" s="42"/>
      <c r="G74" s="48" t="str">
        <f t="shared" si="27"/>
        <v/>
      </c>
      <c r="H74" s="25" t="str">
        <f t="array" ref="H74">IF(I74="","",IFERROR(INDEX(Lid!$F:$F,MATCH($E74,Lid!$A:$A,0)),""))</f>
        <v/>
      </c>
      <c r="I74" s="93" t="str">
        <f t="shared" si="28"/>
        <v/>
      </c>
      <c r="J74" s="48" t="str">
        <f t="shared" si="29"/>
        <v/>
      </c>
      <c r="K74" s="25" t="str">
        <f t="array" ref="K74">IF(I74="","",IFERROR($D$6 &amp; " " &amp;INDEX(Lid!$B:$B,MATCH($E74,Lid!$A:$A,0)),""))</f>
        <v/>
      </c>
      <c r="L74" s="44" t="str">
        <f t="shared" si="30"/>
        <v/>
      </c>
      <c r="M74" s="44" t="str">
        <f t="shared" si="31"/>
        <v/>
      </c>
      <c r="N74" s="44" t="str">
        <f t="shared" si="32"/>
        <v/>
      </c>
      <c r="O74" s="42"/>
      <c r="P74" s="81"/>
      <c r="Q74" s="82"/>
      <c r="R74" s="83"/>
      <c r="S74" s="44">
        <f t="shared" si="33"/>
        <v>0</v>
      </c>
      <c r="T74" s="81"/>
      <c r="U74" s="82"/>
      <c r="V74" s="83"/>
      <c r="W74" s="44">
        <f t="shared" si="34"/>
        <v>0</v>
      </c>
      <c r="X74" s="81"/>
      <c r="Y74" s="82"/>
      <c r="Z74" s="83"/>
      <c r="AA74" s="44">
        <f t="shared" si="35"/>
        <v>0</v>
      </c>
      <c r="AB74" s="81"/>
      <c r="AC74" s="82"/>
      <c r="AD74" s="83"/>
      <c r="AE74" s="44">
        <f t="shared" si="36"/>
        <v>0</v>
      </c>
      <c r="AF74" s="81"/>
      <c r="AG74" s="82"/>
      <c r="AH74" s="83"/>
      <c r="AI74" s="44">
        <f t="shared" si="37"/>
        <v>0</v>
      </c>
      <c r="AJ74" s="81"/>
      <c r="AK74" s="82"/>
      <c r="AL74" s="83"/>
      <c r="AM74" s="44">
        <f t="shared" si="38"/>
        <v>0</v>
      </c>
      <c r="AN74" s="81"/>
      <c r="AO74" s="82"/>
      <c r="AP74" s="83"/>
      <c r="AQ74" s="44">
        <f t="shared" si="39"/>
        <v>0</v>
      </c>
      <c r="AR74" s="81"/>
      <c r="AS74" s="82"/>
      <c r="AT74" s="83"/>
      <c r="AU74" s="44">
        <f t="shared" si="40"/>
        <v>0</v>
      </c>
      <c r="AV74" s="81"/>
      <c r="AW74" s="82"/>
      <c r="AX74" s="83"/>
      <c r="AY74" s="44">
        <f t="shared" si="41"/>
        <v>0</v>
      </c>
      <c r="AZ74" s="81"/>
      <c r="BA74" s="82"/>
      <c r="BB74" s="83"/>
      <c r="BC74" s="44">
        <f t="shared" si="42"/>
        <v>0</v>
      </c>
      <c r="BD74" s="81"/>
      <c r="BE74" s="82"/>
      <c r="BF74" s="83"/>
      <c r="BG74" s="44">
        <f t="shared" si="43"/>
        <v>0</v>
      </c>
      <c r="BH74" s="81"/>
      <c r="BI74" s="82"/>
      <c r="BJ74" s="83"/>
      <c r="BK74" s="44">
        <f t="shared" si="44"/>
        <v>0</v>
      </c>
    </row>
    <row r="75" spans="1:63" ht="14.25" customHeight="1" x14ac:dyDescent="0.25">
      <c r="A75" s="41"/>
      <c r="B75" s="42"/>
      <c r="C75" s="42"/>
      <c r="D75" s="35">
        <v>41</v>
      </c>
      <c r="E75" s="84"/>
      <c r="F75" s="42"/>
      <c r="G75" s="48" t="str">
        <f t="shared" si="27"/>
        <v/>
      </c>
      <c r="H75" s="25" t="str">
        <f t="array" ref="H75">IF(I75="","",IFERROR(INDEX(Lid!$F:$F,MATCH($E75,Lid!$A:$A,0)),""))</f>
        <v/>
      </c>
      <c r="I75" s="93" t="str">
        <f t="shared" si="28"/>
        <v/>
      </c>
      <c r="J75" s="48" t="str">
        <f t="shared" si="29"/>
        <v/>
      </c>
      <c r="K75" s="25" t="str">
        <f t="array" ref="K75">IF(I75="","",IFERROR($D$6 &amp; " " &amp;INDEX(Lid!$B:$B,MATCH($E75,Lid!$A:$A,0)),""))</f>
        <v/>
      </c>
      <c r="L75" s="44" t="str">
        <f t="shared" si="30"/>
        <v/>
      </c>
      <c r="M75" s="44" t="str">
        <f t="shared" si="31"/>
        <v/>
      </c>
      <c r="N75" s="44" t="str">
        <f t="shared" si="32"/>
        <v/>
      </c>
      <c r="O75" s="42"/>
      <c r="P75" s="81"/>
      <c r="Q75" s="82"/>
      <c r="R75" s="83"/>
      <c r="S75" s="44">
        <f t="shared" si="33"/>
        <v>0</v>
      </c>
      <c r="T75" s="81"/>
      <c r="U75" s="82"/>
      <c r="V75" s="83"/>
      <c r="W75" s="44">
        <f t="shared" si="34"/>
        <v>0</v>
      </c>
      <c r="X75" s="81"/>
      <c r="Y75" s="82"/>
      <c r="Z75" s="83"/>
      <c r="AA75" s="44">
        <f t="shared" si="35"/>
        <v>0</v>
      </c>
      <c r="AB75" s="81"/>
      <c r="AC75" s="82"/>
      <c r="AD75" s="83"/>
      <c r="AE75" s="44">
        <f t="shared" si="36"/>
        <v>0</v>
      </c>
      <c r="AF75" s="81"/>
      <c r="AG75" s="82"/>
      <c r="AH75" s="83"/>
      <c r="AI75" s="44">
        <f t="shared" si="37"/>
        <v>0</v>
      </c>
      <c r="AJ75" s="81"/>
      <c r="AK75" s="82"/>
      <c r="AL75" s="83"/>
      <c r="AM75" s="44">
        <f t="shared" si="38"/>
        <v>0</v>
      </c>
      <c r="AN75" s="81"/>
      <c r="AO75" s="82"/>
      <c r="AP75" s="83"/>
      <c r="AQ75" s="44">
        <f t="shared" si="39"/>
        <v>0</v>
      </c>
      <c r="AR75" s="81"/>
      <c r="AS75" s="82"/>
      <c r="AT75" s="83"/>
      <c r="AU75" s="44">
        <f t="shared" si="40"/>
        <v>0</v>
      </c>
      <c r="AV75" s="81"/>
      <c r="AW75" s="82"/>
      <c r="AX75" s="83"/>
      <c r="AY75" s="44">
        <f t="shared" si="41"/>
        <v>0</v>
      </c>
      <c r="AZ75" s="81"/>
      <c r="BA75" s="82"/>
      <c r="BB75" s="83"/>
      <c r="BC75" s="44">
        <f t="shared" si="42"/>
        <v>0</v>
      </c>
      <c r="BD75" s="81"/>
      <c r="BE75" s="82"/>
      <c r="BF75" s="83"/>
      <c r="BG75" s="44">
        <f t="shared" si="43"/>
        <v>0</v>
      </c>
      <c r="BH75" s="81"/>
      <c r="BI75" s="82"/>
      <c r="BJ75" s="83"/>
      <c r="BK75" s="44">
        <f t="shared" si="44"/>
        <v>0</v>
      </c>
    </row>
    <row r="76" spans="1:63" ht="14.25" customHeight="1" x14ac:dyDescent="0.25">
      <c r="A76" s="41"/>
      <c r="B76" s="42"/>
      <c r="C76" s="42"/>
      <c r="D76" s="35">
        <v>42</v>
      </c>
      <c r="E76" s="84"/>
      <c r="F76" s="42"/>
      <c r="G76" s="48" t="str">
        <f t="shared" si="27"/>
        <v/>
      </c>
      <c r="H76" s="25" t="str">
        <f t="array" ref="H76">IF(I76="","",IFERROR(INDEX(Lid!$F:$F,MATCH($E76,Lid!$A:$A,0)),""))</f>
        <v/>
      </c>
      <c r="I76" s="93" t="str">
        <f t="shared" si="28"/>
        <v/>
      </c>
      <c r="J76" s="48" t="str">
        <f t="shared" si="29"/>
        <v/>
      </c>
      <c r="K76" s="25" t="str">
        <f t="array" ref="K76">IF(I76="","",IFERROR($D$6 &amp; " " &amp;INDEX(Lid!$B:$B,MATCH($E76,Lid!$A:$A,0)),""))</f>
        <v/>
      </c>
      <c r="L76" s="44" t="str">
        <f t="shared" si="30"/>
        <v/>
      </c>
      <c r="M76" s="44" t="str">
        <f t="shared" si="31"/>
        <v/>
      </c>
      <c r="N76" s="44" t="str">
        <f t="shared" si="32"/>
        <v/>
      </c>
      <c r="O76" s="42"/>
      <c r="P76" s="81"/>
      <c r="Q76" s="82"/>
      <c r="R76" s="83"/>
      <c r="S76" s="44">
        <f t="shared" si="33"/>
        <v>0</v>
      </c>
      <c r="T76" s="81"/>
      <c r="U76" s="82"/>
      <c r="V76" s="83"/>
      <c r="W76" s="44">
        <f t="shared" si="34"/>
        <v>0</v>
      </c>
      <c r="X76" s="81"/>
      <c r="Y76" s="82"/>
      <c r="Z76" s="83"/>
      <c r="AA76" s="44">
        <f t="shared" si="35"/>
        <v>0</v>
      </c>
      <c r="AB76" s="81"/>
      <c r="AC76" s="82"/>
      <c r="AD76" s="83"/>
      <c r="AE76" s="44">
        <f t="shared" si="36"/>
        <v>0</v>
      </c>
      <c r="AF76" s="81"/>
      <c r="AG76" s="82"/>
      <c r="AH76" s="83"/>
      <c r="AI76" s="44">
        <f t="shared" si="37"/>
        <v>0</v>
      </c>
      <c r="AJ76" s="81"/>
      <c r="AK76" s="82"/>
      <c r="AL76" s="83"/>
      <c r="AM76" s="44">
        <f t="shared" si="38"/>
        <v>0</v>
      </c>
      <c r="AN76" s="81"/>
      <c r="AO76" s="82"/>
      <c r="AP76" s="83"/>
      <c r="AQ76" s="44">
        <f t="shared" si="39"/>
        <v>0</v>
      </c>
      <c r="AR76" s="81"/>
      <c r="AS76" s="82"/>
      <c r="AT76" s="83"/>
      <c r="AU76" s="44">
        <f t="shared" si="40"/>
        <v>0</v>
      </c>
      <c r="AV76" s="81"/>
      <c r="AW76" s="82"/>
      <c r="AX76" s="83"/>
      <c r="AY76" s="44">
        <f t="shared" si="41"/>
        <v>0</v>
      </c>
      <c r="AZ76" s="81"/>
      <c r="BA76" s="82"/>
      <c r="BB76" s="83"/>
      <c r="BC76" s="44">
        <f t="shared" si="42"/>
        <v>0</v>
      </c>
      <c r="BD76" s="81"/>
      <c r="BE76" s="82"/>
      <c r="BF76" s="83"/>
      <c r="BG76" s="44">
        <f t="shared" si="43"/>
        <v>0</v>
      </c>
      <c r="BH76" s="81"/>
      <c r="BI76" s="82"/>
      <c r="BJ76" s="83"/>
      <c r="BK76" s="44">
        <f t="shared" si="44"/>
        <v>0</v>
      </c>
    </row>
    <row r="77" spans="1:63" ht="14.25" customHeight="1" x14ac:dyDescent="0.25">
      <c r="A77" s="41"/>
      <c r="B77" s="42"/>
      <c r="C77" s="42"/>
      <c r="D77" s="35">
        <v>43</v>
      </c>
      <c r="E77" s="84"/>
      <c r="F77" s="42"/>
      <c r="G77" s="48" t="str">
        <f t="shared" si="27"/>
        <v/>
      </c>
      <c r="H77" s="25" t="str">
        <f t="array" ref="H77">IF(I77="","",IFERROR(INDEX(Lid!$F:$F,MATCH($E77,Lid!$A:$A,0)),""))</f>
        <v/>
      </c>
      <c r="I77" s="93" t="str">
        <f t="shared" si="28"/>
        <v/>
      </c>
      <c r="J77" s="48" t="str">
        <f t="shared" si="29"/>
        <v/>
      </c>
      <c r="K77" s="25" t="str">
        <f t="array" ref="K77">IF(I77="","",IFERROR($D$6 &amp; " " &amp;INDEX(Lid!$B:$B,MATCH($E77,Lid!$A:$A,0)),""))</f>
        <v/>
      </c>
      <c r="L77" s="44" t="str">
        <f t="shared" si="30"/>
        <v/>
      </c>
      <c r="M77" s="44" t="str">
        <f t="shared" si="31"/>
        <v/>
      </c>
      <c r="N77" s="44" t="str">
        <f t="shared" si="32"/>
        <v/>
      </c>
      <c r="O77" s="42"/>
      <c r="P77" s="81"/>
      <c r="Q77" s="82"/>
      <c r="R77" s="83"/>
      <c r="S77" s="44">
        <f t="shared" si="33"/>
        <v>0</v>
      </c>
      <c r="T77" s="81"/>
      <c r="U77" s="82"/>
      <c r="V77" s="83"/>
      <c r="W77" s="44">
        <f t="shared" si="34"/>
        <v>0</v>
      </c>
      <c r="X77" s="81"/>
      <c r="Y77" s="82"/>
      <c r="Z77" s="83"/>
      <c r="AA77" s="44">
        <f t="shared" si="35"/>
        <v>0</v>
      </c>
      <c r="AB77" s="81"/>
      <c r="AC77" s="82"/>
      <c r="AD77" s="83"/>
      <c r="AE77" s="44">
        <f t="shared" si="36"/>
        <v>0</v>
      </c>
      <c r="AF77" s="81"/>
      <c r="AG77" s="82"/>
      <c r="AH77" s="83"/>
      <c r="AI77" s="44">
        <f t="shared" si="37"/>
        <v>0</v>
      </c>
      <c r="AJ77" s="81"/>
      <c r="AK77" s="82"/>
      <c r="AL77" s="83"/>
      <c r="AM77" s="44">
        <f t="shared" si="38"/>
        <v>0</v>
      </c>
      <c r="AN77" s="81"/>
      <c r="AO77" s="82"/>
      <c r="AP77" s="83"/>
      <c r="AQ77" s="44">
        <f t="shared" si="39"/>
        <v>0</v>
      </c>
      <c r="AR77" s="81"/>
      <c r="AS77" s="82"/>
      <c r="AT77" s="83"/>
      <c r="AU77" s="44">
        <f t="shared" si="40"/>
        <v>0</v>
      </c>
      <c r="AV77" s="81"/>
      <c r="AW77" s="82"/>
      <c r="AX77" s="83"/>
      <c r="AY77" s="44">
        <f t="shared" si="41"/>
        <v>0</v>
      </c>
      <c r="AZ77" s="81"/>
      <c r="BA77" s="82"/>
      <c r="BB77" s="83"/>
      <c r="BC77" s="44">
        <f t="shared" si="42"/>
        <v>0</v>
      </c>
      <c r="BD77" s="81"/>
      <c r="BE77" s="82"/>
      <c r="BF77" s="83"/>
      <c r="BG77" s="44">
        <f t="shared" si="43"/>
        <v>0</v>
      </c>
      <c r="BH77" s="81"/>
      <c r="BI77" s="82"/>
      <c r="BJ77" s="83"/>
      <c r="BK77" s="44">
        <f t="shared" si="44"/>
        <v>0</v>
      </c>
    </row>
    <row r="78" spans="1:63" ht="14.25" customHeight="1" x14ac:dyDescent="0.25">
      <c r="A78" s="41"/>
      <c r="B78" s="42"/>
      <c r="C78" s="42"/>
      <c r="D78" s="35">
        <v>44</v>
      </c>
      <c r="E78" s="84"/>
      <c r="F78" s="42"/>
      <c r="G78" s="48" t="str">
        <f t="shared" si="27"/>
        <v/>
      </c>
      <c r="H78" s="25" t="str">
        <f t="array" ref="H78">IF(I78="","",IFERROR(INDEX(Lid!$F:$F,MATCH($E78,Lid!$A:$A,0)),""))</f>
        <v/>
      </c>
      <c r="I78" s="93" t="str">
        <f t="shared" si="28"/>
        <v/>
      </c>
      <c r="J78" s="48" t="str">
        <f t="shared" si="29"/>
        <v/>
      </c>
      <c r="K78" s="25" t="str">
        <f t="array" ref="K78">IF(I78="","",IFERROR($D$6 &amp; " " &amp;INDEX(Lid!$B:$B,MATCH($E78,Lid!$A:$A,0)),""))</f>
        <v/>
      </c>
      <c r="L78" s="44" t="str">
        <f t="shared" si="30"/>
        <v/>
      </c>
      <c r="M78" s="44" t="str">
        <f t="shared" si="31"/>
        <v/>
      </c>
      <c r="N78" s="44" t="str">
        <f t="shared" si="32"/>
        <v/>
      </c>
      <c r="O78" s="42"/>
      <c r="P78" s="81"/>
      <c r="Q78" s="82"/>
      <c r="R78" s="83"/>
      <c r="S78" s="44">
        <f t="shared" si="33"/>
        <v>0</v>
      </c>
      <c r="T78" s="81"/>
      <c r="U78" s="82"/>
      <c r="V78" s="83"/>
      <c r="W78" s="44">
        <f t="shared" si="34"/>
        <v>0</v>
      </c>
      <c r="X78" s="81"/>
      <c r="Y78" s="82"/>
      <c r="Z78" s="83"/>
      <c r="AA78" s="44">
        <f t="shared" si="35"/>
        <v>0</v>
      </c>
      <c r="AB78" s="81"/>
      <c r="AC78" s="82"/>
      <c r="AD78" s="83"/>
      <c r="AE78" s="44">
        <f t="shared" si="36"/>
        <v>0</v>
      </c>
      <c r="AF78" s="81"/>
      <c r="AG78" s="82"/>
      <c r="AH78" s="83"/>
      <c r="AI78" s="44">
        <f t="shared" si="37"/>
        <v>0</v>
      </c>
      <c r="AJ78" s="81"/>
      <c r="AK78" s="82"/>
      <c r="AL78" s="83"/>
      <c r="AM78" s="44">
        <f t="shared" si="38"/>
        <v>0</v>
      </c>
      <c r="AN78" s="81"/>
      <c r="AO78" s="82"/>
      <c r="AP78" s="83"/>
      <c r="AQ78" s="44">
        <f t="shared" si="39"/>
        <v>0</v>
      </c>
      <c r="AR78" s="81"/>
      <c r="AS78" s="82"/>
      <c r="AT78" s="83"/>
      <c r="AU78" s="44">
        <f t="shared" si="40"/>
        <v>0</v>
      </c>
      <c r="AV78" s="81"/>
      <c r="AW78" s="82"/>
      <c r="AX78" s="83"/>
      <c r="AY78" s="44">
        <f t="shared" si="41"/>
        <v>0</v>
      </c>
      <c r="AZ78" s="81"/>
      <c r="BA78" s="82"/>
      <c r="BB78" s="83"/>
      <c r="BC78" s="44">
        <f t="shared" si="42"/>
        <v>0</v>
      </c>
      <c r="BD78" s="81"/>
      <c r="BE78" s="82"/>
      <c r="BF78" s="83"/>
      <c r="BG78" s="44">
        <f t="shared" si="43"/>
        <v>0</v>
      </c>
      <c r="BH78" s="81"/>
      <c r="BI78" s="82"/>
      <c r="BJ78" s="83"/>
      <c r="BK78" s="44">
        <f t="shared" si="44"/>
        <v>0</v>
      </c>
    </row>
    <row r="79" spans="1:63" ht="14.25" customHeight="1" x14ac:dyDescent="0.25">
      <c r="A79" s="41"/>
      <c r="B79" s="42"/>
      <c r="C79" s="42"/>
      <c r="D79" s="35">
        <v>45</v>
      </c>
      <c r="E79" s="84"/>
      <c r="F79" s="42"/>
      <c r="G79" s="48" t="str">
        <f t="shared" si="27"/>
        <v/>
      </c>
      <c r="H79" s="25" t="str">
        <f t="array" ref="H79">IF(I79="","",IFERROR(INDEX(Lid!$F:$F,MATCH($E79,Lid!$A:$A,0)),""))</f>
        <v/>
      </c>
      <c r="I79" s="93" t="str">
        <f t="shared" si="28"/>
        <v/>
      </c>
      <c r="J79" s="48" t="str">
        <f t="shared" si="29"/>
        <v/>
      </c>
      <c r="K79" s="25" t="str">
        <f t="array" ref="K79">IF(I79="","",IFERROR($D$6 &amp; " " &amp;INDEX(Lid!$B:$B,MATCH($E79,Lid!$A:$A,0)),""))</f>
        <v/>
      </c>
      <c r="L79" s="44" t="str">
        <f t="shared" si="30"/>
        <v/>
      </c>
      <c r="M79" s="44" t="str">
        <f t="shared" si="31"/>
        <v/>
      </c>
      <c r="N79" s="44" t="str">
        <f t="shared" si="32"/>
        <v/>
      </c>
      <c r="O79" s="42"/>
      <c r="P79" s="81"/>
      <c r="Q79" s="82"/>
      <c r="R79" s="83"/>
      <c r="S79" s="44">
        <f t="shared" si="33"/>
        <v>0</v>
      </c>
      <c r="T79" s="81"/>
      <c r="U79" s="82"/>
      <c r="V79" s="83"/>
      <c r="W79" s="44">
        <f t="shared" si="34"/>
        <v>0</v>
      </c>
      <c r="X79" s="81"/>
      <c r="Y79" s="82"/>
      <c r="Z79" s="83"/>
      <c r="AA79" s="44">
        <f t="shared" si="35"/>
        <v>0</v>
      </c>
      <c r="AB79" s="81"/>
      <c r="AC79" s="82"/>
      <c r="AD79" s="83"/>
      <c r="AE79" s="44">
        <f t="shared" si="36"/>
        <v>0</v>
      </c>
      <c r="AF79" s="81"/>
      <c r="AG79" s="82"/>
      <c r="AH79" s="83"/>
      <c r="AI79" s="44">
        <f t="shared" si="37"/>
        <v>0</v>
      </c>
      <c r="AJ79" s="81"/>
      <c r="AK79" s="82"/>
      <c r="AL79" s="83"/>
      <c r="AM79" s="44">
        <f t="shared" si="38"/>
        <v>0</v>
      </c>
      <c r="AN79" s="81"/>
      <c r="AO79" s="82"/>
      <c r="AP79" s="83"/>
      <c r="AQ79" s="44">
        <f t="shared" si="39"/>
        <v>0</v>
      </c>
      <c r="AR79" s="81"/>
      <c r="AS79" s="82"/>
      <c r="AT79" s="83"/>
      <c r="AU79" s="44">
        <f t="shared" si="40"/>
        <v>0</v>
      </c>
      <c r="AV79" s="81"/>
      <c r="AW79" s="82"/>
      <c r="AX79" s="83"/>
      <c r="AY79" s="44">
        <f t="shared" si="41"/>
        <v>0</v>
      </c>
      <c r="AZ79" s="81"/>
      <c r="BA79" s="82"/>
      <c r="BB79" s="83"/>
      <c r="BC79" s="44">
        <f t="shared" si="42"/>
        <v>0</v>
      </c>
      <c r="BD79" s="81"/>
      <c r="BE79" s="82"/>
      <c r="BF79" s="83"/>
      <c r="BG79" s="44">
        <f t="shared" si="43"/>
        <v>0</v>
      </c>
      <c r="BH79" s="81"/>
      <c r="BI79" s="82"/>
      <c r="BJ79" s="83"/>
      <c r="BK79" s="44">
        <f t="shared" si="44"/>
        <v>0</v>
      </c>
    </row>
    <row r="80" spans="1:63" ht="14.25" customHeight="1" x14ac:dyDescent="0.25">
      <c r="A80" s="41"/>
      <c r="B80" s="42"/>
      <c r="C80" s="42"/>
      <c r="D80" s="35">
        <v>46</v>
      </c>
      <c r="E80" s="84"/>
      <c r="F80" s="42"/>
      <c r="G80" s="48" t="str">
        <f t="shared" si="27"/>
        <v/>
      </c>
      <c r="H80" s="25" t="str">
        <f t="array" ref="H80">IF(I80="","",IFERROR(INDEX(Lid!$F:$F,MATCH($E80,Lid!$A:$A,0)),""))</f>
        <v/>
      </c>
      <c r="I80" s="93" t="str">
        <f t="shared" si="28"/>
        <v/>
      </c>
      <c r="J80" s="48" t="str">
        <f t="shared" si="29"/>
        <v/>
      </c>
      <c r="K80" s="25" t="str">
        <f t="array" ref="K80">IF(I80="","",IFERROR($D$6 &amp; " " &amp;INDEX(Lid!$B:$B,MATCH($E80,Lid!$A:$A,0)),""))</f>
        <v/>
      </c>
      <c r="L80" s="44" t="str">
        <f t="shared" si="30"/>
        <v/>
      </c>
      <c r="M80" s="44" t="str">
        <f t="shared" si="31"/>
        <v/>
      </c>
      <c r="N80" s="44" t="str">
        <f t="shared" si="32"/>
        <v/>
      </c>
      <c r="O80" s="42"/>
      <c r="P80" s="81"/>
      <c r="Q80" s="82"/>
      <c r="R80" s="83"/>
      <c r="S80" s="44">
        <f t="shared" si="33"/>
        <v>0</v>
      </c>
      <c r="T80" s="81"/>
      <c r="U80" s="82"/>
      <c r="V80" s="83"/>
      <c r="W80" s="44">
        <f t="shared" si="34"/>
        <v>0</v>
      </c>
      <c r="X80" s="81"/>
      <c r="Y80" s="82"/>
      <c r="Z80" s="83"/>
      <c r="AA80" s="44">
        <f t="shared" si="35"/>
        <v>0</v>
      </c>
      <c r="AB80" s="81"/>
      <c r="AC80" s="82"/>
      <c r="AD80" s="83"/>
      <c r="AE80" s="44">
        <f t="shared" si="36"/>
        <v>0</v>
      </c>
      <c r="AF80" s="81"/>
      <c r="AG80" s="82"/>
      <c r="AH80" s="83"/>
      <c r="AI80" s="44">
        <f t="shared" si="37"/>
        <v>0</v>
      </c>
      <c r="AJ80" s="81"/>
      <c r="AK80" s="82"/>
      <c r="AL80" s="83"/>
      <c r="AM80" s="44">
        <f t="shared" si="38"/>
        <v>0</v>
      </c>
      <c r="AN80" s="81"/>
      <c r="AO80" s="82"/>
      <c r="AP80" s="83"/>
      <c r="AQ80" s="44">
        <f t="shared" si="39"/>
        <v>0</v>
      </c>
      <c r="AR80" s="81"/>
      <c r="AS80" s="82"/>
      <c r="AT80" s="83"/>
      <c r="AU80" s="44">
        <f t="shared" si="40"/>
        <v>0</v>
      </c>
      <c r="AV80" s="81"/>
      <c r="AW80" s="82"/>
      <c r="AX80" s="83"/>
      <c r="AY80" s="44">
        <f t="shared" si="41"/>
        <v>0</v>
      </c>
      <c r="AZ80" s="81"/>
      <c r="BA80" s="82"/>
      <c r="BB80" s="83"/>
      <c r="BC80" s="44">
        <f t="shared" si="42"/>
        <v>0</v>
      </c>
      <c r="BD80" s="81"/>
      <c r="BE80" s="82"/>
      <c r="BF80" s="83"/>
      <c r="BG80" s="44">
        <f t="shared" si="43"/>
        <v>0</v>
      </c>
      <c r="BH80" s="81"/>
      <c r="BI80" s="82"/>
      <c r="BJ80" s="83"/>
      <c r="BK80" s="44">
        <f t="shared" si="44"/>
        <v>0</v>
      </c>
    </row>
    <row r="81" spans="1:63" ht="14.25" customHeight="1" x14ac:dyDescent="0.25">
      <c r="A81" s="41"/>
      <c r="B81" s="42"/>
      <c r="C81" s="42"/>
      <c r="D81" s="35">
        <v>47</v>
      </c>
      <c r="E81" s="84"/>
      <c r="F81" s="42"/>
      <c r="G81" s="48" t="str">
        <f t="shared" si="27"/>
        <v/>
      </c>
      <c r="H81" s="25" t="str">
        <f t="array" ref="H81">IF(I81="","",IFERROR(INDEX(Lid!$F:$F,MATCH($E81,Lid!$A:$A,0)),""))</f>
        <v/>
      </c>
      <c r="I81" s="93" t="str">
        <f t="shared" si="28"/>
        <v/>
      </c>
      <c r="J81" s="48" t="str">
        <f t="shared" si="29"/>
        <v/>
      </c>
      <c r="K81" s="25" t="str">
        <f t="array" ref="K81">IF(I81="","",IFERROR($D$6 &amp; " " &amp;INDEX(Lid!$B:$B,MATCH($E81,Lid!$A:$A,0)),""))</f>
        <v/>
      </c>
      <c r="L81" s="44" t="str">
        <f t="shared" si="30"/>
        <v/>
      </c>
      <c r="M81" s="44" t="str">
        <f t="shared" si="31"/>
        <v/>
      </c>
      <c r="N81" s="44" t="str">
        <f t="shared" si="32"/>
        <v/>
      </c>
      <c r="O81" s="42"/>
      <c r="P81" s="81"/>
      <c r="Q81" s="82"/>
      <c r="R81" s="83"/>
      <c r="S81" s="44">
        <f t="shared" si="33"/>
        <v>0</v>
      </c>
      <c r="T81" s="81"/>
      <c r="U81" s="82"/>
      <c r="V81" s="83"/>
      <c r="W81" s="44">
        <f t="shared" si="34"/>
        <v>0</v>
      </c>
      <c r="X81" s="81"/>
      <c r="Y81" s="82"/>
      <c r="Z81" s="83"/>
      <c r="AA81" s="44">
        <f t="shared" si="35"/>
        <v>0</v>
      </c>
      <c r="AB81" s="81"/>
      <c r="AC81" s="82"/>
      <c r="AD81" s="83"/>
      <c r="AE81" s="44">
        <f t="shared" si="36"/>
        <v>0</v>
      </c>
      <c r="AF81" s="81"/>
      <c r="AG81" s="82"/>
      <c r="AH81" s="83"/>
      <c r="AI81" s="44">
        <f t="shared" si="37"/>
        <v>0</v>
      </c>
      <c r="AJ81" s="81"/>
      <c r="AK81" s="82"/>
      <c r="AL81" s="83"/>
      <c r="AM81" s="44">
        <f t="shared" si="38"/>
        <v>0</v>
      </c>
      <c r="AN81" s="81"/>
      <c r="AO81" s="82"/>
      <c r="AP81" s="83"/>
      <c r="AQ81" s="44">
        <f t="shared" si="39"/>
        <v>0</v>
      </c>
      <c r="AR81" s="81"/>
      <c r="AS81" s="82"/>
      <c r="AT81" s="83"/>
      <c r="AU81" s="44">
        <f t="shared" si="40"/>
        <v>0</v>
      </c>
      <c r="AV81" s="81"/>
      <c r="AW81" s="82"/>
      <c r="AX81" s="83"/>
      <c r="AY81" s="44">
        <f t="shared" si="41"/>
        <v>0</v>
      </c>
      <c r="AZ81" s="81"/>
      <c r="BA81" s="82"/>
      <c r="BB81" s="83"/>
      <c r="BC81" s="44">
        <f t="shared" si="42"/>
        <v>0</v>
      </c>
      <c r="BD81" s="81"/>
      <c r="BE81" s="82"/>
      <c r="BF81" s="83"/>
      <c r="BG81" s="44">
        <f t="shared" si="43"/>
        <v>0</v>
      </c>
      <c r="BH81" s="81"/>
      <c r="BI81" s="82"/>
      <c r="BJ81" s="83"/>
      <c r="BK81" s="44">
        <f t="shared" si="44"/>
        <v>0</v>
      </c>
    </row>
    <row r="82" spans="1:63" ht="14.25" customHeight="1" x14ac:dyDescent="0.25">
      <c r="A82" s="41"/>
      <c r="B82" s="42"/>
      <c r="C82" s="42"/>
      <c r="D82" s="35">
        <v>48</v>
      </c>
      <c r="E82" s="84"/>
      <c r="F82" s="42"/>
      <c r="G82" s="48" t="str">
        <f t="shared" si="27"/>
        <v/>
      </c>
      <c r="H82" s="25" t="str">
        <f t="array" ref="H82">IF(I82="","",IFERROR(INDEX(Lid!$F:$F,MATCH($E82,Lid!$A:$A,0)),""))</f>
        <v/>
      </c>
      <c r="I82" s="93" t="str">
        <f t="shared" si="28"/>
        <v/>
      </c>
      <c r="J82" s="48" t="str">
        <f t="shared" si="29"/>
        <v/>
      </c>
      <c r="K82" s="25" t="str">
        <f t="array" ref="K82">IF(I82="","",IFERROR($D$6 &amp; " " &amp;INDEX(Lid!$B:$B,MATCH($E82,Lid!$A:$A,0)),""))</f>
        <v/>
      </c>
      <c r="L82" s="44" t="str">
        <f t="shared" si="30"/>
        <v/>
      </c>
      <c r="M82" s="44" t="str">
        <f t="shared" si="31"/>
        <v/>
      </c>
      <c r="N82" s="44" t="str">
        <f t="shared" si="32"/>
        <v/>
      </c>
      <c r="O82" s="42"/>
      <c r="P82" s="81"/>
      <c r="Q82" s="82"/>
      <c r="R82" s="83"/>
      <c r="S82" s="44">
        <f t="shared" si="33"/>
        <v>0</v>
      </c>
      <c r="T82" s="81"/>
      <c r="U82" s="82"/>
      <c r="V82" s="83"/>
      <c r="W82" s="44">
        <f t="shared" si="34"/>
        <v>0</v>
      </c>
      <c r="X82" s="81"/>
      <c r="Y82" s="82"/>
      <c r="Z82" s="83"/>
      <c r="AA82" s="44">
        <f t="shared" si="35"/>
        <v>0</v>
      </c>
      <c r="AB82" s="81"/>
      <c r="AC82" s="82"/>
      <c r="AD82" s="83"/>
      <c r="AE82" s="44">
        <f t="shared" si="36"/>
        <v>0</v>
      </c>
      <c r="AF82" s="81"/>
      <c r="AG82" s="82"/>
      <c r="AH82" s="83"/>
      <c r="AI82" s="44">
        <f t="shared" si="37"/>
        <v>0</v>
      </c>
      <c r="AJ82" s="81"/>
      <c r="AK82" s="82"/>
      <c r="AL82" s="83"/>
      <c r="AM82" s="44">
        <f t="shared" si="38"/>
        <v>0</v>
      </c>
      <c r="AN82" s="81"/>
      <c r="AO82" s="82"/>
      <c r="AP82" s="83"/>
      <c r="AQ82" s="44">
        <f t="shared" si="39"/>
        <v>0</v>
      </c>
      <c r="AR82" s="81"/>
      <c r="AS82" s="82"/>
      <c r="AT82" s="83"/>
      <c r="AU82" s="44">
        <f t="shared" si="40"/>
        <v>0</v>
      </c>
      <c r="AV82" s="81"/>
      <c r="AW82" s="82"/>
      <c r="AX82" s="83"/>
      <c r="AY82" s="44">
        <f t="shared" si="41"/>
        <v>0</v>
      </c>
      <c r="AZ82" s="81"/>
      <c r="BA82" s="82"/>
      <c r="BB82" s="83"/>
      <c r="BC82" s="44">
        <f t="shared" si="42"/>
        <v>0</v>
      </c>
      <c r="BD82" s="81"/>
      <c r="BE82" s="82"/>
      <c r="BF82" s="83"/>
      <c r="BG82" s="44">
        <f t="shared" si="43"/>
        <v>0</v>
      </c>
      <c r="BH82" s="81"/>
      <c r="BI82" s="82"/>
      <c r="BJ82" s="83"/>
      <c r="BK82" s="44">
        <f t="shared" si="44"/>
        <v>0</v>
      </c>
    </row>
    <row r="83" spans="1:63" ht="14.25" customHeight="1" x14ac:dyDescent="0.25">
      <c r="A83" s="41"/>
      <c r="B83" s="42"/>
      <c r="C83" s="42"/>
      <c r="D83" s="35">
        <v>49</v>
      </c>
      <c r="E83" s="84"/>
      <c r="F83" s="42"/>
      <c r="G83" s="48" t="str">
        <f t="shared" si="27"/>
        <v/>
      </c>
      <c r="H83" s="25" t="str">
        <f t="array" ref="H83">IF(I83="","",IFERROR(INDEX(Lid!$F:$F,MATCH($E83,Lid!$A:$A,0)),""))</f>
        <v/>
      </c>
      <c r="I83" s="93" t="str">
        <f t="shared" si="28"/>
        <v/>
      </c>
      <c r="J83" s="48" t="str">
        <f t="shared" si="29"/>
        <v/>
      </c>
      <c r="K83" s="25" t="str">
        <f t="array" ref="K83">IF(I83="","",IFERROR($D$6 &amp; " " &amp;INDEX(Lid!$B:$B,MATCH($E83,Lid!$A:$A,0)),""))</f>
        <v/>
      </c>
      <c r="L83" s="44" t="str">
        <f t="shared" si="30"/>
        <v/>
      </c>
      <c r="M83" s="44" t="str">
        <f t="shared" si="31"/>
        <v/>
      </c>
      <c r="N83" s="44" t="str">
        <f t="shared" si="32"/>
        <v/>
      </c>
      <c r="O83" s="42"/>
      <c r="P83" s="81"/>
      <c r="Q83" s="82"/>
      <c r="R83" s="83"/>
      <c r="S83" s="44">
        <f t="shared" si="33"/>
        <v>0</v>
      </c>
      <c r="T83" s="81"/>
      <c r="U83" s="82"/>
      <c r="V83" s="83"/>
      <c r="W83" s="44">
        <f t="shared" si="34"/>
        <v>0</v>
      </c>
      <c r="X83" s="81"/>
      <c r="Y83" s="82"/>
      <c r="Z83" s="83"/>
      <c r="AA83" s="44">
        <f t="shared" si="35"/>
        <v>0</v>
      </c>
      <c r="AB83" s="81"/>
      <c r="AC83" s="82"/>
      <c r="AD83" s="83"/>
      <c r="AE83" s="44">
        <f t="shared" si="36"/>
        <v>0</v>
      </c>
      <c r="AF83" s="81"/>
      <c r="AG83" s="82"/>
      <c r="AH83" s="83"/>
      <c r="AI83" s="44">
        <f t="shared" si="37"/>
        <v>0</v>
      </c>
      <c r="AJ83" s="81"/>
      <c r="AK83" s="82"/>
      <c r="AL83" s="83"/>
      <c r="AM83" s="44">
        <f t="shared" si="38"/>
        <v>0</v>
      </c>
      <c r="AN83" s="81"/>
      <c r="AO83" s="82"/>
      <c r="AP83" s="83"/>
      <c r="AQ83" s="44">
        <f t="shared" si="39"/>
        <v>0</v>
      </c>
      <c r="AR83" s="81"/>
      <c r="AS83" s="82"/>
      <c r="AT83" s="83"/>
      <c r="AU83" s="44">
        <f t="shared" si="40"/>
        <v>0</v>
      </c>
      <c r="AV83" s="81"/>
      <c r="AW83" s="82"/>
      <c r="AX83" s="83"/>
      <c r="AY83" s="44">
        <f t="shared" si="41"/>
        <v>0</v>
      </c>
      <c r="AZ83" s="81"/>
      <c r="BA83" s="82"/>
      <c r="BB83" s="83"/>
      <c r="BC83" s="44">
        <f t="shared" si="42"/>
        <v>0</v>
      </c>
      <c r="BD83" s="81"/>
      <c r="BE83" s="82"/>
      <c r="BF83" s="83"/>
      <c r="BG83" s="44">
        <f t="shared" si="43"/>
        <v>0</v>
      </c>
      <c r="BH83" s="81"/>
      <c r="BI83" s="82"/>
      <c r="BJ83" s="83"/>
      <c r="BK83" s="44">
        <f t="shared" si="44"/>
        <v>0</v>
      </c>
    </row>
    <row r="84" spans="1:63" ht="14.25" customHeight="1" x14ac:dyDescent="0.25">
      <c r="A84" s="41"/>
      <c r="B84" s="42"/>
      <c r="C84" s="42"/>
      <c r="D84" s="35">
        <v>50</v>
      </c>
      <c r="E84" s="84"/>
      <c r="F84" s="42"/>
      <c r="G84" s="48" t="str">
        <f t="shared" si="27"/>
        <v/>
      </c>
      <c r="H84" s="25" t="str">
        <f t="array" ref="H84">IF(I84="","",IFERROR(INDEX(Lid!$F:$F,MATCH($E84,Lid!$A:$A,0)),""))</f>
        <v/>
      </c>
      <c r="I84" s="93" t="str">
        <f t="shared" si="28"/>
        <v/>
      </c>
      <c r="J84" s="48" t="str">
        <f t="shared" si="29"/>
        <v/>
      </c>
      <c r="K84" s="25" t="str">
        <f t="array" ref="K84">IF(I84="","",IFERROR($D$6 &amp; " " &amp;INDEX(Lid!$B:$B,MATCH($E84,Lid!$A:$A,0)),""))</f>
        <v/>
      </c>
      <c r="L84" s="44" t="str">
        <f t="shared" si="30"/>
        <v/>
      </c>
      <c r="M84" s="44" t="str">
        <f t="shared" si="31"/>
        <v/>
      </c>
      <c r="N84" s="44" t="str">
        <f t="shared" si="32"/>
        <v/>
      </c>
      <c r="O84" s="42"/>
      <c r="P84" s="81"/>
      <c r="Q84" s="82"/>
      <c r="R84" s="83"/>
      <c r="S84" s="44">
        <f t="shared" si="33"/>
        <v>0</v>
      </c>
      <c r="T84" s="81"/>
      <c r="U84" s="82"/>
      <c r="V84" s="83"/>
      <c r="W84" s="44">
        <f t="shared" si="34"/>
        <v>0</v>
      </c>
      <c r="X84" s="81"/>
      <c r="Y84" s="82"/>
      <c r="Z84" s="83"/>
      <c r="AA84" s="44">
        <f t="shared" si="35"/>
        <v>0</v>
      </c>
      <c r="AB84" s="81"/>
      <c r="AC84" s="82"/>
      <c r="AD84" s="83"/>
      <c r="AE84" s="44">
        <f t="shared" si="36"/>
        <v>0</v>
      </c>
      <c r="AF84" s="81"/>
      <c r="AG84" s="82"/>
      <c r="AH84" s="83"/>
      <c r="AI84" s="44">
        <f t="shared" si="37"/>
        <v>0</v>
      </c>
      <c r="AJ84" s="81"/>
      <c r="AK84" s="82"/>
      <c r="AL84" s="83"/>
      <c r="AM84" s="44">
        <f t="shared" si="38"/>
        <v>0</v>
      </c>
      <c r="AN84" s="81"/>
      <c r="AO84" s="82"/>
      <c r="AP84" s="83"/>
      <c r="AQ84" s="44">
        <f t="shared" si="39"/>
        <v>0</v>
      </c>
      <c r="AR84" s="81"/>
      <c r="AS84" s="82"/>
      <c r="AT84" s="83"/>
      <c r="AU84" s="44">
        <f t="shared" si="40"/>
        <v>0</v>
      </c>
      <c r="AV84" s="81"/>
      <c r="AW84" s="82"/>
      <c r="AX84" s="83"/>
      <c r="AY84" s="44">
        <f t="shared" si="41"/>
        <v>0</v>
      </c>
      <c r="AZ84" s="81"/>
      <c r="BA84" s="82"/>
      <c r="BB84" s="83"/>
      <c r="BC84" s="44">
        <f t="shared" si="42"/>
        <v>0</v>
      </c>
      <c r="BD84" s="81"/>
      <c r="BE84" s="82"/>
      <c r="BF84" s="83"/>
      <c r="BG84" s="44">
        <f t="shared" si="43"/>
        <v>0</v>
      </c>
      <c r="BH84" s="81"/>
      <c r="BI84" s="82"/>
      <c r="BJ84" s="83"/>
      <c r="BK84" s="44">
        <f t="shared" si="44"/>
        <v>0</v>
      </c>
    </row>
    <row r="85" spans="1:63" ht="14.25" customHeight="1" x14ac:dyDescent="0.25">
      <c r="A85" s="41"/>
      <c r="B85" s="42"/>
      <c r="C85" s="42"/>
      <c r="D85" s="35">
        <v>51</v>
      </c>
      <c r="E85" s="84"/>
      <c r="F85" s="42"/>
      <c r="G85" s="48" t="str">
        <f t="shared" si="27"/>
        <v/>
      </c>
      <c r="H85" s="25" t="str">
        <f t="array" ref="H85">IF(I85="","",IFERROR(INDEX(Lid!$F:$F,MATCH($E85,Lid!$A:$A,0)),""))</f>
        <v/>
      </c>
      <c r="I85" s="93" t="str">
        <f t="shared" si="28"/>
        <v/>
      </c>
      <c r="J85" s="48" t="str">
        <f t="shared" si="29"/>
        <v/>
      </c>
      <c r="K85" s="25" t="str">
        <f t="array" ref="K85">IF(I85="","",IFERROR($D$6 &amp; " " &amp;INDEX(Lid!$B:$B,MATCH($E85,Lid!$A:$A,0)),""))</f>
        <v/>
      </c>
      <c r="L85" s="44" t="str">
        <f t="shared" si="30"/>
        <v/>
      </c>
      <c r="M85" s="44" t="str">
        <f t="shared" si="31"/>
        <v/>
      </c>
      <c r="N85" s="44" t="str">
        <f t="shared" si="32"/>
        <v/>
      </c>
      <c r="O85" s="42"/>
      <c r="P85" s="81"/>
      <c r="Q85" s="82"/>
      <c r="R85" s="83"/>
      <c r="S85" s="44">
        <f t="shared" si="33"/>
        <v>0</v>
      </c>
      <c r="T85" s="81"/>
      <c r="U85" s="82"/>
      <c r="V85" s="83"/>
      <c r="W85" s="44">
        <f t="shared" si="34"/>
        <v>0</v>
      </c>
      <c r="X85" s="81"/>
      <c r="Y85" s="82"/>
      <c r="Z85" s="83"/>
      <c r="AA85" s="44">
        <f t="shared" si="35"/>
        <v>0</v>
      </c>
      <c r="AB85" s="81"/>
      <c r="AC85" s="82"/>
      <c r="AD85" s="83"/>
      <c r="AE85" s="44">
        <f t="shared" si="36"/>
        <v>0</v>
      </c>
      <c r="AF85" s="81"/>
      <c r="AG85" s="82"/>
      <c r="AH85" s="83"/>
      <c r="AI85" s="44">
        <f t="shared" si="37"/>
        <v>0</v>
      </c>
      <c r="AJ85" s="81"/>
      <c r="AK85" s="82"/>
      <c r="AL85" s="83"/>
      <c r="AM85" s="44">
        <f t="shared" si="38"/>
        <v>0</v>
      </c>
      <c r="AN85" s="81"/>
      <c r="AO85" s="82"/>
      <c r="AP85" s="83"/>
      <c r="AQ85" s="44">
        <f t="shared" si="39"/>
        <v>0</v>
      </c>
      <c r="AR85" s="81"/>
      <c r="AS85" s="82"/>
      <c r="AT85" s="83"/>
      <c r="AU85" s="44">
        <f t="shared" si="40"/>
        <v>0</v>
      </c>
      <c r="AV85" s="81"/>
      <c r="AW85" s="82"/>
      <c r="AX85" s="83"/>
      <c r="AY85" s="44">
        <f t="shared" si="41"/>
        <v>0</v>
      </c>
      <c r="AZ85" s="81"/>
      <c r="BA85" s="82"/>
      <c r="BB85" s="83"/>
      <c r="BC85" s="44">
        <f t="shared" si="42"/>
        <v>0</v>
      </c>
      <c r="BD85" s="81"/>
      <c r="BE85" s="82"/>
      <c r="BF85" s="83"/>
      <c r="BG85" s="44">
        <f t="shared" si="43"/>
        <v>0</v>
      </c>
      <c r="BH85" s="81"/>
      <c r="BI85" s="82"/>
      <c r="BJ85" s="83"/>
      <c r="BK85" s="44">
        <f t="shared" si="44"/>
        <v>0</v>
      </c>
    </row>
    <row r="86" spans="1:63" ht="14.25" customHeight="1" x14ac:dyDescent="0.25">
      <c r="A86" s="41"/>
      <c r="B86" s="42"/>
      <c r="C86" s="42"/>
      <c r="D86" s="35">
        <v>52</v>
      </c>
      <c r="E86" s="84"/>
      <c r="F86" s="42"/>
      <c r="G86" s="48" t="str">
        <f t="shared" si="27"/>
        <v/>
      </c>
      <c r="H86" s="25" t="str">
        <f t="array" ref="H86">IF(I86="","",IFERROR(INDEX(Lid!$F:$F,MATCH($E86,Lid!$A:$A,0)),""))</f>
        <v/>
      </c>
      <c r="I86" s="93" t="str">
        <f t="shared" si="28"/>
        <v/>
      </c>
      <c r="J86" s="48" t="str">
        <f t="shared" si="29"/>
        <v/>
      </c>
      <c r="K86" s="25" t="str">
        <f t="array" ref="K86">IF(I86="","",IFERROR($D$6 &amp; " " &amp;INDEX(Lid!$B:$B,MATCH($E86,Lid!$A:$A,0)),""))</f>
        <v/>
      </c>
      <c r="L86" s="44" t="str">
        <f t="shared" si="30"/>
        <v/>
      </c>
      <c r="M86" s="44" t="str">
        <f t="shared" si="31"/>
        <v/>
      </c>
      <c r="N86" s="44" t="str">
        <f t="shared" si="32"/>
        <v/>
      </c>
      <c r="O86" s="42"/>
      <c r="P86" s="81"/>
      <c r="Q86" s="82"/>
      <c r="R86" s="83"/>
      <c r="S86" s="44">
        <f t="shared" si="33"/>
        <v>0</v>
      </c>
      <c r="T86" s="81"/>
      <c r="U86" s="82"/>
      <c r="V86" s="83"/>
      <c r="W86" s="44">
        <f t="shared" si="34"/>
        <v>0</v>
      </c>
      <c r="X86" s="81"/>
      <c r="Y86" s="82"/>
      <c r="Z86" s="83"/>
      <c r="AA86" s="44">
        <f t="shared" si="35"/>
        <v>0</v>
      </c>
      <c r="AB86" s="81"/>
      <c r="AC86" s="82"/>
      <c r="AD86" s="83"/>
      <c r="AE86" s="44">
        <f t="shared" si="36"/>
        <v>0</v>
      </c>
      <c r="AF86" s="81"/>
      <c r="AG86" s="82"/>
      <c r="AH86" s="83"/>
      <c r="AI86" s="44">
        <f t="shared" si="37"/>
        <v>0</v>
      </c>
      <c r="AJ86" s="81"/>
      <c r="AK86" s="82"/>
      <c r="AL86" s="83"/>
      <c r="AM86" s="44">
        <f t="shared" si="38"/>
        <v>0</v>
      </c>
      <c r="AN86" s="81"/>
      <c r="AO86" s="82"/>
      <c r="AP86" s="83"/>
      <c r="AQ86" s="44">
        <f t="shared" si="39"/>
        <v>0</v>
      </c>
      <c r="AR86" s="81"/>
      <c r="AS86" s="82"/>
      <c r="AT86" s="83"/>
      <c r="AU86" s="44">
        <f t="shared" si="40"/>
        <v>0</v>
      </c>
      <c r="AV86" s="81"/>
      <c r="AW86" s="82"/>
      <c r="AX86" s="83"/>
      <c r="AY86" s="44">
        <f t="shared" si="41"/>
        <v>0</v>
      </c>
      <c r="AZ86" s="81"/>
      <c r="BA86" s="82"/>
      <c r="BB86" s="83"/>
      <c r="BC86" s="44">
        <f t="shared" si="42"/>
        <v>0</v>
      </c>
      <c r="BD86" s="81"/>
      <c r="BE86" s="82"/>
      <c r="BF86" s="83"/>
      <c r="BG86" s="44">
        <f t="shared" si="43"/>
        <v>0</v>
      </c>
      <c r="BH86" s="81"/>
      <c r="BI86" s="82"/>
      <c r="BJ86" s="83"/>
      <c r="BK86" s="44">
        <f t="shared" si="44"/>
        <v>0</v>
      </c>
    </row>
    <row r="87" spans="1:63" ht="14.25" customHeight="1" x14ac:dyDescent="0.25">
      <c r="A87" s="41"/>
      <c r="B87" s="42"/>
      <c r="C87" s="42"/>
      <c r="D87" s="35">
        <v>53</v>
      </c>
      <c r="E87" s="84"/>
      <c r="F87" s="42"/>
      <c r="G87" s="48" t="str">
        <f t="shared" si="27"/>
        <v/>
      </c>
      <c r="H87" s="25" t="str">
        <f t="array" ref="H87">IF(I87="","",IFERROR(INDEX(Lid!$F:$F,MATCH($E87,Lid!$A:$A,0)),""))</f>
        <v/>
      </c>
      <c r="I87" s="93" t="str">
        <f t="shared" si="28"/>
        <v/>
      </c>
      <c r="J87" s="48" t="str">
        <f t="shared" si="29"/>
        <v/>
      </c>
      <c r="K87" s="25" t="str">
        <f t="array" ref="K87">IF(I87="","",IFERROR($D$6 &amp; " " &amp;INDEX(Lid!$B:$B,MATCH($E87,Lid!$A:$A,0)),""))</f>
        <v/>
      </c>
      <c r="L87" s="44" t="str">
        <f t="shared" si="30"/>
        <v/>
      </c>
      <c r="M87" s="44" t="str">
        <f t="shared" si="31"/>
        <v/>
      </c>
      <c r="N87" s="44" t="str">
        <f t="shared" si="32"/>
        <v/>
      </c>
      <c r="O87" s="42"/>
      <c r="P87" s="81"/>
      <c r="Q87" s="82"/>
      <c r="R87" s="83"/>
      <c r="S87" s="44">
        <f t="shared" si="33"/>
        <v>0</v>
      </c>
      <c r="T87" s="81"/>
      <c r="U87" s="82"/>
      <c r="V87" s="83"/>
      <c r="W87" s="44">
        <f t="shared" si="34"/>
        <v>0</v>
      </c>
      <c r="X87" s="81"/>
      <c r="Y87" s="82"/>
      <c r="Z87" s="83"/>
      <c r="AA87" s="44">
        <f t="shared" si="35"/>
        <v>0</v>
      </c>
      <c r="AB87" s="81"/>
      <c r="AC87" s="82"/>
      <c r="AD87" s="83"/>
      <c r="AE87" s="44">
        <f t="shared" si="36"/>
        <v>0</v>
      </c>
      <c r="AF87" s="81"/>
      <c r="AG87" s="82"/>
      <c r="AH87" s="83"/>
      <c r="AI87" s="44">
        <f t="shared" si="37"/>
        <v>0</v>
      </c>
      <c r="AJ87" s="81"/>
      <c r="AK87" s="82"/>
      <c r="AL87" s="83"/>
      <c r="AM87" s="44">
        <f t="shared" si="38"/>
        <v>0</v>
      </c>
      <c r="AN87" s="81"/>
      <c r="AO87" s="82"/>
      <c r="AP87" s="83"/>
      <c r="AQ87" s="44">
        <f t="shared" si="39"/>
        <v>0</v>
      </c>
      <c r="AR87" s="81"/>
      <c r="AS87" s="82"/>
      <c r="AT87" s="83"/>
      <c r="AU87" s="44">
        <f t="shared" si="40"/>
        <v>0</v>
      </c>
      <c r="AV87" s="81"/>
      <c r="AW87" s="82"/>
      <c r="AX87" s="83"/>
      <c r="AY87" s="44">
        <f t="shared" si="41"/>
        <v>0</v>
      </c>
      <c r="AZ87" s="81"/>
      <c r="BA87" s="82"/>
      <c r="BB87" s="83"/>
      <c r="BC87" s="44">
        <f t="shared" si="42"/>
        <v>0</v>
      </c>
      <c r="BD87" s="81"/>
      <c r="BE87" s="82"/>
      <c r="BF87" s="83"/>
      <c r="BG87" s="44">
        <f t="shared" si="43"/>
        <v>0</v>
      </c>
      <c r="BH87" s="81"/>
      <c r="BI87" s="82"/>
      <c r="BJ87" s="83"/>
      <c r="BK87" s="44">
        <f t="shared" si="44"/>
        <v>0</v>
      </c>
    </row>
    <row r="88" spans="1:63" ht="14.25" customHeight="1" x14ac:dyDescent="0.25">
      <c r="A88" s="41"/>
      <c r="B88" s="42"/>
      <c r="C88" s="42"/>
      <c r="D88" s="35">
        <v>54</v>
      </c>
      <c r="E88" s="84"/>
      <c r="F88" s="42"/>
      <c r="G88" s="48" t="str">
        <f t="shared" si="27"/>
        <v/>
      </c>
      <c r="H88" s="25" t="str">
        <f t="array" ref="H88">IF(I88="","",IFERROR(INDEX(Lid!$F:$F,MATCH($E88,Lid!$A:$A,0)),""))</f>
        <v/>
      </c>
      <c r="I88" s="93" t="str">
        <f t="shared" si="28"/>
        <v/>
      </c>
      <c r="J88" s="48" t="str">
        <f t="shared" si="29"/>
        <v/>
      </c>
      <c r="K88" s="25" t="str">
        <f t="array" ref="K88">IF(I88="","",IFERROR($D$6 &amp; " " &amp;INDEX(Lid!$B:$B,MATCH($E88,Lid!$A:$A,0)),""))</f>
        <v/>
      </c>
      <c r="L88" s="44" t="str">
        <f t="shared" si="30"/>
        <v/>
      </c>
      <c r="M88" s="44" t="str">
        <f t="shared" si="31"/>
        <v/>
      </c>
      <c r="N88" s="44" t="str">
        <f t="shared" si="32"/>
        <v/>
      </c>
      <c r="O88" s="42"/>
      <c r="P88" s="81"/>
      <c r="Q88" s="82"/>
      <c r="R88" s="83"/>
      <c r="S88" s="44">
        <f t="shared" si="33"/>
        <v>0</v>
      </c>
      <c r="T88" s="81"/>
      <c r="U88" s="82"/>
      <c r="V88" s="83"/>
      <c r="W88" s="44">
        <f t="shared" si="34"/>
        <v>0</v>
      </c>
      <c r="X88" s="81"/>
      <c r="Y88" s="82"/>
      <c r="Z88" s="83"/>
      <c r="AA88" s="44">
        <f t="shared" si="35"/>
        <v>0</v>
      </c>
      <c r="AB88" s="81"/>
      <c r="AC88" s="82"/>
      <c r="AD88" s="83"/>
      <c r="AE88" s="44">
        <f t="shared" si="36"/>
        <v>0</v>
      </c>
      <c r="AF88" s="81"/>
      <c r="AG88" s="82"/>
      <c r="AH88" s="83"/>
      <c r="AI88" s="44">
        <f t="shared" si="37"/>
        <v>0</v>
      </c>
      <c r="AJ88" s="81"/>
      <c r="AK88" s="82"/>
      <c r="AL88" s="83"/>
      <c r="AM88" s="44">
        <f t="shared" si="38"/>
        <v>0</v>
      </c>
      <c r="AN88" s="81"/>
      <c r="AO88" s="82"/>
      <c r="AP88" s="83"/>
      <c r="AQ88" s="44">
        <f t="shared" si="39"/>
        <v>0</v>
      </c>
      <c r="AR88" s="81"/>
      <c r="AS88" s="82"/>
      <c r="AT88" s="83"/>
      <c r="AU88" s="44">
        <f t="shared" si="40"/>
        <v>0</v>
      </c>
      <c r="AV88" s="81"/>
      <c r="AW88" s="82"/>
      <c r="AX88" s="83"/>
      <c r="AY88" s="44">
        <f t="shared" si="41"/>
        <v>0</v>
      </c>
      <c r="AZ88" s="81"/>
      <c r="BA88" s="82"/>
      <c r="BB88" s="83"/>
      <c r="BC88" s="44">
        <f t="shared" si="42"/>
        <v>0</v>
      </c>
      <c r="BD88" s="81"/>
      <c r="BE88" s="82"/>
      <c r="BF88" s="83"/>
      <c r="BG88" s="44">
        <f t="shared" si="43"/>
        <v>0</v>
      </c>
      <c r="BH88" s="81"/>
      <c r="BI88" s="82"/>
      <c r="BJ88" s="83"/>
      <c r="BK88" s="44">
        <f t="shared" si="44"/>
        <v>0</v>
      </c>
    </row>
    <row r="89" spans="1:63" ht="14.25" customHeight="1" x14ac:dyDescent="0.25">
      <c r="A89" s="41"/>
      <c r="B89" s="42"/>
      <c r="C89" s="42"/>
      <c r="D89" s="35">
        <v>55</v>
      </c>
      <c r="E89" s="84"/>
      <c r="F89" s="42"/>
      <c r="G89" s="48" t="str">
        <f t="shared" si="27"/>
        <v/>
      </c>
      <c r="H89" s="25" t="str">
        <f t="array" ref="H89">IF(I89="","",IFERROR(INDEX(Lid!$F:$F,MATCH($E89,Lid!$A:$A,0)),""))</f>
        <v/>
      </c>
      <c r="I89" s="93" t="str">
        <f t="shared" si="28"/>
        <v/>
      </c>
      <c r="J89" s="48" t="str">
        <f t="shared" si="29"/>
        <v/>
      </c>
      <c r="K89" s="25" t="str">
        <f t="array" ref="K89">IF(I89="","",IFERROR($D$6 &amp; " " &amp;INDEX(Lid!$B:$B,MATCH($E89,Lid!$A:$A,0)),""))</f>
        <v/>
      </c>
      <c r="L89" s="44" t="str">
        <f t="shared" si="30"/>
        <v/>
      </c>
      <c r="M89" s="44" t="str">
        <f t="shared" si="31"/>
        <v/>
      </c>
      <c r="N89" s="44" t="str">
        <f t="shared" si="32"/>
        <v/>
      </c>
      <c r="O89" s="42"/>
      <c r="P89" s="81"/>
      <c r="Q89" s="82"/>
      <c r="R89" s="83"/>
      <c r="S89" s="44">
        <f t="shared" si="33"/>
        <v>0</v>
      </c>
      <c r="T89" s="81"/>
      <c r="U89" s="82"/>
      <c r="V89" s="83"/>
      <c r="W89" s="44">
        <f t="shared" si="34"/>
        <v>0</v>
      </c>
      <c r="X89" s="81"/>
      <c r="Y89" s="82"/>
      <c r="Z89" s="83"/>
      <c r="AA89" s="44">
        <f t="shared" si="35"/>
        <v>0</v>
      </c>
      <c r="AB89" s="81"/>
      <c r="AC89" s="82"/>
      <c r="AD89" s="83"/>
      <c r="AE89" s="44">
        <f t="shared" si="36"/>
        <v>0</v>
      </c>
      <c r="AF89" s="81"/>
      <c r="AG89" s="82"/>
      <c r="AH89" s="83"/>
      <c r="AI89" s="44">
        <f t="shared" si="37"/>
        <v>0</v>
      </c>
      <c r="AJ89" s="81"/>
      <c r="AK89" s="82"/>
      <c r="AL89" s="83"/>
      <c r="AM89" s="44">
        <f t="shared" si="38"/>
        <v>0</v>
      </c>
      <c r="AN89" s="81"/>
      <c r="AO89" s="82"/>
      <c r="AP89" s="83"/>
      <c r="AQ89" s="44">
        <f t="shared" si="39"/>
        <v>0</v>
      </c>
      <c r="AR89" s="81"/>
      <c r="AS89" s="82"/>
      <c r="AT89" s="83"/>
      <c r="AU89" s="44">
        <f t="shared" si="40"/>
        <v>0</v>
      </c>
      <c r="AV89" s="81"/>
      <c r="AW89" s="82"/>
      <c r="AX89" s="83"/>
      <c r="AY89" s="44">
        <f t="shared" si="41"/>
        <v>0</v>
      </c>
      <c r="AZ89" s="81"/>
      <c r="BA89" s="82"/>
      <c r="BB89" s="83"/>
      <c r="BC89" s="44">
        <f t="shared" si="42"/>
        <v>0</v>
      </c>
      <c r="BD89" s="81"/>
      <c r="BE89" s="82"/>
      <c r="BF89" s="83"/>
      <c r="BG89" s="44">
        <f t="shared" si="43"/>
        <v>0</v>
      </c>
      <c r="BH89" s="81"/>
      <c r="BI89" s="82"/>
      <c r="BJ89" s="83"/>
      <c r="BK89" s="44">
        <f t="shared" si="44"/>
        <v>0</v>
      </c>
    </row>
    <row r="90" spans="1:63" ht="14.25" customHeight="1" x14ac:dyDescent="0.25">
      <c r="A90" s="41"/>
      <c r="B90" s="42"/>
      <c r="C90" s="42"/>
      <c r="D90" s="35">
        <v>56</v>
      </c>
      <c r="E90" s="84"/>
      <c r="F90" s="42"/>
      <c r="G90" s="48" t="str">
        <f t="shared" si="27"/>
        <v/>
      </c>
      <c r="H90" s="25" t="str">
        <f t="array" ref="H90">IF(I90="","",IFERROR(INDEX(Lid!$F:$F,MATCH($E90,Lid!$A:$A,0)),""))</f>
        <v/>
      </c>
      <c r="I90" s="93" t="str">
        <f t="shared" si="28"/>
        <v/>
      </c>
      <c r="J90" s="48" t="str">
        <f t="shared" si="29"/>
        <v/>
      </c>
      <c r="K90" s="25" t="str">
        <f t="array" ref="K90">IF(I90="","",IFERROR($D$6 &amp; " " &amp;INDEX(Lid!$B:$B,MATCH($E90,Lid!$A:$A,0)),""))</f>
        <v/>
      </c>
      <c r="L90" s="44" t="str">
        <f t="shared" si="30"/>
        <v/>
      </c>
      <c r="M90" s="44" t="str">
        <f t="shared" si="31"/>
        <v/>
      </c>
      <c r="N90" s="44" t="str">
        <f t="shared" si="32"/>
        <v/>
      </c>
      <c r="O90" s="42"/>
      <c r="P90" s="81"/>
      <c r="Q90" s="82"/>
      <c r="R90" s="83"/>
      <c r="S90" s="44">
        <f t="shared" si="33"/>
        <v>0</v>
      </c>
      <c r="T90" s="81"/>
      <c r="U90" s="82"/>
      <c r="V90" s="83"/>
      <c r="W90" s="44">
        <f t="shared" si="34"/>
        <v>0</v>
      </c>
      <c r="X90" s="81"/>
      <c r="Y90" s="82"/>
      <c r="Z90" s="83"/>
      <c r="AA90" s="44">
        <f t="shared" si="35"/>
        <v>0</v>
      </c>
      <c r="AB90" s="81"/>
      <c r="AC90" s="82"/>
      <c r="AD90" s="83"/>
      <c r="AE90" s="44">
        <f t="shared" si="36"/>
        <v>0</v>
      </c>
      <c r="AF90" s="81"/>
      <c r="AG90" s="82"/>
      <c r="AH90" s="83"/>
      <c r="AI90" s="44">
        <f t="shared" si="37"/>
        <v>0</v>
      </c>
      <c r="AJ90" s="81"/>
      <c r="AK90" s="82"/>
      <c r="AL90" s="83"/>
      <c r="AM90" s="44">
        <f t="shared" si="38"/>
        <v>0</v>
      </c>
      <c r="AN90" s="81"/>
      <c r="AO90" s="82"/>
      <c r="AP90" s="83"/>
      <c r="AQ90" s="44">
        <f t="shared" si="39"/>
        <v>0</v>
      </c>
      <c r="AR90" s="81"/>
      <c r="AS90" s="82"/>
      <c r="AT90" s="83"/>
      <c r="AU90" s="44">
        <f t="shared" si="40"/>
        <v>0</v>
      </c>
      <c r="AV90" s="81"/>
      <c r="AW90" s="82"/>
      <c r="AX90" s="83"/>
      <c r="AY90" s="44">
        <f t="shared" si="41"/>
        <v>0</v>
      </c>
      <c r="AZ90" s="81"/>
      <c r="BA90" s="82"/>
      <c r="BB90" s="83"/>
      <c r="BC90" s="44">
        <f t="shared" si="42"/>
        <v>0</v>
      </c>
      <c r="BD90" s="81"/>
      <c r="BE90" s="82"/>
      <c r="BF90" s="83"/>
      <c r="BG90" s="44">
        <f t="shared" si="43"/>
        <v>0</v>
      </c>
      <c r="BH90" s="81"/>
      <c r="BI90" s="82"/>
      <c r="BJ90" s="83"/>
      <c r="BK90" s="44">
        <f t="shared" si="44"/>
        <v>0</v>
      </c>
    </row>
    <row r="91" spans="1:63" ht="14.25" customHeight="1" x14ac:dyDescent="0.25">
      <c r="A91" s="41"/>
      <c r="B91" s="42"/>
      <c r="C91" s="42"/>
      <c r="D91" s="35">
        <v>57</v>
      </c>
      <c r="E91" s="84"/>
      <c r="F91" s="42"/>
      <c r="G91" s="48" t="str">
        <f t="shared" si="27"/>
        <v/>
      </c>
      <c r="H91" s="25" t="str">
        <f t="array" ref="H91">IF(I91="","",IFERROR(INDEX(Lid!$F:$F,MATCH($E91,Lid!$A:$A,0)),""))</f>
        <v/>
      </c>
      <c r="I91" s="93" t="str">
        <f t="shared" si="28"/>
        <v/>
      </c>
      <c r="J91" s="48" t="str">
        <f t="shared" si="29"/>
        <v/>
      </c>
      <c r="K91" s="25" t="str">
        <f t="array" ref="K91">IF(I91="","",IFERROR($D$6 &amp; " " &amp;INDEX(Lid!$B:$B,MATCH($E91,Lid!$A:$A,0)),""))</f>
        <v/>
      </c>
      <c r="L91" s="44" t="str">
        <f t="shared" si="30"/>
        <v/>
      </c>
      <c r="M91" s="44" t="str">
        <f t="shared" si="31"/>
        <v/>
      </c>
      <c r="N91" s="44" t="str">
        <f t="shared" si="32"/>
        <v/>
      </c>
      <c r="O91" s="42"/>
      <c r="P91" s="81"/>
      <c r="Q91" s="82"/>
      <c r="R91" s="83"/>
      <c r="S91" s="44">
        <f t="shared" si="33"/>
        <v>0</v>
      </c>
      <c r="T91" s="81"/>
      <c r="U91" s="82"/>
      <c r="V91" s="83"/>
      <c r="W91" s="44">
        <f t="shared" si="34"/>
        <v>0</v>
      </c>
      <c r="X91" s="81"/>
      <c r="Y91" s="82"/>
      <c r="Z91" s="83"/>
      <c r="AA91" s="44">
        <f t="shared" si="35"/>
        <v>0</v>
      </c>
      <c r="AB91" s="81"/>
      <c r="AC91" s="82"/>
      <c r="AD91" s="83"/>
      <c r="AE91" s="44">
        <f t="shared" si="36"/>
        <v>0</v>
      </c>
      <c r="AF91" s="81"/>
      <c r="AG91" s="82"/>
      <c r="AH91" s="83"/>
      <c r="AI91" s="44">
        <f t="shared" si="37"/>
        <v>0</v>
      </c>
      <c r="AJ91" s="81"/>
      <c r="AK91" s="82"/>
      <c r="AL91" s="83"/>
      <c r="AM91" s="44">
        <f t="shared" si="38"/>
        <v>0</v>
      </c>
      <c r="AN91" s="81"/>
      <c r="AO91" s="82"/>
      <c r="AP91" s="83"/>
      <c r="AQ91" s="44">
        <f t="shared" si="39"/>
        <v>0</v>
      </c>
      <c r="AR91" s="81"/>
      <c r="AS91" s="82"/>
      <c r="AT91" s="83"/>
      <c r="AU91" s="44">
        <f t="shared" si="40"/>
        <v>0</v>
      </c>
      <c r="AV91" s="81"/>
      <c r="AW91" s="82"/>
      <c r="AX91" s="83"/>
      <c r="AY91" s="44">
        <f t="shared" si="41"/>
        <v>0</v>
      </c>
      <c r="AZ91" s="81"/>
      <c r="BA91" s="82"/>
      <c r="BB91" s="83"/>
      <c r="BC91" s="44">
        <f t="shared" si="42"/>
        <v>0</v>
      </c>
      <c r="BD91" s="81"/>
      <c r="BE91" s="82"/>
      <c r="BF91" s="83"/>
      <c r="BG91" s="44">
        <f t="shared" si="43"/>
        <v>0</v>
      </c>
      <c r="BH91" s="81"/>
      <c r="BI91" s="82"/>
      <c r="BJ91" s="83"/>
      <c r="BK91" s="44">
        <f t="shared" si="44"/>
        <v>0</v>
      </c>
    </row>
    <row r="92" spans="1:63" ht="14.25" customHeight="1" x14ac:dyDescent="0.25">
      <c r="A92" s="41"/>
      <c r="B92" s="42"/>
      <c r="C92" s="42"/>
      <c r="D92" s="35">
        <v>58</v>
      </c>
      <c r="E92" s="84"/>
      <c r="F92" s="42"/>
      <c r="G92" s="48" t="str">
        <f t="shared" si="27"/>
        <v/>
      </c>
      <c r="H92" s="25" t="str">
        <f t="array" ref="H92">IF(I92="","",IFERROR(INDEX(Lid!$F:$F,MATCH($E92,Lid!$A:$A,0)),""))</f>
        <v/>
      </c>
      <c r="I92" s="93" t="str">
        <f t="shared" si="28"/>
        <v/>
      </c>
      <c r="J92" s="48" t="str">
        <f t="shared" si="29"/>
        <v/>
      </c>
      <c r="K92" s="25" t="str">
        <f t="array" ref="K92">IF(I92="","",IFERROR($D$6 &amp; " " &amp;INDEX(Lid!$B:$B,MATCH($E92,Lid!$A:$A,0)),""))</f>
        <v/>
      </c>
      <c r="L92" s="44" t="str">
        <f t="shared" si="30"/>
        <v/>
      </c>
      <c r="M92" s="44" t="str">
        <f t="shared" si="31"/>
        <v/>
      </c>
      <c r="N92" s="44" t="str">
        <f t="shared" si="32"/>
        <v/>
      </c>
      <c r="O92" s="42"/>
      <c r="P92" s="81"/>
      <c r="Q92" s="82"/>
      <c r="R92" s="83"/>
      <c r="S92" s="44">
        <f t="shared" si="33"/>
        <v>0</v>
      </c>
      <c r="T92" s="81"/>
      <c r="U92" s="82"/>
      <c r="V92" s="83"/>
      <c r="W92" s="44">
        <f t="shared" si="34"/>
        <v>0</v>
      </c>
      <c r="X92" s="81"/>
      <c r="Y92" s="82"/>
      <c r="Z92" s="83"/>
      <c r="AA92" s="44">
        <f t="shared" si="35"/>
        <v>0</v>
      </c>
      <c r="AB92" s="81"/>
      <c r="AC92" s="82"/>
      <c r="AD92" s="83"/>
      <c r="AE92" s="44">
        <f t="shared" si="36"/>
        <v>0</v>
      </c>
      <c r="AF92" s="81"/>
      <c r="AG92" s="82"/>
      <c r="AH92" s="83"/>
      <c r="AI92" s="44">
        <f t="shared" si="37"/>
        <v>0</v>
      </c>
      <c r="AJ92" s="81"/>
      <c r="AK92" s="82"/>
      <c r="AL92" s="83"/>
      <c r="AM92" s="44">
        <f t="shared" si="38"/>
        <v>0</v>
      </c>
      <c r="AN92" s="81"/>
      <c r="AO92" s="82"/>
      <c r="AP92" s="83"/>
      <c r="AQ92" s="44">
        <f t="shared" si="39"/>
        <v>0</v>
      </c>
      <c r="AR92" s="81"/>
      <c r="AS92" s="82"/>
      <c r="AT92" s="83"/>
      <c r="AU92" s="44">
        <f t="shared" si="40"/>
        <v>0</v>
      </c>
      <c r="AV92" s="81"/>
      <c r="AW92" s="82"/>
      <c r="AX92" s="83"/>
      <c r="AY92" s="44">
        <f t="shared" si="41"/>
        <v>0</v>
      </c>
      <c r="AZ92" s="81"/>
      <c r="BA92" s="82"/>
      <c r="BB92" s="83"/>
      <c r="BC92" s="44">
        <f t="shared" si="42"/>
        <v>0</v>
      </c>
      <c r="BD92" s="81"/>
      <c r="BE92" s="82"/>
      <c r="BF92" s="83"/>
      <c r="BG92" s="44">
        <f t="shared" si="43"/>
        <v>0</v>
      </c>
      <c r="BH92" s="81"/>
      <c r="BI92" s="82"/>
      <c r="BJ92" s="83"/>
      <c r="BK92" s="44">
        <f t="shared" si="44"/>
        <v>0</v>
      </c>
    </row>
    <row r="93" spans="1:63" ht="14.25" customHeight="1" x14ac:dyDescent="0.25">
      <c r="A93" s="41"/>
      <c r="B93" s="42"/>
      <c r="C93" s="42"/>
      <c r="D93" s="35">
        <v>59</v>
      </c>
      <c r="E93" s="84"/>
      <c r="F93" s="42"/>
      <c r="G93" s="48" t="str">
        <f t="shared" si="27"/>
        <v/>
      </c>
      <c r="H93" s="25" t="str">
        <f t="array" ref="H93">IF(I93="","",IFERROR(INDEX(Lid!$F:$F,MATCH($E93,Lid!$A:$A,0)),""))</f>
        <v/>
      </c>
      <c r="I93" s="93" t="str">
        <f t="shared" si="28"/>
        <v/>
      </c>
      <c r="J93" s="48" t="str">
        <f t="shared" si="29"/>
        <v/>
      </c>
      <c r="K93" s="25" t="str">
        <f t="array" ref="K93">IF(I93="","",IFERROR($D$6 &amp; " " &amp;INDEX(Lid!$B:$B,MATCH($E93,Lid!$A:$A,0)),""))</f>
        <v/>
      </c>
      <c r="L93" s="44" t="str">
        <f t="shared" si="30"/>
        <v/>
      </c>
      <c r="M93" s="44" t="str">
        <f t="shared" si="31"/>
        <v/>
      </c>
      <c r="N93" s="44" t="str">
        <f t="shared" si="32"/>
        <v/>
      </c>
      <c r="O93" s="42"/>
      <c r="P93" s="81"/>
      <c r="Q93" s="82"/>
      <c r="R93" s="83"/>
      <c r="S93" s="44">
        <f t="shared" si="33"/>
        <v>0</v>
      </c>
      <c r="T93" s="81"/>
      <c r="U93" s="82"/>
      <c r="V93" s="83"/>
      <c r="W93" s="44">
        <f t="shared" si="34"/>
        <v>0</v>
      </c>
      <c r="X93" s="81"/>
      <c r="Y93" s="82"/>
      <c r="Z93" s="83"/>
      <c r="AA93" s="44">
        <f t="shared" si="35"/>
        <v>0</v>
      </c>
      <c r="AB93" s="81"/>
      <c r="AC93" s="82"/>
      <c r="AD93" s="83"/>
      <c r="AE93" s="44">
        <f t="shared" si="36"/>
        <v>0</v>
      </c>
      <c r="AF93" s="81"/>
      <c r="AG93" s="82"/>
      <c r="AH93" s="83"/>
      <c r="AI93" s="44">
        <f t="shared" si="37"/>
        <v>0</v>
      </c>
      <c r="AJ93" s="81"/>
      <c r="AK93" s="82"/>
      <c r="AL93" s="83"/>
      <c r="AM93" s="44">
        <f t="shared" si="38"/>
        <v>0</v>
      </c>
      <c r="AN93" s="81"/>
      <c r="AO93" s="82"/>
      <c r="AP93" s="83"/>
      <c r="AQ93" s="44">
        <f t="shared" si="39"/>
        <v>0</v>
      </c>
      <c r="AR93" s="81"/>
      <c r="AS93" s="82"/>
      <c r="AT93" s="83"/>
      <c r="AU93" s="44">
        <f t="shared" si="40"/>
        <v>0</v>
      </c>
      <c r="AV93" s="81"/>
      <c r="AW93" s="82"/>
      <c r="AX93" s="83"/>
      <c r="AY93" s="44">
        <f t="shared" si="41"/>
        <v>0</v>
      </c>
      <c r="AZ93" s="81"/>
      <c r="BA93" s="82"/>
      <c r="BB93" s="83"/>
      <c r="BC93" s="44">
        <f t="shared" si="42"/>
        <v>0</v>
      </c>
      <c r="BD93" s="81"/>
      <c r="BE93" s="82"/>
      <c r="BF93" s="83"/>
      <c r="BG93" s="44">
        <f t="shared" si="43"/>
        <v>0</v>
      </c>
      <c r="BH93" s="81"/>
      <c r="BI93" s="82"/>
      <c r="BJ93" s="83"/>
      <c r="BK93" s="44">
        <f t="shared" si="44"/>
        <v>0</v>
      </c>
    </row>
    <row r="94" spans="1:63" ht="14.25" customHeight="1" x14ac:dyDescent="0.25">
      <c r="A94" s="41"/>
      <c r="B94" s="42"/>
      <c r="C94" s="42"/>
      <c r="D94" s="35">
        <v>60</v>
      </c>
      <c r="E94" s="84"/>
      <c r="F94" s="42"/>
      <c r="G94" s="48" t="str">
        <f t="shared" si="27"/>
        <v/>
      </c>
      <c r="H94" s="25" t="str">
        <f t="array" ref="H94">IF(I94="","",IFERROR(INDEX(Lid!$F:$F,MATCH($E94,Lid!$A:$A,0)),""))</f>
        <v/>
      </c>
      <c r="I94" s="93" t="str">
        <f t="shared" si="28"/>
        <v/>
      </c>
      <c r="J94" s="48" t="str">
        <f t="shared" si="29"/>
        <v/>
      </c>
      <c r="K94" s="25" t="str">
        <f t="array" ref="K94">IF(I94="","",IFERROR($D$6 &amp; " " &amp;INDEX(Lid!$B:$B,MATCH($E94,Lid!$A:$A,0)),""))</f>
        <v/>
      </c>
      <c r="L94" s="44" t="str">
        <f t="shared" si="30"/>
        <v/>
      </c>
      <c r="M94" s="44" t="str">
        <f t="shared" si="31"/>
        <v/>
      </c>
      <c r="N94" s="44" t="str">
        <f t="shared" si="32"/>
        <v/>
      </c>
      <c r="O94" s="42"/>
      <c r="P94" s="81"/>
      <c r="Q94" s="82"/>
      <c r="R94" s="83"/>
      <c r="S94" s="44">
        <f t="shared" si="33"/>
        <v>0</v>
      </c>
      <c r="T94" s="81"/>
      <c r="U94" s="82"/>
      <c r="V94" s="83"/>
      <c r="W94" s="44">
        <f t="shared" si="34"/>
        <v>0</v>
      </c>
      <c r="X94" s="81"/>
      <c r="Y94" s="82"/>
      <c r="Z94" s="83"/>
      <c r="AA94" s="44">
        <f t="shared" si="35"/>
        <v>0</v>
      </c>
      <c r="AB94" s="81"/>
      <c r="AC94" s="82"/>
      <c r="AD94" s="83"/>
      <c r="AE94" s="44">
        <f t="shared" si="36"/>
        <v>0</v>
      </c>
      <c r="AF94" s="81"/>
      <c r="AG94" s="82"/>
      <c r="AH94" s="83"/>
      <c r="AI94" s="44">
        <f t="shared" si="37"/>
        <v>0</v>
      </c>
      <c r="AJ94" s="81"/>
      <c r="AK94" s="82"/>
      <c r="AL94" s="83"/>
      <c r="AM94" s="44">
        <f t="shared" si="38"/>
        <v>0</v>
      </c>
      <c r="AN94" s="81"/>
      <c r="AO94" s="82"/>
      <c r="AP94" s="83"/>
      <c r="AQ94" s="44">
        <f t="shared" si="39"/>
        <v>0</v>
      </c>
      <c r="AR94" s="81"/>
      <c r="AS94" s="82"/>
      <c r="AT94" s="83"/>
      <c r="AU94" s="44">
        <f t="shared" si="40"/>
        <v>0</v>
      </c>
      <c r="AV94" s="81"/>
      <c r="AW94" s="82"/>
      <c r="AX94" s="83"/>
      <c r="AY94" s="44">
        <f t="shared" si="41"/>
        <v>0</v>
      </c>
      <c r="AZ94" s="81"/>
      <c r="BA94" s="82"/>
      <c r="BB94" s="83"/>
      <c r="BC94" s="44">
        <f t="shared" si="42"/>
        <v>0</v>
      </c>
      <c r="BD94" s="81"/>
      <c r="BE94" s="82"/>
      <c r="BF94" s="83"/>
      <c r="BG94" s="44">
        <f t="shared" si="43"/>
        <v>0</v>
      </c>
      <c r="BH94" s="81"/>
      <c r="BI94" s="82"/>
      <c r="BJ94" s="83"/>
      <c r="BK94" s="44">
        <f t="shared" si="44"/>
        <v>0</v>
      </c>
    </row>
    <row r="95" spans="1:63" ht="14.25" customHeight="1" x14ac:dyDescent="0.25">
      <c r="A95" s="41"/>
      <c r="B95" s="42"/>
      <c r="C95" s="42"/>
      <c r="D95" s="35">
        <v>61</v>
      </c>
      <c r="E95" s="84"/>
      <c r="F95" s="42"/>
      <c r="G95" s="48" t="str">
        <f t="shared" si="27"/>
        <v/>
      </c>
      <c r="H95" s="25" t="str">
        <f t="array" ref="H95">IF(I95="","",IFERROR(INDEX(Lid!$F:$F,MATCH($E95,Lid!$A:$A,0)),""))</f>
        <v/>
      </c>
      <c r="I95" s="93" t="str">
        <f t="shared" si="28"/>
        <v/>
      </c>
      <c r="J95" s="48" t="str">
        <f t="shared" si="29"/>
        <v/>
      </c>
      <c r="K95" s="25" t="str">
        <f t="array" ref="K95">IF(I95="","",IFERROR($D$6 &amp; " " &amp;INDEX(Lid!$B:$B,MATCH($E95,Lid!$A:$A,0)),""))</f>
        <v/>
      </c>
      <c r="L95" s="44" t="str">
        <f t="shared" si="30"/>
        <v/>
      </c>
      <c r="M95" s="44" t="str">
        <f t="shared" si="31"/>
        <v/>
      </c>
      <c r="N95" s="44" t="str">
        <f t="shared" si="32"/>
        <v/>
      </c>
      <c r="O95" s="42"/>
      <c r="P95" s="81"/>
      <c r="Q95" s="82"/>
      <c r="R95" s="83"/>
      <c r="S95" s="44">
        <f t="shared" si="33"/>
        <v>0</v>
      </c>
      <c r="T95" s="81"/>
      <c r="U95" s="82"/>
      <c r="V95" s="83"/>
      <c r="W95" s="44">
        <f t="shared" si="34"/>
        <v>0</v>
      </c>
      <c r="X95" s="81"/>
      <c r="Y95" s="82"/>
      <c r="Z95" s="83"/>
      <c r="AA95" s="44">
        <f t="shared" si="35"/>
        <v>0</v>
      </c>
      <c r="AB95" s="81"/>
      <c r="AC95" s="82"/>
      <c r="AD95" s="83"/>
      <c r="AE95" s="44">
        <f t="shared" si="36"/>
        <v>0</v>
      </c>
      <c r="AF95" s="81"/>
      <c r="AG95" s="82"/>
      <c r="AH95" s="83"/>
      <c r="AI95" s="44">
        <f t="shared" si="37"/>
        <v>0</v>
      </c>
      <c r="AJ95" s="81"/>
      <c r="AK95" s="82"/>
      <c r="AL95" s="83"/>
      <c r="AM95" s="44">
        <f t="shared" si="38"/>
        <v>0</v>
      </c>
      <c r="AN95" s="81"/>
      <c r="AO95" s="82"/>
      <c r="AP95" s="83"/>
      <c r="AQ95" s="44">
        <f t="shared" si="39"/>
        <v>0</v>
      </c>
      <c r="AR95" s="81"/>
      <c r="AS95" s="82"/>
      <c r="AT95" s="83"/>
      <c r="AU95" s="44">
        <f t="shared" si="40"/>
        <v>0</v>
      </c>
      <c r="AV95" s="81"/>
      <c r="AW95" s="82"/>
      <c r="AX95" s="83"/>
      <c r="AY95" s="44">
        <f t="shared" si="41"/>
        <v>0</v>
      </c>
      <c r="AZ95" s="81"/>
      <c r="BA95" s="82"/>
      <c r="BB95" s="83"/>
      <c r="BC95" s="44">
        <f t="shared" si="42"/>
        <v>0</v>
      </c>
      <c r="BD95" s="81"/>
      <c r="BE95" s="82"/>
      <c r="BF95" s="83"/>
      <c r="BG95" s="44">
        <f t="shared" si="43"/>
        <v>0</v>
      </c>
      <c r="BH95" s="81"/>
      <c r="BI95" s="82"/>
      <c r="BJ95" s="83"/>
      <c r="BK95" s="44">
        <f t="shared" si="44"/>
        <v>0</v>
      </c>
    </row>
    <row r="96" spans="1:63" ht="14.25" customHeight="1" x14ac:dyDescent="0.25">
      <c r="A96" s="41"/>
      <c r="B96" s="42"/>
      <c r="C96" s="42"/>
      <c r="D96" s="35">
        <v>62</v>
      </c>
      <c r="E96" s="84"/>
      <c r="F96" s="42"/>
      <c r="G96" s="48" t="str">
        <f t="shared" si="27"/>
        <v/>
      </c>
      <c r="H96" s="25" t="str">
        <f t="array" ref="H96">IF(I96="","",IFERROR(INDEX(Lid!$F:$F,MATCH($E96,Lid!$A:$A,0)),""))</f>
        <v/>
      </c>
      <c r="I96" s="93" t="str">
        <f t="shared" si="28"/>
        <v/>
      </c>
      <c r="J96" s="48" t="str">
        <f t="shared" si="29"/>
        <v/>
      </c>
      <c r="K96" s="25" t="str">
        <f t="array" ref="K96">IF(I96="","",IFERROR($D$6 &amp; " " &amp;INDEX(Lid!$B:$B,MATCH($E96,Lid!$A:$A,0)),""))</f>
        <v/>
      </c>
      <c r="L96" s="44" t="str">
        <f t="shared" si="30"/>
        <v/>
      </c>
      <c r="M96" s="44" t="str">
        <f t="shared" si="31"/>
        <v/>
      </c>
      <c r="N96" s="44" t="str">
        <f t="shared" si="32"/>
        <v/>
      </c>
      <c r="O96" s="42"/>
      <c r="P96" s="81"/>
      <c r="Q96" s="82"/>
      <c r="R96" s="83"/>
      <c r="S96" s="44">
        <f t="shared" si="33"/>
        <v>0</v>
      </c>
      <c r="T96" s="81"/>
      <c r="U96" s="82"/>
      <c r="V96" s="83"/>
      <c r="W96" s="44">
        <f t="shared" si="34"/>
        <v>0</v>
      </c>
      <c r="X96" s="81"/>
      <c r="Y96" s="82"/>
      <c r="Z96" s="83"/>
      <c r="AA96" s="44">
        <f t="shared" si="35"/>
        <v>0</v>
      </c>
      <c r="AB96" s="81"/>
      <c r="AC96" s="82"/>
      <c r="AD96" s="83"/>
      <c r="AE96" s="44">
        <f t="shared" si="36"/>
        <v>0</v>
      </c>
      <c r="AF96" s="81"/>
      <c r="AG96" s="82"/>
      <c r="AH96" s="83"/>
      <c r="AI96" s="44">
        <f t="shared" si="37"/>
        <v>0</v>
      </c>
      <c r="AJ96" s="81"/>
      <c r="AK96" s="82"/>
      <c r="AL96" s="83"/>
      <c r="AM96" s="44">
        <f t="shared" si="38"/>
        <v>0</v>
      </c>
      <c r="AN96" s="81"/>
      <c r="AO96" s="82"/>
      <c r="AP96" s="83"/>
      <c r="AQ96" s="44">
        <f t="shared" si="39"/>
        <v>0</v>
      </c>
      <c r="AR96" s="81"/>
      <c r="AS96" s="82"/>
      <c r="AT96" s="83"/>
      <c r="AU96" s="44">
        <f t="shared" si="40"/>
        <v>0</v>
      </c>
      <c r="AV96" s="81"/>
      <c r="AW96" s="82"/>
      <c r="AX96" s="83"/>
      <c r="AY96" s="44">
        <f t="shared" si="41"/>
        <v>0</v>
      </c>
      <c r="AZ96" s="81"/>
      <c r="BA96" s="82"/>
      <c r="BB96" s="83"/>
      <c r="BC96" s="44">
        <f t="shared" si="42"/>
        <v>0</v>
      </c>
      <c r="BD96" s="81"/>
      <c r="BE96" s="82"/>
      <c r="BF96" s="83"/>
      <c r="BG96" s="44">
        <f t="shared" si="43"/>
        <v>0</v>
      </c>
      <c r="BH96" s="81"/>
      <c r="BI96" s="82"/>
      <c r="BJ96" s="83"/>
      <c r="BK96" s="44">
        <f t="shared" si="44"/>
        <v>0</v>
      </c>
    </row>
    <row r="97" spans="1:63" ht="14.25" customHeight="1" x14ac:dyDescent="0.25">
      <c r="A97" s="41"/>
      <c r="B97" s="42"/>
      <c r="C97" s="42"/>
      <c r="D97" s="35">
        <v>63</v>
      </c>
      <c r="E97" s="84"/>
      <c r="F97" s="42"/>
      <c r="G97" s="48" t="str">
        <f t="shared" si="27"/>
        <v/>
      </c>
      <c r="H97" s="25" t="str">
        <f t="array" ref="H97">IF(I97="","",IFERROR(INDEX(Lid!$F:$F,MATCH($E97,Lid!$A:$A,0)),""))</f>
        <v/>
      </c>
      <c r="I97" s="93" t="str">
        <f t="shared" si="28"/>
        <v/>
      </c>
      <c r="J97" s="48" t="str">
        <f t="shared" si="29"/>
        <v/>
      </c>
      <c r="K97" s="25" t="str">
        <f t="array" ref="K97">IF(I97="","",IFERROR($D$6 &amp; " " &amp;INDEX(Lid!$B:$B,MATCH($E97,Lid!$A:$A,0)),""))</f>
        <v/>
      </c>
      <c r="L97" s="44" t="str">
        <f t="shared" si="30"/>
        <v/>
      </c>
      <c r="M97" s="44" t="str">
        <f t="shared" si="31"/>
        <v/>
      </c>
      <c r="N97" s="44" t="str">
        <f t="shared" si="32"/>
        <v/>
      </c>
      <c r="O97" s="42"/>
      <c r="P97" s="81"/>
      <c r="Q97" s="82"/>
      <c r="R97" s="83"/>
      <c r="S97" s="44">
        <f t="shared" si="33"/>
        <v>0</v>
      </c>
      <c r="T97" s="81"/>
      <c r="U97" s="82"/>
      <c r="V97" s="83"/>
      <c r="W97" s="44">
        <f t="shared" si="34"/>
        <v>0</v>
      </c>
      <c r="X97" s="81"/>
      <c r="Y97" s="82"/>
      <c r="Z97" s="83"/>
      <c r="AA97" s="44">
        <f t="shared" si="35"/>
        <v>0</v>
      </c>
      <c r="AB97" s="81"/>
      <c r="AC97" s="82"/>
      <c r="AD97" s="83"/>
      <c r="AE97" s="44">
        <f t="shared" si="36"/>
        <v>0</v>
      </c>
      <c r="AF97" s="81"/>
      <c r="AG97" s="82"/>
      <c r="AH97" s="83"/>
      <c r="AI97" s="44">
        <f t="shared" si="37"/>
        <v>0</v>
      </c>
      <c r="AJ97" s="81"/>
      <c r="AK97" s="82"/>
      <c r="AL97" s="83"/>
      <c r="AM97" s="44">
        <f t="shared" si="38"/>
        <v>0</v>
      </c>
      <c r="AN97" s="81"/>
      <c r="AO97" s="82"/>
      <c r="AP97" s="83"/>
      <c r="AQ97" s="44">
        <f t="shared" si="39"/>
        <v>0</v>
      </c>
      <c r="AR97" s="81"/>
      <c r="AS97" s="82"/>
      <c r="AT97" s="83"/>
      <c r="AU97" s="44">
        <f t="shared" si="40"/>
        <v>0</v>
      </c>
      <c r="AV97" s="81"/>
      <c r="AW97" s="82"/>
      <c r="AX97" s="83"/>
      <c r="AY97" s="44">
        <f t="shared" si="41"/>
        <v>0</v>
      </c>
      <c r="AZ97" s="81"/>
      <c r="BA97" s="82"/>
      <c r="BB97" s="83"/>
      <c r="BC97" s="44">
        <f t="shared" si="42"/>
        <v>0</v>
      </c>
      <c r="BD97" s="81"/>
      <c r="BE97" s="82"/>
      <c r="BF97" s="83"/>
      <c r="BG97" s="44">
        <f t="shared" si="43"/>
        <v>0</v>
      </c>
      <c r="BH97" s="81"/>
      <c r="BI97" s="82"/>
      <c r="BJ97" s="83"/>
      <c r="BK97" s="44">
        <f t="shared" si="44"/>
        <v>0</v>
      </c>
    </row>
    <row r="98" spans="1:63" ht="14.25" customHeight="1" x14ac:dyDescent="0.25">
      <c r="A98" s="41"/>
      <c r="B98" s="42"/>
      <c r="C98" s="42"/>
      <c r="D98" s="35">
        <v>64</v>
      </c>
      <c r="E98" s="84"/>
      <c r="F98" s="42"/>
      <c r="G98" s="48" t="str">
        <f t="shared" si="27"/>
        <v/>
      </c>
      <c r="H98" s="25" t="str">
        <f t="array" ref="H98">IF(I98="","",IFERROR(INDEX(Lid!$F:$F,MATCH($E98,Lid!$A:$A,0)),""))</f>
        <v/>
      </c>
      <c r="I98" s="93" t="str">
        <f t="shared" si="28"/>
        <v/>
      </c>
      <c r="J98" s="48" t="str">
        <f t="shared" si="29"/>
        <v/>
      </c>
      <c r="K98" s="25" t="str">
        <f t="array" ref="K98">IF(I98="","",IFERROR($D$6 &amp; " " &amp;INDEX(Lid!$B:$B,MATCH($E98,Lid!$A:$A,0)),""))</f>
        <v/>
      </c>
      <c r="L98" s="44" t="str">
        <f t="shared" si="30"/>
        <v/>
      </c>
      <c r="M98" s="44" t="str">
        <f t="shared" si="31"/>
        <v/>
      </c>
      <c r="N98" s="44" t="str">
        <f t="shared" si="32"/>
        <v/>
      </c>
      <c r="O98" s="42"/>
      <c r="P98" s="81"/>
      <c r="Q98" s="82"/>
      <c r="R98" s="83"/>
      <c r="S98" s="44">
        <f t="shared" si="33"/>
        <v>0</v>
      </c>
      <c r="T98" s="81"/>
      <c r="U98" s="82"/>
      <c r="V98" s="83"/>
      <c r="W98" s="44">
        <f t="shared" si="34"/>
        <v>0</v>
      </c>
      <c r="X98" s="81"/>
      <c r="Y98" s="82"/>
      <c r="Z98" s="83"/>
      <c r="AA98" s="44">
        <f t="shared" si="35"/>
        <v>0</v>
      </c>
      <c r="AB98" s="81"/>
      <c r="AC98" s="82"/>
      <c r="AD98" s="83"/>
      <c r="AE98" s="44">
        <f t="shared" si="36"/>
        <v>0</v>
      </c>
      <c r="AF98" s="81"/>
      <c r="AG98" s="82"/>
      <c r="AH98" s="83"/>
      <c r="AI98" s="44">
        <f t="shared" si="37"/>
        <v>0</v>
      </c>
      <c r="AJ98" s="81"/>
      <c r="AK98" s="82"/>
      <c r="AL98" s="83"/>
      <c r="AM98" s="44">
        <f t="shared" si="38"/>
        <v>0</v>
      </c>
      <c r="AN98" s="81"/>
      <c r="AO98" s="82"/>
      <c r="AP98" s="83"/>
      <c r="AQ98" s="44">
        <f t="shared" si="39"/>
        <v>0</v>
      </c>
      <c r="AR98" s="81"/>
      <c r="AS98" s="82"/>
      <c r="AT98" s="83"/>
      <c r="AU98" s="44">
        <f t="shared" si="40"/>
        <v>0</v>
      </c>
      <c r="AV98" s="81"/>
      <c r="AW98" s="82"/>
      <c r="AX98" s="83"/>
      <c r="AY98" s="44">
        <f t="shared" si="41"/>
        <v>0</v>
      </c>
      <c r="AZ98" s="81"/>
      <c r="BA98" s="82"/>
      <c r="BB98" s="83"/>
      <c r="BC98" s="44">
        <f t="shared" si="42"/>
        <v>0</v>
      </c>
      <c r="BD98" s="81"/>
      <c r="BE98" s="82"/>
      <c r="BF98" s="83"/>
      <c r="BG98" s="44">
        <f t="shared" si="43"/>
        <v>0</v>
      </c>
      <c r="BH98" s="81"/>
      <c r="BI98" s="82"/>
      <c r="BJ98" s="83"/>
      <c r="BK98" s="44">
        <f t="shared" si="44"/>
        <v>0</v>
      </c>
    </row>
    <row r="99" spans="1:63" ht="14.25" customHeight="1" x14ac:dyDescent="0.25">
      <c r="A99" s="41"/>
      <c r="B99" s="42"/>
      <c r="C99" s="42"/>
      <c r="D99" s="35">
        <v>65</v>
      </c>
      <c r="E99" s="84"/>
      <c r="F99" s="42"/>
      <c r="G99" s="48" t="str">
        <f t="shared" si="27"/>
        <v/>
      </c>
      <c r="H99" s="25" t="str">
        <f t="array" ref="H99">IF(I99="","",IFERROR(INDEX(Lid!$F:$F,MATCH($E99,Lid!$A:$A,0)),""))</f>
        <v/>
      </c>
      <c r="I99" s="93" t="str">
        <f t="shared" si="28"/>
        <v/>
      </c>
      <c r="J99" s="48" t="str">
        <f t="shared" si="29"/>
        <v/>
      </c>
      <c r="K99" s="25" t="str">
        <f t="array" ref="K99">IF(I99="","",IFERROR($D$6 &amp; " " &amp;INDEX(Lid!$B:$B,MATCH($E99,Lid!$A:$A,0)),""))</f>
        <v/>
      </c>
      <c r="L99" s="44" t="str">
        <f t="shared" si="30"/>
        <v/>
      </c>
      <c r="M99" s="44" t="str">
        <f t="shared" si="31"/>
        <v/>
      </c>
      <c r="N99" s="44" t="str">
        <f t="shared" si="32"/>
        <v/>
      </c>
      <c r="O99" s="42"/>
      <c r="P99" s="81"/>
      <c r="Q99" s="82"/>
      <c r="R99" s="83"/>
      <c r="S99" s="44">
        <f t="shared" si="33"/>
        <v>0</v>
      </c>
      <c r="T99" s="81"/>
      <c r="U99" s="82"/>
      <c r="V99" s="83"/>
      <c r="W99" s="44">
        <f t="shared" si="34"/>
        <v>0</v>
      </c>
      <c r="X99" s="81"/>
      <c r="Y99" s="82"/>
      <c r="Z99" s="83"/>
      <c r="AA99" s="44">
        <f t="shared" si="35"/>
        <v>0</v>
      </c>
      <c r="AB99" s="81"/>
      <c r="AC99" s="82"/>
      <c r="AD99" s="83"/>
      <c r="AE99" s="44">
        <f t="shared" si="36"/>
        <v>0</v>
      </c>
      <c r="AF99" s="81"/>
      <c r="AG99" s="82"/>
      <c r="AH99" s="83"/>
      <c r="AI99" s="44">
        <f t="shared" si="37"/>
        <v>0</v>
      </c>
      <c r="AJ99" s="81"/>
      <c r="AK99" s="82"/>
      <c r="AL99" s="83"/>
      <c r="AM99" s="44">
        <f t="shared" si="38"/>
        <v>0</v>
      </c>
      <c r="AN99" s="81"/>
      <c r="AO99" s="82"/>
      <c r="AP99" s="83"/>
      <c r="AQ99" s="44">
        <f t="shared" si="39"/>
        <v>0</v>
      </c>
      <c r="AR99" s="81"/>
      <c r="AS99" s="82"/>
      <c r="AT99" s="83"/>
      <c r="AU99" s="44">
        <f t="shared" si="40"/>
        <v>0</v>
      </c>
      <c r="AV99" s="81"/>
      <c r="AW99" s="82"/>
      <c r="AX99" s="83"/>
      <c r="AY99" s="44">
        <f t="shared" si="41"/>
        <v>0</v>
      </c>
      <c r="AZ99" s="81"/>
      <c r="BA99" s="82"/>
      <c r="BB99" s="83"/>
      <c r="BC99" s="44">
        <f t="shared" si="42"/>
        <v>0</v>
      </c>
      <c r="BD99" s="81"/>
      <c r="BE99" s="82"/>
      <c r="BF99" s="83"/>
      <c r="BG99" s="44">
        <f t="shared" si="43"/>
        <v>0</v>
      </c>
      <c r="BH99" s="81"/>
      <c r="BI99" s="82"/>
      <c r="BJ99" s="83"/>
      <c r="BK99" s="44">
        <f t="shared" si="44"/>
        <v>0</v>
      </c>
    </row>
    <row r="100" spans="1:63" ht="14.25" customHeight="1" x14ac:dyDescent="0.25">
      <c r="A100" s="41"/>
      <c r="B100" s="42"/>
      <c r="C100" s="42"/>
      <c r="D100" s="35">
        <v>66</v>
      </c>
      <c r="E100" s="84"/>
      <c r="F100" s="42"/>
      <c r="G100" s="48" t="str">
        <f t="shared" si="27"/>
        <v/>
      </c>
      <c r="H100" s="25" t="str">
        <f t="array" ref="H100">IF(I100="","",IFERROR(INDEX(Lid!$F:$F,MATCH($E100,Lid!$A:$A,0)),""))</f>
        <v/>
      </c>
      <c r="I100" s="93" t="str">
        <f t="shared" si="28"/>
        <v/>
      </c>
      <c r="J100" s="48" t="str">
        <f t="shared" si="29"/>
        <v/>
      </c>
      <c r="K100" s="25" t="str">
        <f t="array" ref="K100">IF(I100="","",IFERROR($D$6 &amp; " " &amp;INDEX(Lid!$B:$B,MATCH($E100,Lid!$A:$A,0)),""))</f>
        <v/>
      </c>
      <c r="L100" s="44" t="str">
        <f t="shared" si="30"/>
        <v/>
      </c>
      <c r="M100" s="44" t="str">
        <f t="shared" si="31"/>
        <v/>
      </c>
      <c r="N100" s="44" t="str">
        <f t="shared" si="32"/>
        <v/>
      </c>
      <c r="O100" s="42"/>
      <c r="P100" s="81"/>
      <c r="Q100" s="82"/>
      <c r="R100" s="83"/>
      <c r="S100" s="44">
        <f t="shared" si="33"/>
        <v>0</v>
      </c>
      <c r="T100" s="81"/>
      <c r="U100" s="82"/>
      <c r="V100" s="83"/>
      <c r="W100" s="44">
        <f t="shared" si="34"/>
        <v>0</v>
      </c>
      <c r="X100" s="81"/>
      <c r="Y100" s="82"/>
      <c r="Z100" s="83"/>
      <c r="AA100" s="44">
        <f t="shared" si="35"/>
        <v>0</v>
      </c>
      <c r="AB100" s="81"/>
      <c r="AC100" s="82"/>
      <c r="AD100" s="83"/>
      <c r="AE100" s="44">
        <f t="shared" si="36"/>
        <v>0</v>
      </c>
      <c r="AF100" s="81"/>
      <c r="AG100" s="82"/>
      <c r="AH100" s="83"/>
      <c r="AI100" s="44">
        <f t="shared" si="37"/>
        <v>0</v>
      </c>
      <c r="AJ100" s="81"/>
      <c r="AK100" s="82"/>
      <c r="AL100" s="83"/>
      <c r="AM100" s="44">
        <f t="shared" si="38"/>
        <v>0</v>
      </c>
      <c r="AN100" s="81"/>
      <c r="AO100" s="82"/>
      <c r="AP100" s="83"/>
      <c r="AQ100" s="44">
        <f t="shared" si="39"/>
        <v>0</v>
      </c>
      <c r="AR100" s="81"/>
      <c r="AS100" s="82"/>
      <c r="AT100" s="83"/>
      <c r="AU100" s="44">
        <f t="shared" si="40"/>
        <v>0</v>
      </c>
      <c r="AV100" s="81"/>
      <c r="AW100" s="82"/>
      <c r="AX100" s="83"/>
      <c r="AY100" s="44">
        <f t="shared" si="41"/>
        <v>0</v>
      </c>
      <c r="AZ100" s="81"/>
      <c r="BA100" s="82"/>
      <c r="BB100" s="83"/>
      <c r="BC100" s="44">
        <f t="shared" si="42"/>
        <v>0</v>
      </c>
      <c r="BD100" s="81"/>
      <c r="BE100" s="82"/>
      <c r="BF100" s="83"/>
      <c r="BG100" s="44">
        <f t="shared" si="43"/>
        <v>0</v>
      </c>
      <c r="BH100" s="81"/>
      <c r="BI100" s="82"/>
      <c r="BJ100" s="83"/>
      <c r="BK100" s="44">
        <f t="shared" si="44"/>
        <v>0</v>
      </c>
    </row>
    <row r="101" spans="1:63" ht="14.25" customHeight="1" x14ac:dyDescent="0.25">
      <c r="A101" s="41"/>
      <c r="B101" s="42"/>
      <c r="C101" s="42"/>
      <c r="D101" s="35">
        <v>67</v>
      </c>
      <c r="E101" s="84"/>
      <c r="F101" s="42"/>
      <c r="G101" s="48" t="str">
        <f t="shared" si="27"/>
        <v/>
      </c>
      <c r="H101" s="25" t="str">
        <f t="array" ref="H101">IF(I101="","",IFERROR(INDEX(Lid!$F:$F,MATCH($E101,Lid!$A:$A,0)),""))</f>
        <v/>
      </c>
      <c r="I101" s="93" t="str">
        <f t="shared" si="28"/>
        <v/>
      </c>
      <c r="J101" s="48" t="str">
        <f t="shared" si="29"/>
        <v/>
      </c>
      <c r="K101" s="25" t="str">
        <f t="array" ref="K101">IF(I101="","",IFERROR($D$6 &amp; " " &amp;INDEX(Lid!$B:$B,MATCH($E101,Lid!$A:$A,0)),""))</f>
        <v/>
      </c>
      <c r="L101" s="44" t="str">
        <f t="shared" si="30"/>
        <v/>
      </c>
      <c r="M101" s="44" t="str">
        <f t="shared" si="31"/>
        <v/>
      </c>
      <c r="N101" s="44" t="str">
        <f t="shared" si="32"/>
        <v/>
      </c>
      <c r="O101" s="42"/>
      <c r="P101" s="81"/>
      <c r="Q101" s="82"/>
      <c r="R101" s="83"/>
      <c r="S101" s="44">
        <f t="shared" si="33"/>
        <v>0</v>
      </c>
      <c r="T101" s="81"/>
      <c r="U101" s="82"/>
      <c r="V101" s="83"/>
      <c r="W101" s="44">
        <f t="shared" si="34"/>
        <v>0</v>
      </c>
      <c r="X101" s="81"/>
      <c r="Y101" s="82"/>
      <c r="Z101" s="83"/>
      <c r="AA101" s="44">
        <f t="shared" si="35"/>
        <v>0</v>
      </c>
      <c r="AB101" s="81"/>
      <c r="AC101" s="82"/>
      <c r="AD101" s="83"/>
      <c r="AE101" s="44">
        <f t="shared" si="36"/>
        <v>0</v>
      </c>
      <c r="AF101" s="81"/>
      <c r="AG101" s="82"/>
      <c r="AH101" s="83"/>
      <c r="AI101" s="44">
        <f t="shared" si="37"/>
        <v>0</v>
      </c>
      <c r="AJ101" s="81"/>
      <c r="AK101" s="82"/>
      <c r="AL101" s="83"/>
      <c r="AM101" s="44">
        <f t="shared" si="38"/>
        <v>0</v>
      </c>
      <c r="AN101" s="81"/>
      <c r="AO101" s="82"/>
      <c r="AP101" s="83"/>
      <c r="AQ101" s="44">
        <f t="shared" si="39"/>
        <v>0</v>
      </c>
      <c r="AR101" s="81"/>
      <c r="AS101" s="82"/>
      <c r="AT101" s="83"/>
      <c r="AU101" s="44">
        <f t="shared" si="40"/>
        <v>0</v>
      </c>
      <c r="AV101" s="81"/>
      <c r="AW101" s="82"/>
      <c r="AX101" s="83"/>
      <c r="AY101" s="44">
        <f t="shared" si="41"/>
        <v>0</v>
      </c>
      <c r="AZ101" s="81"/>
      <c r="BA101" s="82"/>
      <c r="BB101" s="83"/>
      <c r="BC101" s="44">
        <f t="shared" si="42"/>
        <v>0</v>
      </c>
      <c r="BD101" s="81"/>
      <c r="BE101" s="82"/>
      <c r="BF101" s="83"/>
      <c r="BG101" s="44">
        <f t="shared" si="43"/>
        <v>0</v>
      </c>
      <c r="BH101" s="81"/>
      <c r="BI101" s="82"/>
      <c r="BJ101" s="83"/>
      <c r="BK101" s="44">
        <f t="shared" si="44"/>
        <v>0</v>
      </c>
    </row>
    <row r="102" spans="1:63" ht="14.25" customHeight="1" x14ac:dyDescent="0.25">
      <c r="A102" s="41"/>
      <c r="B102" s="42"/>
      <c r="C102" s="42"/>
      <c r="D102" s="35">
        <v>68</v>
      </c>
      <c r="E102" s="84"/>
      <c r="F102" s="42"/>
      <c r="G102" s="48" t="str">
        <f t="shared" si="27"/>
        <v/>
      </c>
      <c r="H102" s="25" t="str">
        <f t="array" ref="H102">IF(I102="","",IFERROR(INDEX(Lid!$F:$F,MATCH($E102,Lid!$A:$A,0)),""))</f>
        <v/>
      </c>
      <c r="I102" s="93" t="str">
        <f t="shared" si="28"/>
        <v/>
      </c>
      <c r="J102" s="48" t="str">
        <f t="shared" si="29"/>
        <v/>
      </c>
      <c r="K102" s="25" t="str">
        <f t="array" ref="K102">IF(I102="","",IFERROR($D$6 &amp; " " &amp;INDEX(Lid!$B:$B,MATCH($E102,Lid!$A:$A,0)),""))</f>
        <v/>
      </c>
      <c r="L102" s="44" t="str">
        <f t="shared" si="30"/>
        <v/>
      </c>
      <c r="M102" s="44" t="str">
        <f t="shared" si="31"/>
        <v/>
      </c>
      <c r="N102" s="44" t="str">
        <f t="shared" si="32"/>
        <v/>
      </c>
      <c r="O102" s="42"/>
      <c r="P102" s="81"/>
      <c r="Q102" s="82"/>
      <c r="R102" s="83"/>
      <c r="S102" s="44">
        <f t="shared" si="33"/>
        <v>0</v>
      </c>
      <c r="T102" s="81"/>
      <c r="U102" s="82"/>
      <c r="V102" s="83"/>
      <c r="W102" s="44">
        <f t="shared" si="34"/>
        <v>0</v>
      </c>
      <c r="X102" s="81"/>
      <c r="Y102" s="82"/>
      <c r="Z102" s="83"/>
      <c r="AA102" s="44">
        <f t="shared" si="35"/>
        <v>0</v>
      </c>
      <c r="AB102" s="81"/>
      <c r="AC102" s="82"/>
      <c r="AD102" s="83"/>
      <c r="AE102" s="44">
        <f t="shared" si="36"/>
        <v>0</v>
      </c>
      <c r="AF102" s="81"/>
      <c r="AG102" s="82"/>
      <c r="AH102" s="83"/>
      <c r="AI102" s="44">
        <f t="shared" si="37"/>
        <v>0</v>
      </c>
      <c r="AJ102" s="81"/>
      <c r="AK102" s="82"/>
      <c r="AL102" s="83"/>
      <c r="AM102" s="44">
        <f t="shared" si="38"/>
        <v>0</v>
      </c>
      <c r="AN102" s="81"/>
      <c r="AO102" s="82"/>
      <c r="AP102" s="83"/>
      <c r="AQ102" s="44">
        <f t="shared" si="39"/>
        <v>0</v>
      </c>
      <c r="AR102" s="81"/>
      <c r="AS102" s="82"/>
      <c r="AT102" s="83"/>
      <c r="AU102" s="44">
        <f t="shared" si="40"/>
        <v>0</v>
      </c>
      <c r="AV102" s="81"/>
      <c r="AW102" s="82"/>
      <c r="AX102" s="83"/>
      <c r="AY102" s="44">
        <f t="shared" si="41"/>
        <v>0</v>
      </c>
      <c r="AZ102" s="81"/>
      <c r="BA102" s="82"/>
      <c r="BB102" s="83"/>
      <c r="BC102" s="44">
        <f t="shared" si="42"/>
        <v>0</v>
      </c>
      <c r="BD102" s="81"/>
      <c r="BE102" s="82"/>
      <c r="BF102" s="83"/>
      <c r="BG102" s="44">
        <f t="shared" si="43"/>
        <v>0</v>
      </c>
      <c r="BH102" s="81"/>
      <c r="BI102" s="82"/>
      <c r="BJ102" s="83"/>
      <c r="BK102" s="44">
        <f t="shared" si="44"/>
        <v>0</v>
      </c>
    </row>
    <row r="103" spans="1:63" ht="14.25" customHeight="1" x14ac:dyDescent="0.25">
      <c r="A103" s="41"/>
      <c r="B103" s="42"/>
      <c r="C103" s="42"/>
      <c r="D103" s="35">
        <v>69</v>
      </c>
      <c r="E103" s="84"/>
      <c r="F103" s="42"/>
      <c r="G103" s="48" t="str">
        <f t="shared" si="27"/>
        <v/>
      </c>
      <c r="H103" s="25" t="str">
        <f t="array" ref="H103">IF(I103="","",IFERROR(INDEX(Lid!$F:$F,MATCH($E103,Lid!$A:$A,0)),""))</f>
        <v/>
      </c>
      <c r="I103" s="93" t="str">
        <f t="shared" si="28"/>
        <v/>
      </c>
      <c r="J103" s="48" t="str">
        <f t="shared" si="29"/>
        <v/>
      </c>
      <c r="K103" s="25" t="str">
        <f t="array" ref="K103">IF(I103="","",IFERROR($D$6 &amp; " " &amp;INDEX(Lid!$B:$B,MATCH($E103,Lid!$A:$A,0)),""))</f>
        <v/>
      </c>
      <c r="L103" s="44" t="str">
        <f t="shared" si="30"/>
        <v/>
      </c>
      <c r="M103" s="44" t="str">
        <f t="shared" si="31"/>
        <v/>
      </c>
      <c r="N103" s="44" t="str">
        <f t="shared" si="32"/>
        <v/>
      </c>
      <c r="O103" s="42"/>
      <c r="P103" s="81"/>
      <c r="Q103" s="82"/>
      <c r="R103" s="83"/>
      <c r="S103" s="44">
        <f t="shared" si="33"/>
        <v>0</v>
      </c>
      <c r="T103" s="81"/>
      <c r="U103" s="82"/>
      <c r="V103" s="83"/>
      <c r="W103" s="44">
        <f t="shared" si="34"/>
        <v>0</v>
      </c>
      <c r="X103" s="81"/>
      <c r="Y103" s="82"/>
      <c r="Z103" s="83"/>
      <c r="AA103" s="44">
        <f t="shared" si="35"/>
        <v>0</v>
      </c>
      <c r="AB103" s="81"/>
      <c r="AC103" s="82"/>
      <c r="AD103" s="83"/>
      <c r="AE103" s="44">
        <f t="shared" si="36"/>
        <v>0</v>
      </c>
      <c r="AF103" s="81"/>
      <c r="AG103" s="82"/>
      <c r="AH103" s="83"/>
      <c r="AI103" s="44">
        <f t="shared" si="37"/>
        <v>0</v>
      </c>
      <c r="AJ103" s="81"/>
      <c r="AK103" s="82"/>
      <c r="AL103" s="83"/>
      <c r="AM103" s="44">
        <f t="shared" si="38"/>
        <v>0</v>
      </c>
      <c r="AN103" s="81"/>
      <c r="AO103" s="82"/>
      <c r="AP103" s="83"/>
      <c r="AQ103" s="44">
        <f t="shared" si="39"/>
        <v>0</v>
      </c>
      <c r="AR103" s="81"/>
      <c r="AS103" s="82"/>
      <c r="AT103" s="83"/>
      <c r="AU103" s="44">
        <f t="shared" si="40"/>
        <v>0</v>
      </c>
      <c r="AV103" s="81"/>
      <c r="AW103" s="82"/>
      <c r="AX103" s="83"/>
      <c r="AY103" s="44">
        <f t="shared" si="41"/>
        <v>0</v>
      </c>
      <c r="AZ103" s="81"/>
      <c r="BA103" s="82"/>
      <c r="BB103" s="83"/>
      <c r="BC103" s="44">
        <f t="shared" si="42"/>
        <v>0</v>
      </c>
      <c r="BD103" s="81"/>
      <c r="BE103" s="82"/>
      <c r="BF103" s="83"/>
      <c r="BG103" s="44">
        <f t="shared" si="43"/>
        <v>0</v>
      </c>
      <c r="BH103" s="81"/>
      <c r="BI103" s="82"/>
      <c r="BJ103" s="83"/>
      <c r="BK103" s="44">
        <f t="shared" si="44"/>
        <v>0</v>
      </c>
    </row>
    <row r="104" spans="1:63" ht="14.25" customHeight="1" x14ac:dyDescent="0.25">
      <c r="A104" s="41"/>
      <c r="B104" s="42"/>
      <c r="C104" s="42"/>
      <c r="D104" s="35">
        <v>70</v>
      </c>
      <c r="E104" s="84"/>
      <c r="F104" s="42"/>
      <c r="G104" s="48" t="str">
        <f t="shared" si="27"/>
        <v/>
      </c>
      <c r="H104" s="25" t="str">
        <f t="array" ref="H104">IF(I104="","",IFERROR(INDEX(Lid!$F:$F,MATCH($E104,Lid!$A:$A,0)),""))</f>
        <v/>
      </c>
      <c r="I104" s="93" t="str">
        <f t="shared" si="28"/>
        <v/>
      </c>
      <c r="J104" s="48" t="str">
        <f t="shared" si="29"/>
        <v/>
      </c>
      <c r="K104" s="25" t="str">
        <f t="array" ref="K104">IF(I104="","",IFERROR($D$6 &amp; " " &amp;INDEX(Lid!$B:$B,MATCH($E104,Lid!$A:$A,0)),""))</f>
        <v/>
      </c>
      <c r="L104" s="44" t="str">
        <f t="shared" si="30"/>
        <v/>
      </c>
      <c r="M104" s="44" t="str">
        <f t="shared" si="31"/>
        <v/>
      </c>
      <c r="N104" s="44" t="str">
        <f t="shared" si="32"/>
        <v/>
      </c>
      <c r="O104" s="42"/>
      <c r="P104" s="81"/>
      <c r="Q104" s="82"/>
      <c r="R104" s="83"/>
      <c r="S104" s="44">
        <f t="shared" si="33"/>
        <v>0</v>
      </c>
      <c r="T104" s="81"/>
      <c r="U104" s="82"/>
      <c r="V104" s="83"/>
      <c r="W104" s="44">
        <f t="shared" si="34"/>
        <v>0</v>
      </c>
      <c r="X104" s="81"/>
      <c r="Y104" s="82"/>
      <c r="Z104" s="83"/>
      <c r="AA104" s="44">
        <f t="shared" si="35"/>
        <v>0</v>
      </c>
      <c r="AB104" s="81"/>
      <c r="AC104" s="82"/>
      <c r="AD104" s="83"/>
      <c r="AE104" s="44">
        <f t="shared" si="36"/>
        <v>0</v>
      </c>
      <c r="AF104" s="81"/>
      <c r="AG104" s="82"/>
      <c r="AH104" s="83"/>
      <c r="AI104" s="44">
        <f t="shared" si="37"/>
        <v>0</v>
      </c>
      <c r="AJ104" s="81"/>
      <c r="AK104" s="82"/>
      <c r="AL104" s="83"/>
      <c r="AM104" s="44">
        <f t="shared" si="38"/>
        <v>0</v>
      </c>
      <c r="AN104" s="81"/>
      <c r="AO104" s="82"/>
      <c r="AP104" s="83"/>
      <c r="AQ104" s="44">
        <f t="shared" si="39"/>
        <v>0</v>
      </c>
      <c r="AR104" s="81"/>
      <c r="AS104" s="82"/>
      <c r="AT104" s="83"/>
      <c r="AU104" s="44">
        <f t="shared" si="40"/>
        <v>0</v>
      </c>
      <c r="AV104" s="81"/>
      <c r="AW104" s="82"/>
      <c r="AX104" s="83"/>
      <c r="AY104" s="44">
        <f t="shared" si="41"/>
        <v>0</v>
      </c>
      <c r="AZ104" s="81"/>
      <c r="BA104" s="82"/>
      <c r="BB104" s="83"/>
      <c r="BC104" s="44">
        <f t="shared" si="42"/>
        <v>0</v>
      </c>
      <c r="BD104" s="81"/>
      <c r="BE104" s="82"/>
      <c r="BF104" s="83"/>
      <c r="BG104" s="44">
        <f t="shared" si="43"/>
        <v>0</v>
      </c>
      <c r="BH104" s="81"/>
      <c r="BI104" s="82"/>
      <c r="BJ104" s="83"/>
      <c r="BK104" s="44">
        <f t="shared" si="44"/>
        <v>0</v>
      </c>
    </row>
    <row r="105" spans="1:63" ht="14.25" customHeight="1" x14ac:dyDescent="0.25">
      <c r="A105" s="41"/>
      <c r="B105" s="42"/>
      <c r="C105" s="42"/>
      <c r="D105" s="35">
        <v>71</v>
      </c>
      <c r="E105" s="84"/>
      <c r="F105" s="42"/>
      <c r="G105" s="48" t="str">
        <f t="shared" si="27"/>
        <v/>
      </c>
      <c r="H105" s="25" t="str">
        <f t="array" ref="H105">IF(I105="","",IFERROR(INDEX(Lid!$F:$F,MATCH($E105,Lid!$A:$A,0)),""))</f>
        <v/>
      </c>
      <c r="I105" s="93" t="str">
        <f t="shared" si="28"/>
        <v/>
      </c>
      <c r="J105" s="48" t="str">
        <f t="shared" si="29"/>
        <v/>
      </c>
      <c r="K105" s="25" t="str">
        <f t="array" ref="K105">IF(I105="","",IFERROR($D$6 &amp; " " &amp;INDEX(Lid!$B:$B,MATCH($E105,Lid!$A:$A,0)),""))</f>
        <v/>
      </c>
      <c r="L105" s="44" t="str">
        <f t="shared" si="30"/>
        <v/>
      </c>
      <c r="M105" s="44" t="str">
        <f t="shared" si="31"/>
        <v/>
      </c>
      <c r="N105" s="44" t="str">
        <f t="shared" si="32"/>
        <v/>
      </c>
      <c r="O105" s="42"/>
      <c r="P105" s="81"/>
      <c r="Q105" s="82"/>
      <c r="R105" s="83"/>
      <c r="S105" s="44">
        <f t="shared" si="33"/>
        <v>0</v>
      </c>
      <c r="T105" s="81"/>
      <c r="U105" s="82"/>
      <c r="V105" s="83"/>
      <c r="W105" s="44">
        <f t="shared" si="34"/>
        <v>0</v>
      </c>
      <c r="X105" s="81"/>
      <c r="Y105" s="82"/>
      <c r="Z105" s="83"/>
      <c r="AA105" s="44">
        <f t="shared" si="35"/>
        <v>0</v>
      </c>
      <c r="AB105" s="81"/>
      <c r="AC105" s="82"/>
      <c r="AD105" s="83"/>
      <c r="AE105" s="44">
        <f t="shared" si="36"/>
        <v>0</v>
      </c>
      <c r="AF105" s="81"/>
      <c r="AG105" s="82"/>
      <c r="AH105" s="83"/>
      <c r="AI105" s="44">
        <f t="shared" si="37"/>
        <v>0</v>
      </c>
      <c r="AJ105" s="81"/>
      <c r="AK105" s="82"/>
      <c r="AL105" s="83"/>
      <c r="AM105" s="44">
        <f t="shared" si="38"/>
        <v>0</v>
      </c>
      <c r="AN105" s="81"/>
      <c r="AO105" s="82"/>
      <c r="AP105" s="83"/>
      <c r="AQ105" s="44">
        <f t="shared" si="39"/>
        <v>0</v>
      </c>
      <c r="AR105" s="81"/>
      <c r="AS105" s="82"/>
      <c r="AT105" s="83"/>
      <c r="AU105" s="44">
        <f t="shared" si="40"/>
        <v>0</v>
      </c>
      <c r="AV105" s="81"/>
      <c r="AW105" s="82"/>
      <c r="AX105" s="83"/>
      <c r="AY105" s="44">
        <f t="shared" si="41"/>
        <v>0</v>
      </c>
      <c r="AZ105" s="81"/>
      <c r="BA105" s="82"/>
      <c r="BB105" s="83"/>
      <c r="BC105" s="44">
        <f t="shared" si="42"/>
        <v>0</v>
      </c>
      <c r="BD105" s="81"/>
      <c r="BE105" s="82"/>
      <c r="BF105" s="83"/>
      <c r="BG105" s="44">
        <f t="shared" si="43"/>
        <v>0</v>
      </c>
      <c r="BH105" s="81"/>
      <c r="BI105" s="82"/>
      <c r="BJ105" s="83"/>
      <c r="BK105" s="44">
        <f t="shared" si="44"/>
        <v>0</v>
      </c>
    </row>
    <row r="106" spans="1:63" ht="14.25" customHeight="1" x14ac:dyDescent="0.25">
      <c r="A106" s="41"/>
      <c r="B106" s="42"/>
      <c r="C106" s="42"/>
      <c r="D106" s="35">
        <v>72</v>
      </c>
      <c r="E106" s="84"/>
      <c r="F106" s="42"/>
      <c r="G106" s="48" t="str">
        <f t="shared" si="27"/>
        <v/>
      </c>
      <c r="H106" s="25" t="str">
        <f t="array" ref="H106">IF(I106="","",IFERROR(INDEX(Lid!$F:$F,MATCH($E106,Lid!$A:$A,0)),""))</f>
        <v/>
      </c>
      <c r="I106" s="93" t="str">
        <f t="shared" si="28"/>
        <v/>
      </c>
      <c r="J106" s="48" t="str">
        <f t="shared" si="29"/>
        <v/>
      </c>
      <c r="K106" s="25" t="str">
        <f t="array" ref="K106">IF(I106="","",IFERROR($D$6 &amp; " " &amp;INDEX(Lid!$B:$B,MATCH($E106,Lid!$A:$A,0)),""))</f>
        <v/>
      </c>
      <c r="L106" s="44" t="str">
        <f t="shared" si="30"/>
        <v/>
      </c>
      <c r="M106" s="44" t="str">
        <f t="shared" si="31"/>
        <v/>
      </c>
      <c r="N106" s="44" t="str">
        <f t="shared" si="32"/>
        <v/>
      </c>
      <c r="O106" s="42"/>
      <c r="P106" s="81"/>
      <c r="Q106" s="82"/>
      <c r="R106" s="83"/>
      <c r="S106" s="44">
        <f t="shared" si="33"/>
        <v>0</v>
      </c>
      <c r="T106" s="81"/>
      <c r="U106" s="82"/>
      <c r="V106" s="83"/>
      <c r="W106" s="44">
        <f t="shared" si="34"/>
        <v>0</v>
      </c>
      <c r="X106" s="81"/>
      <c r="Y106" s="82"/>
      <c r="Z106" s="83"/>
      <c r="AA106" s="44">
        <f t="shared" si="35"/>
        <v>0</v>
      </c>
      <c r="AB106" s="81"/>
      <c r="AC106" s="82"/>
      <c r="AD106" s="83"/>
      <c r="AE106" s="44">
        <f t="shared" si="36"/>
        <v>0</v>
      </c>
      <c r="AF106" s="81"/>
      <c r="AG106" s="82"/>
      <c r="AH106" s="83"/>
      <c r="AI106" s="44">
        <f t="shared" si="37"/>
        <v>0</v>
      </c>
      <c r="AJ106" s="81"/>
      <c r="AK106" s="82"/>
      <c r="AL106" s="83"/>
      <c r="AM106" s="44">
        <f t="shared" si="38"/>
        <v>0</v>
      </c>
      <c r="AN106" s="81"/>
      <c r="AO106" s="82"/>
      <c r="AP106" s="83"/>
      <c r="AQ106" s="44">
        <f t="shared" si="39"/>
        <v>0</v>
      </c>
      <c r="AR106" s="81"/>
      <c r="AS106" s="82"/>
      <c r="AT106" s="83"/>
      <c r="AU106" s="44">
        <f t="shared" si="40"/>
        <v>0</v>
      </c>
      <c r="AV106" s="81"/>
      <c r="AW106" s="82"/>
      <c r="AX106" s="83"/>
      <c r="AY106" s="44">
        <f t="shared" si="41"/>
        <v>0</v>
      </c>
      <c r="AZ106" s="81"/>
      <c r="BA106" s="82"/>
      <c r="BB106" s="83"/>
      <c r="BC106" s="44">
        <f t="shared" si="42"/>
        <v>0</v>
      </c>
      <c r="BD106" s="81"/>
      <c r="BE106" s="82"/>
      <c r="BF106" s="83"/>
      <c r="BG106" s="44">
        <f t="shared" si="43"/>
        <v>0</v>
      </c>
      <c r="BH106" s="81"/>
      <c r="BI106" s="82"/>
      <c r="BJ106" s="83"/>
      <c r="BK106" s="44">
        <f t="shared" si="44"/>
        <v>0</v>
      </c>
    </row>
    <row r="107" spans="1:63" ht="14.25" customHeight="1" x14ac:dyDescent="0.25">
      <c r="A107" s="41"/>
      <c r="B107" s="42"/>
      <c r="C107" s="42"/>
      <c r="D107" s="35">
        <v>73</v>
      </c>
      <c r="E107" s="84"/>
      <c r="F107" s="42"/>
      <c r="G107" s="48" t="str">
        <f t="shared" si="27"/>
        <v/>
      </c>
      <c r="H107" s="25" t="str">
        <f t="array" ref="H107">IF(I107="","",IFERROR(INDEX(Lid!$F:$F,MATCH($E107,Lid!$A:$A,0)),""))</f>
        <v/>
      </c>
      <c r="I107" s="93" t="str">
        <f t="shared" si="28"/>
        <v/>
      </c>
      <c r="J107" s="48" t="str">
        <f t="shared" si="29"/>
        <v/>
      </c>
      <c r="K107" s="25" t="str">
        <f t="array" ref="K107">IF(I107="","",IFERROR($D$6 &amp; " " &amp;INDEX(Lid!$B:$B,MATCH($E107,Lid!$A:$A,0)),""))</f>
        <v/>
      </c>
      <c r="L107" s="44" t="str">
        <f t="shared" si="30"/>
        <v/>
      </c>
      <c r="M107" s="44" t="str">
        <f t="shared" si="31"/>
        <v/>
      </c>
      <c r="N107" s="44" t="str">
        <f t="shared" si="32"/>
        <v/>
      </c>
      <c r="O107" s="42"/>
      <c r="P107" s="81"/>
      <c r="Q107" s="82"/>
      <c r="R107" s="83"/>
      <c r="S107" s="44">
        <f t="shared" si="33"/>
        <v>0</v>
      </c>
      <c r="T107" s="81"/>
      <c r="U107" s="82"/>
      <c r="V107" s="83"/>
      <c r="W107" s="44">
        <f t="shared" si="34"/>
        <v>0</v>
      </c>
      <c r="X107" s="81"/>
      <c r="Y107" s="82"/>
      <c r="Z107" s="83"/>
      <c r="AA107" s="44">
        <f t="shared" si="35"/>
        <v>0</v>
      </c>
      <c r="AB107" s="81"/>
      <c r="AC107" s="82"/>
      <c r="AD107" s="83"/>
      <c r="AE107" s="44">
        <f t="shared" si="36"/>
        <v>0</v>
      </c>
      <c r="AF107" s="81"/>
      <c r="AG107" s="82"/>
      <c r="AH107" s="83"/>
      <c r="AI107" s="44">
        <f t="shared" si="37"/>
        <v>0</v>
      </c>
      <c r="AJ107" s="81"/>
      <c r="AK107" s="82"/>
      <c r="AL107" s="83"/>
      <c r="AM107" s="44">
        <f t="shared" si="38"/>
        <v>0</v>
      </c>
      <c r="AN107" s="81"/>
      <c r="AO107" s="82"/>
      <c r="AP107" s="83"/>
      <c r="AQ107" s="44">
        <f t="shared" si="39"/>
        <v>0</v>
      </c>
      <c r="AR107" s="81"/>
      <c r="AS107" s="82"/>
      <c r="AT107" s="83"/>
      <c r="AU107" s="44">
        <f t="shared" si="40"/>
        <v>0</v>
      </c>
      <c r="AV107" s="81"/>
      <c r="AW107" s="82"/>
      <c r="AX107" s="83"/>
      <c r="AY107" s="44">
        <f t="shared" si="41"/>
        <v>0</v>
      </c>
      <c r="AZ107" s="81"/>
      <c r="BA107" s="82"/>
      <c r="BB107" s="83"/>
      <c r="BC107" s="44">
        <f t="shared" si="42"/>
        <v>0</v>
      </c>
      <c r="BD107" s="81"/>
      <c r="BE107" s="82"/>
      <c r="BF107" s="83"/>
      <c r="BG107" s="44">
        <f t="shared" si="43"/>
        <v>0</v>
      </c>
      <c r="BH107" s="81"/>
      <c r="BI107" s="82"/>
      <c r="BJ107" s="83"/>
      <c r="BK107" s="44">
        <f t="shared" si="44"/>
        <v>0</v>
      </c>
    </row>
    <row r="108" spans="1:63" ht="14.25" customHeight="1" x14ac:dyDescent="0.25">
      <c r="A108" s="41"/>
      <c r="B108" s="42"/>
      <c r="C108" s="42"/>
      <c r="D108" s="35">
        <v>74</v>
      </c>
      <c r="E108" s="84"/>
      <c r="F108" s="42"/>
      <c r="G108" s="48" t="str">
        <f t="shared" si="27"/>
        <v/>
      </c>
      <c r="H108" s="25" t="str">
        <f t="array" ref="H108">IF(I108="","",IFERROR(INDEX(Lid!$F:$F,MATCH($E108,Lid!$A:$A,0)),""))</f>
        <v/>
      </c>
      <c r="I108" s="93" t="str">
        <f t="shared" si="28"/>
        <v/>
      </c>
      <c r="J108" s="48" t="str">
        <f t="shared" si="29"/>
        <v/>
      </c>
      <c r="K108" s="25" t="str">
        <f t="array" ref="K108">IF(I108="","",IFERROR($D$6 &amp; " " &amp;INDEX(Lid!$B:$B,MATCH($E108,Lid!$A:$A,0)),""))</f>
        <v/>
      </c>
      <c r="L108" s="44" t="str">
        <f t="shared" si="30"/>
        <v/>
      </c>
      <c r="M108" s="44" t="str">
        <f t="shared" si="31"/>
        <v/>
      </c>
      <c r="N108" s="44" t="str">
        <f t="shared" si="32"/>
        <v/>
      </c>
      <c r="O108" s="42"/>
      <c r="P108" s="81"/>
      <c r="Q108" s="82"/>
      <c r="R108" s="83"/>
      <c r="S108" s="44">
        <f t="shared" si="33"/>
        <v>0</v>
      </c>
      <c r="T108" s="81"/>
      <c r="U108" s="82"/>
      <c r="V108" s="83"/>
      <c r="W108" s="44">
        <f t="shared" si="34"/>
        <v>0</v>
      </c>
      <c r="X108" s="81"/>
      <c r="Y108" s="82"/>
      <c r="Z108" s="83"/>
      <c r="AA108" s="44">
        <f t="shared" si="35"/>
        <v>0</v>
      </c>
      <c r="AB108" s="81"/>
      <c r="AC108" s="82"/>
      <c r="AD108" s="83"/>
      <c r="AE108" s="44">
        <f t="shared" si="36"/>
        <v>0</v>
      </c>
      <c r="AF108" s="81"/>
      <c r="AG108" s="82"/>
      <c r="AH108" s="83"/>
      <c r="AI108" s="44">
        <f t="shared" si="37"/>
        <v>0</v>
      </c>
      <c r="AJ108" s="81"/>
      <c r="AK108" s="82"/>
      <c r="AL108" s="83"/>
      <c r="AM108" s="44">
        <f t="shared" si="38"/>
        <v>0</v>
      </c>
      <c r="AN108" s="81"/>
      <c r="AO108" s="82"/>
      <c r="AP108" s="83"/>
      <c r="AQ108" s="44">
        <f t="shared" si="39"/>
        <v>0</v>
      </c>
      <c r="AR108" s="81"/>
      <c r="AS108" s="82"/>
      <c r="AT108" s="83"/>
      <c r="AU108" s="44">
        <f t="shared" si="40"/>
        <v>0</v>
      </c>
      <c r="AV108" s="81"/>
      <c r="AW108" s="82"/>
      <c r="AX108" s="83"/>
      <c r="AY108" s="44">
        <f t="shared" si="41"/>
        <v>0</v>
      </c>
      <c r="AZ108" s="81"/>
      <c r="BA108" s="82"/>
      <c r="BB108" s="83"/>
      <c r="BC108" s="44">
        <f t="shared" si="42"/>
        <v>0</v>
      </c>
      <c r="BD108" s="81"/>
      <c r="BE108" s="82"/>
      <c r="BF108" s="83"/>
      <c r="BG108" s="44">
        <f t="shared" si="43"/>
        <v>0</v>
      </c>
      <c r="BH108" s="81"/>
      <c r="BI108" s="82"/>
      <c r="BJ108" s="83"/>
      <c r="BK108" s="44">
        <f t="shared" si="44"/>
        <v>0</v>
      </c>
    </row>
    <row r="109" spans="1:63" ht="14.25" customHeight="1" x14ac:dyDescent="0.25">
      <c r="A109" s="41"/>
      <c r="B109" s="42"/>
      <c r="C109" s="42"/>
      <c r="D109" s="35">
        <v>75</v>
      </c>
      <c r="E109" s="84"/>
      <c r="F109" s="42"/>
      <c r="G109" s="48" t="str">
        <f t="shared" si="27"/>
        <v/>
      </c>
      <c r="H109" s="25" t="str">
        <f t="array" ref="H109">IF(I109="","",IFERROR(INDEX(Lid!$F:$F,MATCH($E109,Lid!$A:$A,0)),""))</f>
        <v/>
      </c>
      <c r="I109" s="93" t="str">
        <f t="shared" si="28"/>
        <v/>
      </c>
      <c r="J109" s="48" t="str">
        <f t="shared" si="29"/>
        <v/>
      </c>
      <c r="K109" s="25" t="str">
        <f t="array" ref="K109">IF(I109="","",IFERROR($D$6 &amp; " " &amp;INDEX(Lid!$B:$B,MATCH($E109,Lid!$A:$A,0)),""))</f>
        <v/>
      </c>
      <c r="L109" s="44" t="str">
        <f t="shared" si="30"/>
        <v/>
      </c>
      <c r="M109" s="44" t="str">
        <f t="shared" si="31"/>
        <v/>
      </c>
      <c r="N109" s="44" t="str">
        <f t="shared" si="32"/>
        <v/>
      </c>
      <c r="O109" s="42"/>
      <c r="P109" s="81"/>
      <c r="Q109" s="82"/>
      <c r="R109" s="83"/>
      <c r="S109" s="44">
        <f t="shared" si="33"/>
        <v>0</v>
      </c>
      <c r="T109" s="81"/>
      <c r="U109" s="82"/>
      <c r="V109" s="83"/>
      <c r="W109" s="44">
        <f t="shared" si="34"/>
        <v>0</v>
      </c>
      <c r="X109" s="81"/>
      <c r="Y109" s="82"/>
      <c r="Z109" s="83"/>
      <c r="AA109" s="44">
        <f t="shared" si="35"/>
        <v>0</v>
      </c>
      <c r="AB109" s="81"/>
      <c r="AC109" s="82"/>
      <c r="AD109" s="83"/>
      <c r="AE109" s="44">
        <f t="shared" si="36"/>
        <v>0</v>
      </c>
      <c r="AF109" s="81"/>
      <c r="AG109" s="82"/>
      <c r="AH109" s="83"/>
      <c r="AI109" s="44">
        <f t="shared" si="37"/>
        <v>0</v>
      </c>
      <c r="AJ109" s="81"/>
      <c r="AK109" s="82"/>
      <c r="AL109" s="83"/>
      <c r="AM109" s="44">
        <f t="shared" si="38"/>
        <v>0</v>
      </c>
      <c r="AN109" s="81"/>
      <c r="AO109" s="82"/>
      <c r="AP109" s="83"/>
      <c r="AQ109" s="44">
        <f t="shared" si="39"/>
        <v>0</v>
      </c>
      <c r="AR109" s="81"/>
      <c r="AS109" s="82"/>
      <c r="AT109" s="83"/>
      <c r="AU109" s="44">
        <f t="shared" si="40"/>
        <v>0</v>
      </c>
      <c r="AV109" s="81"/>
      <c r="AW109" s="82"/>
      <c r="AX109" s="83"/>
      <c r="AY109" s="44">
        <f t="shared" si="41"/>
        <v>0</v>
      </c>
      <c r="AZ109" s="81"/>
      <c r="BA109" s="82"/>
      <c r="BB109" s="83"/>
      <c r="BC109" s="44">
        <f t="shared" si="42"/>
        <v>0</v>
      </c>
      <c r="BD109" s="81"/>
      <c r="BE109" s="82"/>
      <c r="BF109" s="83"/>
      <c r="BG109" s="44">
        <f t="shared" si="43"/>
        <v>0</v>
      </c>
      <c r="BH109" s="81"/>
      <c r="BI109" s="82"/>
      <c r="BJ109" s="83"/>
      <c r="BK109" s="44">
        <f t="shared" si="44"/>
        <v>0</v>
      </c>
    </row>
    <row r="110" spans="1:63" ht="14.25" customHeight="1" x14ac:dyDescent="0.25">
      <c r="A110" s="41"/>
      <c r="B110" s="42"/>
      <c r="C110" s="42"/>
      <c r="D110" s="35">
        <v>76</v>
      </c>
      <c r="E110" s="84"/>
      <c r="F110" s="42"/>
      <c r="G110" s="48" t="str">
        <f t="shared" si="27"/>
        <v/>
      </c>
      <c r="H110" s="25" t="str">
        <f t="array" ref="H110">IF(I110="","",IFERROR(INDEX(Lid!$F:$F,MATCH($E110,Lid!$A:$A,0)),""))</f>
        <v/>
      </c>
      <c r="I110" s="93" t="str">
        <f t="shared" si="28"/>
        <v/>
      </c>
      <c r="J110" s="48" t="str">
        <f t="shared" si="29"/>
        <v/>
      </c>
      <c r="K110" s="25" t="str">
        <f t="array" ref="K110">IF(I110="","",IFERROR($D$6 &amp; " " &amp;INDEX(Lid!$B:$B,MATCH($E110,Lid!$A:$A,0)),""))</f>
        <v/>
      </c>
      <c r="L110" s="44" t="str">
        <f t="shared" si="30"/>
        <v/>
      </c>
      <c r="M110" s="44" t="str">
        <f t="shared" si="31"/>
        <v/>
      </c>
      <c r="N110" s="44" t="str">
        <f t="shared" si="32"/>
        <v/>
      </c>
      <c r="O110" s="42"/>
      <c r="P110" s="81"/>
      <c r="Q110" s="82"/>
      <c r="R110" s="83"/>
      <c r="S110" s="44">
        <f t="shared" si="33"/>
        <v>0</v>
      </c>
      <c r="T110" s="81"/>
      <c r="U110" s="82"/>
      <c r="V110" s="83"/>
      <c r="W110" s="44">
        <f t="shared" si="34"/>
        <v>0</v>
      </c>
      <c r="X110" s="81"/>
      <c r="Y110" s="82"/>
      <c r="Z110" s="83"/>
      <c r="AA110" s="44">
        <f t="shared" si="35"/>
        <v>0</v>
      </c>
      <c r="AB110" s="81"/>
      <c r="AC110" s="82"/>
      <c r="AD110" s="83"/>
      <c r="AE110" s="44">
        <f t="shared" si="36"/>
        <v>0</v>
      </c>
      <c r="AF110" s="81"/>
      <c r="AG110" s="82"/>
      <c r="AH110" s="83"/>
      <c r="AI110" s="44">
        <f t="shared" si="37"/>
        <v>0</v>
      </c>
      <c r="AJ110" s="81"/>
      <c r="AK110" s="82"/>
      <c r="AL110" s="83"/>
      <c r="AM110" s="44">
        <f t="shared" si="38"/>
        <v>0</v>
      </c>
      <c r="AN110" s="81"/>
      <c r="AO110" s="82"/>
      <c r="AP110" s="83"/>
      <c r="AQ110" s="44">
        <f t="shared" si="39"/>
        <v>0</v>
      </c>
      <c r="AR110" s="81"/>
      <c r="AS110" s="82"/>
      <c r="AT110" s="83"/>
      <c r="AU110" s="44">
        <f t="shared" si="40"/>
        <v>0</v>
      </c>
      <c r="AV110" s="81"/>
      <c r="AW110" s="82"/>
      <c r="AX110" s="83"/>
      <c r="AY110" s="44">
        <f t="shared" si="41"/>
        <v>0</v>
      </c>
      <c r="AZ110" s="81"/>
      <c r="BA110" s="82"/>
      <c r="BB110" s="83"/>
      <c r="BC110" s="44">
        <f t="shared" si="42"/>
        <v>0</v>
      </c>
      <c r="BD110" s="81"/>
      <c r="BE110" s="82"/>
      <c r="BF110" s="83"/>
      <c r="BG110" s="44">
        <f t="shared" si="43"/>
        <v>0</v>
      </c>
      <c r="BH110" s="81"/>
      <c r="BI110" s="82"/>
      <c r="BJ110" s="83"/>
      <c r="BK110" s="44">
        <f t="shared" si="44"/>
        <v>0</v>
      </c>
    </row>
    <row r="111" spans="1:63" ht="14.25" customHeight="1" x14ac:dyDescent="0.25">
      <c r="A111" s="41"/>
      <c r="B111" s="42"/>
      <c r="C111" s="42"/>
      <c r="D111" s="35">
        <v>77</v>
      </c>
      <c r="E111" s="84"/>
      <c r="F111" s="42"/>
      <c r="G111" s="48" t="str">
        <f t="shared" si="27"/>
        <v/>
      </c>
      <c r="H111" s="25" t="str">
        <f t="array" ref="H111">IF(I111="","",IFERROR(INDEX(Lid!$F:$F,MATCH($E111,Lid!$A:$A,0)),""))</f>
        <v/>
      </c>
      <c r="I111" s="93" t="str">
        <f t="shared" si="28"/>
        <v/>
      </c>
      <c r="J111" s="48" t="str">
        <f t="shared" si="29"/>
        <v/>
      </c>
      <c r="K111" s="25" t="str">
        <f t="array" ref="K111">IF(I111="","",IFERROR($D$6 &amp; " " &amp;INDEX(Lid!$B:$B,MATCH($E111,Lid!$A:$A,0)),""))</f>
        <v/>
      </c>
      <c r="L111" s="44" t="str">
        <f t="shared" si="30"/>
        <v/>
      </c>
      <c r="M111" s="44" t="str">
        <f t="shared" si="31"/>
        <v/>
      </c>
      <c r="N111" s="44" t="str">
        <f t="shared" si="32"/>
        <v/>
      </c>
      <c r="O111" s="42"/>
      <c r="P111" s="81"/>
      <c r="Q111" s="82"/>
      <c r="R111" s="83"/>
      <c r="S111" s="44">
        <f t="shared" si="33"/>
        <v>0</v>
      </c>
      <c r="T111" s="81"/>
      <c r="U111" s="82"/>
      <c r="V111" s="83"/>
      <c r="W111" s="44">
        <f t="shared" si="34"/>
        <v>0</v>
      </c>
      <c r="X111" s="81"/>
      <c r="Y111" s="82"/>
      <c r="Z111" s="83"/>
      <c r="AA111" s="44">
        <f t="shared" si="35"/>
        <v>0</v>
      </c>
      <c r="AB111" s="81"/>
      <c r="AC111" s="82"/>
      <c r="AD111" s="83"/>
      <c r="AE111" s="44">
        <f t="shared" si="36"/>
        <v>0</v>
      </c>
      <c r="AF111" s="81"/>
      <c r="AG111" s="82"/>
      <c r="AH111" s="83"/>
      <c r="AI111" s="44">
        <f t="shared" si="37"/>
        <v>0</v>
      </c>
      <c r="AJ111" s="81"/>
      <c r="AK111" s="82"/>
      <c r="AL111" s="83"/>
      <c r="AM111" s="44">
        <f t="shared" si="38"/>
        <v>0</v>
      </c>
      <c r="AN111" s="81"/>
      <c r="AO111" s="82"/>
      <c r="AP111" s="83"/>
      <c r="AQ111" s="44">
        <f t="shared" si="39"/>
        <v>0</v>
      </c>
      <c r="AR111" s="81"/>
      <c r="AS111" s="82"/>
      <c r="AT111" s="83"/>
      <c r="AU111" s="44">
        <f t="shared" si="40"/>
        <v>0</v>
      </c>
      <c r="AV111" s="81"/>
      <c r="AW111" s="82"/>
      <c r="AX111" s="83"/>
      <c r="AY111" s="44">
        <f t="shared" si="41"/>
        <v>0</v>
      </c>
      <c r="AZ111" s="81"/>
      <c r="BA111" s="82"/>
      <c r="BB111" s="83"/>
      <c r="BC111" s="44">
        <f t="shared" si="42"/>
        <v>0</v>
      </c>
      <c r="BD111" s="81"/>
      <c r="BE111" s="82"/>
      <c r="BF111" s="83"/>
      <c r="BG111" s="44">
        <f t="shared" si="43"/>
        <v>0</v>
      </c>
      <c r="BH111" s="81"/>
      <c r="BI111" s="82"/>
      <c r="BJ111" s="83"/>
      <c r="BK111" s="44">
        <f t="shared" si="44"/>
        <v>0</v>
      </c>
    </row>
    <row r="112" spans="1:63" ht="14.25" customHeight="1" x14ac:dyDescent="0.25">
      <c r="A112" s="41"/>
      <c r="B112" s="42"/>
      <c r="C112" s="42"/>
      <c r="D112" s="35">
        <v>78</v>
      </c>
      <c r="E112" s="84"/>
      <c r="F112" s="42"/>
      <c r="G112" s="48" t="str">
        <f t="shared" si="27"/>
        <v/>
      </c>
      <c r="H112" s="25" t="str">
        <f t="array" ref="H112">IF(I112="","",IFERROR(INDEX(Lid!$F:$F,MATCH($E112,Lid!$A:$A,0)),""))</f>
        <v/>
      </c>
      <c r="I112" s="93" t="str">
        <f t="shared" si="28"/>
        <v/>
      </c>
      <c r="J112" s="48" t="str">
        <f t="shared" si="29"/>
        <v/>
      </c>
      <c r="K112" s="25" t="str">
        <f t="array" ref="K112">IF(I112="","",IFERROR($D$6 &amp; " " &amp;INDEX(Lid!$B:$B,MATCH($E112,Lid!$A:$A,0)),""))</f>
        <v/>
      </c>
      <c r="L112" s="44" t="str">
        <f t="shared" si="30"/>
        <v/>
      </c>
      <c r="M112" s="44" t="str">
        <f t="shared" si="31"/>
        <v/>
      </c>
      <c r="N112" s="44" t="str">
        <f t="shared" si="32"/>
        <v/>
      </c>
      <c r="O112" s="42"/>
      <c r="P112" s="81"/>
      <c r="Q112" s="82"/>
      <c r="R112" s="83"/>
      <c r="S112" s="44">
        <f t="shared" si="33"/>
        <v>0</v>
      </c>
      <c r="T112" s="81"/>
      <c r="U112" s="82"/>
      <c r="V112" s="83"/>
      <c r="W112" s="44">
        <f t="shared" si="34"/>
        <v>0</v>
      </c>
      <c r="X112" s="81"/>
      <c r="Y112" s="82"/>
      <c r="Z112" s="83"/>
      <c r="AA112" s="44">
        <f t="shared" si="35"/>
        <v>0</v>
      </c>
      <c r="AB112" s="81"/>
      <c r="AC112" s="82"/>
      <c r="AD112" s="83"/>
      <c r="AE112" s="44">
        <f t="shared" si="36"/>
        <v>0</v>
      </c>
      <c r="AF112" s="81"/>
      <c r="AG112" s="82"/>
      <c r="AH112" s="83"/>
      <c r="AI112" s="44">
        <f t="shared" si="37"/>
        <v>0</v>
      </c>
      <c r="AJ112" s="81"/>
      <c r="AK112" s="82"/>
      <c r="AL112" s="83"/>
      <c r="AM112" s="44">
        <f t="shared" si="38"/>
        <v>0</v>
      </c>
      <c r="AN112" s="81"/>
      <c r="AO112" s="82"/>
      <c r="AP112" s="83"/>
      <c r="AQ112" s="44">
        <f t="shared" si="39"/>
        <v>0</v>
      </c>
      <c r="AR112" s="81"/>
      <c r="AS112" s="82"/>
      <c r="AT112" s="83"/>
      <c r="AU112" s="44">
        <f t="shared" si="40"/>
        <v>0</v>
      </c>
      <c r="AV112" s="81"/>
      <c r="AW112" s="82"/>
      <c r="AX112" s="83"/>
      <c r="AY112" s="44">
        <f t="shared" si="41"/>
        <v>0</v>
      </c>
      <c r="AZ112" s="81"/>
      <c r="BA112" s="82"/>
      <c r="BB112" s="83"/>
      <c r="BC112" s="44">
        <f t="shared" si="42"/>
        <v>0</v>
      </c>
      <c r="BD112" s="81"/>
      <c r="BE112" s="82"/>
      <c r="BF112" s="83"/>
      <c r="BG112" s="44">
        <f t="shared" si="43"/>
        <v>0</v>
      </c>
      <c r="BH112" s="81"/>
      <c r="BI112" s="82"/>
      <c r="BJ112" s="83"/>
      <c r="BK112" s="44">
        <f t="shared" si="44"/>
        <v>0</v>
      </c>
    </row>
    <row r="113" spans="1:63" ht="14.25" customHeight="1" x14ac:dyDescent="0.25">
      <c r="A113" s="41"/>
      <c r="B113" s="42"/>
      <c r="C113" s="42"/>
      <c r="D113" s="35">
        <v>79</v>
      </c>
      <c r="E113" s="84"/>
      <c r="F113" s="42"/>
      <c r="G113" s="48" t="str">
        <f t="shared" si="27"/>
        <v/>
      </c>
      <c r="H113" s="25" t="str">
        <f t="array" ref="H113">IF(I113="","",IFERROR(INDEX(Lid!$F:$F,MATCH($E113,Lid!$A:$A,0)),""))</f>
        <v/>
      </c>
      <c r="I113" s="93" t="str">
        <f t="shared" si="28"/>
        <v/>
      </c>
      <c r="J113" s="48" t="str">
        <f t="shared" si="29"/>
        <v/>
      </c>
      <c r="K113" s="25" t="str">
        <f t="array" ref="K113">IF(I113="","",IFERROR($D$6 &amp; " " &amp;INDEX(Lid!$B:$B,MATCH($E113,Lid!$A:$A,0)),""))</f>
        <v/>
      </c>
      <c r="L113" s="44" t="str">
        <f t="shared" si="30"/>
        <v/>
      </c>
      <c r="M113" s="44" t="str">
        <f t="shared" si="31"/>
        <v/>
      </c>
      <c r="N113" s="44" t="str">
        <f t="shared" si="32"/>
        <v/>
      </c>
      <c r="O113" s="42"/>
      <c r="P113" s="81"/>
      <c r="Q113" s="82"/>
      <c r="R113" s="83"/>
      <c r="S113" s="44">
        <f t="shared" si="33"/>
        <v>0</v>
      </c>
      <c r="T113" s="81"/>
      <c r="U113" s="82"/>
      <c r="V113" s="83"/>
      <c r="W113" s="44">
        <f t="shared" si="34"/>
        <v>0</v>
      </c>
      <c r="X113" s="81"/>
      <c r="Y113" s="82"/>
      <c r="Z113" s="83"/>
      <c r="AA113" s="44">
        <f t="shared" si="35"/>
        <v>0</v>
      </c>
      <c r="AB113" s="81"/>
      <c r="AC113" s="82"/>
      <c r="AD113" s="83"/>
      <c r="AE113" s="44">
        <f t="shared" si="36"/>
        <v>0</v>
      </c>
      <c r="AF113" s="81"/>
      <c r="AG113" s="82"/>
      <c r="AH113" s="83"/>
      <c r="AI113" s="44">
        <f t="shared" si="37"/>
        <v>0</v>
      </c>
      <c r="AJ113" s="81"/>
      <c r="AK113" s="82"/>
      <c r="AL113" s="83"/>
      <c r="AM113" s="44">
        <f t="shared" si="38"/>
        <v>0</v>
      </c>
      <c r="AN113" s="81"/>
      <c r="AO113" s="82"/>
      <c r="AP113" s="83"/>
      <c r="AQ113" s="44">
        <f t="shared" si="39"/>
        <v>0</v>
      </c>
      <c r="AR113" s="81"/>
      <c r="AS113" s="82"/>
      <c r="AT113" s="83"/>
      <c r="AU113" s="44">
        <f t="shared" si="40"/>
        <v>0</v>
      </c>
      <c r="AV113" s="81"/>
      <c r="AW113" s="82"/>
      <c r="AX113" s="83"/>
      <c r="AY113" s="44">
        <f t="shared" si="41"/>
        <v>0</v>
      </c>
      <c r="AZ113" s="81"/>
      <c r="BA113" s="82"/>
      <c r="BB113" s="83"/>
      <c r="BC113" s="44">
        <f t="shared" si="42"/>
        <v>0</v>
      </c>
      <c r="BD113" s="81"/>
      <c r="BE113" s="82"/>
      <c r="BF113" s="83"/>
      <c r="BG113" s="44">
        <f t="shared" si="43"/>
        <v>0</v>
      </c>
      <c r="BH113" s="81"/>
      <c r="BI113" s="82"/>
      <c r="BJ113" s="83"/>
      <c r="BK113" s="44">
        <f t="shared" si="44"/>
        <v>0</v>
      </c>
    </row>
    <row r="114" spans="1:63" ht="14.25" customHeight="1" x14ac:dyDescent="0.25">
      <c r="A114" s="41"/>
      <c r="B114" s="42"/>
      <c r="C114" s="42"/>
      <c r="D114" s="35">
        <v>80</v>
      </c>
      <c r="E114" s="84"/>
      <c r="F114" s="42"/>
      <c r="G114" s="48" t="str">
        <f t="shared" si="27"/>
        <v/>
      </c>
      <c r="H114" s="25" t="str">
        <f t="array" ref="H114">IF(I114="","",IFERROR(INDEX(Lid!$F:$F,MATCH($E114,Lid!$A:$A,0)),""))</f>
        <v/>
      </c>
      <c r="I114" s="93" t="str">
        <f t="shared" si="28"/>
        <v/>
      </c>
      <c r="J114" s="48" t="str">
        <f t="shared" si="29"/>
        <v/>
      </c>
      <c r="K114" s="25" t="str">
        <f t="array" ref="K114">IF(I114="","",IFERROR($D$6 &amp; " " &amp;INDEX(Lid!$B:$B,MATCH($E114,Lid!$A:$A,0)),""))</f>
        <v/>
      </c>
      <c r="L114" s="44" t="str">
        <f t="shared" si="30"/>
        <v/>
      </c>
      <c r="M114" s="44" t="str">
        <f t="shared" si="31"/>
        <v/>
      </c>
      <c r="N114" s="44" t="str">
        <f t="shared" si="32"/>
        <v/>
      </c>
      <c r="O114" s="42"/>
      <c r="P114" s="81"/>
      <c r="Q114" s="82"/>
      <c r="R114" s="83"/>
      <c r="S114" s="44">
        <f t="shared" si="33"/>
        <v>0</v>
      </c>
      <c r="T114" s="81"/>
      <c r="U114" s="82"/>
      <c r="V114" s="83"/>
      <c r="W114" s="44">
        <f t="shared" si="34"/>
        <v>0</v>
      </c>
      <c r="X114" s="81"/>
      <c r="Y114" s="82"/>
      <c r="Z114" s="83"/>
      <c r="AA114" s="44">
        <f t="shared" si="35"/>
        <v>0</v>
      </c>
      <c r="AB114" s="81"/>
      <c r="AC114" s="82"/>
      <c r="AD114" s="83"/>
      <c r="AE114" s="44">
        <f t="shared" si="36"/>
        <v>0</v>
      </c>
      <c r="AF114" s="81"/>
      <c r="AG114" s="82"/>
      <c r="AH114" s="83"/>
      <c r="AI114" s="44">
        <f t="shared" si="37"/>
        <v>0</v>
      </c>
      <c r="AJ114" s="81"/>
      <c r="AK114" s="82"/>
      <c r="AL114" s="83"/>
      <c r="AM114" s="44">
        <f t="shared" si="38"/>
        <v>0</v>
      </c>
      <c r="AN114" s="81"/>
      <c r="AO114" s="82"/>
      <c r="AP114" s="83"/>
      <c r="AQ114" s="44">
        <f t="shared" si="39"/>
        <v>0</v>
      </c>
      <c r="AR114" s="81"/>
      <c r="AS114" s="82"/>
      <c r="AT114" s="83"/>
      <c r="AU114" s="44">
        <f t="shared" si="40"/>
        <v>0</v>
      </c>
      <c r="AV114" s="81"/>
      <c r="AW114" s="82"/>
      <c r="AX114" s="83"/>
      <c r="AY114" s="44">
        <f t="shared" si="41"/>
        <v>0</v>
      </c>
      <c r="AZ114" s="81"/>
      <c r="BA114" s="82"/>
      <c r="BB114" s="83"/>
      <c r="BC114" s="44">
        <f t="shared" si="42"/>
        <v>0</v>
      </c>
      <c r="BD114" s="81"/>
      <c r="BE114" s="82"/>
      <c r="BF114" s="83"/>
      <c r="BG114" s="44">
        <f t="shared" si="43"/>
        <v>0</v>
      </c>
      <c r="BH114" s="81"/>
      <c r="BI114" s="82"/>
      <c r="BJ114" s="83"/>
      <c r="BK114" s="44">
        <f t="shared" si="44"/>
        <v>0</v>
      </c>
    </row>
    <row r="115" spans="1:63" ht="14.25" customHeight="1" x14ac:dyDescent="0.25">
      <c r="A115" s="41"/>
      <c r="B115" s="42"/>
      <c r="C115" s="42"/>
      <c r="D115" s="35">
        <v>81</v>
      </c>
      <c r="E115" s="84"/>
      <c r="F115" s="42"/>
      <c r="G115" s="48" t="str">
        <f t="shared" si="27"/>
        <v/>
      </c>
      <c r="H115" s="25" t="str">
        <f t="array" ref="H115">IF(I115="","",IFERROR(INDEX(Lid!$F:$F,MATCH($E115,Lid!$A:$A,0)),""))</f>
        <v/>
      </c>
      <c r="I115" s="93" t="str">
        <f t="shared" si="28"/>
        <v/>
      </c>
      <c r="J115" s="48" t="str">
        <f t="shared" si="29"/>
        <v/>
      </c>
      <c r="K115" s="25" t="str">
        <f t="array" ref="K115">IF(I115="","",IFERROR($D$6 &amp; " " &amp;INDEX(Lid!$B:$B,MATCH($E115,Lid!$A:$A,0)),""))</f>
        <v/>
      </c>
      <c r="L115" s="44" t="str">
        <f t="shared" si="30"/>
        <v/>
      </c>
      <c r="M115" s="44" t="str">
        <f t="shared" si="31"/>
        <v/>
      </c>
      <c r="N115" s="44" t="str">
        <f t="shared" si="32"/>
        <v/>
      </c>
      <c r="O115" s="42"/>
      <c r="P115" s="81"/>
      <c r="Q115" s="82"/>
      <c r="R115" s="83"/>
      <c r="S115" s="44">
        <f t="shared" si="33"/>
        <v>0</v>
      </c>
      <c r="T115" s="81"/>
      <c r="U115" s="82"/>
      <c r="V115" s="83"/>
      <c r="W115" s="44">
        <f t="shared" si="34"/>
        <v>0</v>
      </c>
      <c r="X115" s="81"/>
      <c r="Y115" s="82"/>
      <c r="Z115" s="83"/>
      <c r="AA115" s="44">
        <f t="shared" si="35"/>
        <v>0</v>
      </c>
      <c r="AB115" s="81"/>
      <c r="AC115" s="82"/>
      <c r="AD115" s="83"/>
      <c r="AE115" s="44">
        <f t="shared" si="36"/>
        <v>0</v>
      </c>
      <c r="AF115" s="81"/>
      <c r="AG115" s="82"/>
      <c r="AH115" s="83"/>
      <c r="AI115" s="44">
        <f t="shared" si="37"/>
        <v>0</v>
      </c>
      <c r="AJ115" s="81"/>
      <c r="AK115" s="82"/>
      <c r="AL115" s="83"/>
      <c r="AM115" s="44">
        <f t="shared" si="38"/>
        <v>0</v>
      </c>
      <c r="AN115" s="81"/>
      <c r="AO115" s="82"/>
      <c r="AP115" s="83"/>
      <c r="AQ115" s="44">
        <f t="shared" si="39"/>
        <v>0</v>
      </c>
      <c r="AR115" s="81"/>
      <c r="AS115" s="82"/>
      <c r="AT115" s="83"/>
      <c r="AU115" s="44">
        <f t="shared" si="40"/>
        <v>0</v>
      </c>
      <c r="AV115" s="81"/>
      <c r="AW115" s="82"/>
      <c r="AX115" s="83"/>
      <c r="AY115" s="44">
        <f t="shared" si="41"/>
        <v>0</v>
      </c>
      <c r="AZ115" s="81"/>
      <c r="BA115" s="82"/>
      <c r="BB115" s="83"/>
      <c r="BC115" s="44">
        <f t="shared" si="42"/>
        <v>0</v>
      </c>
      <c r="BD115" s="81"/>
      <c r="BE115" s="82"/>
      <c r="BF115" s="83"/>
      <c r="BG115" s="44">
        <f t="shared" si="43"/>
        <v>0</v>
      </c>
      <c r="BH115" s="81"/>
      <c r="BI115" s="82"/>
      <c r="BJ115" s="83"/>
      <c r="BK115" s="44">
        <f t="shared" si="44"/>
        <v>0</v>
      </c>
    </row>
    <row r="116" spans="1:63" ht="14.25" customHeight="1" x14ac:dyDescent="0.25">
      <c r="A116" s="41"/>
      <c r="B116" s="42"/>
      <c r="C116" s="42"/>
      <c r="D116" s="35">
        <v>82</v>
      </c>
      <c r="E116" s="84"/>
      <c r="F116" s="42"/>
      <c r="G116" s="48" t="str">
        <f t="shared" si="27"/>
        <v/>
      </c>
      <c r="H116" s="25" t="str">
        <f t="array" ref="H116">IF(I116="","",IFERROR(INDEX(Lid!$F:$F,MATCH($E116,Lid!$A:$A,0)),""))</f>
        <v/>
      </c>
      <c r="I116" s="93" t="str">
        <f t="shared" si="28"/>
        <v/>
      </c>
      <c r="J116" s="48" t="str">
        <f t="shared" si="29"/>
        <v/>
      </c>
      <c r="K116" s="25" t="str">
        <f t="array" ref="K116">IF(I116="","",IFERROR($D$6 &amp; " " &amp;INDEX(Lid!$B:$B,MATCH($E116,Lid!$A:$A,0)),""))</f>
        <v/>
      </c>
      <c r="L116" s="44" t="str">
        <f t="shared" si="30"/>
        <v/>
      </c>
      <c r="M116" s="44" t="str">
        <f t="shared" si="31"/>
        <v/>
      </c>
      <c r="N116" s="44" t="str">
        <f t="shared" si="32"/>
        <v/>
      </c>
      <c r="O116" s="42"/>
      <c r="P116" s="81"/>
      <c r="Q116" s="82"/>
      <c r="R116" s="83"/>
      <c r="S116" s="44">
        <f t="shared" si="33"/>
        <v>0</v>
      </c>
      <c r="T116" s="81"/>
      <c r="U116" s="82"/>
      <c r="V116" s="83"/>
      <c r="W116" s="44">
        <f t="shared" si="34"/>
        <v>0</v>
      </c>
      <c r="X116" s="81"/>
      <c r="Y116" s="82"/>
      <c r="Z116" s="83"/>
      <c r="AA116" s="44">
        <f t="shared" si="35"/>
        <v>0</v>
      </c>
      <c r="AB116" s="81"/>
      <c r="AC116" s="82"/>
      <c r="AD116" s="83"/>
      <c r="AE116" s="44">
        <f t="shared" si="36"/>
        <v>0</v>
      </c>
      <c r="AF116" s="81"/>
      <c r="AG116" s="82"/>
      <c r="AH116" s="83"/>
      <c r="AI116" s="44">
        <f t="shared" si="37"/>
        <v>0</v>
      </c>
      <c r="AJ116" s="81"/>
      <c r="AK116" s="82"/>
      <c r="AL116" s="83"/>
      <c r="AM116" s="44">
        <f t="shared" si="38"/>
        <v>0</v>
      </c>
      <c r="AN116" s="81"/>
      <c r="AO116" s="82"/>
      <c r="AP116" s="83"/>
      <c r="AQ116" s="44">
        <f t="shared" si="39"/>
        <v>0</v>
      </c>
      <c r="AR116" s="81"/>
      <c r="AS116" s="82"/>
      <c r="AT116" s="83"/>
      <c r="AU116" s="44">
        <f t="shared" si="40"/>
        <v>0</v>
      </c>
      <c r="AV116" s="81"/>
      <c r="AW116" s="82"/>
      <c r="AX116" s="83"/>
      <c r="AY116" s="44">
        <f t="shared" si="41"/>
        <v>0</v>
      </c>
      <c r="AZ116" s="81"/>
      <c r="BA116" s="82"/>
      <c r="BB116" s="83"/>
      <c r="BC116" s="44">
        <f t="shared" si="42"/>
        <v>0</v>
      </c>
      <c r="BD116" s="81"/>
      <c r="BE116" s="82"/>
      <c r="BF116" s="83"/>
      <c r="BG116" s="44">
        <f t="shared" si="43"/>
        <v>0</v>
      </c>
      <c r="BH116" s="81"/>
      <c r="BI116" s="82"/>
      <c r="BJ116" s="83"/>
      <c r="BK116" s="44">
        <f t="shared" si="44"/>
        <v>0</v>
      </c>
    </row>
    <row r="117" spans="1:63" ht="14.25" customHeight="1" x14ac:dyDescent="0.25">
      <c r="A117" s="41"/>
      <c r="B117" s="42"/>
      <c r="C117" s="42"/>
      <c r="D117" s="35">
        <v>83</v>
      </c>
      <c r="E117" s="84"/>
      <c r="F117" s="42"/>
      <c r="G117" s="48" t="str">
        <f t="shared" si="27"/>
        <v/>
      </c>
      <c r="H117" s="25" t="str">
        <f t="array" ref="H117">IF(I117="","",IFERROR(INDEX(Lid!$F:$F,MATCH($E117,Lid!$A:$A,0)),""))</f>
        <v/>
      </c>
      <c r="I117" s="93" t="str">
        <f t="shared" si="28"/>
        <v/>
      </c>
      <c r="J117" s="48" t="str">
        <f t="shared" si="29"/>
        <v/>
      </c>
      <c r="K117" s="25" t="str">
        <f t="array" ref="K117">IF(I117="","",IFERROR($D$6 &amp; " " &amp;INDEX(Lid!$B:$B,MATCH($E117,Lid!$A:$A,0)),""))</f>
        <v/>
      </c>
      <c r="L117" s="44" t="str">
        <f t="shared" si="30"/>
        <v/>
      </c>
      <c r="M117" s="44" t="str">
        <f t="shared" si="31"/>
        <v/>
      </c>
      <c r="N117" s="44" t="str">
        <f t="shared" si="32"/>
        <v/>
      </c>
      <c r="O117" s="42"/>
      <c r="P117" s="81"/>
      <c r="Q117" s="82"/>
      <c r="R117" s="83"/>
      <c r="S117" s="44">
        <f t="shared" si="33"/>
        <v>0</v>
      </c>
      <c r="T117" s="81"/>
      <c r="U117" s="82"/>
      <c r="V117" s="83"/>
      <c r="W117" s="44">
        <f t="shared" si="34"/>
        <v>0</v>
      </c>
      <c r="X117" s="81"/>
      <c r="Y117" s="82"/>
      <c r="Z117" s="83"/>
      <c r="AA117" s="44">
        <f t="shared" si="35"/>
        <v>0</v>
      </c>
      <c r="AB117" s="81"/>
      <c r="AC117" s="82"/>
      <c r="AD117" s="83"/>
      <c r="AE117" s="44">
        <f t="shared" si="36"/>
        <v>0</v>
      </c>
      <c r="AF117" s="81"/>
      <c r="AG117" s="82"/>
      <c r="AH117" s="83"/>
      <c r="AI117" s="44">
        <f t="shared" si="37"/>
        <v>0</v>
      </c>
      <c r="AJ117" s="81"/>
      <c r="AK117" s="82"/>
      <c r="AL117" s="83"/>
      <c r="AM117" s="44">
        <f t="shared" si="38"/>
        <v>0</v>
      </c>
      <c r="AN117" s="81"/>
      <c r="AO117" s="82"/>
      <c r="AP117" s="83"/>
      <c r="AQ117" s="44">
        <f t="shared" si="39"/>
        <v>0</v>
      </c>
      <c r="AR117" s="81"/>
      <c r="AS117" s="82"/>
      <c r="AT117" s="83"/>
      <c r="AU117" s="44">
        <f t="shared" si="40"/>
        <v>0</v>
      </c>
      <c r="AV117" s="81"/>
      <c r="AW117" s="82"/>
      <c r="AX117" s="83"/>
      <c r="AY117" s="44">
        <f t="shared" si="41"/>
        <v>0</v>
      </c>
      <c r="AZ117" s="81"/>
      <c r="BA117" s="82"/>
      <c r="BB117" s="83"/>
      <c r="BC117" s="44">
        <f t="shared" si="42"/>
        <v>0</v>
      </c>
      <c r="BD117" s="81"/>
      <c r="BE117" s="82"/>
      <c r="BF117" s="83"/>
      <c r="BG117" s="44">
        <f t="shared" si="43"/>
        <v>0</v>
      </c>
      <c r="BH117" s="81"/>
      <c r="BI117" s="82"/>
      <c r="BJ117" s="83"/>
      <c r="BK117" s="44">
        <f t="shared" si="44"/>
        <v>0</v>
      </c>
    </row>
    <row r="118" spans="1:63" ht="14.25" customHeight="1" x14ac:dyDescent="0.25">
      <c r="A118" s="41"/>
      <c r="B118" s="42"/>
      <c r="C118" s="42"/>
      <c r="D118" s="35">
        <v>84</v>
      </c>
      <c r="E118" s="84"/>
      <c r="F118" s="42"/>
      <c r="G118" s="48" t="str">
        <f t="shared" si="27"/>
        <v/>
      </c>
      <c r="H118" s="25" t="str">
        <f t="array" ref="H118">IF(I118="","",IFERROR(INDEX(Lid!$F:$F,MATCH($E118,Lid!$A:$A,0)),""))</f>
        <v/>
      </c>
      <c r="I118" s="93" t="str">
        <f t="shared" si="28"/>
        <v/>
      </c>
      <c r="J118" s="48" t="str">
        <f t="shared" si="29"/>
        <v/>
      </c>
      <c r="K118" s="25" t="str">
        <f t="array" ref="K118">IF(I118="","",IFERROR($D$6 &amp; " " &amp;INDEX(Lid!$B:$B,MATCH($E118,Lid!$A:$A,0)),""))</f>
        <v/>
      </c>
      <c r="L118" s="44" t="str">
        <f t="shared" si="30"/>
        <v/>
      </c>
      <c r="M118" s="44" t="str">
        <f t="shared" si="31"/>
        <v/>
      </c>
      <c r="N118" s="44" t="str">
        <f t="shared" si="32"/>
        <v/>
      </c>
      <c r="O118" s="42"/>
      <c r="P118" s="81"/>
      <c r="Q118" s="82"/>
      <c r="R118" s="83"/>
      <c r="S118" s="44">
        <f t="shared" si="33"/>
        <v>0</v>
      </c>
      <c r="T118" s="81"/>
      <c r="U118" s="82"/>
      <c r="V118" s="83"/>
      <c r="W118" s="44">
        <f t="shared" si="34"/>
        <v>0</v>
      </c>
      <c r="X118" s="81"/>
      <c r="Y118" s="82"/>
      <c r="Z118" s="83"/>
      <c r="AA118" s="44">
        <f t="shared" si="35"/>
        <v>0</v>
      </c>
      <c r="AB118" s="81"/>
      <c r="AC118" s="82"/>
      <c r="AD118" s="83"/>
      <c r="AE118" s="44">
        <f t="shared" si="36"/>
        <v>0</v>
      </c>
      <c r="AF118" s="81"/>
      <c r="AG118" s="82"/>
      <c r="AH118" s="83"/>
      <c r="AI118" s="44">
        <f t="shared" si="37"/>
        <v>0</v>
      </c>
      <c r="AJ118" s="81"/>
      <c r="AK118" s="82"/>
      <c r="AL118" s="83"/>
      <c r="AM118" s="44">
        <f t="shared" si="38"/>
        <v>0</v>
      </c>
      <c r="AN118" s="81"/>
      <c r="AO118" s="82"/>
      <c r="AP118" s="83"/>
      <c r="AQ118" s="44">
        <f t="shared" si="39"/>
        <v>0</v>
      </c>
      <c r="AR118" s="81"/>
      <c r="AS118" s="82"/>
      <c r="AT118" s="83"/>
      <c r="AU118" s="44">
        <f t="shared" si="40"/>
        <v>0</v>
      </c>
      <c r="AV118" s="81"/>
      <c r="AW118" s="82"/>
      <c r="AX118" s="83"/>
      <c r="AY118" s="44">
        <f t="shared" si="41"/>
        <v>0</v>
      </c>
      <c r="AZ118" s="81"/>
      <c r="BA118" s="82"/>
      <c r="BB118" s="83"/>
      <c r="BC118" s="44">
        <f t="shared" si="42"/>
        <v>0</v>
      </c>
      <c r="BD118" s="81"/>
      <c r="BE118" s="82"/>
      <c r="BF118" s="83"/>
      <c r="BG118" s="44">
        <f t="shared" si="43"/>
        <v>0</v>
      </c>
      <c r="BH118" s="81"/>
      <c r="BI118" s="82"/>
      <c r="BJ118" s="83"/>
      <c r="BK118" s="44">
        <f t="shared" si="44"/>
        <v>0</v>
      </c>
    </row>
    <row r="119" spans="1:63" ht="14.25" customHeight="1" x14ac:dyDescent="0.25">
      <c r="A119" s="41"/>
      <c r="B119" s="42"/>
      <c r="C119" s="42"/>
      <c r="D119" s="35">
        <v>85</v>
      </c>
      <c r="E119" s="84"/>
      <c r="F119" s="42"/>
      <c r="G119" s="48" t="str">
        <f t="shared" si="27"/>
        <v/>
      </c>
      <c r="H119" s="25" t="str">
        <f t="array" ref="H119">IF(I119="","",IFERROR(INDEX(Lid!$F:$F,MATCH($E119,Lid!$A:$A,0)),""))</f>
        <v/>
      </c>
      <c r="I119" s="93" t="str">
        <f t="shared" si="28"/>
        <v/>
      </c>
      <c r="J119" s="48" t="str">
        <f t="shared" si="29"/>
        <v/>
      </c>
      <c r="K119" s="25" t="str">
        <f t="array" ref="K119">IF(I119="","",IFERROR($D$6 &amp; " " &amp;INDEX(Lid!$B:$B,MATCH($E119,Lid!$A:$A,0)),""))</f>
        <v/>
      </c>
      <c r="L119" s="44" t="str">
        <f t="shared" si="30"/>
        <v/>
      </c>
      <c r="M119" s="44" t="str">
        <f t="shared" si="31"/>
        <v/>
      </c>
      <c r="N119" s="44" t="str">
        <f t="shared" si="32"/>
        <v/>
      </c>
      <c r="O119" s="42"/>
      <c r="P119" s="81"/>
      <c r="Q119" s="82"/>
      <c r="R119" s="83"/>
      <c r="S119" s="44">
        <f t="shared" si="33"/>
        <v>0</v>
      </c>
      <c r="T119" s="81"/>
      <c r="U119" s="82"/>
      <c r="V119" s="83"/>
      <c r="W119" s="44">
        <f t="shared" si="34"/>
        <v>0</v>
      </c>
      <c r="X119" s="81"/>
      <c r="Y119" s="82"/>
      <c r="Z119" s="83"/>
      <c r="AA119" s="44">
        <f t="shared" si="35"/>
        <v>0</v>
      </c>
      <c r="AB119" s="81"/>
      <c r="AC119" s="82"/>
      <c r="AD119" s="83"/>
      <c r="AE119" s="44">
        <f t="shared" si="36"/>
        <v>0</v>
      </c>
      <c r="AF119" s="81"/>
      <c r="AG119" s="82"/>
      <c r="AH119" s="83"/>
      <c r="AI119" s="44">
        <f t="shared" si="37"/>
        <v>0</v>
      </c>
      <c r="AJ119" s="81"/>
      <c r="AK119" s="82"/>
      <c r="AL119" s="83"/>
      <c r="AM119" s="44">
        <f t="shared" si="38"/>
        <v>0</v>
      </c>
      <c r="AN119" s="81"/>
      <c r="AO119" s="82"/>
      <c r="AP119" s="83"/>
      <c r="AQ119" s="44">
        <f t="shared" si="39"/>
        <v>0</v>
      </c>
      <c r="AR119" s="81"/>
      <c r="AS119" s="82"/>
      <c r="AT119" s="83"/>
      <c r="AU119" s="44">
        <f t="shared" si="40"/>
        <v>0</v>
      </c>
      <c r="AV119" s="81"/>
      <c r="AW119" s="82"/>
      <c r="AX119" s="83"/>
      <c r="AY119" s="44">
        <f t="shared" si="41"/>
        <v>0</v>
      </c>
      <c r="AZ119" s="81"/>
      <c r="BA119" s="82"/>
      <c r="BB119" s="83"/>
      <c r="BC119" s="44">
        <f t="shared" si="42"/>
        <v>0</v>
      </c>
      <c r="BD119" s="81"/>
      <c r="BE119" s="82"/>
      <c r="BF119" s="83"/>
      <c r="BG119" s="44">
        <f t="shared" si="43"/>
        <v>0</v>
      </c>
      <c r="BH119" s="81"/>
      <c r="BI119" s="82"/>
      <c r="BJ119" s="83"/>
      <c r="BK119" s="44">
        <f t="shared" si="44"/>
        <v>0</v>
      </c>
    </row>
    <row r="120" spans="1:63" ht="14.25" customHeight="1" x14ac:dyDescent="0.25">
      <c r="A120" s="41"/>
      <c r="B120" s="42"/>
      <c r="C120" s="42"/>
      <c r="D120" s="35">
        <v>86</v>
      </c>
      <c r="E120" s="84"/>
      <c r="F120" s="42"/>
      <c r="G120" s="48" t="str">
        <f t="shared" si="27"/>
        <v/>
      </c>
      <c r="H120" s="25" t="str">
        <f t="array" ref="H120">IF(I120="","",IFERROR(INDEX(Lid!$F:$F,MATCH($E120,Lid!$A:$A,0)),""))</f>
        <v/>
      </c>
      <c r="I120" s="93" t="str">
        <f t="shared" si="28"/>
        <v/>
      </c>
      <c r="J120" s="48" t="str">
        <f t="shared" si="29"/>
        <v/>
      </c>
      <c r="K120" s="25" t="str">
        <f t="array" ref="K120">IF(I120="","",IFERROR($D$6 &amp; " " &amp;INDEX(Lid!$B:$B,MATCH($E120,Lid!$A:$A,0)),""))</f>
        <v/>
      </c>
      <c r="L120" s="44" t="str">
        <f t="shared" si="30"/>
        <v/>
      </c>
      <c r="M120" s="44" t="str">
        <f t="shared" si="31"/>
        <v/>
      </c>
      <c r="N120" s="44" t="str">
        <f t="shared" si="32"/>
        <v/>
      </c>
      <c r="O120" s="42"/>
      <c r="P120" s="81"/>
      <c r="Q120" s="82"/>
      <c r="R120" s="83"/>
      <c r="S120" s="44">
        <f t="shared" si="33"/>
        <v>0</v>
      </c>
      <c r="T120" s="81"/>
      <c r="U120" s="82"/>
      <c r="V120" s="83"/>
      <c r="W120" s="44">
        <f t="shared" si="34"/>
        <v>0</v>
      </c>
      <c r="X120" s="81"/>
      <c r="Y120" s="82"/>
      <c r="Z120" s="83"/>
      <c r="AA120" s="44">
        <f t="shared" si="35"/>
        <v>0</v>
      </c>
      <c r="AB120" s="81"/>
      <c r="AC120" s="82"/>
      <c r="AD120" s="83"/>
      <c r="AE120" s="44">
        <f t="shared" si="36"/>
        <v>0</v>
      </c>
      <c r="AF120" s="81"/>
      <c r="AG120" s="82"/>
      <c r="AH120" s="83"/>
      <c r="AI120" s="44">
        <f t="shared" si="37"/>
        <v>0</v>
      </c>
      <c r="AJ120" s="81"/>
      <c r="AK120" s="82"/>
      <c r="AL120" s="83"/>
      <c r="AM120" s="44">
        <f t="shared" si="38"/>
        <v>0</v>
      </c>
      <c r="AN120" s="81"/>
      <c r="AO120" s="82"/>
      <c r="AP120" s="83"/>
      <c r="AQ120" s="44">
        <f t="shared" si="39"/>
        <v>0</v>
      </c>
      <c r="AR120" s="81"/>
      <c r="AS120" s="82"/>
      <c r="AT120" s="83"/>
      <c r="AU120" s="44">
        <f t="shared" si="40"/>
        <v>0</v>
      </c>
      <c r="AV120" s="81"/>
      <c r="AW120" s="82"/>
      <c r="AX120" s="83"/>
      <c r="AY120" s="44">
        <f t="shared" si="41"/>
        <v>0</v>
      </c>
      <c r="AZ120" s="81"/>
      <c r="BA120" s="82"/>
      <c r="BB120" s="83"/>
      <c r="BC120" s="44">
        <f t="shared" si="42"/>
        <v>0</v>
      </c>
      <c r="BD120" s="81"/>
      <c r="BE120" s="82"/>
      <c r="BF120" s="83"/>
      <c r="BG120" s="44">
        <f t="shared" si="43"/>
        <v>0</v>
      </c>
      <c r="BH120" s="81"/>
      <c r="BI120" s="82"/>
      <c r="BJ120" s="83"/>
      <c r="BK120" s="44">
        <f t="shared" si="44"/>
        <v>0</v>
      </c>
    </row>
    <row r="121" spans="1:63" ht="14.25" customHeight="1" x14ac:dyDescent="0.25">
      <c r="A121" s="41"/>
      <c r="B121" s="42"/>
      <c r="C121" s="42"/>
      <c r="D121" s="35">
        <v>87</v>
      </c>
      <c r="E121" s="84"/>
      <c r="F121" s="42"/>
      <c r="G121" s="48" t="str">
        <f t="shared" si="27"/>
        <v/>
      </c>
      <c r="H121" s="25" t="str">
        <f t="array" ref="H121">IF(I121="","",IFERROR(INDEX(Lid!$F:$F,MATCH($E121,Lid!$A:$A,0)),""))</f>
        <v/>
      </c>
      <c r="I121" s="93" t="str">
        <f t="shared" si="28"/>
        <v/>
      </c>
      <c r="J121" s="48" t="str">
        <f t="shared" si="29"/>
        <v/>
      </c>
      <c r="K121" s="25" t="str">
        <f t="array" ref="K121">IF(I121="","",IFERROR($D$6 &amp; " " &amp;INDEX(Lid!$B:$B,MATCH($E121,Lid!$A:$A,0)),""))</f>
        <v/>
      </c>
      <c r="L121" s="44" t="str">
        <f t="shared" si="30"/>
        <v/>
      </c>
      <c r="M121" s="44" t="str">
        <f t="shared" si="31"/>
        <v/>
      </c>
      <c r="N121" s="44" t="str">
        <f t="shared" si="32"/>
        <v/>
      </c>
      <c r="O121" s="42"/>
      <c r="P121" s="81"/>
      <c r="Q121" s="82"/>
      <c r="R121" s="83"/>
      <c r="S121" s="44">
        <f t="shared" si="33"/>
        <v>0</v>
      </c>
      <c r="T121" s="81"/>
      <c r="U121" s="82"/>
      <c r="V121" s="83"/>
      <c r="W121" s="44">
        <f t="shared" si="34"/>
        <v>0</v>
      </c>
      <c r="X121" s="81"/>
      <c r="Y121" s="82"/>
      <c r="Z121" s="83"/>
      <c r="AA121" s="44">
        <f t="shared" si="35"/>
        <v>0</v>
      </c>
      <c r="AB121" s="81"/>
      <c r="AC121" s="82"/>
      <c r="AD121" s="83"/>
      <c r="AE121" s="44">
        <f t="shared" si="36"/>
        <v>0</v>
      </c>
      <c r="AF121" s="81"/>
      <c r="AG121" s="82"/>
      <c r="AH121" s="83"/>
      <c r="AI121" s="44">
        <f t="shared" si="37"/>
        <v>0</v>
      </c>
      <c r="AJ121" s="81"/>
      <c r="AK121" s="82"/>
      <c r="AL121" s="83"/>
      <c r="AM121" s="44">
        <f t="shared" si="38"/>
        <v>0</v>
      </c>
      <c r="AN121" s="81"/>
      <c r="AO121" s="82"/>
      <c r="AP121" s="83"/>
      <c r="AQ121" s="44">
        <f t="shared" si="39"/>
        <v>0</v>
      </c>
      <c r="AR121" s="81"/>
      <c r="AS121" s="82"/>
      <c r="AT121" s="83"/>
      <c r="AU121" s="44">
        <f t="shared" si="40"/>
        <v>0</v>
      </c>
      <c r="AV121" s="81"/>
      <c r="AW121" s="82"/>
      <c r="AX121" s="83"/>
      <c r="AY121" s="44">
        <f t="shared" si="41"/>
        <v>0</v>
      </c>
      <c r="AZ121" s="81"/>
      <c r="BA121" s="82"/>
      <c r="BB121" s="83"/>
      <c r="BC121" s="44">
        <f t="shared" si="42"/>
        <v>0</v>
      </c>
      <c r="BD121" s="81"/>
      <c r="BE121" s="82"/>
      <c r="BF121" s="83"/>
      <c r="BG121" s="44">
        <f t="shared" si="43"/>
        <v>0</v>
      </c>
      <c r="BH121" s="81"/>
      <c r="BI121" s="82"/>
      <c r="BJ121" s="83"/>
      <c r="BK121" s="44">
        <f t="shared" si="44"/>
        <v>0</v>
      </c>
    </row>
    <row r="122" spans="1:63" ht="14.25" customHeight="1" x14ac:dyDescent="0.25">
      <c r="A122" s="41"/>
      <c r="B122" s="42"/>
      <c r="C122" s="42"/>
      <c r="D122" s="35">
        <v>88</v>
      </c>
      <c r="E122" s="84"/>
      <c r="F122" s="42"/>
      <c r="G122" s="48" t="str">
        <f t="shared" si="27"/>
        <v/>
      </c>
      <c r="H122" s="25" t="str">
        <f t="array" ref="H122">IF(I122="","",IFERROR(INDEX(Lid!$F:$F,MATCH($E122,Lid!$A:$A,0)),""))</f>
        <v/>
      </c>
      <c r="I122" s="93" t="str">
        <f t="shared" si="28"/>
        <v/>
      </c>
      <c r="J122" s="48" t="str">
        <f t="shared" si="29"/>
        <v/>
      </c>
      <c r="K122" s="25" t="str">
        <f t="array" ref="K122">IF(I122="","",IFERROR($D$6 &amp; " " &amp;INDEX(Lid!$B:$B,MATCH($E122,Lid!$A:$A,0)),""))</f>
        <v/>
      </c>
      <c r="L122" s="44" t="str">
        <f t="shared" si="30"/>
        <v/>
      </c>
      <c r="M122" s="44" t="str">
        <f t="shared" si="31"/>
        <v/>
      </c>
      <c r="N122" s="44" t="str">
        <f t="shared" si="32"/>
        <v/>
      </c>
      <c r="O122" s="42"/>
      <c r="P122" s="81"/>
      <c r="Q122" s="82"/>
      <c r="R122" s="83"/>
      <c r="S122" s="44">
        <f t="shared" si="33"/>
        <v>0</v>
      </c>
      <c r="T122" s="81"/>
      <c r="U122" s="82"/>
      <c r="V122" s="83"/>
      <c r="W122" s="44">
        <f t="shared" si="34"/>
        <v>0</v>
      </c>
      <c r="X122" s="81"/>
      <c r="Y122" s="82"/>
      <c r="Z122" s="83"/>
      <c r="AA122" s="44">
        <f t="shared" si="35"/>
        <v>0</v>
      </c>
      <c r="AB122" s="81"/>
      <c r="AC122" s="82"/>
      <c r="AD122" s="83"/>
      <c r="AE122" s="44">
        <f t="shared" si="36"/>
        <v>0</v>
      </c>
      <c r="AF122" s="81"/>
      <c r="AG122" s="82"/>
      <c r="AH122" s="83"/>
      <c r="AI122" s="44">
        <f t="shared" si="37"/>
        <v>0</v>
      </c>
      <c r="AJ122" s="81"/>
      <c r="AK122" s="82"/>
      <c r="AL122" s="83"/>
      <c r="AM122" s="44">
        <f t="shared" si="38"/>
        <v>0</v>
      </c>
      <c r="AN122" s="81"/>
      <c r="AO122" s="82"/>
      <c r="AP122" s="83"/>
      <c r="AQ122" s="44">
        <f t="shared" si="39"/>
        <v>0</v>
      </c>
      <c r="AR122" s="81"/>
      <c r="AS122" s="82"/>
      <c r="AT122" s="83"/>
      <c r="AU122" s="44">
        <f t="shared" si="40"/>
        <v>0</v>
      </c>
      <c r="AV122" s="81"/>
      <c r="AW122" s="82"/>
      <c r="AX122" s="83"/>
      <c r="AY122" s="44">
        <f t="shared" si="41"/>
        <v>0</v>
      </c>
      <c r="AZ122" s="81"/>
      <c r="BA122" s="82"/>
      <c r="BB122" s="83"/>
      <c r="BC122" s="44">
        <f t="shared" si="42"/>
        <v>0</v>
      </c>
      <c r="BD122" s="81"/>
      <c r="BE122" s="82"/>
      <c r="BF122" s="83"/>
      <c r="BG122" s="44">
        <f t="shared" si="43"/>
        <v>0</v>
      </c>
      <c r="BH122" s="81"/>
      <c r="BI122" s="82"/>
      <c r="BJ122" s="83"/>
      <c r="BK122" s="44">
        <f t="shared" si="44"/>
        <v>0</v>
      </c>
    </row>
    <row r="123" spans="1:63" ht="14.25" customHeight="1" x14ac:dyDescent="0.25">
      <c r="A123" s="41"/>
      <c r="B123" s="42"/>
      <c r="C123" s="42"/>
      <c r="D123" s="35">
        <v>89</v>
      </c>
      <c r="E123" s="84"/>
      <c r="F123" s="42"/>
      <c r="G123" s="48" t="str">
        <f t="shared" si="27"/>
        <v/>
      </c>
      <c r="H123" s="25" t="str">
        <f t="array" ref="H123">IF(I123="","",IFERROR(INDEX(Lid!$F:$F,MATCH($E123,Lid!$A:$A,0)),""))</f>
        <v/>
      </c>
      <c r="I123" s="93" t="str">
        <f t="shared" si="28"/>
        <v/>
      </c>
      <c r="J123" s="48" t="str">
        <f t="shared" si="29"/>
        <v/>
      </c>
      <c r="K123" s="25" t="str">
        <f t="array" ref="K123">IF(I123="","",IFERROR($D$6 &amp; " " &amp;INDEX(Lid!$B:$B,MATCH($E123,Lid!$A:$A,0)),""))</f>
        <v/>
      </c>
      <c r="L123" s="44" t="str">
        <f t="shared" si="30"/>
        <v/>
      </c>
      <c r="M123" s="44" t="str">
        <f t="shared" si="31"/>
        <v/>
      </c>
      <c r="N123" s="44" t="str">
        <f t="shared" si="32"/>
        <v/>
      </c>
      <c r="O123" s="42"/>
      <c r="P123" s="81"/>
      <c r="Q123" s="82"/>
      <c r="R123" s="83"/>
      <c r="S123" s="44">
        <f t="shared" si="33"/>
        <v>0</v>
      </c>
      <c r="T123" s="81"/>
      <c r="U123" s="82"/>
      <c r="V123" s="83"/>
      <c r="W123" s="44">
        <f t="shared" si="34"/>
        <v>0</v>
      </c>
      <c r="X123" s="81"/>
      <c r="Y123" s="82"/>
      <c r="Z123" s="83"/>
      <c r="AA123" s="44">
        <f t="shared" si="35"/>
        <v>0</v>
      </c>
      <c r="AB123" s="81"/>
      <c r="AC123" s="82"/>
      <c r="AD123" s="83"/>
      <c r="AE123" s="44">
        <f t="shared" si="36"/>
        <v>0</v>
      </c>
      <c r="AF123" s="81"/>
      <c r="AG123" s="82"/>
      <c r="AH123" s="83"/>
      <c r="AI123" s="44">
        <f t="shared" si="37"/>
        <v>0</v>
      </c>
      <c r="AJ123" s="81"/>
      <c r="AK123" s="82"/>
      <c r="AL123" s="83"/>
      <c r="AM123" s="44">
        <f t="shared" si="38"/>
        <v>0</v>
      </c>
      <c r="AN123" s="81"/>
      <c r="AO123" s="82"/>
      <c r="AP123" s="83"/>
      <c r="AQ123" s="44">
        <f t="shared" si="39"/>
        <v>0</v>
      </c>
      <c r="AR123" s="81"/>
      <c r="AS123" s="82"/>
      <c r="AT123" s="83"/>
      <c r="AU123" s="44">
        <f t="shared" si="40"/>
        <v>0</v>
      </c>
      <c r="AV123" s="81"/>
      <c r="AW123" s="82"/>
      <c r="AX123" s="83"/>
      <c r="AY123" s="44">
        <f t="shared" si="41"/>
        <v>0</v>
      </c>
      <c r="AZ123" s="81"/>
      <c r="BA123" s="82"/>
      <c r="BB123" s="83"/>
      <c r="BC123" s="44">
        <f t="shared" si="42"/>
        <v>0</v>
      </c>
      <c r="BD123" s="81"/>
      <c r="BE123" s="82"/>
      <c r="BF123" s="83"/>
      <c r="BG123" s="44">
        <f t="shared" si="43"/>
        <v>0</v>
      </c>
      <c r="BH123" s="81"/>
      <c r="BI123" s="82"/>
      <c r="BJ123" s="83"/>
      <c r="BK123" s="44">
        <f t="shared" si="44"/>
        <v>0</v>
      </c>
    </row>
    <row r="124" spans="1:63" ht="14.25" customHeight="1" x14ac:dyDescent="0.25">
      <c r="A124" s="41"/>
      <c r="B124" s="42"/>
      <c r="C124" s="42"/>
      <c r="D124" s="35">
        <v>90</v>
      </c>
      <c r="E124" s="84"/>
      <c r="F124" s="42"/>
      <c r="G124" s="48" t="str">
        <f t="shared" si="27"/>
        <v/>
      </c>
      <c r="H124" s="25" t="str">
        <f t="array" ref="H124">IF(I124="","",IFERROR(INDEX(Lid!$F:$F,MATCH($E124,Lid!$A:$A,0)),""))</f>
        <v/>
      </c>
      <c r="I124" s="93" t="str">
        <f t="shared" si="28"/>
        <v/>
      </c>
      <c r="J124" s="48" t="str">
        <f t="shared" si="29"/>
        <v/>
      </c>
      <c r="K124" s="25" t="str">
        <f t="array" ref="K124">IF(I124="","",IFERROR($D$6 &amp; " " &amp;INDEX(Lid!$B:$B,MATCH($E124,Lid!$A:$A,0)),""))</f>
        <v/>
      </c>
      <c r="L124" s="44" t="str">
        <f t="shared" si="30"/>
        <v/>
      </c>
      <c r="M124" s="44" t="str">
        <f t="shared" si="31"/>
        <v/>
      </c>
      <c r="N124" s="44" t="str">
        <f t="shared" si="32"/>
        <v/>
      </c>
      <c r="O124" s="42"/>
      <c r="P124" s="81"/>
      <c r="Q124" s="82"/>
      <c r="R124" s="83"/>
      <c r="S124" s="44">
        <f t="shared" si="33"/>
        <v>0</v>
      </c>
      <c r="T124" s="81"/>
      <c r="U124" s="82"/>
      <c r="V124" s="83"/>
      <c r="W124" s="44">
        <f t="shared" si="34"/>
        <v>0</v>
      </c>
      <c r="X124" s="81"/>
      <c r="Y124" s="82"/>
      <c r="Z124" s="83"/>
      <c r="AA124" s="44">
        <f t="shared" si="35"/>
        <v>0</v>
      </c>
      <c r="AB124" s="81"/>
      <c r="AC124" s="82"/>
      <c r="AD124" s="83"/>
      <c r="AE124" s="44">
        <f t="shared" si="36"/>
        <v>0</v>
      </c>
      <c r="AF124" s="81"/>
      <c r="AG124" s="82"/>
      <c r="AH124" s="83"/>
      <c r="AI124" s="44">
        <f t="shared" si="37"/>
        <v>0</v>
      </c>
      <c r="AJ124" s="81"/>
      <c r="AK124" s="82"/>
      <c r="AL124" s="83"/>
      <c r="AM124" s="44">
        <f t="shared" si="38"/>
        <v>0</v>
      </c>
      <c r="AN124" s="81"/>
      <c r="AO124" s="82"/>
      <c r="AP124" s="83"/>
      <c r="AQ124" s="44">
        <f t="shared" si="39"/>
        <v>0</v>
      </c>
      <c r="AR124" s="81"/>
      <c r="AS124" s="82"/>
      <c r="AT124" s="83"/>
      <c r="AU124" s="44">
        <f t="shared" si="40"/>
        <v>0</v>
      </c>
      <c r="AV124" s="81"/>
      <c r="AW124" s="82"/>
      <c r="AX124" s="83"/>
      <c r="AY124" s="44">
        <f t="shared" si="41"/>
        <v>0</v>
      </c>
      <c r="AZ124" s="81"/>
      <c r="BA124" s="82"/>
      <c r="BB124" s="83"/>
      <c r="BC124" s="44">
        <f t="shared" si="42"/>
        <v>0</v>
      </c>
      <c r="BD124" s="81"/>
      <c r="BE124" s="82"/>
      <c r="BF124" s="83"/>
      <c r="BG124" s="44">
        <f t="shared" si="43"/>
        <v>0</v>
      </c>
      <c r="BH124" s="81"/>
      <c r="BI124" s="82"/>
      <c r="BJ124" s="83"/>
      <c r="BK124" s="44">
        <f t="shared" si="44"/>
        <v>0</v>
      </c>
    </row>
    <row r="125" spans="1:63" ht="14.25" customHeight="1" x14ac:dyDescent="0.25">
      <c r="A125" s="41"/>
      <c r="B125" s="42"/>
      <c r="C125" s="42"/>
      <c r="D125" s="35">
        <v>91</v>
      </c>
      <c r="E125" s="84"/>
      <c r="F125" s="42"/>
      <c r="G125" s="48" t="str">
        <f t="shared" si="27"/>
        <v/>
      </c>
      <c r="H125" s="25" t="str">
        <f t="array" ref="H125">IF(I125="","",IFERROR(INDEX(Lid!$F:$F,MATCH($E125,Lid!$A:$A,0)),""))</f>
        <v/>
      </c>
      <c r="I125" s="93" t="str">
        <f t="shared" si="28"/>
        <v/>
      </c>
      <c r="J125" s="48" t="str">
        <f t="shared" si="29"/>
        <v/>
      </c>
      <c r="K125" s="25" t="str">
        <f t="array" ref="K125">IF(I125="","",IFERROR($D$6 &amp; " " &amp;INDEX(Lid!$B:$B,MATCH($E125,Lid!$A:$A,0)),""))</f>
        <v/>
      </c>
      <c r="L125" s="44" t="str">
        <f t="shared" si="30"/>
        <v/>
      </c>
      <c r="M125" s="44" t="str">
        <f t="shared" si="31"/>
        <v/>
      </c>
      <c r="N125" s="44" t="str">
        <f t="shared" si="32"/>
        <v/>
      </c>
      <c r="O125" s="42"/>
      <c r="P125" s="81"/>
      <c r="Q125" s="82"/>
      <c r="R125" s="83"/>
      <c r="S125" s="44">
        <f t="shared" si="33"/>
        <v>0</v>
      </c>
      <c r="T125" s="81"/>
      <c r="U125" s="82"/>
      <c r="V125" s="83"/>
      <c r="W125" s="44">
        <f t="shared" si="34"/>
        <v>0</v>
      </c>
      <c r="X125" s="81"/>
      <c r="Y125" s="82"/>
      <c r="Z125" s="83"/>
      <c r="AA125" s="44">
        <f t="shared" si="35"/>
        <v>0</v>
      </c>
      <c r="AB125" s="81"/>
      <c r="AC125" s="82"/>
      <c r="AD125" s="83"/>
      <c r="AE125" s="44">
        <f t="shared" si="36"/>
        <v>0</v>
      </c>
      <c r="AF125" s="81"/>
      <c r="AG125" s="82"/>
      <c r="AH125" s="83"/>
      <c r="AI125" s="44">
        <f t="shared" si="37"/>
        <v>0</v>
      </c>
      <c r="AJ125" s="81"/>
      <c r="AK125" s="82"/>
      <c r="AL125" s="83"/>
      <c r="AM125" s="44">
        <f t="shared" si="38"/>
        <v>0</v>
      </c>
      <c r="AN125" s="81"/>
      <c r="AO125" s="82"/>
      <c r="AP125" s="83"/>
      <c r="AQ125" s="44">
        <f t="shared" si="39"/>
        <v>0</v>
      </c>
      <c r="AR125" s="81"/>
      <c r="AS125" s="82"/>
      <c r="AT125" s="83"/>
      <c r="AU125" s="44">
        <f t="shared" si="40"/>
        <v>0</v>
      </c>
      <c r="AV125" s="81"/>
      <c r="AW125" s="82"/>
      <c r="AX125" s="83"/>
      <c r="AY125" s="44">
        <f t="shared" si="41"/>
        <v>0</v>
      </c>
      <c r="AZ125" s="81"/>
      <c r="BA125" s="82"/>
      <c r="BB125" s="83"/>
      <c r="BC125" s="44">
        <f t="shared" si="42"/>
        <v>0</v>
      </c>
      <c r="BD125" s="81"/>
      <c r="BE125" s="82"/>
      <c r="BF125" s="83"/>
      <c r="BG125" s="44">
        <f t="shared" si="43"/>
        <v>0</v>
      </c>
      <c r="BH125" s="81"/>
      <c r="BI125" s="82"/>
      <c r="BJ125" s="83"/>
      <c r="BK125" s="44">
        <f t="shared" si="44"/>
        <v>0</v>
      </c>
    </row>
    <row r="126" spans="1:63" ht="14.25" customHeight="1" x14ac:dyDescent="0.25">
      <c r="A126" s="41"/>
      <c r="B126" s="42"/>
      <c r="C126" s="42"/>
      <c r="D126" s="35">
        <v>92</v>
      </c>
      <c r="E126" s="84"/>
      <c r="F126" s="42"/>
      <c r="G126" s="48" t="str">
        <f t="shared" si="27"/>
        <v/>
      </c>
      <c r="H126" s="25" t="str">
        <f t="array" ref="H126">IF(I126="","",IFERROR(INDEX(Lid!$F:$F,MATCH($E126,Lid!$A:$A,0)),""))</f>
        <v/>
      </c>
      <c r="I126" s="93" t="str">
        <f t="shared" si="28"/>
        <v/>
      </c>
      <c r="J126" s="48" t="str">
        <f t="shared" si="29"/>
        <v/>
      </c>
      <c r="K126" s="25" t="str">
        <f t="array" ref="K126">IF(I126="","",IFERROR($D$6 &amp; " " &amp;INDEX(Lid!$B:$B,MATCH($E126,Lid!$A:$A,0)),""))</f>
        <v/>
      </c>
      <c r="L126" s="44" t="str">
        <f t="shared" si="30"/>
        <v/>
      </c>
      <c r="M126" s="44" t="str">
        <f t="shared" si="31"/>
        <v/>
      </c>
      <c r="N126" s="44" t="str">
        <f t="shared" si="32"/>
        <v/>
      </c>
      <c r="O126" s="42"/>
      <c r="P126" s="81"/>
      <c r="Q126" s="82"/>
      <c r="R126" s="83"/>
      <c r="S126" s="44">
        <f t="shared" si="33"/>
        <v>0</v>
      </c>
      <c r="T126" s="81"/>
      <c r="U126" s="82"/>
      <c r="V126" s="83"/>
      <c r="W126" s="44">
        <f t="shared" si="34"/>
        <v>0</v>
      </c>
      <c r="X126" s="81"/>
      <c r="Y126" s="82"/>
      <c r="Z126" s="83"/>
      <c r="AA126" s="44">
        <f t="shared" si="35"/>
        <v>0</v>
      </c>
      <c r="AB126" s="81"/>
      <c r="AC126" s="82"/>
      <c r="AD126" s="83"/>
      <c r="AE126" s="44">
        <f t="shared" si="36"/>
        <v>0</v>
      </c>
      <c r="AF126" s="81"/>
      <c r="AG126" s="82"/>
      <c r="AH126" s="83"/>
      <c r="AI126" s="44">
        <f t="shared" si="37"/>
        <v>0</v>
      </c>
      <c r="AJ126" s="81"/>
      <c r="AK126" s="82"/>
      <c r="AL126" s="83"/>
      <c r="AM126" s="44">
        <f t="shared" si="38"/>
        <v>0</v>
      </c>
      <c r="AN126" s="81"/>
      <c r="AO126" s="82"/>
      <c r="AP126" s="83"/>
      <c r="AQ126" s="44">
        <f t="shared" si="39"/>
        <v>0</v>
      </c>
      <c r="AR126" s="81"/>
      <c r="AS126" s="82"/>
      <c r="AT126" s="83"/>
      <c r="AU126" s="44">
        <f t="shared" si="40"/>
        <v>0</v>
      </c>
      <c r="AV126" s="81"/>
      <c r="AW126" s="82"/>
      <c r="AX126" s="83"/>
      <c r="AY126" s="44">
        <f t="shared" si="41"/>
        <v>0</v>
      </c>
      <c r="AZ126" s="81"/>
      <c r="BA126" s="82"/>
      <c r="BB126" s="83"/>
      <c r="BC126" s="44">
        <f t="shared" si="42"/>
        <v>0</v>
      </c>
      <c r="BD126" s="81"/>
      <c r="BE126" s="82"/>
      <c r="BF126" s="83"/>
      <c r="BG126" s="44">
        <f t="shared" si="43"/>
        <v>0</v>
      </c>
      <c r="BH126" s="81"/>
      <c r="BI126" s="82"/>
      <c r="BJ126" s="83"/>
      <c r="BK126" s="44">
        <f t="shared" si="44"/>
        <v>0</v>
      </c>
    </row>
    <row r="127" spans="1:63" ht="14.25" customHeight="1" x14ac:dyDescent="0.25">
      <c r="A127" s="41"/>
      <c r="B127" s="42"/>
      <c r="C127" s="42"/>
      <c r="D127" s="35">
        <v>93</v>
      </c>
      <c r="E127" s="84"/>
      <c r="F127" s="42"/>
      <c r="G127" s="48" t="str">
        <f t="shared" si="27"/>
        <v/>
      </c>
      <c r="H127" s="25" t="str">
        <f t="array" ref="H127">IF(I127="","",IFERROR(INDEX(Lid!$F:$F,MATCH($E127,Lid!$A:$A,0)),""))</f>
        <v/>
      </c>
      <c r="I127" s="93" t="str">
        <f t="shared" si="28"/>
        <v/>
      </c>
      <c r="J127" s="48" t="str">
        <f t="shared" si="29"/>
        <v/>
      </c>
      <c r="K127" s="25" t="str">
        <f t="array" ref="K127">IF(I127="","",IFERROR($D$6 &amp; " " &amp;INDEX(Lid!$B:$B,MATCH($E127,Lid!$A:$A,0)),""))</f>
        <v/>
      </c>
      <c r="L127" s="44" t="str">
        <f t="shared" si="30"/>
        <v/>
      </c>
      <c r="M127" s="44" t="str">
        <f t="shared" si="31"/>
        <v/>
      </c>
      <c r="N127" s="44" t="str">
        <f t="shared" si="32"/>
        <v/>
      </c>
      <c r="O127" s="42"/>
      <c r="P127" s="81"/>
      <c r="Q127" s="82"/>
      <c r="R127" s="83"/>
      <c r="S127" s="44">
        <f t="shared" si="33"/>
        <v>0</v>
      </c>
      <c r="T127" s="81"/>
      <c r="U127" s="82"/>
      <c r="V127" s="83"/>
      <c r="W127" s="44">
        <f t="shared" si="34"/>
        <v>0</v>
      </c>
      <c r="X127" s="81"/>
      <c r="Y127" s="82"/>
      <c r="Z127" s="83"/>
      <c r="AA127" s="44">
        <f t="shared" si="35"/>
        <v>0</v>
      </c>
      <c r="AB127" s="81"/>
      <c r="AC127" s="82"/>
      <c r="AD127" s="83"/>
      <c r="AE127" s="44">
        <f t="shared" si="36"/>
        <v>0</v>
      </c>
      <c r="AF127" s="81"/>
      <c r="AG127" s="82"/>
      <c r="AH127" s="83"/>
      <c r="AI127" s="44">
        <f t="shared" si="37"/>
        <v>0</v>
      </c>
      <c r="AJ127" s="81"/>
      <c r="AK127" s="82"/>
      <c r="AL127" s="83"/>
      <c r="AM127" s="44">
        <f t="shared" si="38"/>
        <v>0</v>
      </c>
      <c r="AN127" s="81"/>
      <c r="AO127" s="82"/>
      <c r="AP127" s="83"/>
      <c r="AQ127" s="44">
        <f t="shared" si="39"/>
        <v>0</v>
      </c>
      <c r="AR127" s="81"/>
      <c r="AS127" s="82"/>
      <c r="AT127" s="83"/>
      <c r="AU127" s="44">
        <f t="shared" si="40"/>
        <v>0</v>
      </c>
      <c r="AV127" s="81"/>
      <c r="AW127" s="82"/>
      <c r="AX127" s="83"/>
      <c r="AY127" s="44">
        <f t="shared" si="41"/>
        <v>0</v>
      </c>
      <c r="AZ127" s="81"/>
      <c r="BA127" s="82"/>
      <c r="BB127" s="83"/>
      <c r="BC127" s="44">
        <f t="shared" si="42"/>
        <v>0</v>
      </c>
      <c r="BD127" s="81"/>
      <c r="BE127" s="82"/>
      <c r="BF127" s="83"/>
      <c r="BG127" s="44">
        <f t="shared" si="43"/>
        <v>0</v>
      </c>
      <c r="BH127" s="81"/>
      <c r="BI127" s="82"/>
      <c r="BJ127" s="83"/>
      <c r="BK127" s="44">
        <f t="shared" si="44"/>
        <v>0</v>
      </c>
    </row>
    <row r="128" spans="1:63" ht="14.25" customHeight="1" x14ac:dyDescent="0.25">
      <c r="A128" s="41"/>
      <c r="B128" s="42"/>
      <c r="C128" s="42"/>
      <c r="D128" s="35">
        <v>94</v>
      </c>
      <c r="E128" s="84"/>
      <c r="F128" s="42"/>
      <c r="G128" s="48" t="str">
        <f t="shared" si="27"/>
        <v/>
      </c>
      <c r="H128" s="25" t="str">
        <f t="array" ref="H128">IF(I128="","",IFERROR(INDEX(Lid!$F:$F,MATCH($E128,Lid!$A:$A,0)),""))</f>
        <v/>
      </c>
      <c r="I128" s="93" t="str">
        <f t="shared" si="28"/>
        <v/>
      </c>
      <c r="J128" s="48" t="str">
        <f t="shared" si="29"/>
        <v/>
      </c>
      <c r="K128" s="25" t="str">
        <f t="array" ref="K128">IF(I128="","",IFERROR($D$6 &amp; " " &amp;INDEX(Lid!$B:$B,MATCH($E128,Lid!$A:$A,0)),""))</f>
        <v/>
      </c>
      <c r="L128" s="44" t="str">
        <f t="shared" si="30"/>
        <v/>
      </c>
      <c r="M128" s="44" t="str">
        <f t="shared" si="31"/>
        <v/>
      </c>
      <c r="N128" s="44" t="str">
        <f t="shared" si="32"/>
        <v/>
      </c>
      <c r="O128" s="42"/>
      <c r="P128" s="81"/>
      <c r="Q128" s="82"/>
      <c r="R128" s="83"/>
      <c r="S128" s="44">
        <f t="shared" si="33"/>
        <v>0</v>
      </c>
      <c r="T128" s="81"/>
      <c r="U128" s="82"/>
      <c r="V128" s="83"/>
      <c r="W128" s="44">
        <f t="shared" si="34"/>
        <v>0</v>
      </c>
      <c r="X128" s="81"/>
      <c r="Y128" s="82"/>
      <c r="Z128" s="83"/>
      <c r="AA128" s="44">
        <f t="shared" si="35"/>
        <v>0</v>
      </c>
      <c r="AB128" s="81"/>
      <c r="AC128" s="82"/>
      <c r="AD128" s="83"/>
      <c r="AE128" s="44">
        <f t="shared" si="36"/>
        <v>0</v>
      </c>
      <c r="AF128" s="81"/>
      <c r="AG128" s="82"/>
      <c r="AH128" s="83"/>
      <c r="AI128" s="44">
        <f t="shared" si="37"/>
        <v>0</v>
      </c>
      <c r="AJ128" s="81"/>
      <c r="AK128" s="82"/>
      <c r="AL128" s="83"/>
      <c r="AM128" s="44">
        <f t="shared" si="38"/>
        <v>0</v>
      </c>
      <c r="AN128" s="81"/>
      <c r="AO128" s="82"/>
      <c r="AP128" s="83"/>
      <c r="AQ128" s="44">
        <f t="shared" si="39"/>
        <v>0</v>
      </c>
      <c r="AR128" s="81"/>
      <c r="AS128" s="82"/>
      <c r="AT128" s="83"/>
      <c r="AU128" s="44">
        <f t="shared" si="40"/>
        <v>0</v>
      </c>
      <c r="AV128" s="81"/>
      <c r="AW128" s="82"/>
      <c r="AX128" s="83"/>
      <c r="AY128" s="44">
        <f t="shared" si="41"/>
        <v>0</v>
      </c>
      <c r="AZ128" s="81"/>
      <c r="BA128" s="82"/>
      <c r="BB128" s="83"/>
      <c r="BC128" s="44">
        <f t="shared" si="42"/>
        <v>0</v>
      </c>
      <c r="BD128" s="81"/>
      <c r="BE128" s="82"/>
      <c r="BF128" s="83"/>
      <c r="BG128" s="44">
        <f t="shared" si="43"/>
        <v>0</v>
      </c>
      <c r="BH128" s="81"/>
      <c r="BI128" s="82"/>
      <c r="BJ128" s="83"/>
      <c r="BK128" s="44">
        <f t="shared" si="44"/>
        <v>0</v>
      </c>
    </row>
    <row r="129" spans="1:63" ht="14.25" customHeight="1" x14ac:dyDescent="0.25">
      <c r="A129" s="41"/>
      <c r="B129" s="42"/>
      <c r="C129" s="42"/>
      <c r="D129" s="35">
        <v>95</v>
      </c>
      <c r="E129" s="84"/>
      <c r="F129" s="42"/>
      <c r="G129" s="48" t="str">
        <f t="shared" si="27"/>
        <v/>
      </c>
      <c r="H129" s="25" t="str">
        <f t="array" ref="H129">IF(I129="","",IFERROR(INDEX(Lid!$F:$F,MATCH($E129,Lid!$A:$A,0)),""))</f>
        <v/>
      </c>
      <c r="I129" s="93" t="str">
        <f t="shared" si="28"/>
        <v/>
      </c>
      <c r="J129" s="48" t="str">
        <f t="shared" si="29"/>
        <v/>
      </c>
      <c r="K129" s="25" t="str">
        <f t="array" ref="K129">IF(I129="","",IFERROR($D$6 &amp; " " &amp;INDEX(Lid!$B:$B,MATCH($E129,Lid!$A:$A,0)),""))</f>
        <v/>
      </c>
      <c r="L129" s="44" t="str">
        <f t="shared" si="30"/>
        <v/>
      </c>
      <c r="M129" s="44" t="str">
        <f t="shared" si="31"/>
        <v/>
      </c>
      <c r="N129" s="44" t="str">
        <f t="shared" si="32"/>
        <v/>
      </c>
      <c r="O129" s="42"/>
      <c r="P129" s="81"/>
      <c r="Q129" s="82"/>
      <c r="R129" s="83"/>
      <c r="S129" s="44">
        <f t="shared" si="33"/>
        <v>0</v>
      </c>
      <c r="T129" s="81"/>
      <c r="U129" s="82"/>
      <c r="V129" s="83"/>
      <c r="W129" s="44">
        <f t="shared" si="34"/>
        <v>0</v>
      </c>
      <c r="X129" s="81"/>
      <c r="Y129" s="82"/>
      <c r="Z129" s="83"/>
      <c r="AA129" s="44">
        <f t="shared" si="35"/>
        <v>0</v>
      </c>
      <c r="AB129" s="81"/>
      <c r="AC129" s="82"/>
      <c r="AD129" s="83"/>
      <c r="AE129" s="44">
        <f t="shared" si="36"/>
        <v>0</v>
      </c>
      <c r="AF129" s="81"/>
      <c r="AG129" s="82"/>
      <c r="AH129" s="83"/>
      <c r="AI129" s="44">
        <f t="shared" si="37"/>
        <v>0</v>
      </c>
      <c r="AJ129" s="81"/>
      <c r="AK129" s="82"/>
      <c r="AL129" s="83"/>
      <c r="AM129" s="44">
        <f t="shared" si="38"/>
        <v>0</v>
      </c>
      <c r="AN129" s="81"/>
      <c r="AO129" s="82"/>
      <c r="AP129" s="83"/>
      <c r="AQ129" s="44">
        <f t="shared" si="39"/>
        <v>0</v>
      </c>
      <c r="AR129" s="81"/>
      <c r="AS129" s="82"/>
      <c r="AT129" s="83"/>
      <c r="AU129" s="44">
        <f t="shared" si="40"/>
        <v>0</v>
      </c>
      <c r="AV129" s="81"/>
      <c r="AW129" s="82"/>
      <c r="AX129" s="83"/>
      <c r="AY129" s="44">
        <f t="shared" si="41"/>
        <v>0</v>
      </c>
      <c r="AZ129" s="81"/>
      <c r="BA129" s="82"/>
      <c r="BB129" s="83"/>
      <c r="BC129" s="44">
        <f t="shared" si="42"/>
        <v>0</v>
      </c>
      <c r="BD129" s="81"/>
      <c r="BE129" s="82"/>
      <c r="BF129" s="83"/>
      <c r="BG129" s="44">
        <f t="shared" si="43"/>
        <v>0</v>
      </c>
      <c r="BH129" s="81"/>
      <c r="BI129" s="82"/>
      <c r="BJ129" s="83"/>
      <c r="BK129" s="44">
        <f t="shared" si="44"/>
        <v>0</v>
      </c>
    </row>
    <row r="130" spans="1:63" ht="14.25" customHeight="1" x14ac:dyDescent="0.25">
      <c r="A130" s="41"/>
      <c r="B130" s="42"/>
      <c r="C130" s="42"/>
      <c r="D130" s="35">
        <v>96</v>
      </c>
      <c r="E130" s="84"/>
      <c r="F130" s="42"/>
      <c r="G130" s="48" t="str">
        <f t="shared" si="27"/>
        <v/>
      </c>
      <c r="H130" s="25" t="str">
        <f t="array" ref="H130">IF(I130="","",IFERROR(INDEX(Lid!$F:$F,MATCH($E130,Lid!$A:$A,0)),""))</f>
        <v/>
      </c>
      <c r="I130" s="93" t="str">
        <f t="shared" si="28"/>
        <v/>
      </c>
      <c r="J130" s="48" t="str">
        <f t="shared" si="29"/>
        <v/>
      </c>
      <c r="K130" s="25" t="str">
        <f t="array" ref="K130">IF(I130="","",IFERROR($D$6 &amp; " " &amp;INDEX(Lid!$B:$B,MATCH($E130,Lid!$A:$A,0)),""))</f>
        <v/>
      </c>
      <c r="L130" s="44" t="str">
        <f t="shared" si="30"/>
        <v/>
      </c>
      <c r="M130" s="44" t="str">
        <f t="shared" si="31"/>
        <v/>
      </c>
      <c r="N130" s="44" t="str">
        <f t="shared" si="32"/>
        <v/>
      </c>
      <c r="O130" s="42"/>
      <c r="P130" s="81"/>
      <c r="Q130" s="82"/>
      <c r="R130" s="83"/>
      <c r="S130" s="44">
        <f t="shared" si="33"/>
        <v>0</v>
      </c>
      <c r="T130" s="81"/>
      <c r="U130" s="82"/>
      <c r="V130" s="83"/>
      <c r="W130" s="44">
        <f t="shared" si="34"/>
        <v>0</v>
      </c>
      <c r="X130" s="81"/>
      <c r="Y130" s="82"/>
      <c r="Z130" s="83"/>
      <c r="AA130" s="44">
        <f t="shared" si="35"/>
        <v>0</v>
      </c>
      <c r="AB130" s="81"/>
      <c r="AC130" s="82"/>
      <c r="AD130" s="83"/>
      <c r="AE130" s="44">
        <f t="shared" si="36"/>
        <v>0</v>
      </c>
      <c r="AF130" s="81"/>
      <c r="AG130" s="82"/>
      <c r="AH130" s="83"/>
      <c r="AI130" s="44">
        <f t="shared" si="37"/>
        <v>0</v>
      </c>
      <c r="AJ130" s="81"/>
      <c r="AK130" s="82"/>
      <c r="AL130" s="83"/>
      <c r="AM130" s="44">
        <f t="shared" si="38"/>
        <v>0</v>
      </c>
      <c r="AN130" s="81"/>
      <c r="AO130" s="82"/>
      <c r="AP130" s="83"/>
      <c r="AQ130" s="44">
        <f t="shared" si="39"/>
        <v>0</v>
      </c>
      <c r="AR130" s="81"/>
      <c r="AS130" s="82"/>
      <c r="AT130" s="83"/>
      <c r="AU130" s="44">
        <f t="shared" si="40"/>
        <v>0</v>
      </c>
      <c r="AV130" s="81"/>
      <c r="AW130" s="82"/>
      <c r="AX130" s="83"/>
      <c r="AY130" s="44">
        <f t="shared" si="41"/>
        <v>0</v>
      </c>
      <c r="AZ130" s="81"/>
      <c r="BA130" s="82"/>
      <c r="BB130" s="83"/>
      <c r="BC130" s="44">
        <f t="shared" si="42"/>
        <v>0</v>
      </c>
      <c r="BD130" s="81"/>
      <c r="BE130" s="82"/>
      <c r="BF130" s="83"/>
      <c r="BG130" s="44">
        <f t="shared" si="43"/>
        <v>0</v>
      </c>
      <c r="BH130" s="81"/>
      <c r="BI130" s="82"/>
      <c r="BJ130" s="83"/>
      <c r="BK130" s="44">
        <f t="shared" si="44"/>
        <v>0</v>
      </c>
    </row>
    <row r="131" spans="1:63" ht="14.25" customHeight="1" x14ac:dyDescent="0.25">
      <c r="A131" s="41"/>
      <c r="B131" s="42"/>
      <c r="C131" s="42"/>
      <c r="D131" s="35">
        <v>97</v>
      </c>
      <c r="E131" s="84"/>
      <c r="F131" s="42"/>
      <c r="G131" s="48" t="str">
        <f t="shared" si="27"/>
        <v/>
      </c>
      <c r="H131" s="25" t="str">
        <f t="array" ref="H131">IF(I131="","",IFERROR(INDEX(Lid!$F:$F,MATCH($E131,Lid!$A:$A,0)),""))</f>
        <v/>
      </c>
      <c r="I131" s="93" t="str">
        <f t="shared" si="28"/>
        <v/>
      </c>
      <c r="J131" s="48" t="str">
        <f t="shared" si="29"/>
        <v/>
      </c>
      <c r="K131" s="25" t="str">
        <f t="array" ref="K131">IF(I131="","",IFERROR($D$6 &amp; " " &amp;INDEX(Lid!$B:$B,MATCH($E131,Lid!$A:$A,0)),""))</f>
        <v/>
      </c>
      <c r="L131" s="44" t="str">
        <f t="shared" si="30"/>
        <v/>
      </c>
      <c r="M131" s="44" t="str">
        <f t="shared" si="31"/>
        <v/>
      </c>
      <c r="N131" s="44" t="str">
        <f t="shared" si="32"/>
        <v/>
      </c>
      <c r="O131" s="42"/>
      <c r="P131" s="81"/>
      <c r="Q131" s="82"/>
      <c r="R131" s="83"/>
      <c r="S131" s="44">
        <f t="shared" si="33"/>
        <v>0</v>
      </c>
      <c r="T131" s="81"/>
      <c r="U131" s="82"/>
      <c r="V131" s="83"/>
      <c r="W131" s="44">
        <f t="shared" si="34"/>
        <v>0</v>
      </c>
      <c r="X131" s="81"/>
      <c r="Y131" s="82"/>
      <c r="Z131" s="83"/>
      <c r="AA131" s="44">
        <f t="shared" si="35"/>
        <v>0</v>
      </c>
      <c r="AB131" s="81"/>
      <c r="AC131" s="82"/>
      <c r="AD131" s="83"/>
      <c r="AE131" s="44">
        <f t="shared" si="36"/>
        <v>0</v>
      </c>
      <c r="AF131" s="81"/>
      <c r="AG131" s="82"/>
      <c r="AH131" s="83"/>
      <c r="AI131" s="44">
        <f t="shared" si="37"/>
        <v>0</v>
      </c>
      <c r="AJ131" s="81"/>
      <c r="AK131" s="82"/>
      <c r="AL131" s="83"/>
      <c r="AM131" s="44">
        <f t="shared" si="38"/>
        <v>0</v>
      </c>
      <c r="AN131" s="81"/>
      <c r="AO131" s="82"/>
      <c r="AP131" s="83"/>
      <c r="AQ131" s="44">
        <f t="shared" si="39"/>
        <v>0</v>
      </c>
      <c r="AR131" s="81"/>
      <c r="AS131" s="82"/>
      <c r="AT131" s="83"/>
      <c r="AU131" s="44">
        <f t="shared" si="40"/>
        <v>0</v>
      </c>
      <c r="AV131" s="81"/>
      <c r="AW131" s="82"/>
      <c r="AX131" s="83"/>
      <c r="AY131" s="44">
        <f t="shared" si="41"/>
        <v>0</v>
      </c>
      <c r="AZ131" s="81"/>
      <c r="BA131" s="82"/>
      <c r="BB131" s="83"/>
      <c r="BC131" s="44">
        <f t="shared" si="42"/>
        <v>0</v>
      </c>
      <c r="BD131" s="81"/>
      <c r="BE131" s="82"/>
      <c r="BF131" s="83"/>
      <c r="BG131" s="44">
        <f t="shared" si="43"/>
        <v>0</v>
      </c>
      <c r="BH131" s="81"/>
      <c r="BI131" s="82"/>
      <c r="BJ131" s="83"/>
      <c r="BK131" s="44">
        <f t="shared" si="44"/>
        <v>0</v>
      </c>
    </row>
    <row r="132" spans="1:63" ht="14.25" customHeight="1" x14ac:dyDescent="0.25">
      <c r="A132" s="41"/>
      <c r="B132" s="42"/>
      <c r="C132" s="42"/>
      <c r="D132" s="35">
        <v>98</v>
      </c>
      <c r="E132" s="84"/>
      <c r="F132" s="42"/>
      <c r="G132" s="48" t="str">
        <f t="shared" si="27"/>
        <v/>
      </c>
      <c r="H132" s="25" t="str">
        <f t="array" ref="H132">IF(I132="","",IFERROR(INDEX(Lid!$F:$F,MATCH($E132,Lid!$A:$A,0)),""))</f>
        <v/>
      </c>
      <c r="I132" s="93" t="str">
        <f t="shared" si="28"/>
        <v/>
      </c>
      <c r="J132" s="48" t="str">
        <f t="shared" si="29"/>
        <v/>
      </c>
      <c r="K132" s="25" t="str">
        <f t="array" ref="K132">IF(I132="","",IFERROR($D$6 &amp; " " &amp;INDEX(Lid!$B:$B,MATCH($E132,Lid!$A:$A,0)),""))</f>
        <v/>
      </c>
      <c r="L132" s="44" t="str">
        <f t="shared" si="30"/>
        <v/>
      </c>
      <c r="M132" s="44" t="str">
        <f t="shared" si="31"/>
        <v/>
      </c>
      <c r="N132" s="44" t="str">
        <f t="shared" si="32"/>
        <v/>
      </c>
      <c r="O132" s="42"/>
      <c r="P132" s="81"/>
      <c r="Q132" s="82"/>
      <c r="R132" s="83"/>
      <c r="S132" s="44">
        <f t="shared" si="33"/>
        <v>0</v>
      </c>
      <c r="T132" s="81"/>
      <c r="U132" s="82"/>
      <c r="V132" s="83"/>
      <c r="W132" s="44">
        <f t="shared" si="34"/>
        <v>0</v>
      </c>
      <c r="X132" s="81"/>
      <c r="Y132" s="82"/>
      <c r="Z132" s="83"/>
      <c r="AA132" s="44">
        <f t="shared" si="35"/>
        <v>0</v>
      </c>
      <c r="AB132" s="81"/>
      <c r="AC132" s="82"/>
      <c r="AD132" s="83"/>
      <c r="AE132" s="44">
        <f t="shared" si="36"/>
        <v>0</v>
      </c>
      <c r="AF132" s="81"/>
      <c r="AG132" s="82"/>
      <c r="AH132" s="83"/>
      <c r="AI132" s="44">
        <f t="shared" si="37"/>
        <v>0</v>
      </c>
      <c r="AJ132" s="81"/>
      <c r="AK132" s="82"/>
      <c r="AL132" s="83"/>
      <c r="AM132" s="44">
        <f t="shared" si="38"/>
        <v>0</v>
      </c>
      <c r="AN132" s="81"/>
      <c r="AO132" s="82"/>
      <c r="AP132" s="83"/>
      <c r="AQ132" s="44">
        <f t="shared" si="39"/>
        <v>0</v>
      </c>
      <c r="AR132" s="81"/>
      <c r="AS132" s="82"/>
      <c r="AT132" s="83"/>
      <c r="AU132" s="44">
        <f t="shared" si="40"/>
        <v>0</v>
      </c>
      <c r="AV132" s="81"/>
      <c r="AW132" s="82"/>
      <c r="AX132" s="83"/>
      <c r="AY132" s="44">
        <f t="shared" si="41"/>
        <v>0</v>
      </c>
      <c r="AZ132" s="81"/>
      <c r="BA132" s="82"/>
      <c r="BB132" s="83"/>
      <c r="BC132" s="44">
        <f t="shared" si="42"/>
        <v>0</v>
      </c>
      <c r="BD132" s="81"/>
      <c r="BE132" s="82"/>
      <c r="BF132" s="83"/>
      <c r="BG132" s="44">
        <f t="shared" si="43"/>
        <v>0</v>
      </c>
      <c r="BH132" s="81"/>
      <c r="BI132" s="82"/>
      <c r="BJ132" s="83"/>
      <c r="BK132" s="44">
        <f t="shared" si="44"/>
        <v>0</v>
      </c>
    </row>
    <row r="133" spans="1:63" ht="14.25" customHeight="1" x14ac:dyDescent="0.25">
      <c r="A133" s="41"/>
      <c r="B133" s="42"/>
      <c r="C133" s="42"/>
      <c r="D133" s="35">
        <v>99</v>
      </c>
      <c r="E133" s="84"/>
      <c r="F133" s="42"/>
      <c r="G133" s="48" t="str">
        <f t="shared" si="27"/>
        <v/>
      </c>
      <c r="H133" s="25" t="str">
        <f t="array" ref="H133">IF(I133="","",IFERROR(INDEX(Lid!$F:$F,MATCH($E133,Lid!$A:$A,0)),""))</f>
        <v/>
      </c>
      <c r="I133" s="93" t="str">
        <f t="shared" si="28"/>
        <v/>
      </c>
      <c r="J133" s="48" t="str">
        <f t="shared" si="29"/>
        <v/>
      </c>
      <c r="K133" s="25" t="str">
        <f t="array" ref="K133">IF(I133="","",IFERROR($D$6 &amp; " " &amp;INDEX(Lid!$B:$B,MATCH($E133,Lid!$A:$A,0)),""))</f>
        <v/>
      </c>
      <c r="L133" s="44" t="str">
        <f t="shared" si="30"/>
        <v/>
      </c>
      <c r="M133" s="44" t="str">
        <f t="shared" si="31"/>
        <v/>
      </c>
      <c r="N133" s="44" t="str">
        <f t="shared" si="32"/>
        <v/>
      </c>
      <c r="O133" s="42"/>
      <c r="P133" s="81"/>
      <c r="Q133" s="82"/>
      <c r="R133" s="83"/>
      <c r="S133" s="44">
        <f t="shared" si="33"/>
        <v>0</v>
      </c>
      <c r="T133" s="81"/>
      <c r="U133" s="82"/>
      <c r="V133" s="83"/>
      <c r="W133" s="44">
        <f t="shared" si="34"/>
        <v>0</v>
      </c>
      <c r="X133" s="81"/>
      <c r="Y133" s="82"/>
      <c r="Z133" s="83"/>
      <c r="AA133" s="44">
        <f t="shared" si="35"/>
        <v>0</v>
      </c>
      <c r="AB133" s="81"/>
      <c r="AC133" s="82"/>
      <c r="AD133" s="83"/>
      <c r="AE133" s="44">
        <f t="shared" si="36"/>
        <v>0</v>
      </c>
      <c r="AF133" s="81"/>
      <c r="AG133" s="82"/>
      <c r="AH133" s="83"/>
      <c r="AI133" s="44">
        <f t="shared" si="37"/>
        <v>0</v>
      </c>
      <c r="AJ133" s="81"/>
      <c r="AK133" s="82"/>
      <c r="AL133" s="83"/>
      <c r="AM133" s="44">
        <f t="shared" si="38"/>
        <v>0</v>
      </c>
      <c r="AN133" s="81"/>
      <c r="AO133" s="82"/>
      <c r="AP133" s="83"/>
      <c r="AQ133" s="44">
        <f t="shared" si="39"/>
        <v>0</v>
      </c>
      <c r="AR133" s="81"/>
      <c r="AS133" s="82"/>
      <c r="AT133" s="83"/>
      <c r="AU133" s="44">
        <f t="shared" si="40"/>
        <v>0</v>
      </c>
      <c r="AV133" s="81"/>
      <c r="AW133" s="82"/>
      <c r="AX133" s="83"/>
      <c r="AY133" s="44">
        <f t="shared" si="41"/>
        <v>0</v>
      </c>
      <c r="AZ133" s="81"/>
      <c r="BA133" s="82"/>
      <c r="BB133" s="83"/>
      <c r="BC133" s="44">
        <f t="shared" si="42"/>
        <v>0</v>
      </c>
      <c r="BD133" s="81"/>
      <c r="BE133" s="82"/>
      <c r="BF133" s="83"/>
      <c r="BG133" s="44">
        <f t="shared" si="43"/>
        <v>0</v>
      </c>
      <c r="BH133" s="81"/>
      <c r="BI133" s="82"/>
      <c r="BJ133" s="83"/>
      <c r="BK133" s="44">
        <f t="shared" si="44"/>
        <v>0</v>
      </c>
    </row>
    <row r="134" spans="1:63" ht="14.25" customHeight="1" x14ac:dyDescent="0.25">
      <c r="A134" s="41"/>
      <c r="B134" s="42"/>
      <c r="C134" s="42"/>
      <c r="D134" s="35">
        <v>100</v>
      </c>
      <c r="E134" s="84"/>
      <c r="F134" s="42"/>
      <c r="G134" s="48" t="str">
        <f t="shared" si="27"/>
        <v/>
      </c>
      <c r="H134" s="25" t="str">
        <f t="array" ref="H134">IF(I134="","",IFERROR(INDEX(Lid!$F:$F,MATCH($E134,Lid!$A:$A,0)),""))</f>
        <v/>
      </c>
      <c r="I134" s="93" t="str">
        <f t="shared" si="28"/>
        <v/>
      </c>
      <c r="J134" s="48" t="str">
        <f t="shared" si="29"/>
        <v/>
      </c>
      <c r="K134" s="25" t="str">
        <f t="array" ref="K134">IF(I134="","",IFERROR($D$6 &amp; " " &amp;INDEX(Lid!$B:$B,MATCH($E134,Lid!$A:$A,0)),""))</f>
        <v/>
      </c>
      <c r="L134" s="44" t="str">
        <f t="shared" si="30"/>
        <v/>
      </c>
      <c r="M134" s="44" t="str">
        <f t="shared" si="31"/>
        <v/>
      </c>
      <c r="N134" s="44" t="str">
        <f t="shared" si="32"/>
        <v/>
      </c>
      <c r="O134" s="42"/>
      <c r="P134" s="81"/>
      <c r="Q134" s="82"/>
      <c r="R134" s="83"/>
      <c r="S134" s="44">
        <f t="shared" si="33"/>
        <v>0</v>
      </c>
      <c r="T134" s="81"/>
      <c r="U134" s="82"/>
      <c r="V134" s="83"/>
      <c r="W134" s="44">
        <f t="shared" si="34"/>
        <v>0</v>
      </c>
      <c r="X134" s="81"/>
      <c r="Y134" s="82"/>
      <c r="Z134" s="83"/>
      <c r="AA134" s="44">
        <f t="shared" si="35"/>
        <v>0</v>
      </c>
      <c r="AB134" s="81"/>
      <c r="AC134" s="82"/>
      <c r="AD134" s="83"/>
      <c r="AE134" s="44">
        <f t="shared" si="36"/>
        <v>0</v>
      </c>
      <c r="AF134" s="81"/>
      <c r="AG134" s="82"/>
      <c r="AH134" s="83"/>
      <c r="AI134" s="44">
        <f t="shared" si="37"/>
        <v>0</v>
      </c>
      <c r="AJ134" s="81"/>
      <c r="AK134" s="82"/>
      <c r="AL134" s="83"/>
      <c r="AM134" s="44">
        <f t="shared" si="38"/>
        <v>0</v>
      </c>
      <c r="AN134" s="81"/>
      <c r="AO134" s="82"/>
      <c r="AP134" s="83"/>
      <c r="AQ134" s="44">
        <f t="shared" si="39"/>
        <v>0</v>
      </c>
      <c r="AR134" s="81"/>
      <c r="AS134" s="82"/>
      <c r="AT134" s="83"/>
      <c r="AU134" s="44">
        <f t="shared" si="40"/>
        <v>0</v>
      </c>
      <c r="AV134" s="81"/>
      <c r="AW134" s="82"/>
      <c r="AX134" s="83"/>
      <c r="AY134" s="44">
        <f t="shared" si="41"/>
        <v>0</v>
      </c>
      <c r="AZ134" s="81"/>
      <c r="BA134" s="82"/>
      <c r="BB134" s="83"/>
      <c r="BC134" s="44">
        <f t="shared" si="42"/>
        <v>0</v>
      </c>
      <c r="BD134" s="81"/>
      <c r="BE134" s="82"/>
      <c r="BF134" s="83"/>
      <c r="BG134" s="44">
        <f t="shared" si="43"/>
        <v>0</v>
      </c>
      <c r="BH134" s="81"/>
      <c r="BI134" s="82"/>
      <c r="BJ134" s="83"/>
      <c r="BK134" s="44">
        <f t="shared" si="44"/>
        <v>0</v>
      </c>
    </row>
    <row r="135" spans="1:63" ht="14.25" customHeight="1" x14ac:dyDescent="0.25">
      <c r="A135" s="41"/>
      <c r="B135" s="42"/>
      <c r="C135" s="42"/>
      <c r="D135" s="35">
        <v>101</v>
      </c>
      <c r="E135" s="84"/>
      <c r="F135" s="42"/>
      <c r="G135" s="48" t="str">
        <f t="shared" si="27"/>
        <v/>
      </c>
      <c r="H135" s="25" t="str">
        <f t="array" ref="H135">IF(I135="","",IFERROR(INDEX(Lid!$F:$F,MATCH($E135,Lid!$A:$A,0)),""))</f>
        <v/>
      </c>
      <c r="I135" s="93" t="str">
        <f t="shared" si="28"/>
        <v/>
      </c>
      <c r="J135" s="48" t="str">
        <f t="shared" si="29"/>
        <v/>
      </c>
      <c r="K135" s="25" t="str">
        <f t="array" ref="K135">IF(I135="","",IFERROR($D$6 &amp; " " &amp;INDEX(Lid!$B:$B,MATCH($E135,Lid!$A:$A,0)),""))</f>
        <v/>
      </c>
      <c r="L135" s="44" t="str">
        <f t="shared" si="30"/>
        <v/>
      </c>
      <c r="M135" s="44" t="str">
        <f t="shared" si="31"/>
        <v/>
      </c>
      <c r="N135" s="44" t="str">
        <f t="shared" si="32"/>
        <v/>
      </c>
      <c r="O135" s="42"/>
      <c r="P135" s="81"/>
      <c r="Q135" s="82"/>
      <c r="R135" s="83"/>
      <c r="S135" s="44">
        <f t="shared" si="33"/>
        <v>0</v>
      </c>
      <c r="T135" s="81"/>
      <c r="U135" s="82"/>
      <c r="V135" s="83"/>
      <c r="W135" s="44">
        <f t="shared" si="34"/>
        <v>0</v>
      </c>
      <c r="X135" s="81"/>
      <c r="Y135" s="82"/>
      <c r="Z135" s="83"/>
      <c r="AA135" s="44">
        <f t="shared" si="35"/>
        <v>0</v>
      </c>
      <c r="AB135" s="81"/>
      <c r="AC135" s="82"/>
      <c r="AD135" s="83"/>
      <c r="AE135" s="44">
        <f t="shared" si="36"/>
        <v>0</v>
      </c>
      <c r="AF135" s="81"/>
      <c r="AG135" s="82"/>
      <c r="AH135" s="83"/>
      <c r="AI135" s="44">
        <f t="shared" si="37"/>
        <v>0</v>
      </c>
      <c r="AJ135" s="81"/>
      <c r="AK135" s="82"/>
      <c r="AL135" s="83"/>
      <c r="AM135" s="44">
        <f t="shared" si="38"/>
        <v>0</v>
      </c>
      <c r="AN135" s="81"/>
      <c r="AO135" s="82"/>
      <c r="AP135" s="83"/>
      <c r="AQ135" s="44">
        <f t="shared" si="39"/>
        <v>0</v>
      </c>
      <c r="AR135" s="81"/>
      <c r="AS135" s="82"/>
      <c r="AT135" s="83"/>
      <c r="AU135" s="44">
        <f t="shared" si="40"/>
        <v>0</v>
      </c>
      <c r="AV135" s="81"/>
      <c r="AW135" s="82"/>
      <c r="AX135" s="83"/>
      <c r="AY135" s="44">
        <f t="shared" si="41"/>
        <v>0</v>
      </c>
      <c r="AZ135" s="81"/>
      <c r="BA135" s="82"/>
      <c r="BB135" s="83"/>
      <c r="BC135" s="44">
        <f t="shared" si="42"/>
        <v>0</v>
      </c>
      <c r="BD135" s="81"/>
      <c r="BE135" s="82"/>
      <c r="BF135" s="83"/>
      <c r="BG135" s="44">
        <f t="shared" si="43"/>
        <v>0</v>
      </c>
      <c r="BH135" s="81"/>
      <c r="BI135" s="82"/>
      <c r="BJ135" s="83"/>
      <c r="BK135" s="44">
        <f t="shared" si="44"/>
        <v>0</v>
      </c>
    </row>
    <row r="136" spans="1:63" ht="14.25" customHeight="1" x14ac:dyDescent="0.25">
      <c r="A136" s="41"/>
      <c r="B136" s="42"/>
      <c r="C136" s="42"/>
      <c r="D136" s="35">
        <v>102</v>
      </c>
      <c r="E136" s="84"/>
      <c r="F136" s="42"/>
      <c r="G136" s="48" t="str">
        <f t="shared" si="27"/>
        <v/>
      </c>
      <c r="H136" s="25" t="str">
        <f t="array" ref="H136">IF(I136="","",IFERROR(INDEX(Lid!$F:$F,MATCH($E136,Lid!$A:$A,0)),""))</f>
        <v/>
      </c>
      <c r="I136" s="93" t="str">
        <f t="shared" si="28"/>
        <v/>
      </c>
      <c r="J136" s="48" t="str">
        <f t="shared" si="29"/>
        <v/>
      </c>
      <c r="K136" s="25" t="str">
        <f t="array" ref="K136">IF(I136="","",IFERROR($D$6 &amp; " " &amp;INDEX(Lid!$B:$B,MATCH($E136,Lid!$A:$A,0)),""))</f>
        <v/>
      </c>
      <c r="L136" s="44" t="str">
        <f t="shared" si="30"/>
        <v/>
      </c>
      <c r="M136" s="44" t="str">
        <f t="shared" si="31"/>
        <v/>
      </c>
      <c r="N136" s="44" t="str">
        <f t="shared" si="32"/>
        <v/>
      </c>
      <c r="O136" s="42"/>
      <c r="P136" s="81"/>
      <c r="Q136" s="82"/>
      <c r="R136" s="83"/>
      <c r="S136" s="44">
        <f t="shared" si="33"/>
        <v>0</v>
      </c>
      <c r="T136" s="81"/>
      <c r="U136" s="82"/>
      <c r="V136" s="83"/>
      <c r="W136" s="44">
        <f t="shared" si="34"/>
        <v>0</v>
      </c>
      <c r="X136" s="81"/>
      <c r="Y136" s="82"/>
      <c r="Z136" s="83"/>
      <c r="AA136" s="44">
        <f t="shared" si="35"/>
        <v>0</v>
      </c>
      <c r="AB136" s="81"/>
      <c r="AC136" s="82"/>
      <c r="AD136" s="83"/>
      <c r="AE136" s="44">
        <f t="shared" si="36"/>
        <v>0</v>
      </c>
      <c r="AF136" s="81"/>
      <c r="AG136" s="82"/>
      <c r="AH136" s="83"/>
      <c r="AI136" s="44">
        <f t="shared" si="37"/>
        <v>0</v>
      </c>
      <c r="AJ136" s="81"/>
      <c r="AK136" s="82"/>
      <c r="AL136" s="83"/>
      <c r="AM136" s="44">
        <f t="shared" si="38"/>
        <v>0</v>
      </c>
      <c r="AN136" s="81"/>
      <c r="AO136" s="82"/>
      <c r="AP136" s="83"/>
      <c r="AQ136" s="44">
        <f t="shared" si="39"/>
        <v>0</v>
      </c>
      <c r="AR136" s="81"/>
      <c r="AS136" s="82"/>
      <c r="AT136" s="83"/>
      <c r="AU136" s="44">
        <f t="shared" si="40"/>
        <v>0</v>
      </c>
      <c r="AV136" s="81"/>
      <c r="AW136" s="82"/>
      <c r="AX136" s="83"/>
      <c r="AY136" s="44">
        <f t="shared" si="41"/>
        <v>0</v>
      </c>
      <c r="AZ136" s="81"/>
      <c r="BA136" s="82"/>
      <c r="BB136" s="83"/>
      <c r="BC136" s="44">
        <f t="shared" si="42"/>
        <v>0</v>
      </c>
      <c r="BD136" s="81"/>
      <c r="BE136" s="82"/>
      <c r="BF136" s="83"/>
      <c r="BG136" s="44">
        <f t="shared" si="43"/>
        <v>0</v>
      </c>
      <c r="BH136" s="81"/>
      <c r="BI136" s="82"/>
      <c r="BJ136" s="83"/>
      <c r="BK136" s="44">
        <f t="shared" si="44"/>
        <v>0</v>
      </c>
    </row>
    <row r="137" spans="1:63" ht="14.25" customHeight="1" x14ac:dyDescent="0.25">
      <c r="A137" s="41"/>
      <c r="B137" s="42"/>
      <c r="C137" s="42"/>
      <c r="D137" s="35">
        <v>103</v>
      </c>
      <c r="E137" s="84"/>
      <c r="F137" s="42"/>
      <c r="G137" s="48" t="str">
        <f t="shared" si="27"/>
        <v/>
      </c>
      <c r="H137" s="25" t="str">
        <f t="array" ref="H137">IF(I137="","",IFERROR(INDEX(Lid!$F:$F,MATCH($E137,Lid!$A:$A,0)),""))</f>
        <v/>
      </c>
      <c r="I137" s="93" t="str">
        <f t="shared" si="28"/>
        <v/>
      </c>
      <c r="J137" s="48" t="str">
        <f t="shared" si="29"/>
        <v/>
      </c>
      <c r="K137" s="25" t="str">
        <f t="array" ref="K137">IF(I137="","",IFERROR($D$6 &amp; " " &amp;INDEX(Lid!$B:$B,MATCH($E137,Lid!$A:$A,0)),""))</f>
        <v/>
      </c>
      <c r="L137" s="44" t="str">
        <f t="shared" si="30"/>
        <v/>
      </c>
      <c r="M137" s="44" t="str">
        <f t="shared" si="31"/>
        <v/>
      </c>
      <c r="N137" s="44" t="str">
        <f t="shared" si="32"/>
        <v/>
      </c>
      <c r="O137" s="42"/>
      <c r="P137" s="81"/>
      <c r="Q137" s="82"/>
      <c r="R137" s="83"/>
      <c r="S137" s="44">
        <f t="shared" si="33"/>
        <v>0</v>
      </c>
      <c r="T137" s="81"/>
      <c r="U137" s="82"/>
      <c r="V137" s="83"/>
      <c r="W137" s="44">
        <f t="shared" si="34"/>
        <v>0</v>
      </c>
      <c r="X137" s="81"/>
      <c r="Y137" s="82"/>
      <c r="Z137" s="83"/>
      <c r="AA137" s="44">
        <f t="shared" si="35"/>
        <v>0</v>
      </c>
      <c r="AB137" s="81"/>
      <c r="AC137" s="82"/>
      <c r="AD137" s="83"/>
      <c r="AE137" s="44">
        <f t="shared" si="36"/>
        <v>0</v>
      </c>
      <c r="AF137" s="81"/>
      <c r="AG137" s="82"/>
      <c r="AH137" s="83"/>
      <c r="AI137" s="44">
        <f t="shared" si="37"/>
        <v>0</v>
      </c>
      <c r="AJ137" s="81"/>
      <c r="AK137" s="82"/>
      <c r="AL137" s="83"/>
      <c r="AM137" s="44">
        <f t="shared" si="38"/>
        <v>0</v>
      </c>
      <c r="AN137" s="81"/>
      <c r="AO137" s="82"/>
      <c r="AP137" s="83"/>
      <c r="AQ137" s="44">
        <f t="shared" si="39"/>
        <v>0</v>
      </c>
      <c r="AR137" s="81"/>
      <c r="AS137" s="82"/>
      <c r="AT137" s="83"/>
      <c r="AU137" s="44">
        <f t="shared" si="40"/>
        <v>0</v>
      </c>
      <c r="AV137" s="81"/>
      <c r="AW137" s="82"/>
      <c r="AX137" s="83"/>
      <c r="AY137" s="44">
        <f t="shared" si="41"/>
        <v>0</v>
      </c>
      <c r="AZ137" s="81"/>
      <c r="BA137" s="82"/>
      <c r="BB137" s="83"/>
      <c r="BC137" s="44">
        <f t="shared" si="42"/>
        <v>0</v>
      </c>
      <c r="BD137" s="81"/>
      <c r="BE137" s="82"/>
      <c r="BF137" s="83"/>
      <c r="BG137" s="44">
        <f t="shared" si="43"/>
        <v>0</v>
      </c>
      <c r="BH137" s="81"/>
      <c r="BI137" s="82"/>
      <c r="BJ137" s="83"/>
      <c r="BK137" s="44">
        <f t="shared" si="44"/>
        <v>0</v>
      </c>
    </row>
    <row r="138" spans="1:63" ht="14.25" customHeight="1" x14ac:dyDescent="0.25">
      <c r="A138" s="41"/>
      <c r="B138" s="42"/>
      <c r="C138" s="42"/>
      <c r="D138" s="35">
        <v>104</v>
      </c>
      <c r="E138" s="84"/>
      <c r="F138" s="42"/>
      <c r="G138" s="48" t="str">
        <f t="shared" si="27"/>
        <v/>
      </c>
      <c r="H138" s="25" t="str">
        <f t="array" ref="H138">IF(I138="","",IFERROR(INDEX(Lid!$F:$F,MATCH($E138,Lid!$A:$A,0)),""))</f>
        <v/>
      </c>
      <c r="I138" s="93" t="str">
        <f t="shared" si="28"/>
        <v/>
      </c>
      <c r="J138" s="48" t="str">
        <f t="shared" si="29"/>
        <v/>
      </c>
      <c r="K138" s="25" t="str">
        <f t="array" ref="K138">IF(I138="","",IFERROR($D$6 &amp; " " &amp;INDEX(Lid!$B:$B,MATCH($E138,Lid!$A:$A,0)),""))</f>
        <v/>
      </c>
      <c r="L138" s="44" t="str">
        <f t="shared" si="30"/>
        <v/>
      </c>
      <c r="M138" s="44" t="str">
        <f t="shared" si="31"/>
        <v/>
      </c>
      <c r="N138" s="44" t="str">
        <f t="shared" si="32"/>
        <v/>
      </c>
      <c r="O138" s="42"/>
      <c r="P138" s="81"/>
      <c r="Q138" s="82"/>
      <c r="R138" s="83"/>
      <c r="S138" s="44">
        <f t="shared" si="33"/>
        <v>0</v>
      </c>
      <c r="T138" s="81"/>
      <c r="U138" s="82"/>
      <c r="V138" s="83"/>
      <c r="W138" s="44">
        <f t="shared" si="34"/>
        <v>0</v>
      </c>
      <c r="X138" s="81"/>
      <c r="Y138" s="82"/>
      <c r="Z138" s="83"/>
      <c r="AA138" s="44">
        <f t="shared" si="35"/>
        <v>0</v>
      </c>
      <c r="AB138" s="81"/>
      <c r="AC138" s="82"/>
      <c r="AD138" s="83"/>
      <c r="AE138" s="44">
        <f t="shared" si="36"/>
        <v>0</v>
      </c>
      <c r="AF138" s="81"/>
      <c r="AG138" s="82"/>
      <c r="AH138" s="83"/>
      <c r="AI138" s="44">
        <f t="shared" si="37"/>
        <v>0</v>
      </c>
      <c r="AJ138" s="81"/>
      <c r="AK138" s="82"/>
      <c r="AL138" s="83"/>
      <c r="AM138" s="44">
        <f t="shared" si="38"/>
        <v>0</v>
      </c>
      <c r="AN138" s="81"/>
      <c r="AO138" s="82"/>
      <c r="AP138" s="83"/>
      <c r="AQ138" s="44">
        <f t="shared" si="39"/>
        <v>0</v>
      </c>
      <c r="AR138" s="81"/>
      <c r="AS138" s="82"/>
      <c r="AT138" s="83"/>
      <c r="AU138" s="44">
        <f t="shared" si="40"/>
        <v>0</v>
      </c>
      <c r="AV138" s="81"/>
      <c r="AW138" s="82"/>
      <c r="AX138" s="83"/>
      <c r="AY138" s="44">
        <f t="shared" si="41"/>
        <v>0</v>
      </c>
      <c r="AZ138" s="81"/>
      <c r="BA138" s="82"/>
      <c r="BB138" s="83"/>
      <c r="BC138" s="44">
        <f t="shared" si="42"/>
        <v>0</v>
      </c>
      <c r="BD138" s="81"/>
      <c r="BE138" s="82"/>
      <c r="BF138" s="83"/>
      <c r="BG138" s="44">
        <f t="shared" si="43"/>
        <v>0</v>
      </c>
      <c r="BH138" s="81"/>
      <c r="BI138" s="82"/>
      <c r="BJ138" s="83"/>
      <c r="BK138" s="44">
        <f t="shared" si="44"/>
        <v>0</v>
      </c>
    </row>
    <row r="139" spans="1:63" ht="14.25" customHeight="1" x14ac:dyDescent="0.25">
      <c r="A139" s="41"/>
      <c r="B139" s="42"/>
      <c r="C139" s="42"/>
      <c r="D139" s="35">
        <v>105</v>
      </c>
      <c r="E139" s="84"/>
      <c r="F139" s="42"/>
      <c r="G139" s="48" t="str">
        <f t="shared" si="27"/>
        <v/>
      </c>
      <c r="H139" s="25" t="str">
        <f t="array" ref="H139">IF(I139="","",IFERROR(INDEX(Lid!$F:$F,MATCH($E139,Lid!$A:$A,0)),""))</f>
        <v/>
      </c>
      <c r="I139" s="93" t="str">
        <f t="shared" si="28"/>
        <v/>
      </c>
      <c r="J139" s="48" t="str">
        <f t="shared" si="29"/>
        <v/>
      </c>
      <c r="K139" s="25" t="str">
        <f t="array" ref="K139">IF(I139="","",IFERROR($D$6 &amp; " " &amp;INDEX(Lid!$B:$B,MATCH($E139,Lid!$A:$A,0)),""))</f>
        <v/>
      </c>
      <c r="L139" s="44" t="str">
        <f t="shared" si="30"/>
        <v/>
      </c>
      <c r="M139" s="44" t="str">
        <f t="shared" si="31"/>
        <v/>
      </c>
      <c r="N139" s="44" t="str">
        <f t="shared" si="32"/>
        <v/>
      </c>
      <c r="O139" s="42"/>
      <c r="P139" s="81"/>
      <c r="Q139" s="82"/>
      <c r="R139" s="83"/>
      <c r="S139" s="44">
        <f t="shared" si="33"/>
        <v>0</v>
      </c>
      <c r="T139" s="81"/>
      <c r="U139" s="82"/>
      <c r="V139" s="83"/>
      <c r="W139" s="44">
        <f t="shared" si="34"/>
        <v>0</v>
      </c>
      <c r="X139" s="81"/>
      <c r="Y139" s="82"/>
      <c r="Z139" s="83"/>
      <c r="AA139" s="44">
        <f t="shared" si="35"/>
        <v>0</v>
      </c>
      <c r="AB139" s="81"/>
      <c r="AC139" s="82"/>
      <c r="AD139" s="83"/>
      <c r="AE139" s="44">
        <f t="shared" si="36"/>
        <v>0</v>
      </c>
      <c r="AF139" s="81"/>
      <c r="AG139" s="82"/>
      <c r="AH139" s="83"/>
      <c r="AI139" s="44">
        <f t="shared" si="37"/>
        <v>0</v>
      </c>
      <c r="AJ139" s="81"/>
      <c r="AK139" s="82"/>
      <c r="AL139" s="83"/>
      <c r="AM139" s="44">
        <f t="shared" si="38"/>
        <v>0</v>
      </c>
      <c r="AN139" s="81"/>
      <c r="AO139" s="82"/>
      <c r="AP139" s="83"/>
      <c r="AQ139" s="44">
        <f t="shared" si="39"/>
        <v>0</v>
      </c>
      <c r="AR139" s="81"/>
      <c r="AS139" s="82"/>
      <c r="AT139" s="83"/>
      <c r="AU139" s="44">
        <f t="shared" si="40"/>
        <v>0</v>
      </c>
      <c r="AV139" s="81"/>
      <c r="AW139" s="82"/>
      <c r="AX139" s="83"/>
      <c r="AY139" s="44">
        <f t="shared" si="41"/>
        <v>0</v>
      </c>
      <c r="AZ139" s="81"/>
      <c r="BA139" s="82"/>
      <c r="BB139" s="83"/>
      <c r="BC139" s="44">
        <f t="shared" si="42"/>
        <v>0</v>
      </c>
      <c r="BD139" s="81"/>
      <c r="BE139" s="82"/>
      <c r="BF139" s="83"/>
      <c r="BG139" s="44">
        <f t="shared" si="43"/>
        <v>0</v>
      </c>
      <c r="BH139" s="81"/>
      <c r="BI139" s="82"/>
      <c r="BJ139" s="83"/>
      <c r="BK139" s="44">
        <f t="shared" si="44"/>
        <v>0</v>
      </c>
    </row>
    <row r="140" spans="1:63" ht="14.25" customHeight="1" x14ac:dyDescent="0.25">
      <c r="A140" s="41"/>
      <c r="B140" s="42"/>
      <c r="C140" s="42"/>
      <c r="D140" s="35">
        <v>106</v>
      </c>
      <c r="E140" s="84"/>
      <c r="F140" s="42"/>
      <c r="G140" s="48" t="str">
        <f t="shared" si="27"/>
        <v/>
      </c>
      <c r="H140" s="25" t="str">
        <f t="array" ref="H140">IF(I140="","",IFERROR(INDEX(Lid!$F:$F,MATCH($E140,Lid!$A:$A,0)),""))</f>
        <v/>
      </c>
      <c r="I140" s="93" t="str">
        <f t="shared" si="28"/>
        <v/>
      </c>
      <c r="J140" s="48" t="str">
        <f t="shared" si="29"/>
        <v/>
      </c>
      <c r="K140" s="25" t="str">
        <f t="array" ref="K140">IF(I140="","",IFERROR($D$6 &amp; " " &amp;INDEX(Lid!$B:$B,MATCH($E140,Lid!$A:$A,0)),""))</f>
        <v/>
      </c>
      <c r="L140" s="44" t="str">
        <f t="shared" si="30"/>
        <v/>
      </c>
      <c r="M140" s="44" t="str">
        <f t="shared" si="31"/>
        <v/>
      </c>
      <c r="N140" s="44" t="str">
        <f t="shared" si="32"/>
        <v/>
      </c>
      <c r="O140" s="42"/>
      <c r="P140" s="81"/>
      <c r="Q140" s="82"/>
      <c r="R140" s="83"/>
      <c r="S140" s="44">
        <f t="shared" si="33"/>
        <v>0</v>
      </c>
      <c r="T140" s="81"/>
      <c r="U140" s="82"/>
      <c r="V140" s="83"/>
      <c r="W140" s="44">
        <f t="shared" si="34"/>
        <v>0</v>
      </c>
      <c r="X140" s="81"/>
      <c r="Y140" s="82"/>
      <c r="Z140" s="83"/>
      <c r="AA140" s="44">
        <f t="shared" si="35"/>
        <v>0</v>
      </c>
      <c r="AB140" s="81"/>
      <c r="AC140" s="82"/>
      <c r="AD140" s="83"/>
      <c r="AE140" s="44">
        <f t="shared" si="36"/>
        <v>0</v>
      </c>
      <c r="AF140" s="81"/>
      <c r="AG140" s="82"/>
      <c r="AH140" s="83"/>
      <c r="AI140" s="44">
        <f t="shared" si="37"/>
        <v>0</v>
      </c>
      <c r="AJ140" s="81"/>
      <c r="AK140" s="82"/>
      <c r="AL140" s="83"/>
      <c r="AM140" s="44">
        <f t="shared" si="38"/>
        <v>0</v>
      </c>
      <c r="AN140" s="81"/>
      <c r="AO140" s="82"/>
      <c r="AP140" s="83"/>
      <c r="AQ140" s="44">
        <f t="shared" si="39"/>
        <v>0</v>
      </c>
      <c r="AR140" s="81"/>
      <c r="AS140" s="82"/>
      <c r="AT140" s="83"/>
      <c r="AU140" s="44">
        <f t="shared" si="40"/>
        <v>0</v>
      </c>
      <c r="AV140" s="81"/>
      <c r="AW140" s="82"/>
      <c r="AX140" s="83"/>
      <c r="AY140" s="44">
        <f t="shared" si="41"/>
        <v>0</v>
      </c>
      <c r="AZ140" s="81"/>
      <c r="BA140" s="82"/>
      <c r="BB140" s="83"/>
      <c r="BC140" s="44">
        <f t="shared" si="42"/>
        <v>0</v>
      </c>
      <c r="BD140" s="81"/>
      <c r="BE140" s="82"/>
      <c r="BF140" s="83"/>
      <c r="BG140" s="44">
        <f t="shared" si="43"/>
        <v>0</v>
      </c>
      <c r="BH140" s="81"/>
      <c r="BI140" s="82"/>
      <c r="BJ140" s="83"/>
      <c r="BK140" s="44">
        <f t="shared" si="44"/>
        <v>0</v>
      </c>
    </row>
    <row r="141" spans="1:63" ht="14.25" customHeight="1" x14ac:dyDescent="0.25">
      <c r="A141" s="41"/>
      <c r="B141" s="42"/>
      <c r="C141" s="42"/>
      <c r="D141" s="35">
        <v>107</v>
      </c>
      <c r="E141" s="84"/>
      <c r="F141" s="42"/>
      <c r="G141" s="48" t="str">
        <f t="shared" si="27"/>
        <v/>
      </c>
      <c r="H141" s="25" t="str">
        <f t="array" ref="H141">IF(I141="","",IFERROR(INDEX(Lid!$F:$F,MATCH($E141,Lid!$A:$A,0)),""))</f>
        <v/>
      </c>
      <c r="I141" s="93" t="str">
        <f t="shared" si="28"/>
        <v/>
      </c>
      <c r="J141" s="48" t="str">
        <f t="shared" si="29"/>
        <v/>
      </c>
      <c r="K141" s="25" t="str">
        <f t="array" ref="K141">IF(I141="","",IFERROR($D$6 &amp; " " &amp;INDEX(Lid!$B:$B,MATCH($E141,Lid!$A:$A,0)),""))</f>
        <v/>
      </c>
      <c r="L141" s="44" t="str">
        <f t="shared" si="30"/>
        <v/>
      </c>
      <c r="M141" s="44" t="str">
        <f t="shared" si="31"/>
        <v/>
      </c>
      <c r="N141" s="44" t="str">
        <f t="shared" si="32"/>
        <v/>
      </c>
      <c r="O141" s="42"/>
      <c r="P141" s="81"/>
      <c r="Q141" s="82"/>
      <c r="R141" s="83"/>
      <c r="S141" s="44">
        <f t="shared" si="33"/>
        <v>0</v>
      </c>
      <c r="T141" s="81"/>
      <c r="U141" s="82"/>
      <c r="V141" s="83"/>
      <c r="W141" s="44">
        <f t="shared" si="34"/>
        <v>0</v>
      </c>
      <c r="X141" s="81"/>
      <c r="Y141" s="82"/>
      <c r="Z141" s="83"/>
      <c r="AA141" s="44">
        <f t="shared" si="35"/>
        <v>0</v>
      </c>
      <c r="AB141" s="81"/>
      <c r="AC141" s="82"/>
      <c r="AD141" s="83"/>
      <c r="AE141" s="44">
        <f t="shared" si="36"/>
        <v>0</v>
      </c>
      <c r="AF141" s="81"/>
      <c r="AG141" s="82"/>
      <c r="AH141" s="83"/>
      <c r="AI141" s="44">
        <f t="shared" si="37"/>
        <v>0</v>
      </c>
      <c r="AJ141" s="81"/>
      <c r="AK141" s="82"/>
      <c r="AL141" s="83"/>
      <c r="AM141" s="44">
        <f t="shared" si="38"/>
        <v>0</v>
      </c>
      <c r="AN141" s="81"/>
      <c r="AO141" s="82"/>
      <c r="AP141" s="83"/>
      <c r="AQ141" s="44">
        <f t="shared" si="39"/>
        <v>0</v>
      </c>
      <c r="AR141" s="81"/>
      <c r="AS141" s="82"/>
      <c r="AT141" s="83"/>
      <c r="AU141" s="44">
        <f t="shared" si="40"/>
        <v>0</v>
      </c>
      <c r="AV141" s="81"/>
      <c r="AW141" s="82"/>
      <c r="AX141" s="83"/>
      <c r="AY141" s="44">
        <f t="shared" si="41"/>
        <v>0</v>
      </c>
      <c r="AZ141" s="81"/>
      <c r="BA141" s="82"/>
      <c r="BB141" s="83"/>
      <c r="BC141" s="44">
        <f t="shared" si="42"/>
        <v>0</v>
      </c>
      <c r="BD141" s="81"/>
      <c r="BE141" s="82"/>
      <c r="BF141" s="83"/>
      <c r="BG141" s="44">
        <f t="shared" si="43"/>
        <v>0</v>
      </c>
      <c r="BH141" s="81"/>
      <c r="BI141" s="82"/>
      <c r="BJ141" s="83"/>
      <c r="BK141" s="44">
        <f t="shared" si="44"/>
        <v>0</v>
      </c>
    </row>
    <row r="142" spans="1:63" ht="14.25" customHeight="1" x14ac:dyDescent="0.25">
      <c r="A142" s="41"/>
      <c r="B142" s="42"/>
      <c r="C142" s="42"/>
      <c r="D142" s="35">
        <v>108</v>
      </c>
      <c r="E142" s="84"/>
      <c r="F142" s="42"/>
      <c r="G142" s="48" t="str">
        <f t="shared" si="27"/>
        <v/>
      </c>
      <c r="H142" s="25" t="str">
        <f t="array" ref="H142">IF(I142="","",IFERROR(INDEX(Lid!$F:$F,MATCH($E142,Lid!$A:$A,0)),""))</f>
        <v/>
      </c>
      <c r="I142" s="93" t="str">
        <f t="shared" si="28"/>
        <v/>
      </c>
      <c r="J142" s="48" t="str">
        <f t="shared" si="29"/>
        <v/>
      </c>
      <c r="K142" s="25" t="str">
        <f t="array" ref="K142">IF(I142="","",IFERROR($D$6 &amp; " " &amp;INDEX(Lid!$B:$B,MATCH($E142,Lid!$A:$A,0)),""))</f>
        <v/>
      </c>
      <c r="L142" s="44" t="str">
        <f t="shared" si="30"/>
        <v/>
      </c>
      <c r="M142" s="44" t="str">
        <f t="shared" si="31"/>
        <v/>
      </c>
      <c r="N142" s="44" t="str">
        <f t="shared" si="32"/>
        <v/>
      </c>
      <c r="O142" s="42"/>
      <c r="P142" s="81"/>
      <c r="Q142" s="82"/>
      <c r="R142" s="83"/>
      <c r="S142" s="44">
        <f t="shared" si="33"/>
        <v>0</v>
      </c>
      <c r="T142" s="81"/>
      <c r="U142" s="82"/>
      <c r="V142" s="83"/>
      <c r="W142" s="44">
        <f t="shared" si="34"/>
        <v>0</v>
      </c>
      <c r="X142" s="81"/>
      <c r="Y142" s="82"/>
      <c r="Z142" s="83"/>
      <c r="AA142" s="44">
        <f t="shared" si="35"/>
        <v>0</v>
      </c>
      <c r="AB142" s="81"/>
      <c r="AC142" s="82"/>
      <c r="AD142" s="83"/>
      <c r="AE142" s="44">
        <f t="shared" si="36"/>
        <v>0</v>
      </c>
      <c r="AF142" s="81"/>
      <c r="AG142" s="82"/>
      <c r="AH142" s="83"/>
      <c r="AI142" s="44">
        <f t="shared" si="37"/>
        <v>0</v>
      </c>
      <c r="AJ142" s="81"/>
      <c r="AK142" s="82"/>
      <c r="AL142" s="83"/>
      <c r="AM142" s="44">
        <f t="shared" si="38"/>
        <v>0</v>
      </c>
      <c r="AN142" s="81"/>
      <c r="AO142" s="82"/>
      <c r="AP142" s="83"/>
      <c r="AQ142" s="44">
        <f t="shared" si="39"/>
        <v>0</v>
      </c>
      <c r="AR142" s="81"/>
      <c r="AS142" s="82"/>
      <c r="AT142" s="83"/>
      <c r="AU142" s="44">
        <f t="shared" si="40"/>
        <v>0</v>
      </c>
      <c r="AV142" s="81"/>
      <c r="AW142" s="82"/>
      <c r="AX142" s="83"/>
      <c r="AY142" s="44">
        <f t="shared" si="41"/>
        <v>0</v>
      </c>
      <c r="AZ142" s="81"/>
      <c r="BA142" s="82"/>
      <c r="BB142" s="83"/>
      <c r="BC142" s="44">
        <f t="shared" si="42"/>
        <v>0</v>
      </c>
      <c r="BD142" s="81"/>
      <c r="BE142" s="82"/>
      <c r="BF142" s="83"/>
      <c r="BG142" s="44">
        <f t="shared" si="43"/>
        <v>0</v>
      </c>
      <c r="BH142" s="81"/>
      <c r="BI142" s="82"/>
      <c r="BJ142" s="83"/>
      <c r="BK142" s="44">
        <f t="shared" si="44"/>
        <v>0</v>
      </c>
    </row>
    <row r="143" spans="1:63" ht="14.25" customHeight="1" x14ac:dyDescent="0.25">
      <c r="A143" s="41"/>
      <c r="B143" s="42"/>
      <c r="C143" s="42"/>
      <c r="D143" s="35">
        <v>109</v>
      </c>
      <c r="E143" s="84"/>
      <c r="F143" s="42"/>
      <c r="G143" s="48" t="str">
        <f t="shared" si="27"/>
        <v/>
      </c>
      <c r="H143" s="25" t="str">
        <f t="array" ref="H143">IF(I143="","",IFERROR(INDEX(Lid!$F:$F,MATCH($E143,Lid!$A:$A,0)),""))</f>
        <v/>
      </c>
      <c r="I143" s="93" t="str">
        <f t="shared" si="28"/>
        <v/>
      </c>
      <c r="J143" s="48" t="str">
        <f t="shared" si="29"/>
        <v/>
      </c>
      <c r="K143" s="25" t="str">
        <f t="array" ref="K143">IF(I143="","",IFERROR($D$6 &amp; " " &amp;INDEX(Lid!$B:$B,MATCH($E143,Lid!$A:$A,0)),""))</f>
        <v/>
      </c>
      <c r="L143" s="44" t="str">
        <f t="shared" si="30"/>
        <v/>
      </c>
      <c r="M143" s="44" t="str">
        <f t="shared" si="31"/>
        <v/>
      </c>
      <c r="N143" s="44" t="str">
        <f t="shared" si="32"/>
        <v/>
      </c>
      <c r="O143" s="42"/>
      <c r="P143" s="81"/>
      <c r="Q143" s="82"/>
      <c r="R143" s="83"/>
      <c r="S143" s="44">
        <f t="shared" si="33"/>
        <v>0</v>
      </c>
      <c r="T143" s="81"/>
      <c r="U143" s="82"/>
      <c r="V143" s="83"/>
      <c r="W143" s="44">
        <f t="shared" si="34"/>
        <v>0</v>
      </c>
      <c r="X143" s="81"/>
      <c r="Y143" s="82"/>
      <c r="Z143" s="83"/>
      <c r="AA143" s="44">
        <f t="shared" si="35"/>
        <v>0</v>
      </c>
      <c r="AB143" s="81"/>
      <c r="AC143" s="82"/>
      <c r="AD143" s="83"/>
      <c r="AE143" s="44">
        <f t="shared" si="36"/>
        <v>0</v>
      </c>
      <c r="AF143" s="81"/>
      <c r="AG143" s="82"/>
      <c r="AH143" s="83"/>
      <c r="AI143" s="44">
        <f t="shared" si="37"/>
        <v>0</v>
      </c>
      <c r="AJ143" s="81"/>
      <c r="AK143" s="82"/>
      <c r="AL143" s="83"/>
      <c r="AM143" s="44">
        <f t="shared" si="38"/>
        <v>0</v>
      </c>
      <c r="AN143" s="81"/>
      <c r="AO143" s="82"/>
      <c r="AP143" s="83"/>
      <c r="AQ143" s="44">
        <f t="shared" si="39"/>
        <v>0</v>
      </c>
      <c r="AR143" s="81"/>
      <c r="AS143" s="82"/>
      <c r="AT143" s="83"/>
      <c r="AU143" s="44">
        <f t="shared" si="40"/>
        <v>0</v>
      </c>
      <c r="AV143" s="81"/>
      <c r="AW143" s="82"/>
      <c r="AX143" s="83"/>
      <c r="AY143" s="44">
        <f t="shared" si="41"/>
        <v>0</v>
      </c>
      <c r="AZ143" s="81"/>
      <c r="BA143" s="82"/>
      <c r="BB143" s="83"/>
      <c r="BC143" s="44">
        <f t="shared" si="42"/>
        <v>0</v>
      </c>
      <c r="BD143" s="81"/>
      <c r="BE143" s="82"/>
      <c r="BF143" s="83"/>
      <c r="BG143" s="44">
        <f t="shared" si="43"/>
        <v>0</v>
      </c>
      <c r="BH143" s="81"/>
      <c r="BI143" s="82"/>
      <c r="BJ143" s="83"/>
      <c r="BK143" s="44">
        <f t="shared" si="44"/>
        <v>0</v>
      </c>
    </row>
    <row r="144" spans="1:63" ht="14.25" customHeight="1" x14ac:dyDescent="0.25">
      <c r="A144" s="41"/>
      <c r="B144" s="42"/>
      <c r="C144" s="42"/>
      <c r="D144" s="35">
        <v>110</v>
      </c>
      <c r="E144" s="84"/>
      <c r="F144" s="42"/>
      <c r="G144" s="48" t="str">
        <f t="shared" si="27"/>
        <v/>
      </c>
      <c r="H144" s="25" t="str">
        <f t="array" ref="H144">IF(I144="","",IFERROR(INDEX(Lid!$F:$F,MATCH($E144,Lid!$A:$A,0)),""))</f>
        <v/>
      </c>
      <c r="I144" s="93" t="str">
        <f t="shared" si="28"/>
        <v/>
      </c>
      <c r="J144" s="48" t="str">
        <f t="shared" si="29"/>
        <v/>
      </c>
      <c r="K144" s="25" t="str">
        <f t="array" ref="K144">IF(I144="","",IFERROR($D$6 &amp; " " &amp;INDEX(Lid!$B:$B,MATCH($E144,Lid!$A:$A,0)),""))</f>
        <v/>
      </c>
      <c r="L144" s="44" t="str">
        <f t="shared" si="30"/>
        <v/>
      </c>
      <c r="M144" s="44" t="str">
        <f t="shared" si="31"/>
        <v/>
      </c>
      <c r="N144" s="44" t="str">
        <f t="shared" si="32"/>
        <v/>
      </c>
      <c r="O144" s="42"/>
      <c r="P144" s="81"/>
      <c r="Q144" s="82"/>
      <c r="R144" s="83"/>
      <c r="S144" s="44">
        <f t="shared" si="33"/>
        <v>0</v>
      </c>
      <c r="T144" s="81"/>
      <c r="U144" s="82"/>
      <c r="V144" s="83"/>
      <c r="W144" s="44">
        <f t="shared" si="34"/>
        <v>0</v>
      </c>
      <c r="X144" s="81"/>
      <c r="Y144" s="82"/>
      <c r="Z144" s="83"/>
      <c r="AA144" s="44">
        <f t="shared" si="35"/>
        <v>0</v>
      </c>
      <c r="AB144" s="81"/>
      <c r="AC144" s="82"/>
      <c r="AD144" s="83"/>
      <c r="AE144" s="44">
        <f t="shared" si="36"/>
        <v>0</v>
      </c>
      <c r="AF144" s="81"/>
      <c r="AG144" s="82"/>
      <c r="AH144" s="83"/>
      <c r="AI144" s="44">
        <f t="shared" si="37"/>
        <v>0</v>
      </c>
      <c r="AJ144" s="81"/>
      <c r="AK144" s="82"/>
      <c r="AL144" s="83"/>
      <c r="AM144" s="44">
        <f t="shared" si="38"/>
        <v>0</v>
      </c>
      <c r="AN144" s="81"/>
      <c r="AO144" s="82"/>
      <c r="AP144" s="83"/>
      <c r="AQ144" s="44">
        <f t="shared" si="39"/>
        <v>0</v>
      </c>
      <c r="AR144" s="81"/>
      <c r="AS144" s="82"/>
      <c r="AT144" s="83"/>
      <c r="AU144" s="44">
        <f t="shared" si="40"/>
        <v>0</v>
      </c>
      <c r="AV144" s="81"/>
      <c r="AW144" s="82"/>
      <c r="AX144" s="83"/>
      <c r="AY144" s="44">
        <f t="shared" si="41"/>
        <v>0</v>
      </c>
      <c r="AZ144" s="81"/>
      <c r="BA144" s="82"/>
      <c r="BB144" s="83"/>
      <c r="BC144" s="44">
        <f t="shared" si="42"/>
        <v>0</v>
      </c>
      <c r="BD144" s="81"/>
      <c r="BE144" s="82"/>
      <c r="BF144" s="83"/>
      <c r="BG144" s="44">
        <f t="shared" si="43"/>
        <v>0</v>
      </c>
      <c r="BH144" s="81"/>
      <c r="BI144" s="82"/>
      <c r="BJ144" s="83"/>
      <c r="BK144" s="44">
        <f t="shared" si="44"/>
        <v>0</v>
      </c>
    </row>
    <row r="145" spans="1:63" ht="14.25" customHeight="1" x14ac:dyDescent="0.25">
      <c r="A145" s="41"/>
      <c r="B145" s="42"/>
      <c r="C145" s="42"/>
      <c r="D145" s="35">
        <v>111</v>
      </c>
      <c r="E145" s="84"/>
      <c r="F145" s="42"/>
      <c r="G145" s="48" t="str">
        <f t="shared" si="27"/>
        <v/>
      </c>
      <c r="H145" s="25" t="str">
        <f t="array" ref="H145">IF(I145="","",IFERROR(INDEX(Lid!$F:$F,MATCH($E145,Lid!$A:$A,0)),""))</f>
        <v/>
      </c>
      <c r="I145" s="93" t="str">
        <f t="shared" si="28"/>
        <v/>
      </c>
      <c r="J145" s="48" t="str">
        <f t="shared" si="29"/>
        <v/>
      </c>
      <c r="K145" s="25" t="str">
        <f t="array" ref="K145">IF(I145="","",IFERROR($D$6 &amp; " " &amp;INDEX(Lid!$B:$B,MATCH($E145,Lid!$A:$A,0)),""))</f>
        <v/>
      </c>
      <c r="L145" s="44" t="str">
        <f t="shared" si="30"/>
        <v/>
      </c>
      <c r="M145" s="44" t="str">
        <f t="shared" si="31"/>
        <v/>
      </c>
      <c r="N145" s="44" t="str">
        <f t="shared" si="32"/>
        <v/>
      </c>
      <c r="O145" s="42"/>
      <c r="P145" s="81"/>
      <c r="Q145" s="82"/>
      <c r="R145" s="83"/>
      <c r="S145" s="44">
        <f t="shared" si="33"/>
        <v>0</v>
      </c>
      <c r="T145" s="81"/>
      <c r="U145" s="82"/>
      <c r="V145" s="83"/>
      <c r="W145" s="44">
        <f t="shared" si="34"/>
        <v>0</v>
      </c>
      <c r="X145" s="81"/>
      <c r="Y145" s="82"/>
      <c r="Z145" s="83"/>
      <c r="AA145" s="44">
        <f t="shared" si="35"/>
        <v>0</v>
      </c>
      <c r="AB145" s="81"/>
      <c r="AC145" s="82"/>
      <c r="AD145" s="83"/>
      <c r="AE145" s="44">
        <f t="shared" si="36"/>
        <v>0</v>
      </c>
      <c r="AF145" s="81"/>
      <c r="AG145" s="82"/>
      <c r="AH145" s="83"/>
      <c r="AI145" s="44">
        <f t="shared" si="37"/>
        <v>0</v>
      </c>
      <c r="AJ145" s="81"/>
      <c r="AK145" s="82"/>
      <c r="AL145" s="83"/>
      <c r="AM145" s="44">
        <f t="shared" si="38"/>
        <v>0</v>
      </c>
      <c r="AN145" s="81"/>
      <c r="AO145" s="82"/>
      <c r="AP145" s="83"/>
      <c r="AQ145" s="44">
        <f t="shared" si="39"/>
        <v>0</v>
      </c>
      <c r="AR145" s="81"/>
      <c r="AS145" s="82"/>
      <c r="AT145" s="83"/>
      <c r="AU145" s="44">
        <f t="shared" si="40"/>
        <v>0</v>
      </c>
      <c r="AV145" s="81"/>
      <c r="AW145" s="82"/>
      <c r="AX145" s="83"/>
      <c r="AY145" s="44">
        <f t="shared" si="41"/>
        <v>0</v>
      </c>
      <c r="AZ145" s="81"/>
      <c r="BA145" s="82"/>
      <c r="BB145" s="83"/>
      <c r="BC145" s="44">
        <f t="shared" si="42"/>
        <v>0</v>
      </c>
      <c r="BD145" s="81"/>
      <c r="BE145" s="82"/>
      <c r="BF145" s="83"/>
      <c r="BG145" s="44">
        <f t="shared" si="43"/>
        <v>0</v>
      </c>
      <c r="BH145" s="81"/>
      <c r="BI145" s="82"/>
      <c r="BJ145" s="83"/>
      <c r="BK145" s="44">
        <f t="shared" si="44"/>
        <v>0</v>
      </c>
    </row>
    <row r="146" spans="1:63" ht="14.25" customHeight="1" x14ac:dyDescent="0.25">
      <c r="A146" s="41"/>
      <c r="B146" s="42"/>
      <c r="C146" s="42"/>
      <c r="D146" s="35">
        <v>112</v>
      </c>
      <c r="E146" s="84"/>
      <c r="F146" s="42"/>
      <c r="G146" s="48" t="str">
        <f t="shared" si="27"/>
        <v/>
      </c>
      <c r="H146" s="25" t="str">
        <f t="array" ref="H146">IF(I146="","",IFERROR(INDEX(Lid!$F:$F,MATCH($E146,Lid!$A:$A,0)),""))</f>
        <v/>
      </c>
      <c r="I146" s="93" t="str">
        <f t="shared" si="28"/>
        <v/>
      </c>
      <c r="J146" s="48" t="str">
        <f t="shared" si="29"/>
        <v/>
      </c>
      <c r="K146" s="25" t="str">
        <f t="array" ref="K146">IF(I146="","",IFERROR($D$6 &amp; " " &amp;INDEX(Lid!$B:$B,MATCH($E146,Lid!$A:$A,0)),""))</f>
        <v/>
      </c>
      <c r="L146" s="44" t="str">
        <f t="shared" si="30"/>
        <v/>
      </c>
      <c r="M146" s="44" t="str">
        <f t="shared" si="31"/>
        <v/>
      </c>
      <c r="N146" s="44" t="str">
        <f t="shared" si="32"/>
        <v/>
      </c>
      <c r="O146" s="42"/>
      <c r="P146" s="81"/>
      <c r="Q146" s="82"/>
      <c r="R146" s="83"/>
      <c r="S146" s="44">
        <f t="shared" si="33"/>
        <v>0</v>
      </c>
      <c r="T146" s="81"/>
      <c r="U146" s="82"/>
      <c r="V146" s="83"/>
      <c r="W146" s="44">
        <f t="shared" si="34"/>
        <v>0</v>
      </c>
      <c r="X146" s="81"/>
      <c r="Y146" s="82"/>
      <c r="Z146" s="83"/>
      <c r="AA146" s="44">
        <f t="shared" si="35"/>
        <v>0</v>
      </c>
      <c r="AB146" s="81"/>
      <c r="AC146" s="82"/>
      <c r="AD146" s="83"/>
      <c r="AE146" s="44">
        <f t="shared" si="36"/>
        <v>0</v>
      </c>
      <c r="AF146" s="81"/>
      <c r="AG146" s="82"/>
      <c r="AH146" s="83"/>
      <c r="AI146" s="44">
        <f t="shared" si="37"/>
        <v>0</v>
      </c>
      <c r="AJ146" s="81"/>
      <c r="AK146" s="82"/>
      <c r="AL146" s="83"/>
      <c r="AM146" s="44">
        <f t="shared" si="38"/>
        <v>0</v>
      </c>
      <c r="AN146" s="81"/>
      <c r="AO146" s="82"/>
      <c r="AP146" s="83"/>
      <c r="AQ146" s="44">
        <f t="shared" si="39"/>
        <v>0</v>
      </c>
      <c r="AR146" s="81"/>
      <c r="AS146" s="82"/>
      <c r="AT146" s="83"/>
      <c r="AU146" s="44">
        <f t="shared" si="40"/>
        <v>0</v>
      </c>
      <c r="AV146" s="81"/>
      <c r="AW146" s="82"/>
      <c r="AX146" s="83"/>
      <c r="AY146" s="44">
        <f t="shared" si="41"/>
        <v>0</v>
      </c>
      <c r="AZ146" s="81"/>
      <c r="BA146" s="82"/>
      <c r="BB146" s="83"/>
      <c r="BC146" s="44">
        <f t="shared" si="42"/>
        <v>0</v>
      </c>
      <c r="BD146" s="81"/>
      <c r="BE146" s="82"/>
      <c r="BF146" s="83"/>
      <c r="BG146" s="44">
        <f t="shared" si="43"/>
        <v>0</v>
      </c>
      <c r="BH146" s="81"/>
      <c r="BI146" s="82"/>
      <c r="BJ146" s="83"/>
      <c r="BK146" s="44">
        <f t="shared" si="44"/>
        <v>0</v>
      </c>
    </row>
    <row r="147" spans="1:63" ht="14.25" customHeight="1" x14ac:dyDescent="0.25">
      <c r="A147" s="41"/>
      <c r="B147" s="42"/>
      <c r="C147" s="42"/>
      <c r="D147" s="35">
        <v>113</v>
      </c>
      <c r="E147" s="84"/>
      <c r="F147" s="42"/>
      <c r="G147" s="48" t="str">
        <f t="shared" si="27"/>
        <v/>
      </c>
      <c r="H147" s="25" t="str">
        <f t="array" ref="H147">IF(I147="","",IFERROR(INDEX(Lid!$F:$F,MATCH($E147,Lid!$A:$A,0)),""))</f>
        <v/>
      </c>
      <c r="I147" s="93" t="str">
        <f t="shared" si="28"/>
        <v/>
      </c>
      <c r="J147" s="48" t="str">
        <f t="shared" si="29"/>
        <v/>
      </c>
      <c r="K147" s="25" t="str">
        <f t="array" ref="K147">IF(I147="","",IFERROR($D$6 &amp; " " &amp;INDEX(Lid!$B:$B,MATCH($E147,Lid!$A:$A,0)),""))</f>
        <v/>
      </c>
      <c r="L147" s="44" t="str">
        <f t="shared" si="30"/>
        <v/>
      </c>
      <c r="M147" s="44" t="str">
        <f t="shared" si="31"/>
        <v/>
      </c>
      <c r="N147" s="44" t="str">
        <f t="shared" si="32"/>
        <v/>
      </c>
      <c r="O147" s="42"/>
      <c r="P147" s="81"/>
      <c r="Q147" s="82"/>
      <c r="R147" s="83"/>
      <c r="S147" s="44">
        <f t="shared" si="33"/>
        <v>0</v>
      </c>
      <c r="T147" s="81"/>
      <c r="U147" s="82"/>
      <c r="V147" s="83"/>
      <c r="W147" s="44">
        <f t="shared" si="34"/>
        <v>0</v>
      </c>
      <c r="X147" s="81"/>
      <c r="Y147" s="82"/>
      <c r="Z147" s="83"/>
      <c r="AA147" s="44">
        <f t="shared" si="35"/>
        <v>0</v>
      </c>
      <c r="AB147" s="81"/>
      <c r="AC147" s="82"/>
      <c r="AD147" s="83"/>
      <c r="AE147" s="44">
        <f t="shared" si="36"/>
        <v>0</v>
      </c>
      <c r="AF147" s="81"/>
      <c r="AG147" s="82"/>
      <c r="AH147" s="83"/>
      <c r="AI147" s="44">
        <f t="shared" si="37"/>
        <v>0</v>
      </c>
      <c r="AJ147" s="81"/>
      <c r="AK147" s="82"/>
      <c r="AL147" s="83"/>
      <c r="AM147" s="44">
        <f t="shared" si="38"/>
        <v>0</v>
      </c>
      <c r="AN147" s="81"/>
      <c r="AO147" s="82"/>
      <c r="AP147" s="83"/>
      <c r="AQ147" s="44">
        <f t="shared" si="39"/>
        <v>0</v>
      </c>
      <c r="AR147" s="81"/>
      <c r="AS147" s="82"/>
      <c r="AT147" s="83"/>
      <c r="AU147" s="44">
        <f t="shared" si="40"/>
        <v>0</v>
      </c>
      <c r="AV147" s="81"/>
      <c r="AW147" s="82"/>
      <c r="AX147" s="83"/>
      <c r="AY147" s="44">
        <f t="shared" si="41"/>
        <v>0</v>
      </c>
      <c r="AZ147" s="81"/>
      <c r="BA147" s="82"/>
      <c r="BB147" s="83"/>
      <c r="BC147" s="44">
        <f t="shared" si="42"/>
        <v>0</v>
      </c>
      <c r="BD147" s="81"/>
      <c r="BE147" s="82"/>
      <c r="BF147" s="83"/>
      <c r="BG147" s="44">
        <f t="shared" si="43"/>
        <v>0</v>
      </c>
      <c r="BH147" s="81"/>
      <c r="BI147" s="82"/>
      <c r="BJ147" s="83"/>
      <c r="BK147" s="44">
        <f t="shared" si="44"/>
        <v>0</v>
      </c>
    </row>
    <row r="148" spans="1:63" ht="14.25" customHeight="1" x14ac:dyDescent="0.25">
      <c r="A148" s="41"/>
      <c r="B148" s="42"/>
      <c r="C148" s="42"/>
      <c r="D148" s="35">
        <v>114</v>
      </c>
      <c r="E148" s="84"/>
      <c r="F148" s="42"/>
      <c r="G148" s="48" t="str">
        <f t="shared" si="27"/>
        <v/>
      </c>
      <c r="H148" s="25" t="str">
        <f t="array" ref="H148">IF(I148="","",IFERROR(INDEX(Lid!$F:$F,MATCH($E148,Lid!$A:$A,0)),""))</f>
        <v/>
      </c>
      <c r="I148" s="93" t="str">
        <f t="shared" si="28"/>
        <v/>
      </c>
      <c r="J148" s="48" t="str">
        <f t="shared" si="29"/>
        <v/>
      </c>
      <c r="K148" s="25" t="str">
        <f t="array" ref="K148">IF(I148="","",IFERROR($D$6 &amp; " " &amp;INDEX(Lid!$B:$B,MATCH($E148,Lid!$A:$A,0)),""))</f>
        <v/>
      </c>
      <c r="L148" s="44" t="str">
        <f t="shared" si="30"/>
        <v/>
      </c>
      <c r="M148" s="44" t="str">
        <f t="shared" si="31"/>
        <v/>
      </c>
      <c r="N148" s="44" t="str">
        <f t="shared" si="32"/>
        <v/>
      </c>
      <c r="O148" s="42"/>
      <c r="P148" s="81"/>
      <c r="Q148" s="82"/>
      <c r="R148" s="83"/>
      <c r="S148" s="44">
        <f t="shared" si="33"/>
        <v>0</v>
      </c>
      <c r="T148" s="81"/>
      <c r="U148" s="82"/>
      <c r="V148" s="83"/>
      <c r="W148" s="44">
        <f t="shared" si="34"/>
        <v>0</v>
      </c>
      <c r="X148" s="81"/>
      <c r="Y148" s="82"/>
      <c r="Z148" s="83"/>
      <c r="AA148" s="44">
        <f t="shared" si="35"/>
        <v>0</v>
      </c>
      <c r="AB148" s="81"/>
      <c r="AC148" s="82"/>
      <c r="AD148" s="83"/>
      <c r="AE148" s="44">
        <f t="shared" si="36"/>
        <v>0</v>
      </c>
      <c r="AF148" s="81"/>
      <c r="AG148" s="82"/>
      <c r="AH148" s="83"/>
      <c r="AI148" s="44">
        <f t="shared" si="37"/>
        <v>0</v>
      </c>
      <c r="AJ148" s="81"/>
      <c r="AK148" s="82"/>
      <c r="AL148" s="83"/>
      <c r="AM148" s="44">
        <f t="shared" si="38"/>
        <v>0</v>
      </c>
      <c r="AN148" s="81"/>
      <c r="AO148" s="82"/>
      <c r="AP148" s="83"/>
      <c r="AQ148" s="44">
        <f t="shared" si="39"/>
        <v>0</v>
      </c>
      <c r="AR148" s="81"/>
      <c r="AS148" s="82"/>
      <c r="AT148" s="83"/>
      <c r="AU148" s="44">
        <f t="shared" si="40"/>
        <v>0</v>
      </c>
      <c r="AV148" s="81"/>
      <c r="AW148" s="82"/>
      <c r="AX148" s="83"/>
      <c r="AY148" s="44">
        <f t="shared" si="41"/>
        <v>0</v>
      </c>
      <c r="AZ148" s="81"/>
      <c r="BA148" s="82"/>
      <c r="BB148" s="83"/>
      <c r="BC148" s="44">
        <f t="shared" si="42"/>
        <v>0</v>
      </c>
      <c r="BD148" s="81"/>
      <c r="BE148" s="82"/>
      <c r="BF148" s="83"/>
      <c r="BG148" s="44">
        <f t="shared" si="43"/>
        <v>0</v>
      </c>
      <c r="BH148" s="81"/>
      <c r="BI148" s="82"/>
      <c r="BJ148" s="83"/>
      <c r="BK148" s="44">
        <f t="shared" si="44"/>
        <v>0</v>
      </c>
    </row>
    <row r="149" spans="1:63" ht="14.25" customHeight="1" x14ac:dyDescent="0.25">
      <c r="A149" s="41"/>
      <c r="B149" s="42"/>
      <c r="C149" s="42"/>
      <c r="D149" s="35">
        <v>115</v>
      </c>
      <c r="E149" s="84"/>
      <c r="F149" s="42"/>
      <c r="G149" s="48" t="str">
        <f t="shared" si="27"/>
        <v/>
      </c>
      <c r="H149" s="25" t="str">
        <f t="array" ref="H149">IF(I149="","",IFERROR(INDEX(Lid!$F:$F,MATCH($E149,Lid!$A:$A,0)),""))</f>
        <v/>
      </c>
      <c r="I149" s="93" t="str">
        <f t="shared" si="28"/>
        <v/>
      </c>
      <c r="J149" s="48" t="str">
        <f t="shared" si="29"/>
        <v/>
      </c>
      <c r="K149" s="25" t="str">
        <f t="array" ref="K149">IF(I149="","",IFERROR($D$6 &amp; " " &amp;INDEX(Lid!$B:$B,MATCH($E149,Lid!$A:$A,0)),""))</f>
        <v/>
      </c>
      <c r="L149" s="44" t="str">
        <f t="shared" si="30"/>
        <v/>
      </c>
      <c r="M149" s="44" t="str">
        <f t="shared" si="31"/>
        <v/>
      </c>
      <c r="N149" s="44" t="str">
        <f t="shared" si="32"/>
        <v/>
      </c>
      <c r="O149" s="42"/>
      <c r="P149" s="81"/>
      <c r="Q149" s="82"/>
      <c r="R149" s="83"/>
      <c r="S149" s="44">
        <f t="shared" si="33"/>
        <v>0</v>
      </c>
      <c r="T149" s="81"/>
      <c r="U149" s="82"/>
      <c r="V149" s="83"/>
      <c r="W149" s="44">
        <f t="shared" si="34"/>
        <v>0</v>
      </c>
      <c r="X149" s="81"/>
      <c r="Y149" s="82"/>
      <c r="Z149" s="83"/>
      <c r="AA149" s="44">
        <f t="shared" si="35"/>
        <v>0</v>
      </c>
      <c r="AB149" s="81"/>
      <c r="AC149" s="82"/>
      <c r="AD149" s="83"/>
      <c r="AE149" s="44">
        <f t="shared" si="36"/>
        <v>0</v>
      </c>
      <c r="AF149" s="81"/>
      <c r="AG149" s="82"/>
      <c r="AH149" s="83"/>
      <c r="AI149" s="44">
        <f t="shared" si="37"/>
        <v>0</v>
      </c>
      <c r="AJ149" s="81"/>
      <c r="AK149" s="82"/>
      <c r="AL149" s="83"/>
      <c r="AM149" s="44">
        <f t="shared" si="38"/>
        <v>0</v>
      </c>
      <c r="AN149" s="81"/>
      <c r="AO149" s="82"/>
      <c r="AP149" s="83"/>
      <c r="AQ149" s="44">
        <f t="shared" si="39"/>
        <v>0</v>
      </c>
      <c r="AR149" s="81"/>
      <c r="AS149" s="82"/>
      <c r="AT149" s="83"/>
      <c r="AU149" s="44">
        <f t="shared" si="40"/>
        <v>0</v>
      </c>
      <c r="AV149" s="81"/>
      <c r="AW149" s="82"/>
      <c r="AX149" s="83"/>
      <c r="AY149" s="44">
        <f t="shared" si="41"/>
        <v>0</v>
      </c>
      <c r="AZ149" s="81"/>
      <c r="BA149" s="82"/>
      <c r="BB149" s="83"/>
      <c r="BC149" s="44">
        <f t="shared" si="42"/>
        <v>0</v>
      </c>
      <c r="BD149" s="81"/>
      <c r="BE149" s="82"/>
      <c r="BF149" s="83"/>
      <c r="BG149" s="44">
        <f t="shared" si="43"/>
        <v>0</v>
      </c>
      <c r="BH149" s="81"/>
      <c r="BI149" s="82"/>
      <c r="BJ149" s="83"/>
      <c r="BK149" s="44">
        <f t="shared" si="44"/>
        <v>0</v>
      </c>
    </row>
    <row r="150" spans="1:63" ht="14.25" customHeight="1" x14ac:dyDescent="0.25">
      <c r="A150" s="41"/>
      <c r="B150" s="42"/>
      <c r="C150" s="42"/>
      <c r="D150" s="35">
        <v>116</v>
      </c>
      <c r="E150" s="84"/>
      <c r="F150" s="42"/>
      <c r="G150" s="48" t="str">
        <f t="shared" si="27"/>
        <v/>
      </c>
      <c r="H150" s="25" t="str">
        <f t="array" ref="H150">IF(I150="","",IFERROR(INDEX(Lid!$F:$F,MATCH($E150,Lid!$A:$A,0)),""))</f>
        <v/>
      </c>
      <c r="I150" s="93" t="str">
        <f t="shared" si="28"/>
        <v/>
      </c>
      <c r="J150" s="48" t="str">
        <f t="shared" si="29"/>
        <v/>
      </c>
      <c r="K150" s="25" t="str">
        <f t="array" ref="K150">IF(I150="","",IFERROR($D$6 &amp; " " &amp;INDEX(Lid!$B:$B,MATCH($E150,Lid!$A:$A,0)),""))</f>
        <v/>
      </c>
      <c r="L150" s="44" t="str">
        <f t="shared" si="30"/>
        <v/>
      </c>
      <c r="M150" s="44" t="str">
        <f t="shared" si="31"/>
        <v/>
      </c>
      <c r="N150" s="44" t="str">
        <f t="shared" si="32"/>
        <v/>
      </c>
      <c r="O150" s="42"/>
      <c r="P150" s="81"/>
      <c r="Q150" s="82"/>
      <c r="R150" s="83"/>
      <c r="S150" s="44">
        <f t="shared" si="33"/>
        <v>0</v>
      </c>
      <c r="T150" s="81"/>
      <c r="U150" s="82"/>
      <c r="V150" s="83"/>
      <c r="W150" s="44">
        <f t="shared" si="34"/>
        <v>0</v>
      </c>
      <c r="X150" s="81"/>
      <c r="Y150" s="82"/>
      <c r="Z150" s="83"/>
      <c r="AA150" s="44">
        <f t="shared" si="35"/>
        <v>0</v>
      </c>
      <c r="AB150" s="81"/>
      <c r="AC150" s="82"/>
      <c r="AD150" s="83"/>
      <c r="AE150" s="44">
        <f t="shared" si="36"/>
        <v>0</v>
      </c>
      <c r="AF150" s="81"/>
      <c r="AG150" s="82"/>
      <c r="AH150" s="83"/>
      <c r="AI150" s="44">
        <f t="shared" si="37"/>
        <v>0</v>
      </c>
      <c r="AJ150" s="81"/>
      <c r="AK150" s="82"/>
      <c r="AL150" s="83"/>
      <c r="AM150" s="44">
        <f t="shared" si="38"/>
        <v>0</v>
      </c>
      <c r="AN150" s="81"/>
      <c r="AO150" s="82"/>
      <c r="AP150" s="83"/>
      <c r="AQ150" s="44">
        <f t="shared" si="39"/>
        <v>0</v>
      </c>
      <c r="AR150" s="81"/>
      <c r="AS150" s="82"/>
      <c r="AT150" s="83"/>
      <c r="AU150" s="44">
        <f t="shared" si="40"/>
        <v>0</v>
      </c>
      <c r="AV150" s="81"/>
      <c r="AW150" s="82"/>
      <c r="AX150" s="83"/>
      <c r="AY150" s="44">
        <f t="shared" si="41"/>
        <v>0</v>
      </c>
      <c r="AZ150" s="81"/>
      <c r="BA150" s="82"/>
      <c r="BB150" s="83"/>
      <c r="BC150" s="44">
        <f t="shared" si="42"/>
        <v>0</v>
      </c>
      <c r="BD150" s="81"/>
      <c r="BE150" s="82"/>
      <c r="BF150" s="83"/>
      <c r="BG150" s="44">
        <f t="shared" si="43"/>
        <v>0</v>
      </c>
      <c r="BH150" s="81"/>
      <c r="BI150" s="82"/>
      <c r="BJ150" s="83"/>
      <c r="BK150" s="44">
        <f t="shared" si="44"/>
        <v>0</v>
      </c>
    </row>
    <row r="151" spans="1:63" ht="14.25" customHeight="1" x14ac:dyDescent="0.25">
      <c r="A151" s="41"/>
      <c r="B151" s="42"/>
      <c r="C151" s="42"/>
      <c r="D151" s="35">
        <v>117</v>
      </c>
      <c r="E151" s="84"/>
      <c r="F151" s="42"/>
      <c r="G151" s="48" t="str">
        <f t="shared" si="27"/>
        <v/>
      </c>
      <c r="H151" s="25" t="str">
        <f t="array" ref="H151">IF(I151="","",IFERROR(INDEX(Lid!$F:$F,MATCH($E151,Lid!$A:$A,0)),""))</f>
        <v/>
      </c>
      <c r="I151" s="93" t="str">
        <f t="shared" si="28"/>
        <v/>
      </c>
      <c r="J151" s="48" t="str">
        <f t="shared" si="29"/>
        <v/>
      </c>
      <c r="K151" s="25" t="str">
        <f t="array" ref="K151">IF(I151="","",IFERROR($D$6 &amp; " " &amp;INDEX(Lid!$B:$B,MATCH($E151,Lid!$A:$A,0)),""))</f>
        <v/>
      </c>
      <c r="L151" s="44" t="str">
        <f t="shared" si="30"/>
        <v/>
      </c>
      <c r="M151" s="44" t="str">
        <f t="shared" si="31"/>
        <v/>
      </c>
      <c r="N151" s="44" t="str">
        <f t="shared" si="32"/>
        <v/>
      </c>
      <c r="O151" s="42"/>
      <c r="P151" s="81"/>
      <c r="Q151" s="82"/>
      <c r="R151" s="83"/>
      <c r="S151" s="44">
        <f t="shared" si="33"/>
        <v>0</v>
      </c>
      <c r="T151" s="81"/>
      <c r="U151" s="82"/>
      <c r="V151" s="83"/>
      <c r="W151" s="44">
        <f t="shared" si="34"/>
        <v>0</v>
      </c>
      <c r="X151" s="81"/>
      <c r="Y151" s="82"/>
      <c r="Z151" s="83"/>
      <c r="AA151" s="44">
        <f t="shared" si="35"/>
        <v>0</v>
      </c>
      <c r="AB151" s="81"/>
      <c r="AC151" s="82"/>
      <c r="AD151" s="83"/>
      <c r="AE151" s="44">
        <f t="shared" si="36"/>
        <v>0</v>
      </c>
      <c r="AF151" s="81"/>
      <c r="AG151" s="82"/>
      <c r="AH151" s="83"/>
      <c r="AI151" s="44">
        <f t="shared" si="37"/>
        <v>0</v>
      </c>
      <c r="AJ151" s="81"/>
      <c r="AK151" s="82"/>
      <c r="AL151" s="83"/>
      <c r="AM151" s="44">
        <f t="shared" si="38"/>
        <v>0</v>
      </c>
      <c r="AN151" s="81"/>
      <c r="AO151" s="82"/>
      <c r="AP151" s="83"/>
      <c r="AQ151" s="44">
        <f t="shared" si="39"/>
        <v>0</v>
      </c>
      <c r="AR151" s="81"/>
      <c r="AS151" s="82"/>
      <c r="AT151" s="83"/>
      <c r="AU151" s="44">
        <f t="shared" si="40"/>
        <v>0</v>
      </c>
      <c r="AV151" s="81"/>
      <c r="AW151" s="82"/>
      <c r="AX151" s="83"/>
      <c r="AY151" s="44">
        <f t="shared" si="41"/>
        <v>0</v>
      </c>
      <c r="AZ151" s="81"/>
      <c r="BA151" s="82"/>
      <c r="BB151" s="83"/>
      <c r="BC151" s="44">
        <f t="shared" si="42"/>
        <v>0</v>
      </c>
      <c r="BD151" s="81"/>
      <c r="BE151" s="82"/>
      <c r="BF151" s="83"/>
      <c r="BG151" s="44">
        <f t="shared" si="43"/>
        <v>0</v>
      </c>
      <c r="BH151" s="81"/>
      <c r="BI151" s="82"/>
      <c r="BJ151" s="83"/>
      <c r="BK151" s="44">
        <f t="shared" si="44"/>
        <v>0</v>
      </c>
    </row>
    <row r="152" spans="1:63" ht="14.25" customHeight="1" x14ac:dyDescent="0.25">
      <c r="A152" s="41"/>
      <c r="B152" s="42"/>
      <c r="C152" s="42"/>
      <c r="D152" s="35">
        <v>118</v>
      </c>
      <c r="E152" s="84"/>
      <c r="F152" s="42"/>
      <c r="G152" s="48" t="str">
        <f t="shared" si="27"/>
        <v/>
      </c>
      <c r="H152" s="25" t="str">
        <f t="array" ref="H152">IF(I152="","",IFERROR(INDEX(Lid!$F:$F,MATCH($E152,Lid!$A:$A,0)),""))</f>
        <v/>
      </c>
      <c r="I152" s="93" t="str">
        <f t="shared" si="28"/>
        <v/>
      </c>
      <c r="J152" s="48" t="str">
        <f t="shared" si="29"/>
        <v/>
      </c>
      <c r="K152" s="25" t="str">
        <f t="array" ref="K152">IF(I152="","",IFERROR($D$6 &amp; " " &amp;INDEX(Lid!$B:$B,MATCH($E152,Lid!$A:$A,0)),""))</f>
        <v/>
      </c>
      <c r="L152" s="44" t="str">
        <f t="shared" si="30"/>
        <v/>
      </c>
      <c r="M152" s="44" t="str">
        <f t="shared" si="31"/>
        <v/>
      </c>
      <c r="N152" s="44" t="str">
        <f t="shared" si="32"/>
        <v/>
      </c>
      <c r="O152" s="42"/>
      <c r="P152" s="81"/>
      <c r="Q152" s="82"/>
      <c r="R152" s="83"/>
      <c r="S152" s="44">
        <f t="shared" si="33"/>
        <v>0</v>
      </c>
      <c r="T152" s="81"/>
      <c r="U152" s="82"/>
      <c r="V152" s="83"/>
      <c r="W152" s="44">
        <f t="shared" si="34"/>
        <v>0</v>
      </c>
      <c r="X152" s="81"/>
      <c r="Y152" s="82"/>
      <c r="Z152" s="83"/>
      <c r="AA152" s="44">
        <f t="shared" si="35"/>
        <v>0</v>
      </c>
      <c r="AB152" s="81"/>
      <c r="AC152" s="82"/>
      <c r="AD152" s="83"/>
      <c r="AE152" s="44">
        <f t="shared" si="36"/>
        <v>0</v>
      </c>
      <c r="AF152" s="81"/>
      <c r="AG152" s="82"/>
      <c r="AH152" s="83"/>
      <c r="AI152" s="44">
        <f t="shared" si="37"/>
        <v>0</v>
      </c>
      <c r="AJ152" s="81"/>
      <c r="AK152" s="82"/>
      <c r="AL152" s="83"/>
      <c r="AM152" s="44">
        <f t="shared" si="38"/>
        <v>0</v>
      </c>
      <c r="AN152" s="81"/>
      <c r="AO152" s="82"/>
      <c r="AP152" s="83"/>
      <c r="AQ152" s="44">
        <f t="shared" si="39"/>
        <v>0</v>
      </c>
      <c r="AR152" s="81"/>
      <c r="AS152" s="82"/>
      <c r="AT152" s="83"/>
      <c r="AU152" s="44">
        <f t="shared" si="40"/>
        <v>0</v>
      </c>
      <c r="AV152" s="81"/>
      <c r="AW152" s="82"/>
      <c r="AX152" s="83"/>
      <c r="AY152" s="44">
        <f t="shared" si="41"/>
        <v>0</v>
      </c>
      <c r="AZ152" s="81"/>
      <c r="BA152" s="82"/>
      <c r="BB152" s="83"/>
      <c r="BC152" s="44">
        <f t="shared" si="42"/>
        <v>0</v>
      </c>
      <c r="BD152" s="81"/>
      <c r="BE152" s="82"/>
      <c r="BF152" s="83"/>
      <c r="BG152" s="44">
        <f t="shared" si="43"/>
        <v>0</v>
      </c>
      <c r="BH152" s="81"/>
      <c r="BI152" s="82"/>
      <c r="BJ152" s="83"/>
      <c r="BK152" s="44">
        <f t="shared" si="44"/>
        <v>0</v>
      </c>
    </row>
    <row r="153" spans="1:63" ht="14.25" customHeight="1" x14ac:dyDescent="0.25">
      <c r="A153" s="41"/>
      <c r="B153" s="42"/>
      <c r="C153" s="42"/>
      <c r="D153" s="35">
        <v>119</v>
      </c>
      <c r="E153" s="84"/>
      <c r="F153" s="42"/>
      <c r="G153" s="48" t="str">
        <f t="shared" si="27"/>
        <v/>
      </c>
      <c r="H153" s="25" t="str">
        <f t="array" ref="H153">IF(I153="","",IFERROR(INDEX(Lid!$F:$F,MATCH($E153,Lid!$A:$A,0)),""))</f>
        <v/>
      </c>
      <c r="I153" s="93" t="str">
        <f t="shared" si="28"/>
        <v/>
      </c>
      <c r="J153" s="48" t="str">
        <f t="shared" si="29"/>
        <v/>
      </c>
      <c r="K153" s="25" t="str">
        <f t="array" ref="K153">IF(I153="","",IFERROR($D$6 &amp; " " &amp;INDEX(Lid!$B:$B,MATCH($E153,Lid!$A:$A,0)),""))</f>
        <v/>
      </c>
      <c r="L153" s="44" t="str">
        <f t="shared" si="30"/>
        <v/>
      </c>
      <c r="M153" s="44" t="str">
        <f t="shared" si="31"/>
        <v/>
      </c>
      <c r="N153" s="44" t="str">
        <f t="shared" si="32"/>
        <v/>
      </c>
      <c r="O153" s="42"/>
      <c r="P153" s="81"/>
      <c r="Q153" s="82"/>
      <c r="R153" s="83"/>
      <c r="S153" s="44">
        <f t="shared" si="33"/>
        <v>0</v>
      </c>
      <c r="T153" s="81"/>
      <c r="U153" s="82"/>
      <c r="V153" s="83"/>
      <c r="W153" s="44">
        <f t="shared" si="34"/>
        <v>0</v>
      </c>
      <c r="X153" s="81"/>
      <c r="Y153" s="82"/>
      <c r="Z153" s="83"/>
      <c r="AA153" s="44">
        <f t="shared" si="35"/>
        <v>0</v>
      </c>
      <c r="AB153" s="81"/>
      <c r="AC153" s="82"/>
      <c r="AD153" s="83"/>
      <c r="AE153" s="44">
        <f t="shared" si="36"/>
        <v>0</v>
      </c>
      <c r="AF153" s="81"/>
      <c r="AG153" s="82"/>
      <c r="AH153" s="83"/>
      <c r="AI153" s="44">
        <f t="shared" si="37"/>
        <v>0</v>
      </c>
      <c r="AJ153" s="81"/>
      <c r="AK153" s="82"/>
      <c r="AL153" s="83"/>
      <c r="AM153" s="44">
        <f t="shared" si="38"/>
        <v>0</v>
      </c>
      <c r="AN153" s="81"/>
      <c r="AO153" s="82"/>
      <c r="AP153" s="83"/>
      <c r="AQ153" s="44">
        <f t="shared" si="39"/>
        <v>0</v>
      </c>
      <c r="AR153" s="81"/>
      <c r="AS153" s="82"/>
      <c r="AT153" s="83"/>
      <c r="AU153" s="44">
        <f t="shared" si="40"/>
        <v>0</v>
      </c>
      <c r="AV153" s="81"/>
      <c r="AW153" s="82"/>
      <c r="AX153" s="83"/>
      <c r="AY153" s="44">
        <f t="shared" si="41"/>
        <v>0</v>
      </c>
      <c r="AZ153" s="81"/>
      <c r="BA153" s="82"/>
      <c r="BB153" s="83"/>
      <c r="BC153" s="44">
        <f t="shared" si="42"/>
        <v>0</v>
      </c>
      <c r="BD153" s="81"/>
      <c r="BE153" s="82"/>
      <c r="BF153" s="83"/>
      <c r="BG153" s="44">
        <f t="shared" si="43"/>
        <v>0</v>
      </c>
      <c r="BH153" s="81"/>
      <c r="BI153" s="82"/>
      <c r="BJ153" s="83"/>
      <c r="BK153" s="44">
        <f t="shared" si="44"/>
        <v>0</v>
      </c>
    </row>
    <row r="154" spans="1:63" ht="14.25" customHeight="1" x14ac:dyDescent="0.25">
      <c r="A154" s="41"/>
      <c r="B154" s="42"/>
      <c r="C154" s="42"/>
      <c r="D154" s="35">
        <v>120</v>
      </c>
      <c r="E154" s="84"/>
      <c r="F154" s="42"/>
      <c r="G154" s="48" t="str">
        <f t="shared" si="27"/>
        <v/>
      </c>
      <c r="H154" s="25" t="str">
        <f t="array" ref="H154">IF(I154="","",IFERROR(INDEX(Lid!$F:$F,MATCH($E154,Lid!$A:$A,0)),""))</f>
        <v/>
      </c>
      <c r="I154" s="93" t="str">
        <f t="shared" si="28"/>
        <v/>
      </c>
      <c r="J154" s="48" t="str">
        <f t="shared" si="29"/>
        <v/>
      </c>
      <c r="K154" s="25" t="str">
        <f t="array" ref="K154">IF(I154="","",IFERROR($D$6 &amp; " " &amp;INDEX(Lid!$B:$B,MATCH($E154,Lid!$A:$A,0)),""))</f>
        <v/>
      </c>
      <c r="L154" s="44" t="str">
        <f t="shared" si="30"/>
        <v/>
      </c>
      <c r="M154" s="44" t="str">
        <f t="shared" si="31"/>
        <v/>
      </c>
      <c r="N154" s="44" t="str">
        <f t="shared" si="32"/>
        <v/>
      </c>
      <c r="O154" s="42"/>
      <c r="P154" s="81"/>
      <c r="Q154" s="82"/>
      <c r="R154" s="83"/>
      <c r="S154" s="44">
        <f t="shared" si="33"/>
        <v>0</v>
      </c>
      <c r="T154" s="81"/>
      <c r="U154" s="82"/>
      <c r="V154" s="83"/>
      <c r="W154" s="44">
        <f t="shared" si="34"/>
        <v>0</v>
      </c>
      <c r="X154" s="81"/>
      <c r="Y154" s="82"/>
      <c r="Z154" s="83"/>
      <c r="AA154" s="44">
        <f t="shared" si="35"/>
        <v>0</v>
      </c>
      <c r="AB154" s="81"/>
      <c r="AC154" s="82"/>
      <c r="AD154" s="83"/>
      <c r="AE154" s="44">
        <f t="shared" si="36"/>
        <v>0</v>
      </c>
      <c r="AF154" s="81"/>
      <c r="AG154" s="82"/>
      <c r="AH154" s="83"/>
      <c r="AI154" s="44">
        <f t="shared" si="37"/>
        <v>0</v>
      </c>
      <c r="AJ154" s="81"/>
      <c r="AK154" s="82"/>
      <c r="AL154" s="83"/>
      <c r="AM154" s="44">
        <f t="shared" si="38"/>
        <v>0</v>
      </c>
      <c r="AN154" s="81"/>
      <c r="AO154" s="82"/>
      <c r="AP154" s="83"/>
      <c r="AQ154" s="44">
        <f t="shared" si="39"/>
        <v>0</v>
      </c>
      <c r="AR154" s="81"/>
      <c r="AS154" s="82"/>
      <c r="AT154" s="83"/>
      <c r="AU154" s="44">
        <f t="shared" si="40"/>
        <v>0</v>
      </c>
      <c r="AV154" s="81"/>
      <c r="AW154" s="82"/>
      <c r="AX154" s="83"/>
      <c r="AY154" s="44">
        <f t="shared" si="41"/>
        <v>0</v>
      </c>
      <c r="AZ154" s="81"/>
      <c r="BA154" s="82"/>
      <c r="BB154" s="83"/>
      <c r="BC154" s="44">
        <f t="shared" si="42"/>
        <v>0</v>
      </c>
      <c r="BD154" s="81"/>
      <c r="BE154" s="82"/>
      <c r="BF154" s="83"/>
      <c r="BG154" s="44">
        <f t="shared" si="43"/>
        <v>0</v>
      </c>
      <c r="BH154" s="81"/>
      <c r="BI154" s="82"/>
      <c r="BJ154" s="83"/>
      <c r="BK154" s="44">
        <f t="shared" si="44"/>
        <v>0</v>
      </c>
    </row>
    <row r="155" spans="1:63" ht="14.25" customHeight="1" x14ac:dyDescent="0.25">
      <c r="A155" s="41"/>
      <c r="B155" s="42"/>
      <c r="C155" s="42"/>
      <c r="D155" s="35">
        <v>121</v>
      </c>
      <c r="E155" s="84"/>
      <c r="F155" s="42"/>
      <c r="G155" s="48" t="str">
        <f t="shared" si="27"/>
        <v/>
      </c>
      <c r="H155" s="25" t="str">
        <f t="array" ref="H155">IF(I155="","",IFERROR(INDEX(Lid!$F:$F,MATCH($E155,Lid!$A:$A,0)),""))</f>
        <v/>
      </c>
      <c r="I155" s="93" t="str">
        <f t="shared" si="28"/>
        <v/>
      </c>
      <c r="J155" s="48" t="str">
        <f t="shared" si="29"/>
        <v/>
      </c>
      <c r="K155" s="25" t="str">
        <f t="array" ref="K155">IF(I155="","",IFERROR($D$6 &amp; " " &amp;INDEX(Lid!$B:$B,MATCH($E155,Lid!$A:$A,0)),""))</f>
        <v/>
      </c>
      <c r="L155" s="44" t="str">
        <f t="shared" si="30"/>
        <v/>
      </c>
      <c r="M155" s="44" t="str">
        <f t="shared" si="31"/>
        <v/>
      </c>
      <c r="N155" s="44" t="str">
        <f t="shared" si="32"/>
        <v/>
      </c>
      <c r="O155" s="42"/>
      <c r="P155" s="81"/>
      <c r="Q155" s="82"/>
      <c r="R155" s="83"/>
      <c r="S155" s="44">
        <f t="shared" si="33"/>
        <v>0</v>
      </c>
      <c r="T155" s="81"/>
      <c r="U155" s="82"/>
      <c r="V155" s="83"/>
      <c r="W155" s="44">
        <f t="shared" si="34"/>
        <v>0</v>
      </c>
      <c r="X155" s="81"/>
      <c r="Y155" s="82"/>
      <c r="Z155" s="83"/>
      <c r="AA155" s="44">
        <f t="shared" si="35"/>
        <v>0</v>
      </c>
      <c r="AB155" s="81"/>
      <c r="AC155" s="82"/>
      <c r="AD155" s="83"/>
      <c r="AE155" s="44">
        <f t="shared" si="36"/>
        <v>0</v>
      </c>
      <c r="AF155" s="81"/>
      <c r="AG155" s="82"/>
      <c r="AH155" s="83"/>
      <c r="AI155" s="44">
        <f t="shared" si="37"/>
        <v>0</v>
      </c>
      <c r="AJ155" s="81"/>
      <c r="AK155" s="82"/>
      <c r="AL155" s="83"/>
      <c r="AM155" s="44">
        <f t="shared" si="38"/>
        <v>0</v>
      </c>
      <c r="AN155" s="81"/>
      <c r="AO155" s="82"/>
      <c r="AP155" s="83"/>
      <c r="AQ155" s="44">
        <f t="shared" si="39"/>
        <v>0</v>
      </c>
      <c r="AR155" s="81"/>
      <c r="AS155" s="82"/>
      <c r="AT155" s="83"/>
      <c r="AU155" s="44">
        <f t="shared" si="40"/>
        <v>0</v>
      </c>
      <c r="AV155" s="81"/>
      <c r="AW155" s="82"/>
      <c r="AX155" s="83"/>
      <c r="AY155" s="44">
        <f t="shared" si="41"/>
        <v>0</v>
      </c>
      <c r="AZ155" s="81"/>
      <c r="BA155" s="82"/>
      <c r="BB155" s="83"/>
      <c r="BC155" s="44">
        <f t="shared" si="42"/>
        <v>0</v>
      </c>
      <c r="BD155" s="81"/>
      <c r="BE155" s="82"/>
      <c r="BF155" s="83"/>
      <c r="BG155" s="44">
        <f t="shared" si="43"/>
        <v>0</v>
      </c>
      <c r="BH155" s="81"/>
      <c r="BI155" s="82"/>
      <c r="BJ155" s="83"/>
      <c r="BK155" s="44">
        <f t="shared" si="44"/>
        <v>0</v>
      </c>
    </row>
    <row r="156" spans="1:63" ht="14.25" customHeight="1" x14ac:dyDescent="0.25">
      <c r="A156" s="41"/>
      <c r="B156" s="42"/>
      <c r="C156" s="42"/>
      <c r="D156" s="35">
        <v>122</v>
      </c>
      <c r="E156" s="84"/>
      <c r="F156" s="42"/>
      <c r="G156" s="48" t="str">
        <f t="shared" si="27"/>
        <v/>
      </c>
      <c r="H156" s="25" t="str">
        <f t="array" ref="H156">IF(I156="","",IFERROR(INDEX(Lid!$F:$F,MATCH($E156,Lid!$A:$A,0)),""))</f>
        <v/>
      </c>
      <c r="I156" s="93" t="str">
        <f t="shared" si="28"/>
        <v/>
      </c>
      <c r="J156" s="48" t="str">
        <f t="shared" si="29"/>
        <v/>
      </c>
      <c r="K156" s="25" t="str">
        <f t="array" ref="K156">IF(I156="","",IFERROR($D$6 &amp; " " &amp;INDEX(Lid!$B:$B,MATCH($E156,Lid!$A:$A,0)),""))</f>
        <v/>
      </c>
      <c r="L156" s="44" t="str">
        <f t="shared" si="30"/>
        <v/>
      </c>
      <c r="M156" s="44" t="str">
        <f t="shared" si="31"/>
        <v/>
      </c>
      <c r="N156" s="44" t="str">
        <f t="shared" si="32"/>
        <v/>
      </c>
      <c r="O156" s="42"/>
      <c r="P156" s="81"/>
      <c r="Q156" s="82"/>
      <c r="R156" s="83"/>
      <c r="S156" s="44">
        <f t="shared" si="33"/>
        <v>0</v>
      </c>
      <c r="T156" s="81"/>
      <c r="U156" s="82"/>
      <c r="V156" s="83"/>
      <c r="W156" s="44">
        <f t="shared" si="34"/>
        <v>0</v>
      </c>
      <c r="X156" s="81"/>
      <c r="Y156" s="82"/>
      <c r="Z156" s="83"/>
      <c r="AA156" s="44">
        <f t="shared" si="35"/>
        <v>0</v>
      </c>
      <c r="AB156" s="81"/>
      <c r="AC156" s="82"/>
      <c r="AD156" s="83"/>
      <c r="AE156" s="44">
        <f t="shared" si="36"/>
        <v>0</v>
      </c>
      <c r="AF156" s="81"/>
      <c r="AG156" s="82"/>
      <c r="AH156" s="83"/>
      <c r="AI156" s="44">
        <f t="shared" si="37"/>
        <v>0</v>
      </c>
      <c r="AJ156" s="81"/>
      <c r="AK156" s="82"/>
      <c r="AL156" s="83"/>
      <c r="AM156" s="44">
        <f t="shared" si="38"/>
        <v>0</v>
      </c>
      <c r="AN156" s="81"/>
      <c r="AO156" s="82"/>
      <c r="AP156" s="83"/>
      <c r="AQ156" s="44">
        <f t="shared" si="39"/>
        <v>0</v>
      </c>
      <c r="AR156" s="81"/>
      <c r="AS156" s="82"/>
      <c r="AT156" s="83"/>
      <c r="AU156" s="44">
        <f t="shared" si="40"/>
        <v>0</v>
      </c>
      <c r="AV156" s="81"/>
      <c r="AW156" s="82"/>
      <c r="AX156" s="83"/>
      <c r="AY156" s="44">
        <f t="shared" si="41"/>
        <v>0</v>
      </c>
      <c r="AZ156" s="81"/>
      <c r="BA156" s="82"/>
      <c r="BB156" s="83"/>
      <c r="BC156" s="44">
        <f t="shared" si="42"/>
        <v>0</v>
      </c>
      <c r="BD156" s="81"/>
      <c r="BE156" s="82"/>
      <c r="BF156" s="83"/>
      <c r="BG156" s="44">
        <f t="shared" si="43"/>
        <v>0</v>
      </c>
      <c r="BH156" s="81"/>
      <c r="BI156" s="82"/>
      <c r="BJ156" s="83"/>
      <c r="BK156" s="44">
        <f t="shared" si="44"/>
        <v>0</v>
      </c>
    </row>
    <row r="157" spans="1:63" ht="14.25" customHeight="1" x14ac:dyDescent="0.25">
      <c r="A157" s="41"/>
      <c r="B157" s="42"/>
      <c r="C157" s="42"/>
      <c r="D157" s="35">
        <v>123</v>
      </c>
      <c r="E157" s="84"/>
      <c r="F157" s="42"/>
      <c r="G157" s="48" t="str">
        <f t="shared" si="27"/>
        <v/>
      </c>
      <c r="H157" s="25" t="str">
        <f t="array" ref="H157">IF(I157="","",IFERROR(INDEX(Lid!$F:$F,MATCH($E157,Lid!$A:$A,0)),""))</f>
        <v/>
      </c>
      <c r="I157" s="93" t="str">
        <f t="shared" si="28"/>
        <v/>
      </c>
      <c r="J157" s="48" t="str">
        <f t="shared" si="29"/>
        <v/>
      </c>
      <c r="K157" s="25" t="str">
        <f t="array" ref="K157">IF(I157="","",IFERROR($D$6 &amp; " " &amp;INDEX(Lid!$B:$B,MATCH($E157,Lid!$A:$A,0)),""))</f>
        <v/>
      </c>
      <c r="L157" s="44" t="str">
        <f t="shared" si="30"/>
        <v/>
      </c>
      <c r="M157" s="44" t="str">
        <f t="shared" si="31"/>
        <v/>
      </c>
      <c r="N157" s="44" t="str">
        <f t="shared" si="32"/>
        <v/>
      </c>
      <c r="O157" s="42"/>
      <c r="P157" s="81"/>
      <c r="Q157" s="82"/>
      <c r="R157" s="83"/>
      <c r="S157" s="44">
        <f t="shared" si="33"/>
        <v>0</v>
      </c>
      <c r="T157" s="81"/>
      <c r="U157" s="82"/>
      <c r="V157" s="83"/>
      <c r="W157" s="44">
        <f t="shared" si="34"/>
        <v>0</v>
      </c>
      <c r="X157" s="81"/>
      <c r="Y157" s="82"/>
      <c r="Z157" s="83"/>
      <c r="AA157" s="44">
        <f t="shared" si="35"/>
        <v>0</v>
      </c>
      <c r="AB157" s="81"/>
      <c r="AC157" s="82"/>
      <c r="AD157" s="83"/>
      <c r="AE157" s="44">
        <f t="shared" si="36"/>
        <v>0</v>
      </c>
      <c r="AF157" s="81"/>
      <c r="AG157" s="82"/>
      <c r="AH157" s="83"/>
      <c r="AI157" s="44">
        <f t="shared" si="37"/>
        <v>0</v>
      </c>
      <c r="AJ157" s="81"/>
      <c r="AK157" s="82"/>
      <c r="AL157" s="83"/>
      <c r="AM157" s="44">
        <f t="shared" si="38"/>
        <v>0</v>
      </c>
      <c r="AN157" s="81"/>
      <c r="AO157" s="82"/>
      <c r="AP157" s="83"/>
      <c r="AQ157" s="44">
        <f t="shared" si="39"/>
        <v>0</v>
      </c>
      <c r="AR157" s="81"/>
      <c r="AS157" s="82"/>
      <c r="AT157" s="83"/>
      <c r="AU157" s="44">
        <f t="shared" si="40"/>
        <v>0</v>
      </c>
      <c r="AV157" s="81"/>
      <c r="AW157" s="82"/>
      <c r="AX157" s="83"/>
      <c r="AY157" s="44">
        <f t="shared" si="41"/>
        <v>0</v>
      </c>
      <c r="AZ157" s="81"/>
      <c r="BA157" s="82"/>
      <c r="BB157" s="83"/>
      <c r="BC157" s="44">
        <f t="shared" si="42"/>
        <v>0</v>
      </c>
      <c r="BD157" s="81"/>
      <c r="BE157" s="82"/>
      <c r="BF157" s="83"/>
      <c r="BG157" s="44">
        <f t="shared" si="43"/>
        <v>0</v>
      </c>
      <c r="BH157" s="81"/>
      <c r="BI157" s="82"/>
      <c r="BJ157" s="83"/>
      <c r="BK157" s="44">
        <f t="shared" si="44"/>
        <v>0</v>
      </c>
    </row>
    <row r="158" spans="1:63" ht="14.25" customHeight="1" x14ac:dyDescent="0.25">
      <c r="A158" s="41"/>
      <c r="B158" s="42"/>
      <c r="C158" s="42"/>
      <c r="D158" s="35">
        <v>124</v>
      </c>
      <c r="E158" s="84"/>
      <c r="F158" s="42"/>
      <c r="G158" s="48" t="str">
        <f t="shared" si="27"/>
        <v/>
      </c>
      <c r="H158" s="25" t="str">
        <f t="array" ref="H158">IF(I158="","",IFERROR(INDEX(Lid!$F:$F,MATCH($E158,Lid!$A:$A,0)),""))</f>
        <v/>
      </c>
      <c r="I158" s="93" t="str">
        <f t="shared" si="28"/>
        <v/>
      </c>
      <c r="J158" s="48" t="str">
        <f t="shared" si="29"/>
        <v/>
      </c>
      <c r="K158" s="25" t="str">
        <f t="array" ref="K158">IF(I158="","",IFERROR($D$6 &amp; " " &amp;INDEX(Lid!$B:$B,MATCH($E158,Lid!$A:$A,0)),""))</f>
        <v/>
      </c>
      <c r="L158" s="44" t="str">
        <f t="shared" si="30"/>
        <v/>
      </c>
      <c r="M158" s="44" t="str">
        <f t="shared" si="31"/>
        <v/>
      </c>
      <c r="N158" s="44" t="str">
        <f t="shared" si="32"/>
        <v/>
      </c>
      <c r="O158" s="42"/>
      <c r="P158" s="81"/>
      <c r="Q158" s="82"/>
      <c r="R158" s="83"/>
      <c r="S158" s="44">
        <f t="shared" si="33"/>
        <v>0</v>
      </c>
      <c r="T158" s="81"/>
      <c r="U158" s="82"/>
      <c r="V158" s="83"/>
      <c r="W158" s="44">
        <f t="shared" si="34"/>
        <v>0</v>
      </c>
      <c r="X158" s="81"/>
      <c r="Y158" s="82"/>
      <c r="Z158" s="83"/>
      <c r="AA158" s="44">
        <f t="shared" si="35"/>
        <v>0</v>
      </c>
      <c r="AB158" s="81"/>
      <c r="AC158" s="82"/>
      <c r="AD158" s="83"/>
      <c r="AE158" s="44">
        <f t="shared" si="36"/>
        <v>0</v>
      </c>
      <c r="AF158" s="81"/>
      <c r="AG158" s="82"/>
      <c r="AH158" s="83"/>
      <c r="AI158" s="44">
        <f t="shared" si="37"/>
        <v>0</v>
      </c>
      <c r="AJ158" s="81"/>
      <c r="AK158" s="82"/>
      <c r="AL158" s="83"/>
      <c r="AM158" s="44">
        <f t="shared" si="38"/>
        <v>0</v>
      </c>
      <c r="AN158" s="81"/>
      <c r="AO158" s="82"/>
      <c r="AP158" s="83"/>
      <c r="AQ158" s="44">
        <f t="shared" si="39"/>
        <v>0</v>
      </c>
      <c r="AR158" s="81"/>
      <c r="AS158" s="82"/>
      <c r="AT158" s="83"/>
      <c r="AU158" s="44">
        <f t="shared" si="40"/>
        <v>0</v>
      </c>
      <c r="AV158" s="81"/>
      <c r="AW158" s="82"/>
      <c r="AX158" s="83"/>
      <c r="AY158" s="44">
        <f t="shared" si="41"/>
        <v>0</v>
      </c>
      <c r="AZ158" s="81"/>
      <c r="BA158" s="82"/>
      <c r="BB158" s="83"/>
      <c r="BC158" s="44">
        <f t="shared" si="42"/>
        <v>0</v>
      </c>
      <c r="BD158" s="81"/>
      <c r="BE158" s="82"/>
      <c r="BF158" s="83"/>
      <c r="BG158" s="44">
        <f t="shared" si="43"/>
        <v>0</v>
      </c>
      <c r="BH158" s="81"/>
      <c r="BI158" s="82"/>
      <c r="BJ158" s="83"/>
      <c r="BK158" s="44">
        <f t="shared" si="44"/>
        <v>0</v>
      </c>
    </row>
    <row r="159" spans="1:63" ht="14.25" customHeight="1" x14ac:dyDescent="0.25">
      <c r="A159" s="41"/>
      <c r="B159" s="42"/>
      <c r="C159" s="42"/>
      <c r="D159" s="35">
        <v>125</v>
      </c>
      <c r="E159" s="84"/>
      <c r="F159" s="42"/>
      <c r="G159" s="48" t="str">
        <f t="shared" si="27"/>
        <v/>
      </c>
      <c r="H159" s="25" t="str">
        <f t="array" ref="H159">IF(I159="","",IFERROR(INDEX(Lid!$F:$F,MATCH($E159,Lid!$A:$A,0)),""))</f>
        <v/>
      </c>
      <c r="I159" s="93" t="str">
        <f t="shared" si="28"/>
        <v/>
      </c>
      <c r="J159" s="48" t="str">
        <f t="shared" si="29"/>
        <v/>
      </c>
      <c r="K159" s="25" t="str">
        <f t="array" ref="K159">IF(I159="","",IFERROR($D$6 &amp; " " &amp;INDEX(Lid!$B:$B,MATCH($E159,Lid!$A:$A,0)),""))</f>
        <v/>
      </c>
      <c r="L159" s="44" t="str">
        <f t="shared" si="30"/>
        <v/>
      </c>
      <c r="M159" s="44" t="str">
        <f t="shared" si="31"/>
        <v/>
      </c>
      <c r="N159" s="44" t="str">
        <f t="shared" si="32"/>
        <v/>
      </c>
      <c r="O159" s="42"/>
      <c r="P159" s="81"/>
      <c r="Q159" s="82"/>
      <c r="R159" s="83"/>
      <c r="S159" s="44">
        <f t="shared" si="33"/>
        <v>0</v>
      </c>
      <c r="T159" s="81"/>
      <c r="U159" s="82"/>
      <c r="V159" s="83"/>
      <c r="W159" s="44">
        <f t="shared" si="34"/>
        <v>0</v>
      </c>
      <c r="X159" s="81"/>
      <c r="Y159" s="82"/>
      <c r="Z159" s="83"/>
      <c r="AA159" s="44">
        <f t="shared" si="35"/>
        <v>0</v>
      </c>
      <c r="AB159" s="81"/>
      <c r="AC159" s="82"/>
      <c r="AD159" s="83"/>
      <c r="AE159" s="44">
        <f t="shared" si="36"/>
        <v>0</v>
      </c>
      <c r="AF159" s="81"/>
      <c r="AG159" s="82"/>
      <c r="AH159" s="83"/>
      <c r="AI159" s="44">
        <f t="shared" si="37"/>
        <v>0</v>
      </c>
      <c r="AJ159" s="81"/>
      <c r="AK159" s="82"/>
      <c r="AL159" s="83"/>
      <c r="AM159" s="44">
        <f t="shared" si="38"/>
        <v>0</v>
      </c>
      <c r="AN159" s="81"/>
      <c r="AO159" s="82"/>
      <c r="AP159" s="83"/>
      <c r="AQ159" s="44">
        <f t="shared" si="39"/>
        <v>0</v>
      </c>
      <c r="AR159" s="81"/>
      <c r="AS159" s="82"/>
      <c r="AT159" s="83"/>
      <c r="AU159" s="44">
        <f t="shared" si="40"/>
        <v>0</v>
      </c>
      <c r="AV159" s="81"/>
      <c r="AW159" s="82"/>
      <c r="AX159" s="83"/>
      <c r="AY159" s="44">
        <f t="shared" si="41"/>
        <v>0</v>
      </c>
      <c r="AZ159" s="81"/>
      <c r="BA159" s="82"/>
      <c r="BB159" s="83"/>
      <c r="BC159" s="44">
        <f t="shared" si="42"/>
        <v>0</v>
      </c>
      <c r="BD159" s="81"/>
      <c r="BE159" s="82"/>
      <c r="BF159" s="83"/>
      <c r="BG159" s="44">
        <f t="shared" si="43"/>
        <v>0</v>
      </c>
      <c r="BH159" s="81"/>
      <c r="BI159" s="82"/>
      <c r="BJ159" s="83"/>
      <c r="BK159" s="44">
        <f t="shared" si="44"/>
        <v>0</v>
      </c>
    </row>
    <row r="160" spans="1:63" ht="14.25" customHeight="1" x14ac:dyDescent="0.25">
      <c r="A160" s="41"/>
      <c r="B160" s="42"/>
      <c r="C160" s="42"/>
      <c r="D160" s="35">
        <v>126</v>
      </c>
      <c r="E160" s="84"/>
      <c r="F160" s="42"/>
      <c r="G160" s="48" t="str">
        <f t="shared" si="27"/>
        <v/>
      </c>
      <c r="H160" s="25" t="str">
        <f t="array" ref="H160">IF(I160="","",IFERROR(INDEX(Lid!$F:$F,MATCH($E160,Lid!$A:$A,0)),""))</f>
        <v/>
      </c>
      <c r="I160" s="93" t="str">
        <f t="shared" si="28"/>
        <v/>
      </c>
      <c r="J160" s="48" t="str">
        <f t="shared" si="29"/>
        <v/>
      </c>
      <c r="K160" s="25" t="str">
        <f t="array" ref="K160">IF(I160="","",IFERROR($D$6 &amp; " " &amp;INDEX(Lid!$B:$B,MATCH($E160,Lid!$A:$A,0)),""))</f>
        <v/>
      </c>
      <c r="L160" s="44" t="str">
        <f t="shared" si="30"/>
        <v/>
      </c>
      <c r="M160" s="44" t="str">
        <f t="shared" si="31"/>
        <v/>
      </c>
      <c r="N160" s="44" t="str">
        <f t="shared" si="32"/>
        <v/>
      </c>
      <c r="O160" s="42"/>
      <c r="P160" s="81"/>
      <c r="Q160" s="82"/>
      <c r="R160" s="83"/>
      <c r="S160" s="44">
        <f t="shared" si="33"/>
        <v>0</v>
      </c>
      <c r="T160" s="81"/>
      <c r="U160" s="82"/>
      <c r="V160" s="83"/>
      <c r="W160" s="44">
        <f t="shared" si="34"/>
        <v>0</v>
      </c>
      <c r="X160" s="81"/>
      <c r="Y160" s="82"/>
      <c r="Z160" s="83"/>
      <c r="AA160" s="44">
        <f t="shared" si="35"/>
        <v>0</v>
      </c>
      <c r="AB160" s="81"/>
      <c r="AC160" s="82"/>
      <c r="AD160" s="83"/>
      <c r="AE160" s="44">
        <f t="shared" si="36"/>
        <v>0</v>
      </c>
      <c r="AF160" s="81"/>
      <c r="AG160" s="82"/>
      <c r="AH160" s="83"/>
      <c r="AI160" s="44">
        <f t="shared" si="37"/>
        <v>0</v>
      </c>
      <c r="AJ160" s="81"/>
      <c r="AK160" s="82"/>
      <c r="AL160" s="83"/>
      <c r="AM160" s="44">
        <f t="shared" si="38"/>
        <v>0</v>
      </c>
      <c r="AN160" s="81"/>
      <c r="AO160" s="82"/>
      <c r="AP160" s="83"/>
      <c r="AQ160" s="44">
        <f t="shared" si="39"/>
        <v>0</v>
      </c>
      <c r="AR160" s="81"/>
      <c r="AS160" s="82"/>
      <c r="AT160" s="83"/>
      <c r="AU160" s="44">
        <f t="shared" si="40"/>
        <v>0</v>
      </c>
      <c r="AV160" s="81"/>
      <c r="AW160" s="82"/>
      <c r="AX160" s="83"/>
      <c r="AY160" s="44">
        <f t="shared" si="41"/>
        <v>0</v>
      </c>
      <c r="AZ160" s="81"/>
      <c r="BA160" s="82"/>
      <c r="BB160" s="83"/>
      <c r="BC160" s="44">
        <f t="shared" si="42"/>
        <v>0</v>
      </c>
      <c r="BD160" s="81"/>
      <c r="BE160" s="82"/>
      <c r="BF160" s="83"/>
      <c r="BG160" s="44">
        <f t="shared" si="43"/>
        <v>0</v>
      </c>
      <c r="BH160" s="81"/>
      <c r="BI160" s="82"/>
      <c r="BJ160" s="83"/>
      <c r="BK160" s="44">
        <f t="shared" si="44"/>
        <v>0</v>
      </c>
    </row>
    <row r="161" spans="1:63" ht="14.25" customHeight="1" x14ac:dyDescent="0.25">
      <c r="A161" s="41"/>
      <c r="B161" s="42"/>
      <c r="C161" s="42"/>
      <c r="D161" s="35">
        <v>127</v>
      </c>
      <c r="E161" s="84"/>
      <c r="F161" s="42"/>
      <c r="G161" s="48" t="str">
        <f t="shared" si="27"/>
        <v/>
      </c>
      <c r="H161" s="25" t="str">
        <f t="array" ref="H161">IF(I161="","",IFERROR(INDEX(Lid!$F:$F,MATCH($E161,Lid!$A:$A,0)),""))</f>
        <v/>
      </c>
      <c r="I161" s="93" t="str">
        <f t="shared" si="28"/>
        <v/>
      </c>
      <c r="J161" s="48" t="str">
        <f t="shared" si="29"/>
        <v/>
      </c>
      <c r="K161" s="25" t="str">
        <f t="array" ref="K161">IF(I161="","",IFERROR($D$6 &amp; " " &amp;INDEX(Lid!$B:$B,MATCH($E161,Lid!$A:$A,0)),""))</f>
        <v/>
      </c>
      <c r="L161" s="44" t="str">
        <f t="shared" si="30"/>
        <v/>
      </c>
      <c r="M161" s="44" t="str">
        <f t="shared" si="31"/>
        <v/>
      </c>
      <c r="N161" s="44" t="str">
        <f t="shared" si="32"/>
        <v/>
      </c>
      <c r="O161" s="42"/>
      <c r="P161" s="81"/>
      <c r="Q161" s="82"/>
      <c r="R161" s="83"/>
      <c r="S161" s="44">
        <f t="shared" si="33"/>
        <v>0</v>
      </c>
      <c r="T161" s="81"/>
      <c r="U161" s="82"/>
      <c r="V161" s="83"/>
      <c r="W161" s="44">
        <f t="shared" si="34"/>
        <v>0</v>
      </c>
      <c r="X161" s="81"/>
      <c r="Y161" s="82"/>
      <c r="Z161" s="83"/>
      <c r="AA161" s="44">
        <f t="shared" si="35"/>
        <v>0</v>
      </c>
      <c r="AB161" s="81"/>
      <c r="AC161" s="82"/>
      <c r="AD161" s="83"/>
      <c r="AE161" s="44">
        <f t="shared" si="36"/>
        <v>0</v>
      </c>
      <c r="AF161" s="81"/>
      <c r="AG161" s="82"/>
      <c r="AH161" s="83"/>
      <c r="AI161" s="44">
        <f t="shared" si="37"/>
        <v>0</v>
      </c>
      <c r="AJ161" s="81"/>
      <c r="AK161" s="82"/>
      <c r="AL161" s="83"/>
      <c r="AM161" s="44">
        <f t="shared" si="38"/>
        <v>0</v>
      </c>
      <c r="AN161" s="81"/>
      <c r="AO161" s="82"/>
      <c r="AP161" s="83"/>
      <c r="AQ161" s="44">
        <f t="shared" si="39"/>
        <v>0</v>
      </c>
      <c r="AR161" s="81"/>
      <c r="AS161" s="82"/>
      <c r="AT161" s="83"/>
      <c r="AU161" s="44">
        <f t="shared" si="40"/>
        <v>0</v>
      </c>
      <c r="AV161" s="81"/>
      <c r="AW161" s="82"/>
      <c r="AX161" s="83"/>
      <c r="AY161" s="44">
        <f t="shared" si="41"/>
        <v>0</v>
      </c>
      <c r="AZ161" s="81"/>
      <c r="BA161" s="82"/>
      <c r="BB161" s="83"/>
      <c r="BC161" s="44">
        <f t="shared" si="42"/>
        <v>0</v>
      </c>
      <c r="BD161" s="81"/>
      <c r="BE161" s="82"/>
      <c r="BF161" s="83"/>
      <c r="BG161" s="44">
        <f t="shared" si="43"/>
        <v>0</v>
      </c>
      <c r="BH161" s="81"/>
      <c r="BI161" s="82"/>
      <c r="BJ161" s="83"/>
      <c r="BK161" s="44">
        <f t="shared" si="44"/>
        <v>0</v>
      </c>
    </row>
    <row r="162" spans="1:63" ht="14.25" customHeight="1" x14ac:dyDescent="0.25">
      <c r="A162" s="41"/>
      <c r="B162" s="42"/>
      <c r="C162" s="42"/>
      <c r="D162" s="35">
        <v>128</v>
      </c>
      <c r="E162" s="84"/>
      <c r="F162" s="42"/>
      <c r="G162" s="48" t="str">
        <f t="shared" si="27"/>
        <v/>
      </c>
      <c r="H162" s="25" t="str">
        <f t="array" ref="H162">IF(I162="","",IFERROR(INDEX(Lid!$F:$F,MATCH($E162,Lid!$A:$A,0)),""))</f>
        <v/>
      </c>
      <c r="I162" s="93" t="str">
        <f t="shared" si="28"/>
        <v/>
      </c>
      <c r="J162" s="48" t="str">
        <f t="shared" si="29"/>
        <v/>
      </c>
      <c r="K162" s="25" t="str">
        <f t="array" ref="K162">IF(I162="","",IFERROR($D$6 &amp; " " &amp;INDEX(Lid!$B:$B,MATCH($E162,Lid!$A:$A,0)),""))</f>
        <v/>
      </c>
      <c r="L162" s="44" t="str">
        <f t="shared" si="30"/>
        <v/>
      </c>
      <c r="M162" s="44" t="str">
        <f t="shared" si="31"/>
        <v/>
      </c>
      <c r="N162" s="44" t="str">
        <f t="shared" si="32"/>
        <v/>
      </c>
      <c r="O162" s="42"/>
      <c r="P162" s="81"/>
      <c r="Q162" s="82"/>
      <c r="R162" s="83"/>
      <c r="S162" s="44">
        <f t="shared" si="33"/>
        <v>0</v>
      </c>
      <c r="T162" s="81"/>
      <c r="U162" s="82"/>
      <c r="V162" s="83"/>
      <c r="W162" s="44">
        <f t="shared" si="34"/>
        <v>0</v>
      </c>
      <c r="X162" s="81"/>
      <c r="Y162" s="82"/>
      <c r="Z162" s="83"/>
      <c r="AA162" s="44">
        <f t="shared" si="35"/>
        <v>0</v>
      </c>
      <c r="AB162" s="81"/>
      <c r="AC162" s="82"/>
      <c r="AD162" s="83"/>
      <c r="AE162" s="44">
        <f t="shared" si="36"/>
        <v>0</v>
      </c>
      <c r="AF162" s="81"/>
      <c r="AG162" s="82"/>
      <c r="AH162" s="83"/>
      <c r="AI162" s="44">
        <f t="shared" si="37"/>
        <v>0</v>
      </c>
      <c r="AJ162" s="81"/>
      <c r="AK162" s="82"/>
      <c r="AL162" s="83"/>
      <c r="AM162" s="44">
        <f t="shared" si="38"/>
        <v>0</v>
      </c>
      <c r="AN162" s="81"/>
      <c r="AO162" s="82"/>
      <c r="AP162" s="83"/>
      <c r="AQ162" s="44">
        <f t="shared" si="39"/>
        <v>0</v>
      </c>
      <c r="AR162" s="81"/>
      <c r="AS162" s="82"/>
      <c r="AT162" s="83"/>
      <c r="AU162" s="44">
        <f t="shared" si="40"/>
        <v>0</v>
      </c>
      <c r="AV162" s="81"/>
      <c r="AW162" s="82"/>
      <c r="AX162" s="83"/>
      <c r="AY162" s="44">
        <f t="shared" si="41"/>
        <v>0</v>
      </c>
      <c r="AZ162" s="81"/>
      <c r="BA162" s="82"/>
      <c r="BB162" s="83"/>
      <c r="BC162" s="44">
        <f t="shared" si="42"/>
        <v>0</v>
      </c>
      <c r="BD162" s="81"/>
      <c r="BE162" s="82"/>
      <c r="BF162" s="83"/>
      <c r="BG162" s="44">
        <f t="shared" si="43"/>
        <v>0</v>
      </c>
      <c r="BH162" s="81"/>
      <c r="BI162" s="82"/>
      <c r="BJ162" s="83"/>
      <c r="BK162" s="44">
        <f t="shared" si="44"/>
        <v>0</v>
      </c>
    </row>
    <row r="163" spans="1:63" ht="14.25" customHeight="1" x14ac:dyDescent="0.25">
      <c r="A163" s="41"/>
      <c r="B163" s="42"/>
      <c r="C163" s="42"/>
      <c r="D163" s="35">
        <v>129</v>
      </c>
      <c r="E163" s="84"/>
      <c r="F163" s="42"/>
      <c r="G163" s="48" t="str">
        <f t="shared" si="27"/>
        <v/>
      </c>
      <c r="H163" s="25" t="str">
        <f t="array" ref="H163">IF(I163="","",IFERROR(INDEX(Lid!$F:$F,MATCH($E163,Lid!$A:$A,0)),""))</f>
        <v/>
      </c>
      <c r="I163" s="93" t="str">
        <f t="shared" si="28"/>
        <v/>
      </c>
      <c r="J163" s="48" t="str">
        <f t="shared" si="29"/>
        <v/>
      </c>
      <c r="K163" s="25" t="str">
        <f t="array" ref="K163">IF(I163="","",IFERROR($D$6 &amp; " " &amp;INDEX(Lid!$B:$B,MATCH($E163,Lid!$A:$A,0)),""))</f>
        <v/>
      </c>
      <c r="L163" s="44" t="str">
        <f t="shared" si="30"/>
        <v/>
      </c>
      <c r="M163" s="44" t="str">
        <f t="shared" si="31"/>
        <v/>
      </c>
      <c r="N163" s="44" t="str">
        <f t="shared" si="32"/>
        <v/>
      </c>
      <c r="O163" s="42"/>
      <c r="P163" s="81"/>
      <c r="Q163" s="82"/>
      <c r="R163" s="83"/>
      <c r="S163" s="44">
        <f t="shared" si="33"/>
        <v>0</v>
      </c>
      <c r="T163" s="81"/>
      <c r="U163" s="82"/>
      <c r="V163" s="83"/>
      <c r="W163" s="44">
        <f t="shared" si="34"/>
        <v>0</v>
      </c>
      <c r="X163" s="81"/>
      <c r="Y163" s="82"/>
      <c r="Z163" s="83"/>
      <c r="AA163" s="44">
        <f t="shared" si="35"/>
        <v>0</v>
      </c>
      <c r="AB163" s="81"/>
      <c r="AC163" s="82"/>
      <c r="AD163" s="83"/>
      <c r="AE163" s="44">
        <f t="shared" si="36"/>
        <v>0</v>
      </c>
      <c r="AF163" s="81"/>
      <c r="AG163" s="82"/>
      <c r="AH163" s="83"/>
      <c r="AI163" s="44">
        <f t="shared" si="37"/>
        <v>0</v>
      </c>
      <c r="AJ163" s="81"/>
      <c r="AK163" s="82"/>
      <c r="AL163" s="83"/>
      <c r="AM163" s="44">
        <f t="shared" si="38"/>
        <v>0</v>
      </c>
      <c r="AN163" s="81"/>
      <c r="AO163" s="82"/>
      <c r="AP163" s="83"/>
      <c r="AQ163" s="44">
        <f t="shared" si="39"/>
        <v>0</v>
      </c>
      <c r="AR163" s="81"/>
      <c r="AS163" s="82"/>
      <c r="AT163" s="83"/>
      <c r="AU163" s="44">
        <f t="shared" si="40"/>
        <v>0</v>
      </c>
      <c r="AV163" s="81"/>
      <c r="AW163" s="82"/>
      <c r="AX163" s="83"/>
      <c r="AY163" s="44">
        <f t="shared" si="41"/>
        <v>0</v>
      </c>
      <c r="AZ163" s="81"/>
      <c r="BA163" s="82"/>
      <c r="BB163" s="83"/>
      <c r="BC163" s="44">
        <f t="shared" si="42"/>
        <v>0</v>
      </c>
      <c r="BD163" s="81"/>
      <c r="BE163" s="82"/>
      <c r="BF163" s="83"/>
      <c r="BG163" s="44">
        <f t="shared" si="43"/>
        <v>0</v>
      </c>
      <c r="BH163" s="81"/>
      <c r="BI163" s="82"/>
      <c r="BJ163" s="83"/>
      <c r="BK163" s="44">
        <f t="shared" si="44"/>
        <v>0</v>
      </c>
    </row>
    <row r="164" spans="1:63" ht="14.25" customHeight="1" x14ac:dyDescent="0.25">
      <c r="A164" s="41"/>
      <c r="B164" s="42"/>
      <c r="C164" s="42"/>
      <c r="D164" s="35">
        <v>130</v>
      </c>
      <c r="E164" s="84"/>
      <c r="F164" s="42"/>
      <c r="G164" s="48" t="str">
        <f t="shared" si="27"/>
        <v/>
      </c>
      <c r="H164" s="25" t="str">
        <f t="array" ref="H164">IF(I164="","",IFERROR(INDEX(Lid!$F:$F,MATCH($E164,Lid!$A:$A,0)),""))</f>
        <v/>
      </c>
      <c r="I164" s="93" t="str">
        <f t="shared" si="28"/>
        <v/>
      </c>
      <c r="J164" s="48" t="str">
        <f t="shared" si="29"/>
        <v/>
      </c>
      <c r="K164" s="25" t="str">
        <f t="array" ref="K164">IF(I164="","",IFERROR($D$6 &amp; " " &amp;INDEX(Lid!$B:$B,MATCH($E164,Lid!$A:$A,0)),""))</f>
        <v/>
      </c>
      <c r="L164" s="44" t="str">
        <f t="shared" si="30"/>
        <v/>
      </c>
      <c r="M164" s="44" t="str">
        <f t="shared" si="31"/>
        <v/>
      </c>
      <c r="N164" s="44" t="str">
        <f t="shared" si="32"/>
        <v/>
      </c>
      <c r="O164" s="42"/>
      <c r="P164" s="81"/>
      <c r="Q164" s="82"/>
      <c r="R164" s="83"/>
      <c r="S164" s="44">
        <f t="shared" si="33"/>
        <v>0</v>
      </c>
      <c r="T164" s="81"/>
      <c r="U164" s="82"/>
      <c r="V164" s="83"/>
      <c r="W164" s="44">
        <f t="shared" si="34"/>
        <v>0</v>
      </c>
      <c r="X164" s="81"/>
      <c r="Y164" s="82"/>
      <c r="Z164" s="83"/>
      <c r="AA164" s="44">
        <f t="shared" si="35"/>
        <v>0</v>
      </c>
      <c r="AB164" s="81"/>
      <c r="AC164" s="82"/>
      <c r="AD164" s="83"/>
      <c r="AE164" s="44">
        <f t="shared" si="36"/>
        <v>0</v>
      </c>
      <c r="AF164" s="81"/>
      <c r="AG164" s="82"/>
      <c r="AH164" s="83"/>
      <c r="AI164" s="44">
        <f t="shared" si="37"/>
        <v>0</v>
      </c>
      <c r="AJ164" s="81"/>
      <c r="AK164" s="82"/>
      <c r="AL164" s="83"/>
      <c r="AM164" s="44">
        <f t="shared" si="38"/>
        <v>0</v>
      </c>
      <c r="AN164" s="81"/>
      <c r="AO164" s="82"/>
      <c r="AP164" s="83"/>
      <c r="AQ164" s="44">
        <f t="shared" si="39"/>
        <v>0</v>
      </c>
      <c r="AR164" s="81"/>
      <c r="AS164" s="82"/>
      <c r="AT164" s="83"/>
      <c r="AU164" s="44">
        <f t="shared" si="40"/>
        <v>0</v>
      </c>
      <c r="AV164" s="81"/>
      <c r="AW164" s="82"/>
      <c r="AX164" s="83"/>
      <c r="AY164" s="44">
        <f t="shared" si="41"/>
        <v>0</v>
      </c>
      <c r="AZ164" s="81"/>
      <c r="BA164" s="82"/>
      <c r="BB164" s="83"/>
      <c r="BC164" s="44">
        <f t="shared" si="42"/>
        <v>0</v>
      </c>
      <c r="BD164" s="81"/>
      <c r="BE164" s="82"/>
      <c r="BF164" s="83"/>
      <c r="BG164" s="44">
        <f t="shared" si="43"/>
        <v>0</v>
      </c>
      <c r="BH164" s="81"/>
      <c r="BI164" s="82"/>
      <c r="BJ164" s="83"/>
      <c r="BK164" s="44">
        <f t="shared" si="44"/>
        <v>0</v>
      </c>
    </row>
    <row r="165" spans="1:63" ht="14.25" customHeight="1" x14ac:dyDescent="0.25">
      <c r="A165" s="41"/>
      <c r="B165" s="42"/>
      <c r="C165" s="42"/>
      <c r="D165" s="35">
        <v>131</v>
      </c>
      <c r="E165" s="84"/>
      <c r="F165" s="42"/>
      <c r="G165" s="48" t="str">
        <f t="shared" si="27"/>
        <v/>
      </c>
      <c r="H165" s="25" t="str">
        <f t="array" ref="H165">IF(I165="","",IFERROR(INDEX(Lid!$F:$F,MATCH($E165,Lid!$A:$A,0)),""))</f>
        <v/>
      </c>
      <c r="I165" s="93" t="str">
        <f t="shared" si="28"/>
        <v/>
      </c>
      <c r="J165" s="48" t="str">
        <f t="shared" si="29"/>
        <v/>
      </c>
      <c r="K165" s="25" t="str">
        <f t="array" ref="K165">IF(I165="","",IFERROR($D$6 &amp; " " &amp;INDEX(Lid!$B:$B,MATCH($E165,Lid!$A:$A,0)),""))</f>
        <v/>
      </c>
      <c r="L165" s="44" t="str">
        <f t="shared" si="30"/>
        <v/>
      </c>
      <c r="M165" s="44" t="str">
        <f t="shared" si="31"/>
        <v/>
      </c>
      <c r="N165" s="44" t="str">
        <f t="shared" si="32"/>
        <v/>
      </c>
      <c r="O165" s="42"/>
      <c r="P165" s="81"/>
      <c r="Q165" s="82"/>
      <c r="R165" s="83"/>
      <c r="S165" s="44">
        <f t="shared" si="33"/>
        <v>0</v>
      </c>
      <c r="T165" s="81"/>
      <c r="U165" s="82"/>
      <c r="V165" s="83"/>
      <c r="W165" s="44">
        <f t="shared" si="34"/>
        <v>0</v>
      </c>
      <c r="X165" s="81"/>
      <c r="Y165" s="82"/>
      <c r="Z165" s="83"/>
      <c r="AA165" s="44">
        <f t="shared" si="35"/>
        <v>0</v>
      </c>
      <c r="AB165" s="81"/>
      <c r="AC165" s="82"/>
      <c r="AD165" s="83"/>
      <c r="AE165" s="44">
        <f t="shared" si="36"/>
        <v>0</v>
      </c>
      <c r="AF165" s="81"/>
      <c r="AG165" s="82"/>
      <c r="AH165" s="83"/>
      <c r="AI165" s="44">
        <f t="shared" si="37"/>
        <v>0</v>
      </c>
      <c r="AJ165" s="81"/>
      <c r="AK165" s="82"/>
      <c r="AL165" s="83"/>
      <c r="AM165" s="44">
        <f t="shared" si="38"/>
        <v>0</v>
      </c>
      <c r="AN165" s="81"/>
      <c r="AO165" s="82"/>
      <c r="AP165" s="83"/>
      <c r="AQ165" s="44">
        <f t="shared" si="39"/>
        <v>0</v>
      </c>
      <c r="AR165" s="81"/>
      <c r="AS165" s="82"/>
      <c r="AT165" s="83"/>
      <c r="AU165" s="44">
        <f t="shared" si="40"/>
        <v>0</v>
      </c>
      <c r="AV165" s="81"/>
      <c r="AW165" s="82"/>
      <c r="AX165" s="83"/>
      <c r="AY165" s="44">
        <f t="shared" si="41"/>
        <v>0</v>
      </c>
      <c r="AZ165" s="81"/>
      <c r="BA165" s="82"/>
      <c r="BB165" s="83"/>
      <c r="BC165" s="44">
        <f t="shared" si="42"/>
        <v>0</v>
      </c>
      <c r="BD165" s="81"/>
      <c r="BE165" s="82"/>
      <c r="BF165" s="83"/>
      <c r="BG165" s="44">
        <f t="shared" si="43"/>
        <v>0</v>
      </c>
      <c r="BH165" s="81"/>
      <c r="BI165" s="82"/>
      <c r="BJ165" s="83"/>
      <c r="BK165" s="44">
        <f t="shared" si="44"/>
        <v>0</v>
      </c>
    </row>
    <row r="166" spans="1:63" ht="14.25" customHeight="1" x14ac:dyDescent="0.25">
      <c r="A166" s="41"/>
      <c r="B166" s="42"/>
      <c r="C166" s="42"/>
      <c r="D166" s="35">
        <v>132</v>
      </c>
      <c r="E166" s="84"/>
      <c r="F166" s="42"/>
      <c r="G166" s="48" t="str">
        <f t="shared" si="27"/>
        <v/>
      </c>
      <c r="H166" s="25" t="str">
        <f t="array" ref="H166">IF(I166="","",IFERROR(INDEX(Lid!$F:$F,MATCH($E166,Lid!$A:$A,0)),""))</f>
        <v/>
      </c>
      <c r="I166" s="93" t="str">
        <f t="shared" si="28"/>
        <v/>
      </c>
      <c r="J166" s="48" t="str">
        <f t="shared" si="29"/>
        <v/>
      </c>
      <c r="K166" s="25" t="str">
        <f t="array" ref="K166">IF(I166="","",IFERROR($D$6 &amp; " " &amp;INDEX(Lid!$B:$B,MATCH($E166,Lid!$A:$A,0)),""))</f>
        <v/>
      </c>
      <c r="L166" s="44" t="str">
        <f t="shared" si="30"/>
        <v/>
      </c>
      <c r="M166" s="44" t="str">
        <f t="shared" si="31"/>
        <v/>
      </c>
      <c r="N166" s="44" t="str">
        <f t="shared" si="32"/>
        <v/>
      </c>
      <c r="O166" s="42"/>
      <c r="P166" s="81"/>
      <c r="Q166" s="82"/>
      <c r="R166" s="83"/>
      <c r="S166" s="44">
        <f t="shared" si="33"/>
        <v>0</v>
      </c>
      <c r="T166" s="81"/>
      <c r="U166" s="82"/>
      <c r="V166" s="83"/>
      <c r="W166" s="44">
        <f t="shared" si="34"/>
        <v>0</v>
      </c>
      <c r="X166" s="81"/>
      <c r="Y166" s="82"/>
      <c r="Z166" s="83"/>
      <c r="AA166" s="44">
        <f t="shared" si="35"/>
        <v>0</v>
      </c>
      <c r="AB166" s="81"/>
      <c r="AC166" s="82"/>
      <c r="AD166" s="83"/>
      <c r="AE166" s="44">
        <f t="shared" si="36"/>
        <v>0</v>
      </c>
      <c r="AF166" s="81"/>
      <c r="AG166" s="82"/>
      <c r="AH166" s="83"/>
      <c r="AI166" s="44">
        <f t="shared" si="37"/>
        <v>0</v>
      </c>
      <c r="AJ166" s="81"/>
      <c r="AK166" s="82"/>
      <c r="AL166" s="83"/>
      <c r="AM166" s="44">
        <f t="shared" si="38"/>
        <v>0</v>
      </c>
      <c r="AN166" s="81"/>
      <c r="AO166" s="82"/>
      <c r="AP166" s="83"/>
      <c r="AQ166" s="44">
        <f t="shared" si="39"/>
        <v>0</v>
      </c>
      <c r="AR166" s="81"/>
      <c r="AS166" s="82"/>
      <c r="AT166" s="83"/>
      <c r="AU166" s="44">
        <f t="shared" si="40"/>
        <v>0</v>
      </c>
      <c r="AV166" s="81"/>
      <c r="AW166" s="82"/>
      <c r="AX166" s="83"/>
      <c r="AY166" s="44">
        <f t="shared" si="41"/>
        <v>0</v>
      </c>
      <c r="AZ166" s="81"/>
      <c r="BA166" s="82"/>
      <c r="BB166" s="83"/>
      <c r="BC166" s="44">
        <f t="shared" si="42"/>
        <v>0</v>
      </c>
      <c r="BD166" s="81"/>
      <c r="BE166" s="82"/>
      <c r="BF166" s="83"/>
      <c r="BG166" s="44">
        <f t="shared" si="43"/>
        <v>0</v>
      </c>
      <c r="BH166" s="81"/>
      <c r="BI166" s="82"/>
      <c r="BJ166" s="83"/>
      <c r="BK166" s="44">
        <f t="shared" si="44"/>
        <v>0</v>
      </c>
    </row>
    <row r="167" spans="1:63" ht="14.25" customHeight="1" x14ac:dyDescent="0.25">
      <c r="A167" s="41"/>
      <c r="B167" s="42"/>
      <c r="C167" s="42"/>
      <c r="D167" s="35">
        <v>133</v>
      </c>
      <c r="E167" s="84"/>
      <c r="F167" s="42"/>
      <c r="G167" s="48" t="str">
        <f t="shared" si="27"/>
        <v/>
      </c>
      <c r="H167" s="25" t="str">
        <f t="array" ref="H167">IF(I167="","",IFERROR(INDEX(Lid!$F:$F,MATCH($E167,Lid!$A:$A,0)),""))</f>
        <v/>
      </c>
      <c r="I167" s="93" t="str">
        <f t="shared" si="28"/>
        <v/>
      </c>
      <c r="J167" s="48" t="str">
        <f t="shared" si="29"/>
        <v/>
      </c>
      <c r="K167" s="25" t="str">
        <f t="array" ref="K167">IF(I167="","",IFERROR($D$6 &amp; " " &amp;INDEX(Lid!$B:$B,MATCH($E167,Lid!$A:$A,0)),""))</f>
        <v/>
      </c>
      <c r="L167" s="44" t="str">
        <f t="shared" si="30"/>
        <v/>
      </c>
      <c r="M167" s="44" t="str">
        <f t="shared" si="31"/>
        <v/>
      </c>
      <c r="N167" s="44" t="str">
        <f t="shared" si="32"/>
        <v/>
      </c>
      <c r="O167" s="42"/>
      <c r="P167" s="81"/>
      <c r="Q167" s="82"/>
      <c r="R167" s="83"/>
      <c r="S167" s="44">
        <f t="shared" si="33"/>
        <v>0</v>
      </c>
      <c r="T167" s="81"/>
      <c r="U167" s="82"/>
      <c r="V167" s="83"/>
      <c r="W167" s="44">
        <f t="shared" si="34"/>
        <v>0</v>
      </c>
      <c r="X167" s="81"/>
      <c r="Y167" s="82"/>
      <c r="Z167" s="83"/>
      <c r="AA167" s="44">
        <f t="shared" si="35"/>
        <v>0</v>
      </c>
      <c r="AB167" s="81"/>
      <c r="AC167" s="82"/>
      <c r="AD167" s="83"/>
      <c r="AE167" s="44">
        <f t="shared" si="36"/>
        <v>0</v>
      </c>
      <c r="AF167" s="81"/>
      <c r="AG167" s="82"/>
      <c r="AH167" s="83"/>
      <c r="AI167" s="44">
        <f t="shared" si="37"/>
        <v>0</v>
      </c>
      <c r="AJ167" s="81"/>
      <c r="AK167" s="82"/>
      <c r="AL167" s="83"/>
      <c r="AM167" s="44">
        <f t="shared" si="38"/>
        <v>0</v>
      </c>
      <c r="AN167" s="81"/>
      <c r="AO167" s="82"/>
      <c r="AP167" s="83"/>
      <c r="AQ167" s="44">
        <f t="shared" si="39"/>
        <v>0</v>
      </c>
      <c r="AR167" s="81"/>
      <c r="AS167" s="82"/>
      <c r="AT167" s="83"/>
      <c r="AU167" s="44">
        <f t="shared" si="40"/>
        <v>0</v>
      </c>
      <c r="AV167" s="81"/>
      <c r="AW167" s="82"/>
      <c r="AX167" s="83"/>
      <c r="AY167" s="44">
        <f t="shared" si="41"/>
        <v>0</v>
      </c>
      <c r="AZ167" s="81"/>
      <c r="BA167" s="82"/>
      <c r="BB167" s="83"/>
      <c r="BC167" s="44">
        <f t="shared" si="42"/>
        <v>0</v>
      </c>
      <c r="BD167" s="81"/>
      <c r="BE167" s="82"/>
      <c r="BF167" s="83"/>
      <c r="BG167" s="44">
        <f t="shared" si="43"/>
        <v>0</v>
      </c>
      <c r="BH167" s="81"/>
      <c r="BI167" s="82"/>
      <c r="BJ167" s="83"/>
      <c r="BK167" s="44">
        <f t="shared" si="44"/>
        <v>0</v>
      </c>
    </row>
    <row r="168" spans="1:63" ht="14.25" customHeight="1" x14ac:dyDescent="0.25">
      <c r="A168" s="41"/>
      <c r="B168" s="42"/>
      <c r="C168" s="42"/>
      <c r="D168" s="35">
        <v>134</v>
      </c>
      <c r="E168" s="84"/>
      <c r="F168" s="42"/>
      <c r="G168" s="48" t="str">
        <f t="shared" si="27"/>
        <v/>
      </c>
      <c r="H168" s="25" t="str">
        <f t="array" ref="H168">IF(I168="","",IFERROR(INDEX(Lid!$F:$F,MATCH($E168,Lid!$A:$A,0)),""))</f>
        <v/>
      </c>
      <c r="I168" s="93" t="str">
        <f t="shared" si="28"/>
        <v/>
      </c>
      <c r="J168" s="48" t="str">
        <f t="shared" si="29"/>
        <v/>
      </c>
      <c r="K168" s="25" t="str">
        <f t="array" ref="K168">IF(I168="","",IFERROR($D$6 &amp; " " &amp;INDEX(Lid!$B:$B,MATCH($E168,Lid!$A:$A,0)),""))</f>
        <v/>
      </c>
      <c r="L168" s="44" t="str">
        <f t="shared" si="30"/>
        <v/>
      </c>
      <c r="M168" s="44" t="str">
        <f t="shared" si="31"/>
        <v/>
      </c>
      <c r="N168" s="44" t="str">
        <f t="shared" si="32"/>
        <v/>
      </c>
      <c r="O168" s="42"/>
      <c r="P168" s="81"/>
      <c r="Q168" s="82"/>
      <c r="R168" s="83"/>
      <c r="S168" s="44">
        <f t="shared" si="33"/>
        <v>0</v>
      </c>
      <c r="T168" s="81"/>
      <c r="U168" s="82"/>
      <c r="V168" s="83"/>
      <c r="W168" s="44">
        <f t="shared" si="34"/>
        <v>0</v>
      </c>
      <c r="X168" s="81"/>
      <c r="Y168" s="82"/>
      <c r="Z168" s="83"/>
      <c r="AA168" s="44">
        <f t="shared" si="35"/>
        <v>0</v>
      </c>
      <c r="AB168" s="81"/>
      <c r="AC168" s="82"/>
      <c r="AD168" s="83"/>
      <c r="AE168" s="44">
        <f t="shared" si="36"/>
        <v>0</v>
      </c>
      <c r="AF168" s="81"/>
      <c r="AG168" s="82"/>
      <c r="AH168" s="83"/>
      <c r="AI168" s="44">
        <f t="shared" si="37"/>
        <v>0</v>
      </c>
      <c r="AJ168" s="81"/>
      <c r="AK168" s="82"/>
      <c r="AL168" s="83"/>
      <c r="AM168" s="44">
        <f t="shared" si="38"/>
        <v>0</v>
      </c>
      <c r="AN168" s="81"/>
      <c r="AO168" s="82"/>
      <c r="AP168" s="83"/>
      <c r="AQ168" s="44">
        <f t="shared" si="39"/>
        <v>0</v>
      </c>
      <c r="AR168" s="81"/>
      <c r="AS168" s="82"/>
      <c r="AT168" s="83"/>
      <c r="AU168" s="44">
        <f t="shared" si="40"/>
        <v>0</v>
      </c>
      <c r="AV168" s="81"/>
      <c r="AW168" s="82"/>
      <c r="AX168" s="83"/>
      <c r="AY168" s="44">
        <f t="shared" si="41"/>
        <v>0</v>
      </c>
      <c r="AZ168" s="81"/>
      <c r="BA168" s="82"/>
      <c r="BB168" s="83"/>
      <c r="BC168" s="44">
        <f t="shared" si="42"/>
        <v>0</v>
      </c>
      <c r="BD168" s="81"/>
      <c r="BE168" s="82"/>
      <c r="BF168" s="83"/>
      <c r="BG168" s="44">
        <f t="shared" si="43"/>
        <v>0</v>
      </c>
      <c r="BH168" s="81"/>
      <c r="BI168" s="82"/>
      <c r="BJ168" s="83"/>
      <c r="BK168" s="44">
        <f t="shared" si="44"/>
        <v>0</v>
      </c>
    </row>
    <row r="169" spans="1:63" ht="14.25" customHeight="1" x14ac:dyDescent="0.25">
      <c r="A169" s="41"/>
      <c r="B169" s="42"/>
      <c r="C169" s="42"/>
      <c r="D169" s="35">
        <v>135</v>
      </c>
      <c r="E169" s="84"/>
      <c r="F169" s="42"/>
      <c r="G169" s="48" t="str">
        <f t="shared" si="27"/>
        <v/>
      </c>
      <c r="H169" s="25" t="str">
        <f t="array" ref="H169">IF(I169="","",IFERROR(INDEX(Lid!$F:$F,MATCH($E169,Lid!$A:$A,0)),""))</f>
        <v/>
      </c>
      <c r="I169" s="93" t="str">
        <f t="shared" si="28"/>
        <v/>
      </c>
      <c r="J169" s="48" t="str">
        <f t="shared" si="29"/>
        <v/>
      </c>
      <c r="K169" s="25" t="str">
        <f t="array" ref="K169">IF(I169="","",IFERROR($D$6 &amp; " " &amp;INDEX(Lid!$B:$B,MATCH($E169,Lid!$A:$A,0)),""))</f>
        <v/>
      </c>
      <c r="L169" s="44" t="str">
        <f t="shared" si="30"/>
        <v/>
      </c>
      <c r="M169" s="44" t="str">
        <f t="shared" si="31"/>
        <v/>
      </c>
      <c r="N169" s="44" t="str">
        <f t="shared" si="32"/>
        <v/>
      </c>
      <c r="O169" s="42"/>
      <c r="P169" s="81"/>
      <c r="Q169" s="82"/>
      <c r="R169" s="83"/>
      <c r="S169" s="44">
        <f t="shared" si="33"/>
        <v>0</v>
      </c>
      <c r="T169" s="81"/>
      <c r="U169" s="82"/>
      <c r="V169" s="83"/>
      <c r="W169" s="44">
        <f t="shared" si="34"/>
        <v>0</v>
      </c>
      <c r="X169" s="81"/>
      <c r="Y169" s="82"/>
      <c r="Z169" s="83"/>
      <c r="AA169" s="44">
        <f t="shared" si="35"/>
        <v>0</v>
      </c>
      <c r="AB169" s="81"/>
      <c r="AC169" s="82"/>
      <c r="AD169" s="83"/>
      <c r="AE169" s="44">
        <f t="shared" si="36"/>
        <v>0</v>
      </c>
      <c r="AF169" s="81"/>
      <c r="AG169" s="82"/>
      <c r="AH169" s="83"/>
      <c r="AI169" s="44">
        <f t="shared" si="37"/>
        <v>0</v>
      </c>
      <c r="AJ169" s="81"/>
      <c r="AK169" s="82"/>
      <c r="AL169" s="83"/>
      <c r="AM169" s="44">
        <f t="shared" si="38"/>
        <v>0</v>
      </c>
      <c r="AN169" s="81"/>
      <c r="AO169" s="82"/>
      <c r="AP169" s="83"/>
      <c r="AQ169" s="44">
        <f t="shared" si="39"/>
        <v>0</v>
      </c>
      <c r="AR169" s="81"/>
      <c r="AS169" s="82"/>
      <c r="AT169" s="83"/>
      <c r="AU169" s="44">
        <f t="shared" si="40"/>
        <v>0</v>
      </c>
      <c r="AV169" s="81"/>
      <c r="AW169" s="82"/>
      <c r="AX169" s="83"/>
      <c r="AY169" s="44">
        <f t="shared" si="41"/>
        <v>0</v>
      </c>
      <c r="AZ169" s="81"/>
      <c r="BA169" s="82"/>
      <c r="BB169" s="83"/>
      <c r="BC169" s="44">
        <f t="shared" si="42"/>
        <v>0</v>
      </c>
      <c r="BD169" s="81"/>
      <c r="BE169" s="82"/>
      <c r="BF169" s="83"/>
      <c r="BG169" s="44">
        <f t="shared" si="43"/>
        <v>0</v>
      </c>
      <c r="BH169" s="81"/>
      <c r="BI169" s="82"/>
      <c r="BJ169" s="83"/>
      <c r="BK169" s="44">
        <f t="shared" si="44"/>
        <v>0</v>
      </c>
    </row>
    <row r="170" spans="1:63" ht="14.25" customHeight="1" x14ac:dyDescent="0.25">
      <c r="A170" s="41"/>
      <c r="B170" s="42"/>
      <c r="C170" s="42"/>
      <c r="D170" s="35">
        <v>136</v>
      </c>
      <c r="E170" s="84"/>
      <c r="F170" s="42"/>
      <c r="G170" s="48" t="str">
        <f t="shared" si="27"/>
        <v/>
      </c>
      <c r="H170" s="25" t="str">
        <f t="array" ref="H170">IF(I170="","",IFERROR(INDEX(Lid!$F:$F,MATCH($E170,Lid!$A:$A,0)),""))</f>
        <v/>
      </c>
      <c r="I170" s="93" t="str">
        <f t="shared" si="28"/>
        <v/>
      </c>
      <c r="J170" s="48" t="str">
        <f t="shared" si="29"/>
        <v/>
      </c>
      <c r="K170" s="25" t="str">
        <f t="array" ref="K170">IF(I170="","",IFERROR($D$6 &amp; " " &amp;INDEX(Lid!$B:$B,MATCH($E170,Lid!$A:$A,0)),""))</f>
        <v/>
      </c>
      <c r="L170" s="44" t="str">
        <f t="shared" si="30"/>
        <v/>
      </c>
      <c r="M170" s="44" t="str">
        <f t="shared" si="31"/>
        <v/>
      </c>
      <c r="N170" s="44" t="str">
        <f t="shared" si="32"/>
        <v/>
      </c>
      <c r="O170" s="42"/>
      <c r="P170" s="81"/>
      <c r="Q170" s="82"/>
      <c r="R170" s="83"/>
      <c r="S170" s="44">
        <f t="shared" si="33"/>
        <v>0</v>
      </c>
      <c r="T170" s="81"/>
      <c r="U170" s="82"/>
      <c r="V170" s="83"/>
      <c r="W170" s="44">
        <f t="shared" si="34"/>
        <v>0</v>
      </c>
      <c r="X170" s="81"/>
      <c r="Y170" s="82"/>
      <c r="Z170" s="83"/>
      <c r="AA170" s="44">
        <f t="shared" si="35"/>
        <v>0</v>
      </c>
      <c r="AB170" s="81"/>
      <c r="AC170" s="82"/>
      <c r="AD170" s="83"/>
      <c r="AE170" s="44">
        <f t="shared" si="36"/>
        <v>0</v>
      </c>
      <c r="AF170" s="81"/>
      <c r="AG170" s="82"/>
      <c r="AH170" s="83"/>
      <c r="AI170" s="44">
        <f t="shared" si="37"/>
        <v>0</v>
      </c>
      <c r="AJ170" s="81"/>
      <c r="AK170" s="82"/>
      <c r="AL170" s="83"/>
      <c r="AM170" s="44">
        <f t="shared" si="38"/>
        <v>0</v>
      </c>
      <c r="AN170" s="81"/>
      <c r="AO170" s="82"/>
      <c r="AP170" s="83"/>
      <c r="AQ170" s="44">
        <f t="shared" si="39"/>
        <v>0</v>
      </c>
      <c r="AR170" s="81"/>
      <c r="AS170" s="82"/>
      <c r="AT170" s="83"/>
      <c r="AU170" s="44">
        <f t="shared" si="40"/>
        <v>0</v>
      </c>
      <c r="AV170" s="81"/>
      <c r="AW170" s="82"/>
      <c r="AX170" s="83"/>
      <c r="AY170" s="44">
        <f t="shared" si="41"/>
        <v>0</v>
      </c>
      <c r="AZ170" s="81"/>
      <c r="BA170" s="82"/>
      <c r="BB170" s="83"/>
      <c r="BC170" s="44">
        <f t="shared" si="42"/>
        <v>0</v>
      </c>
      <c r="BD170" s="81"/>
      <c r="BE170" s="82"/>
      <c r="BF170" s="83"/>
      <c r="BG170" s="44">
        <f t="shared" si="43"/>
        <v>0</v>
      </c>
      <c r="BH170" s="81"/>
      <c r="BI170" s="82"/>
      <c r="BJ170" s="83"/>
      <c r="BK170" s="44">
        <f t="shared" si="44"/>
        <v>0</v>
      </c>
    </row>
    <row r="171" spans="1:63" ht="14.25" customHeight="1" x14ac:dyDescent="0.25">
      <c r="A171" s="41"/>
      <c r="B171" s="42"/>
      <c r="C171" s="42"/>
      <c r="D171" s="35">
        <v>137</v>
      </c>
      <c r="E171" s="84"/>
      <c r="F171" s="42"/>
      <c r="G171" s="48" t="str">
        <f t="shared" si="27"/>
        <v/>
      </c>
      <c r="H171" s="25" t="str">
        <f t="array" ref="H171">IF(I171="","",IFERROR(INDEX(Lid!$F:$F,MATCH($E171,Lid!$A:$A,0)),""))</f>
        <v/>
      </c>
      <c r="I171" s="93" t="str">
        <f t="shared" si="28"/>
        <v/>
      </c>
      <c r="J171" s="48" t="str">
        <f t="shared" si="29"/>
        <v/>
      </c>
      <c r="K171" s="25" t="str">
        <f t="array" ref="K171">IF(I171="","",IFERROR($D$6 &amp; " " &amp;INDEX(Lid!$B:$B,MATCH($E171,Lid!$A:$A,0)),""))</f>
        <v/>
      </c>
      <c r="L171" s="44" t="str">
        <f t="shared" si="30"/>
        <v/>
      </c>
      <c r="M171" s="44" t="str">
        <f t="shared" si="31"/>
        <v/>
      </c>
      <c r="N171" s="44" t="str">
        <f t="shared" si="32"/>
        <v/>
      </c>
      <c r="O171" s="42"/>
      <c r="P171" s="81"/>
      <c r="Q171" s="82"/>
      <c r="R171" s="83"/>
      <c r="S171" s="44">
        <f t="shared" si="33"/>
        <v>0</v>
      </c>
      <c r="T171" s="81"/>
      <c r="U171" s="82"/>
      <c r="V171" s="83"/>
      <c r="W171" s="44">
        <f t="shared" si="34"/>
        <v>0</v>
      </c>
      <c r="X171" s="81"/>
      <c r="Y171" s="82"/>
      <c r="Z171" s="83"/>
      <c r="AA171" s="44">
        <f t="shared" si="35"/>
        <v>0</v>
      </c>
      <c r="AB171" s="81"/>
      <c r="AC171" s="82"/>
      <c r="AD171" s="83"/>
      <c r="AE171" s="44">
        <f t="shared" si="36"/>
        <v>0</v>
      </c>
      <c r="AF171" s="81"/>
      <c r="AG171" s="82"/>
      <c r="AH171" s="83"/>
      <c r="AI171" s="44">
        <f t="shared" si="37"/>
        <v>0</v>
      </c>
      <c r="AJ171" s="81"/>
      <c r="AK171" s="82"/>
      <c r="AL171" s="83"/>
      <c r="AM171" s="44">
        <f t="shared" si="38"/>
        <v>0</v>
      </c>
      <c r="AN171" s="81"/>
      <c r="AO171" s="82"/>
      <c r="AP171" s="83"/>
      <c r="AQ171" s="44">
        <f t="shared" si="39"/>
        <v>0</v>
      </c>
      <c r="AR171" s="81"/>
      <c r="AS171" s="82"/>
      <c r="AT171" s="83"/>
      <c r="AU171" s="44">
        <f t="shared" si="40"/>
        <v>0</v>
      </c>
      <c r="AV171" s="81"/>
      <c r="AW171" s="82"/>
      <c r="AX171" s="83"/>
      <c r="AY171" s="44">
        <f t="shared" si="41"/>
        <v>0</v>
      </c>
      <c r="AZ171" s="81"/>
      <c r="BA171" s="82"/>
      <c r="BB171" s="83"/>
      <c r="BC171" s="44">
        <f t="shared" si="42"/>
        <v>0</v>
      </c>
      <c r="BD171" s="81"/>
      <c r="BE171" s="82"/>
      <c r="BF171" s="83"/>
      <c r="BG171" s="44">
        <f t="shared" si="43"/>
        <v>0</v>
      </c>
      <c r="BH171" s="81"/>
      <c r="BI171" s="82"/>
      <c r="BJ171" s="83"/>
      <c r="BK171" s="44">
        <f t="shared" si="44"/>
        <v>0</v>
      </c>
    </row>
    <row r="172" spans="1:63" ht="14.25" customHeight="1" x14ac:dyDescent="0.25">
      <c r="A172" s="41"/>
      <c r="B172" s="42"/>
      <c r="C172" s="42"/>
      <c r="D172" s="35">
        <v>138</v>
      </c>
      <c r="E172" s="84"/>
      <c r="F172" s="42"/>
      <c r="G172" s="48" t="str">
        <f t="shared" si="27"/>
        <v/>
      </c>
      <c r="H172" s="25" t="str">
        <f t="array" ref="H172">IF(I172="","",IFERROR(INDEX(Lid!$F:$F,MATCH($E172,Lid!$A:$A,0)),""))</f>
        <v/>
      </c>
      <c r="I172" s="93" t="str">
        <f t="shared" si="28"/>
        <v/>
      </c>
      <c r="J172" s="48" t="str">
        <f t="shared" si="29"/>
        <v/>
      </c>
      <c r="K172" s="25" t="str">
        <f t="array" ref="K172">IF(I172="","",IFERROR($D$6 &amp; " " &amp;INDEX(Lid!$B:$B,MATCH($E172,Lid!$A:$A,0)),""))</f>
        <v/>
      </c>
      <c r="L172" s="44" t="str">
        <f t="shared" si="30"/>
        <v/>
      </c>
      <c r="M172" s="44" t="str">
        <f t="shared" si="31"/>
        <v/>
      </c>
      <c r="N172" s="44" t="str">
        <f t="shared" si="32"/>
        <v/>
      </c>
      <c r="O172" s="42"/>
      <c r="P172" s="81"/>
      <c r="Q172" s="82"/>
      <c r="R172" s="83"/>
      <c r="S172" s="44">
        <f t="shared" si="33"/>
        <v>0</v>
      </c>
      <c r="T172" s="81"/>
      <c r="U172" s="82"/>
      <c r="V172" s="83"/>
      <c r="W172" s="44">
        <f t="shared" si="34"/>
        <v>0</v>
      </c>
      <c r="X172" s="81"/>
      <c r="Y172" s="82"/>
      <c r="Z172" s="83"/>
      <c r="AA172" s="44">
        <f t="shared" si="35"/>
        <v>0</v>
      </c>
      <c r="AB172" s="81"/>
      <c r="AC172" s="82"/>
      <c r="AD172" s="83"/>
      <c r="AE172" s="44">
        <f t="shared" si="36"/>
        <v>0</v>
      </c>
      <c r="AF172" s="81"/>
      <c r="AG172" s="82"/>
      <c r="AH172" s="83"/>
      <c r="AI172" s="44">
        <f t="shared" si="37"/>
        <v>0</v>
      </c>
      <c r="AJ172" s="81"/>
      <c r="AK172" s="82"/>
      <c r="AL172" s="83"/>
      <c r="AM172" s="44">
        <f t="shared" si="38"/>
        <v>0</v>
      </c>
      <c r="AN172" s="81"/>
      <c r="AO172" s="82"/>
      <c r="AP172" s="83"/>
      <c r="AQ172" s="44">
        <f t="shared" si="39"/>
        <v>0</v>
      </c>
      <c r="AR172" s="81"/>
      <c r="AS172" s="82"/>
      <c r="AT172" s="83"/>
      <c r="AU172" s="44">
        <f t="shared" si="40"/>
        <v>0</v>
      </c>
      <c r="AV172" s="81"/>
      <c r="AW172" s="82"/>
      <c r="AX172" s="83"/>
      <c r="AY172" s="44">
        <f t="shared" si="41"/>
        <v>0</v>
      </c>
      <c r="AZ172" s="81"/>
      <c r="BA172" s="82"/>
      <c r="BB172" s="83"/>
      <c r="BC172" s="44">
        <f t="shared" si="42"/>
        <v>0</v>
      </c>
      <c r="BD172" s="81"/>
      <c r="BE172" s="82"/>
      <c r="BF172" s="83"/>
      <c r="BG172" s="44">
        <f t="shared" si="43"/>
        <v>0</v>
      </c>
      <c r="BH172" s="81"/>
      <c r="BI172" s="82"/>
      <c r="BJ172" s="83"/>
      <c r="BK172" s="44">
        <f t="shared" si="44"/>
        <v>0</v>
      </c>
    </row>
    <row r="173" spans="1:63" ht="14.25" customHeight="1" x14ac:dyDescent="0.25">
      <c r="A173" s="41"/>
      <c r="B173" s="42"/>
      <c r="C173" s="42"/>
      <c r="D173" s="35">
        <v>139</v>
      </c>
      <c r="E173" s="84"/>
      <c r="F173" s="42"/>
      <c r="G173" s="48" t="str">
        <f t="shared" si="27"/>
        <v/>
      </c>
      <c r="H173" s="25" t="str">
        <f t="array" ref="H173">IF(I173="","",IFERROR(INDEX(Lid!$F:$F,MATCH($E173,Lid!$A:$A,0)),""))</f>
        <v/>
      </c>
      <c r="I173" s="93" t="str">
        <f t="shared" si="28"/>
        <v/>
      </c>
      <c r="J173" s="48" t="str">
        <f t="shared" si="29"/>
        <v/>
      </c>
      <c r="K173" s="25" t="str">
        <f t="array" ref="K173">IF(I173="","",IFERROR($D$6 &amp; " " &amp;INDEX(Lid!$B:$B,MATCH($E173,Lid!$A:$A,0)),""))</f>
        <v/>
      </c>
      <c r="L173" s="44" t="str">
        <f t="shared" si="30"/>
        <v/>
      </c>
      <c r="M173" s="44" t="str">
        <f t="shared" si="31"/>
        <v/>
      </c>
      <c r="N173" s="44" t="str">
        <f t="shared" si="32"/>
        <v/>
      </c>
      <c r="O173" s="42"/>
      <c r="P173" s="81"/>
      <c r="Q173" s="82"/>
      <c r="R173" s="83"/>
      <c r="S173" s="44">
        <f t="shared" si="33"/>
        <v>0</v>
      </c>
      <c r="T173" s="81"/>
      <c r="U173" s="82"/>
      <c r="V173" s="83"/>
      <c r="W173" s="44">
        <f t="shared" si="34"/>
        <v>0</v>
      </c>
      <c r="X173" s="81"/>
      <c r="Y173" s="82"/>
      <c r="Z173" s="83"/>
      <c r="AA173" s="44">
        <f t="shared" si="35"/>
        <v>0</v>
      </c>
      <c r="AB173" s="81"/>
      <c r="AC173" s="82"/>
      <c r="AD173" s="83"/>
      <c r="AE173" s="44">
        <f t="shared" si="36"/>
        <v>0</v>
      </c>
      <c r="AF173" s="81"/>
      <c r="AG173" s="82"/>
      <c r="AH173" s="83"/>
      <c r="AI173" s="44">
        <f t="shared" si="37"/>
        <v>0</v>
      </c>
      <c r="AJ173" s="81"/>
      <c r="AK173" s="82"/>
      <c r="AL173" s="83"/>
      <c r="AM173" s="44">
        <f t="shared" si="38"/>
        <v>0</v>
      </c>
      <c r="AN173" s="81"/>
      <c r="AO173" s="82"/>
      <c r="AP173" s="83"/>
      <c r="AQ173" s="44">
        <f t="shared" si="39"/>
        <v>0</v>
      </c>
      <c r="AR173" s="81"/>
      <c r="AS173" s="82"/>
      <c r="AT173" s="83"/>
      <c r="AU173" s="44">
        <f t="shared" si="40"/>
        <v>0</v>
      </c>
      <c r="AV173" s="81"/>
      <c r="AW173" s="82"/>
      <c r="AX173" s="83"/>
      <c r="AY173" s="44">
        <f t="shared" si="41"/>
        <v>0</v>
      </c>
      <c r="AZ173" s="81"/>
      <c r="BA173" s="82"/>
      <c r="BB173" s="83"/>
      <c r="BC173" s="44">
        <f t="shared" si="42"/>
        <v>0</v>
      </c>
      <c r="BD173" s="81"/>
      <c r="BE173" s="82"/>
      <c r="BF173" s="83"/>
      <c r="BG173" s="44">
        <f t="shared" si="43"/>
        <v>0</v>
      </c>
      <c r="BH173" s="81"/>
      <c r="BI173" s="82"/>
      <c r="BJ173" s="83"/>
      <c r="BK173" s="44">
        <f t="shared" si="44"/>
        <v>0</v>
      </c>
    </row>
    <row r="174" spans="1:63" ht="14.25" customHeight="1" x14ac:dyDescent="0.25">
      <c r="A174" s="41"/>
      <c r="B174" s="42"/>
      <c r="C174" s="42"/>
      <c r="D174" s="35">
        <v>140</v>
      </c>
      <c r="E174" s="84"/>
      <c r="F174" s="42"/>
      <c r="G174" s="48" t="str">
        <f t="shared" si="27"/>
        <v/>
      </c>
      <c r="H174" s="25" t="str">
        <f t="array" ref="H174">IF(I174="","",IFERROR(INDEX(Lid!$F:$F,MATCH($E174,Lid!$A:$A,0)),""))</f>
        <v/>
      </c>
      <c r="I174" s="93" t="str">
        <f t="shared" si="28"/>
        <v/>
      </c>
      <c r="J174" s="48" t="str">
        <f t="shared" si="29"/>
        <v/>
      </c>
      <c r="K174" s="25" t="str">
        <f t="array" ref="K174">IF(I174="","",IFERROR($D$6 &amp; " " &amp;INDEX(Lid!$B:$B,MATCH($E174,Lid!$A:$A,0)),""))</f>
        <v/>
      </c>
      <c r="L174" s="44" t="str">
        <f t="shared" si="30"/>
        <v/>
      </c>
      <c r="M174" s="44" t="str">
        <f t="shared" si="31"/>
        <v/>
      </c>
      <c r="N174" s="44" t="str">
        <f t="shared" si="32"/>
        <v/>
      </c>
      <c r="O174" s="42"/>
      <c r="P174" s="81"/>
      <c r="Q174" s="82"/>
      <c r="R174" s="83"/>
      <c r="S174" s="44">
        <f t="shared" si="33"/>
        <v>0</v>
      </c>
      <c r="T174" s="81"/>
      <c r="U174" s="82"/>
      <c r="V174" s="83"/>
      <c r="W174" s="44">
        <f t="shared" si="34"/>
        <v>0</v>
      </c>
      <c r="X174" s="81"/>
      <c r="Y174" s="82"/>
      <c r="Z174" s="83"/>
      <c r="AA174" s="44">
        <f t="shared" si="35"/>
        <v>0</v>
      </c>
      <c r="AB174" s="81"/>
      <c r="AC174" s="82"/>
      <c r="AD174" s="83"/>
      <c r="AE174" s="44">
        <f t="shared" si="36"/>
        <v>0</v>
      </c>
      <c r="AF174" s="81"/>
      <c r="AG174" s="82"/>
      <c r="AH174" s="83"/>
      <c r="AI174" s="44">
        <f t="shared" si="37"/>
        <v>0</v>
      </c>
      <c r="AJ174" s="81"/>
      <c r="AK174" s="82"/>
      <c r="AL174" s="83"/>
      <c r="AM174" s="44">
        <f t="shared" si="38"/>
        <v>0</v>
      </c>
      <c r="AN174" s="81"/>
      <c r="AO174" s="82"/>
      <c r="AP174" s="83"/>
      <c r="AQ174" s="44">
        <f t="shared" si="39"/>
        <v>0</v>
      </c>
      <c r="AR174" s="81"/>
      <c r="AS174" s="82"/>
      <c r="AT174" s="83"/>
      <c r="AU174" s="44">
        <f t="shared" si="40"/>
        <v>0</v>
      </c>
      <c r="AV174" s="81"/>
      <c r="AW174" s="82"/>
      <c r="AX174" s="83"/>
      <c r="AY174" s="44">
        <f t="shared" si="41"/>
        <v>0</v>
      </c>
      <c r="AZ174" s="81"/>
      <c r="BA174" s="82"/>
      <c r="BB174" s="83"/>
      <c r="BC174" s="44">
        <f t="shared" si="42"/>
        <v>0</v>
      </c>
      <c r="BD174" s="81"/>
      <c r="BE174" s="82"/>
      <c r="BF174" s="83"/>
      <c r="BG174" s="44">
        <f t="shared" si="43"/>
        <v>0</v>
      </c>
      <c r="BH174" s="81"/>
      <c r="BI174" s="82"/>
      <c r="BJ174" s="83"/>
      <c r="BK174" s="44">
        <f t="shared" si="44"/>
        <v>0</v>
      </c>
    </row>
    <row r="175" spans="1:63" ht="14.25" customHeight="1" x14ac:dyDescent="0.25">
      <c r="A175" s="41"/>
      <c r="B175" s="42"/>
      <c r="C175" s="42"/>
      <c r="D175" s="35">
        <v>141</v>
      </c>
      <c r="E175" s="84"/>
      <c r="F175" s="42"/>
      <c r="G175" s="48" t="str">
        <f t="shared" si="27"/>
        <v/>
      </c>
      <c r="H175" s="25" t="str">
        <f t="array" ref="H175">IF(I175="","",IFERROR(INDEX(Lid!$F:$F,MATCH($E175,Lid!$A:$A,0)),""))</f>
        <v/>
      </c>
      <c r="I175" s="93" t="str">
        <f t="shared" si="28"/>
        <v/>
      </c>
      <c r="J175" s="48" t="str">
        <f t="shared" si="29"/>
        <v/>
      </c>
      <c r="K175" s="25" t="str">
        <f t="array" ref="K175">IF(I175="","",IFERROR($D$6 &amp; " " &amp;INDEX(Lid!$B:$B,MATCH($E175,Lid!$A:$A,0)),""))</f>
        <v/>
      </c>
      <c r="L175" s="44" t="str">
        <f t="shared" si="30"/>
        <v/>
      </c>
      <c r="M175" s="44" t="str">
        <f t="shared" si="31"/>
        <v/>
      </c>
      <c r="N175" s="44" t="str">
        <f t="shared" si="32"/>
        <v/>
      </c>
      <c r="O175" s="42"/>
      <c r="P175" s="81"/>
      <c r="Q175" s="82"/>
      <c r="R175" s="83"/>
      <c r="S175" s="44">
        <f t="shared" si="33"/>
        <v>0</v>
      </c>
      <c r="T175" s="81"/>
      <c r="U175" s="82"/>
      <c r="V175" s="83"/>
      <c r="W175" s="44">
        <f t="shared" si="34"/>
        <v>0</v>
      </c>
      <c r="X175" s="81"/>
      <c r="Y175" s="82"/>
      <c r="Z175" s="83"/>
      <c r="AA175" s="44">
        <f t="shared" si="35"/>
        <v>0</v>
      </c>
      <c r="AB175" s="81"/>
      <c r="AC175" s="82"/>
      <c r="AD175" s="83"/>
      <c r="AE175" s="44">
        <f t="shared" si="36"/>
        <v>0</v>
      </c>
      <c r="AF175" s="81"/>
      <c r="AG175" s="82"/>
      <c r="AH175" s="83"/>
      <c r="AI175" s="44">
        <f t="shared" si="37"/>
        <v>0</v>
      </c>
      <c r="AJ175" s="81"/>
      <c r="AK175" s="82"/>
      <c r="AL175" s="83"/>
      <c r="AM175" s="44">
        <f t="shared" si="38"/>
        <v>0</v>
      </c>
      <c r="AN175" s="81"/>
      <c r="AO175" s="82"/>
      <c r="AP175" s="83"/>
      <c r="AQ175" s="44">
        <f t="shared" si="39"/>
        <v>0</v>
      </c>
      <c r="AR175" s="81"/>
      <c r="AS175" s="82"/>
      <c r="AT175" s="83"/>
      <c r="AU175" s="44">
        <f t="shared" si="40"/>
        <v>0</v>
      </c>
      <c r="AV175" s="81"/>
      <c r="AW175" s="82"/>
      <c r="AX175" s="83"/>
      <c r="AY175" s="44">
        <f t="shared" si="41"/>
        <v>0</v>
      </c>
      <c r="AZ175" s="81"/>
      <c r="BA175" s="82"/>
      <c r="BB175" s="83"/>
      <c r="BC175" s="44">
        <f t="shared" si="42"/>
        <v>0</v>
      </c>
      <c r="BD175" s="81"/>
      <c r="BE175" s="82"/>
      <c r="BF175" s="83"/>
      <c r="BG175" s="44">
        <f t="shared" si="43"/>
        <v>0</v>
      </c>
      <c r="BH175" s="81"/>
      <c r="BI175" s="82"/>
      <c r="BJ175" s="83"/>
      <c r="BK175" s="44">
        <f t="shared" si="44"/>
        <v>0</v>
      </c>
    </row>
    <row r="176" spans="1:63" ht="14.25" customHeight="1" x14ac:dyDescent="0.25">
      <c r="A176" s="41"/>
      <c r="B176" s="42"/>
      <c r="C176" s="42"/>
      <c r="D176" s="35">
        <v>142</v>
      </c>
      <c r="E176" s="84"/>
      <c r="F176" s="42"/>
      <c r="G176" s="48" t="str">
        <f t="shared" si="27"/>
        <v/>
      </c>
      <c r="H176" s="25" t="str">
        <f t="array" ref="H176">IF(I176="","",IFERROR(INDEX(Lid!$F:$F,MATCH($E176,Lid!$A:$A,0)),""))</f>
        <v/>
      </c>
      <c r="I176" s="93" t="str">
        <f t="shared" si="28"/>
        <v/>
      </c>
      <c r="J176" s="48" t="str">
        <f t="shared" si="29"/>
        <v/>
      </c>
      <c r="K176" s="25" t="str">
        <f t="array" ref="K176">IF(I176="","",IFERROR($D$6 &amp; " " &amp;INDEX(Lid!$B:$B,MATCH($E176,Lid!$A:$A,0)),""))</f>
        <v/>
      </c>
      <c r="L176" s="44" t="str">
        <f t="shared" si="30"/>
        <v/>
      </c>
      <c r="M176" s="44" t="str">
        <f t="shared" si="31"/>
        <v/>
      </c>
      <c r="N176" s="44" t="str">
        <f t="shared" si="32"/>
        <v/>
      </c>
      <c r="O176" s="42"/>
      <c r="P176" s="81"/>
      <c r="Q176" s="82"/>
      <c r="R176" s="83"/>
      <c r="S176" s="44">
        <f t="shared" si="33"/>
        <v>0</v>
      </c>
      <c r="T176" s="81"/>
      <c r="U176" s="82"/>
      <c r="V176" s="83"/>
      <c r="W176" s="44">
        <f t="shared" si="34"/>
        <v>0</v>
      </c>
      <c r="X176" s="81"/>
      <c r="Y176" s="82"/>
      <c r="Z176" s="83"/>
      <c r="AA176" s="44">
        <f t="shared" si="35"/>
        <v>0</v>
      </c>
      <c r="AB176" s="81"/>
      <c r="AC176" s="82"/>
      <c r="AD176" s="83"/>
      <c r="AE176" s="44">
        <f t="shared" si="36"/>
        <v>0</v>
      </c>
      <c r="AF176" s="81"/>
      <c r="AG176" s="82"/>
      <c r="AH176" s="83"/>
      <c r="AI176" s="44">
        <f t="shared" si="37"/>
        <v>0</v>
      </c>
      <c r="AJ176" s="81"/>
      <c r="AK176" s="82"/>
      <c r="AL176" s="83"/>
      <c r="AM176" s="44">
        <f t="shared" si="38"/>
        <v>0</v>
      </c>
      <c r="AN176" s="81"/>
      <c r="AO176" s="82"/>
      <c r="AP176" s="83"/>
      <c r="AQ176" s="44">
        <f t="shared" si="39"/>
        <v>0</v>
      </c>
      <c r="AR176" s="81"/>
      <c r="AS176" s="82"/>
      <c r="AT176" s="83"/>
      <c r="AU176" s="44">
        <f t="shared" si="40"/>
        <v>0</v>
      </c>
      <c r="AV176" s="81"/>
      <c r="AW176" s="82"/>
      <c r="AX176" s="83"/>
      <c r="AY176" s="44">
        <f t="shared" si="41"/>
        <v>0</v>
      </c>
      <c r="AZ176" s="81"/>
      <c r="BA176" s="82"/>
      <c r="BB176" s="83"/>
      <c r="BC176" s="44">
        <f t="shared" si="42"/>
        <v>0</v>
      </c>
      <c r="BD176" s="81"/>
      <c r="BE176" s="82"/>
      <c r="BF176" s="83"/>
      <c r="BG176" s="44">
        <f t="shared" si="43"/>
        <v>0</v>
      </c>
      <c r="BH176" s="81"/>
      <c r="BI176" s="82"/>
      <c r="BJ176" s="83"/>
      <c r="BK176" s="44">
        <f t="shared" si="44"/>
        <v>0</v>
      </c>
    </row>
    <row r="177" spans="1:63" ht="14.25" customHeight="1" x14ac:dyDescent="0.25">
      <c r="A177" s="41"/>
      <c r="B177" s="42"/>
      <c r="C177" s="42"/>
      <c r="D177" s="35">
        <v>143</v>
      </c>
      <c r="E177" s="84"/>
      <c r="F177" s="42"/>
      <c r="G177" s="48" t="str">
        <f t="shared" si="27"/>
        <v/>
      </c>
      <c r="H177" s="25" t="str">
        <f t="array" ref="H177">IF(I177="","",IFERROR(INDEX(Lid!$F:$F,MATCH($E177,Lid!$A:$A,0)),""))</f>
        <v/>
      </c>
      <c r="I177" s="93" t="str">
        <f t="shared" si="28"/>
        <v/>
      </c>
      <c r="J177" s="48" t="str">
        <f t="shared" si="29"/>
        <v/>
      </c>
      <c r="K177" s="25" t="str">
        <f t="array" ref="K177">IF(I177="","",IFERROR($D$6 &amp; " " &amp;INDEX(Lid!$B:$B,MATCH($E177,Lid!$A:$A,0)),""))</f>
        <v/>
      </c>
      <c r="L177" s="44" t="str">
        <f t="shared" si="30"/>
        <v/>
      </c>
      <c r="M177" s="44" t="str">
        <f t="shared" si="31"/>
        <v/>
      </c>
      <c r="N177" s="44" t="str">
        <f t="shared" si="32"/>
        <v/>
      </c>
      <c r="O177" s="42"/>
      <c r="P177" s="81"/>
      <c r="Q177" s="82"/>
      <c r="R177" s="83"/>
      <c r="S177" s="44">
        <f t="shared" si="33"/>
        <v>0</v>
      </c>
      <c r="T177" s="81"/>
      <c r="U177" s="82"/>
      <c r="V177" s="83"/>
      <c r="W177" s="44">
        <f t="shared" si="34"/>
        <v>0</v>
      </c>
      <c r="X177" s="81"/>
      <c r="Y177" s="82"/>
      <c r="Z177" s="83"/>
      <c r="AA177" s="44">
        <f t="shared" si="35"/>
        <v>0</v>
      </c>
      <c r="AB177" s="81"/>
      <c r="AC177" s="82"/>
      <c r="AD177" s="83"/>
      <c r="AE177" s="44">
        <f t="shared" si="36"/>
        <v>0</v>
      </c>
      <c r="AF177" s="81"/>
      <c r="AG177" s="82"/>
      <c r="AH177" s="83"/>
      <c r="AI177" s="44">
        <f t="shared" si="37"/>
        <v>0</v>
      </c>
      <c r="AJ177" s="81"/>
      <c r="AK177" s="82"/>
      <c r="AL177" s="83"/>
      <c r="AM177" s="44">
        <f t="shared" si="38"/>
        <v>0</v>
      </c>
      <c r="AN177" s="81"/>
      <c r="AO177" s="82"/>
      <c r="AP177" s="83"/>
      <c r="AQ177" s="44">
        <f t="shared" si="39"/>
        <v>0</v>
      </c>
      <c r="AR177" s="81"/>
      <c r="AS177" s="82"/>
      <c r="AT177" s="83"/>
      <c r="AU177" s="44">
        <f t="shared" si="40"/>
        <v>0</v>
      </c>
      <c r="AV177" s="81"/>
      <c r="AW177" s="82"/>
      <c r="AX177" s="83"/>
      <c r="AY177" s="44">
        <f t="shared" si="41"/>
        <v>0</v>
      </c>
      <c r="AZ177" s="81"/>
      <c r="BA177" s="82"/>
      <c r="BB177" s="83"/>
      <c r="BC177" s="44">
        <f t="shared" si="42"/>
        <v>0</v>
      </c>
      <c r="BD177" s="81"/>
      <c r="BE177" s="82"/>
      <c r="BF177" s="83"/>
      <c r="BG177" s="44">
        <f t="shared" si="43"/>
        <v>0</v>
      </c>
      <c r="BH177" s="81"/>
      <c r="BI177" s="82"/>
      <c r="BJ177" s="83"/>
      <c r="BK177" s="44">
        <f t="shared" si="44"/>
        <v>0</v>
      </c>
    </row>
    <row r="178" spans="1:63" ht="14.25" customHeight="1" x14ac:dyDescent="0.25">
      <c r="A178" s="41"/>
      <c r="B178" s="42"/>
      <c r="C178" s="42"/>
      <c r="D178" s="35">
        <v>144</v>
      </c>
      <c r="E178" s="84"/>
      <c r="F178" s="42"/>
      <c r="G178" s="48" t="str">
        <f t="shared" si="27"/>
        <v/>
      </c>
      <c r="H178" s="25" t="str">
        <f t="array" ref="H178">IF(I178="","",IFERROR(INDEX(Lid!$F:$F,MATCH($E178,Lid!$A:$A,0)),""))</f>
        <v/>
      </c>
      <c r="I178" s="93" t="str">
        <f t="shared" si="28"/>
        <v/>
      </c>
      <c r="J178" s="48" t="str">
        <f t="shared" si="29"/>
        <v/>
      </c>
      <c r="K178" s="25" t="str">
        <f t="array" ref="K178">IF(I178="","",IFERROR($D$6 &amp; " " &amp;INDEX(Lid!$B:$B,MATCH($E178,Lid!$A:$A,0)),""))</f>
        <v/>
      </c>
      <c r="L178" s="44" t="str">
        <f t="shared" si="30"/>
        <v/>
      </c>
      <c r="M178" s="44" t="str">
        <f t="shared" si="31"/>
        <v/>
      </c>
      <c r="N178" s="44" t="str">
        <f t="shared" si="32"/>
        <v/>
      </c>
      <c r="O178" s="42"/>
      <c r="P178" s="81"/>
      <c r="Q178" s="82"/>
      <c r="R178" s="83"/>
      <c r="S178" s="44">
        <f t="shared" si="33"/>
        <v>0</v>
      </c>
      <c r="T178" s="81"/>
      <c r="U178" s="82"/>
      <c r="V178" s="83"/>
      <c r="W178" s="44">
        <f t="shared" si="34"/>
        <v>0</v>
      </c>
      <c r="X178" s="81"/>
      <c r="Y178" s="82"/>
      <c r="Z178" s="83"/>
      <c r="AA178" s="44">
        <f t="shared" si="35"/>
        <v>0</v>
      </c>
      <c r="AB178" s="81"/>
      <c r="AC178" s="82"/>
      <c r="AD178" s="83"/>
      <c r="AE178" s="44">
        <f t="shared" si="36"/>
        <v>0</v>
      </c>
      <c r="AF178" s="81"/>
      <c r="AG178" s="82"/>
      <c r="AH178" s="83"/>
      <c r="AI178" s="44">
        <f t="shared" si="37"/>
        <v>0</v>
      </c>
      <c r="AJ178" s="81"/>
      <c r="AK178" s="82"/>
      <c r="AL178" s="83"/>
      <c r="AM178" s="44">
        <f t="shared" si="38"/>
        <v>0</v>
      </c>
      <c r="AN178" s="81"/>
      <c r="AO178" s="82"/>
      <c r="AP178" s="83"/>
      <c r="AQ178" s="44">
        <f t="shared" si="39"/>
        <v>0</v>
      </c>
      <c r="AR178" s="81"/>
      <c r="AS178" s="82"/>
      <c r="AT178" s="83"/>
      <c r="AU178" s="44">
        <f t="shared" si="40"/>
        <v>0</v>
      </c>
      <c r="AV178" s="81"/>
      <c r="AW178" s="82"/>
      <c r="AX178" s="83"/>
      <c r="AY178" s="44">
        <f t="shared" si="41"/>
        <v>0</v>
      </c>
      <c r="AZ178" s="81"/>
      <c r="BA178" s="82"/>
      <c r="BB178" s="83"/>
      <c r="BC178" s="44">
        <f t="shared" si="42"/>
        <v>0</v>
      </c>
      <c r="BD178" s="81"/>
      <c r="BE178" s="82"/>
      <c r="BF178" s="83"/>
      <c r="BG178" s="44">
        <f t="shared" si="43"/>
        <v>0</v>
      </c>
      <c r="BH178" s="81"/>
      <c r="BI178" s="82"/>
      <c r="BJ178" s="83"/>
      <c r="BK178" s="44">
        <f t="shared" si="44"/>
        <v>0</v>
      </c>
    </row>
    <row r="179" spans="1:63" ht="14.25" customHeight="1" x14ac:dyDescent="0.25">
      <c r="A179" s="41"/>
      <c r="B179" s="42"/>
      <c r="C179" s="42"/>
      <c r="D179" s="35">
        <v>145</v>
      </c>
      <c r="E179" s="84"/>
      <c r="F179" s="42"/>
      <c r="G179" s="48" t="str">
        <f t="shared" si="27"/>
        <v/>
      </c>
      <c r="H179" s="25" t="str">
        <f t="array" ref="H179">IF(I179="","",IFERROR(INDEX(Lid!$F:$F,MATCH($E179,Lid!$A:$A,0)),""))</f>
        <v/>
      </c>
      <c r="I179" s="93" t="str">
        <f t="shared" si="28"/>
        <v/>
      </c>
      <c r="J179" s="48" t="str">
        <f t="shared" si="29"/>
        <v/>
      </c>
      <c r="K179" s="25" t="str">
        <f t="array" ref="K179">IF(I179="","",IFERROR($D$6 &amp; " " &amp;INDEX(Lid!$B:$B,MATCH($E179,Lid!$A:$A,0)),""))</f>
        <v/>
      </c>
      <c r="L179" s="44" t="str">
        <f t="shared" si="30"/>
        <v/>
      </c>
      <c r="M179" s="44" t="str">
        <f t="shared" si="31"/>
        <v/>
      </c>
      <c r="N179" s="44" t="str">
        <f t="shared" si="32"/>
        <v/>
      </c>
      <c r="O179" s="42"/>
      <c r="P179" s="81"/>
      <c r="Q179" s="82"/>
      <c r="R179" s="83"/>
      <c r="S179" s="44">
        <f t="shared" si="33"/>
        <v>0</v>
      </c>
      <c r="T179" s="81"/>
      <c r="U179" s="82"/>
      <c r="V179" s="83"/>
      <c r="W179" s="44">
        <f t="shared" si="34"/>
        <v>0</v>
      </c>
      <c r="X179" s="81"/>
      <c r="Y179" s="82"/>
      <c r="Z179" s="83"/>
      <c r="AA179" s="44">
        <f t="shared" si="35"/>
        <v>0</v>
      </c>
      <c r="AB179" s="81"/>
      <c r="AC179" s="82"/>
      <c r="AD179" s="83"/>
      <c r="AE179" s="44">
        <f t="shared" si="36"/>
        <v>0</v>
      </c>
      <c r="AF179" s="81"/>
      <c r="AG179" s="82"/>
      <c r="AH179" s="83"/>
      <c r="AI179" s="44">
        <f t="shared" si="37"/>
        <v>0</v>
      </c>
      <c r="AJ179" s="81"/>
      <c r="AK179" s="82"/>
      <c r="AL179" s="83"/>
      <c r="AM179" s="44">
        <f t="shared" si="38"/>
        <v>0</v>
      </c>
      <c r="AN179" s="81"/>
      <c r="AO179" s="82"/>
      <c r="AP179" s="83"/>
      <c r="AQ179" s="44">
        <f t="shared" si="39"/>
        <v>0</v>
      </c>
      <c r="AR179" s="81"/>
      <c r="AS179" s="82"/>
      <c r="AT179" s="83"/>
      <c r="AU179" s="44">
        <f t="shared" si="40"/>
        <v>0</v>
      </c>
      <c r="AV179" s="81"/>
      <c r="AW179" s="82"/>
      <c r="AX179" s="83"/>
      <c r="AY179" s="44">
        <f t="shared" si="41"/>
        <v>0</v>
      </c>
      <c r="AZ179" s="81"/>
      <c r="BA179" s="82"/>
      <c r="BB179" s="83"/>
      <c r="BC179" s="44">
        <f t="shared" si="42"/>
        <v>0</v>
      </c>
      <c r="BD179" s="81"/>
      <c r="BE179" s="82"/>
      <c r="BF179" s="83"/>
      <c r="BG179" s="44">
        <f t="shared" si="43"/>
        <v>0</v>
      </c>
      <c r="BH179" s="81"/>
      <c r="BI179" s="82"/>
      <c r="BJ179" s="83"/>
      <c r="BK179" s="44">
        <f t="shared" si="44"/>
        <v>0</v>
      </c>
    </row>
    <row r="180" spans="1:63" ht="14.25" customHeight="1" x14ac:dyDescent="0.25">
      <c r="A180" s="41"/>
      <c r="B180" s="42"/>
      <c r="C180" s="42"/>
      <c r="D180" s="35">
        <v>146</v>
      </c>
      <c r="E180" s="84"/>
      <c r="F180" s="42"/>
      <c r="G180" s="48" t="str">
        <f t="shared" si="27"/>
        <v/>
      </c>
      <c r="H180" s="25" t="str">
        <f t="array" ref="H180">IF(I180="","",IFERROR(INDEX(Lid!$F:$F,MATCH($E180,Lid!$A:$A,0)),""))</f>
        <v/>
      </c>
      <c r="I180" s="93" t="str">
        <f t="shared" si="28"/>
        <v/>
      </c>
      <c r="J180" s="48" t="str">
        <f t="shared" si="29"/>
        <v/>
      </c>
      <c r="K180" s="25" t="str">
        <f t="array" ref="K180">IF(I180="","",IFERROR($D$6 &amp; " " &amp;INDEX(Lid!$B:$B,MATCH($E180,Lid!$A:$A,0)),""))</f>
        <v/>
      </c>
      <c r="L180" s="44" t="str">
        <f t="shared" si="30"/>
        <v/>
      </c>
      <c r="M180" s="44" t="str">
        <f t="shared" si="31"/>
        <v/>
      </c>
      <c r="N180" s="44" t="str">
        <f t="shared" si="32"/>
        <v/>
      </c>
      <c r="O180" s="42"/>
      <c r="P180" s="81"/>
      <c r="Q180" s="82"/>
      <c r="R180" s="83"/>
      <c r="S180" s="44">
        <f t="shared" si="33"/>
        <v>0</v>
      </c>
      <c r="T180" s="81"/>
      <c r="U180" s="82"/>
      <c r="V180" s="83"/>
      <c r="W180" s="44">
        <f t="shared" si="34"/>
        <v>0</v>
      </c>
      <c r="X180" s="81"/>
      <c r="Y180" s="82"/>
      <c r="Z180" s="83"/>
      <c r="AA180" s="44">
        <f t="shared" si="35"/>
        <v>0</v>
      </c>
      <c r="AB180" s="81"/>
      <c r="AC180" s="82"/>
      <c r="AD180" s="83"/>
      <c r="AE180" s="44">
        <f t="shared" si="36"/>
        <v>0</v>
      </c>
      <c r="AF180" s="81"/>
      <c r="AG180" s="82"/>
      <c r="AH180" s="83"/>
      <c r="AI180" s="44">
        <f t="shared" si="37"/>
        <v>0</v>
      </c>
      <c r="AJ180" s="81"/>
      <c r="AK180" s="82"/>
      <c r="AL180" s="83"/>
      <c r="AM180" s="44">
        <f t="shared" si="38"/>
        <v>0</v>
      </c>
      <c r="AN180" s="81"/>
      <c r="AO180" s="82"/>
      <c r="AP180" s="83"/>
      <c r="AQ180" s="44">
        <f t="shared" si="39"/>
        <v>0</v>
      </c>
      <c r="AR180" s="81"/>
      <c r="AS180" s="82"/>
      <c r="AT180" s="83"/>
      <c r="AU180" s="44">
        <f t="shared" si="40"/>
        <v>0</v>
      </c>
      <c r="AV180" s="81"/>
      <c r="AW180" s="82"/>
      <c r="AX180" s="83"/>
      <c r="AY180" s="44">
        <f t="shared" si="41"/>
        <v>0</v>
      </c>
      <c r="AZ180" s="81"/>
      <c r="BA180" s="82"/>
      <c r="BB180" s="83"/>
      <c r="BC180" s="44">
        <f t="shared" si="42"/>
        <v>0</v>
      </c>
      <c r="BD180" s="81"/>
      <c r="BE180" s="82"/>
      <c r="BF180" s="83"/>
      <c r="BG180" s="44">
        <f t="shared" si="43"/>
        <v>0</v>
      </c>
      <c r="BH180" s="81"/>
      <c r="BI180" s="82"/>
      <c r="BJ180" s="83"/>
      <c r="BK180" s="44">
        <f t="shared" si="44"/>
        <v>0</v>
      </c>
    </row>
    <row r="181" spans="1:63" ht="14.25" customHeight="1" x14ac:dyDescent="0.25">
      <c r="A181" s="41"/>
      <c r="B181" s="42"/>
      <c r="C181" s="42"/>
      <c r="D181" s="35">
        <v>147</v>
      </c>
      <c r="E181" s="84"/>
      <c r="F181" s="42"/>
      <c r="G181" s="48" t="str">
        <f t="shared" si="27"/>
        <v/>
      </c>
      <c r="H181" s="25" t="str">
        <f t="array" ref="H181">IF(I181="","",IFERROR(INDEX(Lid!$F:$F,MATCH($E181,Lid!$A:$A,0)),""))</f>
        <v/>
      </c>
      <c r="I181" s="93" t="str">
        <f t="shared" si="28"/>
        <v/>
      </c>
      <c r="J181" s="48" t="str">
        <f t="shared" si="29"/>
        <v/>
      </c>
      <c r="K181" s="25" t="str">
        <f t="array" ref="K181">IF(I181="","",IFERROR($D$6 &amp; " " &amp;INDEX(Lid!$B:$B,MATCH($E181,Lid!$A:$A,0)),""))</f>
        <v/>
      </c>
      <c r="L181" s="44" t="str">
        <f t="shared" si="30"/>
        <v/>
      </c>
      <c r="M181" s="44" t="str">
        <f t="shared" si="31"/>
        <v/>
      </c>
      <c r="N181" s="44" t="str">
        <f t="shared" si="32"/>
        <v/>
      </c>
      <c r="O181" s="42"/>
      <c r="P181" s="81"/>
      <c r="Q181" s="82"/>
      <c r="R181" s="83"/>
      <c r="S181" s="44">
        <f t="shared" si="33"/>
        <v>0</v>
      </c>
      <c r="T181" s="81"/>
      <c r="U181" s="82"/>
      <c r="V181" s="83"/>
      <c r="W181" s="44">
        <f t="shared" si="34"/>
        <v>0</v>
      </c>
      <c r="X181" s="81"/>
      <c r="Y181" s="82"/>
      <c r="Z181" s="83"/>
      <c r="AA181" s="44">
        <f t="shared" si="35"/>
        <v>0</v>
      </c>
      <c r="AB181" s="81"/>
      <c r="AC181" s="82"/>
      <c r="AD181" s="83"/>
      <c r="AE181" s="44">
        <f t="shared" si="36"/>
        <v>0</v>
      </c>
      <c r="AF181" s="81"/>
      <c r="AG181" s="82"/>
      <c r="AH181" s="83"/>
      <c r="AI181" s="44">
        <f t="shared" si="37"/>
        <v>0</v>
      </c>
      <c r="AJ181" s="81"/>
      <c r="AK181" s="82"/>
      <c r="AL181" s="83"/>
      <c r="AM181" s="44">
        <f t="shared" si="38"/>
        <v>0</v>
      </c>
      <c r="AN181" s="81"/>
      <c r="AO181" s="82"/>
      <c r="AP181" s="83"/>
      <c r="AQ181" s="44">
        <f t="shared" si="39"/>
        <v>0</v>
      </c>
      <c r="AR181" s="81"/>
      <c r="AS181" s="82"/>
      <c r="AT181" s="83"/>
      <c r="AU181" s="44">
        <f t="shared" si="40"/>
        <v>0</v>
      </c>
      <c r="AV181" s="81"/>
      <c r="AW181" s="82"/>
      <c r="AX181" s="83"/>
      <c r="AY181" s="44">
        <f t="shared" si="41"/>
        <v>0</v>
      </c>
      <c r="AZ181" s="81"/>
      <c r="BA181" s="82"/>
      <c r="BB181" s="83"/>
      <c r="BC181" s="44">
        <f t="shared" si="42"/>
        <v>0</v>
      </c>
      <c r="BD181" s="81"/>
      <c r="BE181" s="82"/>
      <c r="BF181" s="83"/>
      <c r="BG181" s="44">
        <f t="shared" si="43"/>
        <v>0</v>
      </c>
      <c r="BH181" s="81"/>
      <c r="BI181" s="82"/>
      <c r="BJ181" s="83"/>
      <c r="BK181" s="44">
        <f t="shared" si="44"/>
        <v>0</v>
      </c>
    </row>
    <row r="182" spans="1:63" ht="14.25" customHeight="1" x14ac:dyDescent="0.25">
      <c r="A182" s="41"/>
      <c r="B182" s="42"/>
      <c r="C182" s="42"/>
      <c r="D182" s="35">
        <v>148</v>
      </c>
      <c r="E182" s="84"/>
      <c r="F182" s="42"/>
      <c r="G182" s="48" t="str">
        <f t="shared" si="27"/>
        <v/>
      </c>
      <c r="H182" s="25" t="str">
        <f t="array" ref="H182">IF(I182="","",IFERROR(INDEX(Lid!$F:$F,MATCH($E182,Lid!$A:$A,0)),""))</f>
        <v/>
      </c>
      <c r="I182" s="93" t="str">
        <f t="shared" si="28"/>
        <v/>
      </c>
      <c r="J182" s="48" t="str">
        <f t="shared" si="29"/>
        <v/>
      </c>
      <c r="K182" s="25" t="str">
        <f t="array" ref="K182">IF(I182="","",IFERROR($D$6 &amp; " " &amp;INDEX(Lid!$B:$B,MATCH($E182,Lid!$A:$A,0)),""))</f>
        <v/>
      </c>
      <c r="L182" s="44" t="str">
        <f t="shared" si="30"/>
        <v/>
      </c>
      <c r="M182" s="44" t="str">
        <f t="shared" si="31"/>
        <v/>
      </c>
      <c r="N182" s="44" t="str">
        <f t="shared" si="32"/>
        <v/>
      </c>
      <c r="O182" s="42"/>
      <c r="P182" s="81"/>
      <c r="Q182" s="82"/>
      <c r="R182" s="83"/>
      <c r="S182" s="44">
        <f t="shared" si="33"/>
        <v>0</v>
      </c>
      <c r="T182" s="81"/>
      <c r="U182" s="82"/>
      <c r="V182" s="83"/>
      <c r="W182" s="44">
        <f t="shared" si="34"/>
        <v>0</v>
      </c>
      <c r="X182" s="81"/>
      <c r="Y182" s="82"/>
      <c r="Z182" s="83"/>
      <c r="AA182" s="44">
        <f t="shared" si="35"/>
        <v>0</v>
      </c>
      <c r="AB182" s="81"/>
      <c r="AC182" s="82"/>
      <c r="AD182" s="83"/>
      <c r="AE182" s="44">
        <f t="shared" si="36"/>
        <v>0</v>
      </c>
      <c r="AF182" s="81"/>
      <c r="AG182" s="82"/>
      <c r="AH182" s="83"/>
      <c r="AI182" s="44">
        <f t="shared" si="37"/>
        <v>0</v>
      </c>
      <c r="AJ182" s="81"/>
      <c r="AK182" s="82"/>
      <c r="AL182" s="83"/>
      <c r="AM182" s="44">
        <f t="shared" si="38"/>
        <v>0</v>
      </c>
      <c r="AN182" s="81"/>
      <c r="AO182" s="82"/>
      <c r="AP182" s="83"/>
      <c r="AQ182" s="44">
        <f t="shared" si="39"/>
        <v>0</v>
      </c>
      <c r="AR182" s="81"/>
      <c r="AS182" s="82"/>
      <c r="AT182" s="83"/>
      <c r="AU182" s="44">
        <f t="shared" si="40"/>
        <v>0</v>
      </c>
      <c r="AV182" s="81"/>
      <c r="AW182" s="82"/>
      <c r="AX182" s="83"/>
      <c r="AY182" s="44">
        <f t="shared" si="41"/>
        <v>0</v>
      </c>
      <c r="AZ182" s="81"/>
      <c r="BA182" s="82"/>
      <c r="BB182" s="83"/>
      <c r="BC182" s="44">
        <f t="shared" si="42"/>
        <v>0</v>
      </c>
      <c r="BD182" s="81"/>
      <c r="BE182" s="82"/>
      <c r="BF182" s="83"/>
      <c r="BG182" s="44">
        <f t="shared" si="43"/>
        <v>0</v>
      </c>
      <c r="BH182" s="81"/>
      <c r="BI182" s="82"/>
      <c r="BJ182" s="83"/>
      <c r="BK182" s="44">
        <f t="shared" si="44"/>
        <v>0</v>
      </c>
    </row>
    <row r="183" spans="1:63" ht="14.25" customHeight="1" x14ac:dyDescent="0.25">
      <c r="A183" s="41"/>
      <c r="B183" s="42"/>
      <c r="C183" s="42"/>
      <c r="D183" s="35">
        <v>149</v>
      </c>
      <c r="E183" s="84"/>
      <c r="F183" s="42"/>
      <c r="G183" s="48" t="str">
        <f t="shared" si="27"/>
        <v/>
      </c>
      <c r="H183" s="25" t="str">
        <f t="array" ref="H183">IF(I183="","",IFERROR(INDEX(Lid!$F:$F,MATCH($E183,Lid!$A:$A,0)),""))</f>
        <v/>
      </c>
      <c r="I183" s="93" t="str">
        <f t="shared" si="28"/>
        <v/>
      </c>
      <c r="J183" s="48" t="str">
        <f t="shared" si="29"/>
        <v/>
      </c>
      <c r="K183" s="25" t="str">
        <f t="array" ref="K183">IF(I183="","",IFERROR($D$6 &amp; " " &amp;INDEX(Lid!$B:$B,MATCH($E183,Lid!$A:$A,0)),""))</f>
        <v/>
      </c>
      <c r="L183" s="44" t="str">
        <f t="shared" si="30"/>
        <v/>
      </c>
      <c r="M183" s="44" t="str">
        <f t="shared" si="31"/>
        <v/>
      </c>
      <c r="N183" s="44" t="str">
        <f t="shared" si="32"/>
        <v/>
      </c>
      <c r="O183" s="42"/>
      <c r="P183" s="81"/>
      <c r="Q183" s="82"/>
      <c r="R183" s="83"/>
      <c r="S183" s="44">
        <f t="shared" si="33"/>
        <v>0</v>
      </c>
      <c r="T183" s="81"/>
      <c r="U183" s="82"/>
      <c r="V183" s="83"/>
      <c r="W183" s="44">
        <f t="shared" si="34"/>
        <v>0</v>
      </c>
      <c r="X183" s="81"/>
      <c r="Y183" s="82"/>
      <c r="Z183" s="83"/>
      <c r="AA183" s="44">
        <f t="shared" si="35"/>
        <v>0</v>
      </c>
      <c r="AB183" s="81"/>
      <c r="AC183" s="82"/>
      <c r="AD183" s="83"/>
      <c r="AE183" s="44">
        <f t="shared" si="36"/>
        <v>0</v>
      </c>
      <c r="AF183" s="81"/>
      <c r="AG183" s="82"/>
      <c r="AH183" s="83"/>
      <c r="AI183" s="44">
        <f t="shared" si="37"/>
        <v>0</v>
      </c>
      <c r="AJ183" s="81"/>
      <c r="AK183" s="82"/>
      <c r="AL183" s="83"/>
      <c r="AM183" s="44">
        <f t="shared" si="38"/>
        <v>0</v>
      </c>
      <c r="AN183" s="81"/>
      <c r="AO183" s="82"/>
      <c r="AP183" s="83"/>
      <c r="AQ183" s="44">
        <f t="shared" si="39"/>
        <v>0</v>
      </c>
      <c r="AR183" s="81"/>
      <c r="AS183" s="82"/>
      <c r="AT183" s="83"/>
      <c r="AU183" s="44">
        <f t="shared" si="40"/>
        <v>0</v>
      </c>
      <c r="AV183" s="81"/>
      <c r="AW183" s="82"/>
      <c r="AX183" s="83"/>
      <c r="AY183" s="44">
        <f t="shared" si="41"/>
        <v>0</v>
      </c>
      <c r="AZ183" s="81"/>
      <c r="BA183" s="82"/>
      <c r="BB183" s="83"/>
      <c r="BC183" s="44">
        <f t="shared" si="42"/>
        <v>0</v>
      </c>
      <c r="BD183" s="81"/>
      <c r="BE183" s="82"/>
      <c r="BF183" s="83"/>
      <c r="BG183" s="44">
        <f t="shared" si="43"/>
        <v>0</v>
      </c>
      <c r="BH183" s="81"/>
      <c r="BI183" s="82"/>
      <c r="BJ183" s="83"/>
      <c r="BK183" s="44">
        <f t="shared" si="44"/>
        <v>0</v>
      </c>
    </row>
    <row r="184" spans="1:63" ht="14.25" customHeight="1" x14ac:dyDescent="0.25">
      <c r="A184" s="41"/>
      <c r="B184" s="42"/>
      <c r="C184" s="42"/>
      <c r="D184" s="35">
        <v>150</v>
      </c>
      <c r="E184" s="84"/>
      <c r="F184" s="42"/>
      <c r="G184" s="48" t="str">
        <f t="shared" si="27"/>
        <v/>
      </c>
      <c r="H184" s="25" t="str">
        <f t="array" ref="H184">IF(I184="","",IFERROR(INDEX(Lid!$F:$F,MATCH($E184,Lid!$A:$A,0)),""))</f>
        <v/>
      </c>
      <c r="I184" s="93" t="str">
        <f t="shared" si="28"/>
        <v/>
      </c>
      <c r="J184" s="48" t="str">
        <f t="shared" si="29"/>
        <v/>
      </c>
      <c r="K184" s="25" t="str">
        <f t="array" ref="K184">IF(I184="","",IFERROR($D$6 &amp; " " &amp;INDEX(Lid!$B:$B,MATCH($E184,Lid!$A:$A,0)),""))</f>
        <v/>
      </c>
      <c r="L184" s="44" t="str">
        <f t="shared" si="30"/>
        <v/>
      </c>
      <c r="M184" s="44" t="str">
        <f t="shared" si="31"/>
        <v/>
      </c>
      <c r="N184" s="44" t="str">
        <f t="shared" si="32"/>
        <v/>
      </c>
      <c r="O184" s="42"/>
      <c r="P184" s="81"/>
      <c r="Q184" s="82"/>
      <c r="R184" s="83"/>
      <c r="S184" s="44">
        <f t="shared" si="33"/>
        <v>0</v>
      </c>
      <c r="T184" s="81"/>
      <c r="U184" s="82"/>
      <c r="V184" s="83"/>
      <c r="W184" s="44">
        <f t="shared" si="34"/>
        <v>0</v>
      </c>
      <c r="X184" s="81"/>
      <c r="Y184" s="82"/>
      <c r="Z184" s="83"/>
      <c r="AA184" s="44">
        <f t="shared" si="35"/>
        <v>0</v>
      </c>
      <c r="AB184" s="81"/>
      <c r="AC184" s="82"/>
      <c r="AD184" s="83"/>
      <c r="AE184" s="44">
        <f t="shared" si="36"/>
        <v>0</v>
      </c>
      <c r="AF184" s="81"/>
      <c r="AG184" s="82"/>
      <c r="AH184" s="83"/>
      <c r="AI184" s="44">
        <f t="shared" si="37"/>
        <v>0</v>
      </c>
      <c r="AJ184" s="81"/>
      <c r="AK184" s="82"/>
      <c r="AL184" s="83"/>
      <c r="AM184" s="44">
        <f t="shared" si="38"/>
        <v>0</v>
      </c>
      <c r="AN184" s="81"/>
      <c r="AO184" s="82"/>
      <c r="AP184" s="83"/>
      <c r="AQ184" s="44">
        <f t="shared" si="39"/>
        <v>0</v>
      </c>
      <c r="AR184" s="81"/>
      <c r="AS184" s="82"/>
      <c r="AT184" s="83"/>
      <c r="AU184" s="44">
        <f t="shared" si="40"/>
        <v>0</v>
      </c>
      <c r="AV184" s="81"/>
      <c r="AW184" s="82"/>
      <c r="AX184" s="83"/>
      <c r="AY184" s="44">
        <f t="shared" si="41"/>
        <v>0</v>
      </c>
      <c r="AZ184" s="81"/>
      <c r="BA184" s="82"/>
      <c r="BB184" s="83"/>
      <c r="BC184" s="44">
        <f t="shared" si="42"/>
        <v>0</v>
      </c>
      <c r="BD184" s="81"/>
      <c r="BE184" s="82"/>
      <c r="BF184" s="83"/>
      <c r="BG184" s="44">
        <f t="shared" si="43"/>
        <v>0</v>
      </c>
      <c r="BH184" s="81"/>
      <c r="BI184" s="82"/>
      <c r="BJ184" s="83"/>
      <c r="BK184" s="44">
        <f t="shared" si="44"/>
        <v>0</v>
      </c>
    </row>
    <row r="185" spans="1:63" ht="14.25" customHeight="1" x14ac:dyDescent="0.25">
      <c r="A185" s="41"/>
      <c r="B185" s="42"/>
      <c r="C185" s="42"/>
      <c r="D185" s="35">
        <v>151</v>
      </c>
      <c r="E185" s="84"/>
      <c r="F185" s="42"/>
      <c r="G185" s="48" t="str">
        <f t="shared" si="27"/>
        <v/>
      </c>
      <c r="H185" s="25" t="str">
        <f t="array" ref="H185">IF(I185="","",IFERROR(INDEX(Lid!$F:$F,MATCH($E185,Lid!$A:$A,0)),""))</f>
        <v/>
      </c>
      <c r="I185" s="93" t="str">
        <f t="shared" si="28"/>
        <v/>
      </c>
      <c r="J185" s="48" t="str">
        <f t="shared" si="29"/>
        <v/>
      </c>
      <c r="K185" s="25" t="str">
        <f t="array" ref="K185">IF(I185="","",IFERROR($D$6 &amp; " " &amp;INDEX(Lid!$B:$B,MATCH($E185,Lid!$A:$A,0)),""))</f>
        <v/>
      </c>
      <c r="L185" s="44" t="str">
        <f t="shared" si="30"/>
        <v/>
      </c>
      <c r="M185" s="44" t="str">
        <f t="shared" si="31"/>
        <v/>
      </c>
      <c r="N185" s="44" t="str">
        <f t="shared" si="32"/>
        <v/>
      </c>
      <c r="O185" s="42"/>
      <c r="P185" s="81"/>
      <c r="Q185" s="82"/>
      <c r="R185" s="83"/>
      <c r="S185" s="44">
        <f t="shared" si="33"/>
        <v>0</v>
      </c>
      <c r="T185" s="81"/>
      <c r="U185" s="82"/>
      <c r="V185" s="83"/>
      <c r="W185" s="44">
        <f t="shared" si="34"/>
        <v>0</v>
      </c>
      <c r="X185" s="81"/>
      <c r="Y185" s="82"/>
      <c r="Z185" s="83"/>
      <c r="AA185" s="44">
        <f t="shared" si="35"/>
        <v>0</v>
      </c>
      <c r="AB185" s="81"/>
      <c r="AC185" s="82"/>
      <c r="AD185" s="83"/>
      <c r="AE185" s="44">
        <f t="shared" si="36"/>
        <v>0</v>
      </c>
      <c r="AF185" s="81"/>
      <c r="AG185" s="82"/>
      <c r="AH185" s="83"/>
      <c r="AI185" s="44">
        <f t="shared" si="37"/>
        <v>0</v>
      </c>
      <c r="AJ185" s="81"/>
      <c r="AK185" s="82"/>
      <c r="AL185" s="83"/>
      <c r="AM185" s="44">
        <f t="shared" si="38"/>
        <v>0</v>
      </c>
      <c r="AN185" s="81"/>
      <c r="AO185" s="82"/>
      <c r="AP185" s="83"/>
      <c r="AQ185" s="44">
        <f t="shared" si="39"/>
        <v>0</v>
      </c>
      <c r="AR185" s="81"/>
      <c r="AS185" s="82"/>
      <c r="AT185" s="83"/>
      <c r="AU185" s="44">
        <f t="shared" si="40"/>
        <v>0</v>
      </c>
      <c r="AV185" s="81"/>
      <c r="AW185" s="82"/>
      <c r="AX185" s="83"/>
      <c r="AY185" s="44">
        <f t="shared" si="41"/>
        <v>0</v>
      </c>
      <c r="AZ185" s="81"/>
      <c r="BA185" s="82"/>
      <c r="BB185" s="83"/>
      <c r="BC185" s="44">
        <f t="shared" si="42"/>
        <v>0</v>
      </c>
      <c r="BD185" s="81"/>
      <c r="BE185" s="82"/>
      <c r="BF185" s="83"/>
      <c r="BG185" s="44">
        <f t="shared" si="43"/>
        <v>0</v>
      </c>
      <c r="BH185" s="81"/>
      <c r="BI185" s="82"/>
      <c r="BJ185" s="83"/>
      <c r="BK185" s="44">
        <f t="shared" si="44"/>
        <v>0</v>
      </c>
    </row>
    <row r="186" spans="1:63" ht="14.25" customHeight="1" x14ac:dyDescent="0.25">
      <c r="A186" s="41"/>
      <c r="B186" s="42"/>
      <c r="C186" s="42"/>
      <c r="D186" s="35">
        <v>152</v>
      </c>
      <c r="E186" s="84"/>
      <c r="F186" s="42"/>
      <c r="G186" s="48" t="str">
        <f t="shared" si="27"/>
        <v/>
      </c>
      <c r="H186" s="25" t="str">
        <f t="array" ref="H186">IF(I186="","",IFERROR(INDEX(Lid!$F:$F,MATCH($E186,Lid!$A:$A,0)),""))</f>
        <v/>
      </c>
      <c r="I186" s="93" t="str">
        <f t="shared" si="28"/>
        <v/>
      </c>
      <c r="J186" s="48" t="str">
        <f t="shared" si="29"/>
        <v/>
      </c>
      <c r="K186" s="25" t="str">
        <f t="array" ref="K186">IF(I186="","",IFERROR($D$6 &amp; " " &amp;INDEX(Lid!$B:$B,MATCH($E186,Lid!$A:$A,0)),""))</f>
        <v/>
      </c>
      <c r="L186" s="44" t="str">
        <f t="shared" si="30"/>
        <v/>
      </c>
      <c r="M186" s="44" t="str">
        <f t="shared" si="31"/>
        <v/>
      </c>
      <c r="N186" s="44" t="str">
        <f t="shared" si="32"/>
        <v/>
      </c>
      <c r="O186" s="42"/>
      <c r="P186" s="81"/>
      <c r="Q186" s="82"/>
      <c r="R186" s="83"/>
      <c r="S186" s="44">
        <f t="shared" si="33"/>
        <v>0</v>
      </c>
      <c r="T186" s="81"/>
      <c r="U186" s="82"/>
      <c r="V186" s="83"/>
      <c r="W186" s="44">
        <f t="shared" si="34"/>
        <v>0</v>
      </c>
      <c r="X186" s="81"/>
      <c r="Y186" s="82"/>
      <c r="Z186" s="83"/>
      <c r="AA186" s="44">
        <f t="shared" si="35"/>
        <v>0</v>
      </c>
      <c r="AB186" s="81"/>
      <c r="AC186" s="82"/>
      <c r="AD186" s="83"/>
      <c r="AE186" s="44">
        <f t="shared" si="36"/>
        <v>0</v>
      </c>
      <c r="AF186" s="81"/>
      <c r="AG186" s="82"/>
      <c r="AH186" s="83"/>
      <c r="AI186" s="44">
        <f t="shared" si="37"/>
        <v>0</v>
      </c>
      <c r="AJ186" s="81"/>
      <c r="AK186" s="82"/>
      <c r="AL186" s="83"/>
      <c r="AM186" s="44">
        <f t="shared" si="38"/>
        <v>0</v>
      </c>
      <c r="AN186" s="81"/>
      <c r="AO186" s="82"/>
      <c r="AP186" s="83"/>
      <c r="AQ186" s="44">
        <f t="shared" si="39"/>
        <v>0</v>
      </c>
      <c r="AR186" s="81"/>
      <c r="AS186" s="82"/>
      <c r="AT186" s="83"/>
      <c r="AU186" s="44">
        <f t="shared" si="40"/>
        <v>0</v>
      </c>
      <c r="AV186" s="81"/>
      <c r="AW186" s="82"/>
      <c r="AX186" s="83"/>
      <c r="AY186" s="44">
        <f t="shared" si="41"/>
        <v>0</v>
      </c>
      <c r="AZ186" s="81"/>
      <c r="BA186" s="82"/>
      <c r="BB186" s="83"/>
      <c r="BC186" s="44">
        <f t="shared" si="42"/>
        <v>0</v>
      </c>
      <c r="BD186" s="81"/>
      <c r="BE186" s="82"/>
      <c r="BF186" s="83"/>
      <c r="BG186" s="44">
        <f t="shared" si="43"/>
        <v>0</v>
      </c>
      <c r="BH186" s="81"/>
      <c r="BI186" s="82"/>
      <c r="BJ186" s="83"/>
      <c r="BK186" s="44">
        <f t="shared" si="44"/>
        <v>0</v>
      </c>
    </row>
    <row r="187" spans="1:63" ht="14.25" customHeight="1" x14ac:dyDescent="0.25">
      <c r="A187" s="41"/>
      <c r="B187" s="42"/>
      <c r="C187" s="42"/>
      <c r="D187" s="35">
        <v>153</v>
      </c>
      <c r="E187" s="84"/>
      <c r="F187" s="42"/>
      <c r="G187" s="48" t="str">
        <f t="shared" si="27"/>
        <v/>
      </c>
      <c r="H187" s="25" t="str">
        <f t="array" ref="H187">IF(I187="","",IFERROR(INDEX(Lid!$F:$F,MATCH($E187,Lid!$A:$A,0)),""))</f>
        <v/>
      </c>
      <c r="I187" s="93" t="str">
        <f t="shared" si="28"/>
        <v/>
      </c>
      <c r="J187" s="48" t="str">
        <f t="shared" si="29"/>
        <v/>
      </c>
      <c r="K187" s="25" t="str">
        <f t="array" ref="K187">IF(I187="","",IFERROR($D$6 &amp; " " &amp;INDEX(Lid!$B:$B,MATCH($E187,Lid!$A:$A,0)),""))</f>
        <v/>
      </c>
      <c r="L187" s="44" t="str">
        <f t="shared" si="30"/>
        <v/>
      </c>
      <c r="M187" s="44" t="str">
        <f t="shared" si="31"/>
        <v/>
      </c>
      <c r="N187" s="44" t="str">
        <f t="shared" si="32"/>
        <v/>
      </c>
      <c r="O187" s="42"/>
      <c r="P187" s="81"/>
      <c r="Q187" s="82"/>
      <c r="R187" s="83"/>
      <c r="S187" s="44">
        <f t="shared" si="33"/>
        <v>0</v>
      </c>
      <c r="T187" s="81"/>
      <c r="U187" s="82"/>
      <c r="V187" s="83"/>
      <c r="W187" s="44">
        <f t="shared" si="34"/>
        <v>0</v>
      </c>
      <c r="X187" s="81"/>
      <c r="Y187" s="82"/>
      <c r="Z187" s="83"/>
      <c r="AA187" s="44">
        <f t="shared" si="35"/>
        <v>0</v>
      </c>
      <c r="AB187" s="81"/>
      <c r="AC187" s="82"/>
      <c r="AD187" s="83"/>
      <c r="AE187" s="44">
        <f t="shared" si="36"/>
        <v>0</v>
      </c>
      <c r="AF187" s="81"/>
      <c r="AG187" s="82"/>
      <c r="AH187" s="83"/>
      <c r="AI187" s="44">
        <f t="shared" si="37"/>
        <v>0</v>
      </c>
      <c r="AJ187" s="81"/>
      <c r="AK187" s="82"/>
      <c r="AL187" s="83"/>
      <c r="AM187" s="44">
        <f t="shared" si="38"/>
        <v>0</v>
      </c>
      <c r="AN187" s="81"/>
      <c r="AO187" s="82"/>
      <c r="AP187" s="83"/>
      <c r="AQ187" s="44">
        <f t="shared" si="39"/>
        <v>0</v>
      </c>
      <c r="AR187" s="81"/>
      <c r="AS187" s="82"/>
      <c r="AT187" s="83"/>
      <c r="AU187" s="44">
        <f t="shared" si="40"/>
        <v>0</v>
      </c>
      <c r="AV187" s="81"/>
      <c r="AW187" s="82"/>
      <c r="AX187" s="83"/>
      <c r="AY187" s="44">
        <f t="shared" si="41"/>
        <v>0</v>
      </c>
      <c r="AZ187" s="81"/>
      <c r="BA187" s="82"/>
      <c r="BB187" s="83"/>
      <c r="BC187" s="44">
        <f t="shared" si="42"/>
        <v>0</v>
      </c>
      <c r="BD187" s="81"/>
      <c r="BE187" s="82"/>
      <c r="BF187" s="83"/>
      <c r="BG187" s="44">
        <f t="shared" si="43"/>
        <v>0</v>
      </c>
      <c r="BH187" s="81"/>
      <c r="BI187" s="82"/>
      <c r="BJ187" s="83"/>
      <c r="BK187" s="44">
        <f t="shared" si="44"/>
        <v>0</v>
      </c>
    </row>
    <row r="188" spans="1:63" ht="14.25" customHeight="1" x14ac:dyDescent="0.25">
      <c r="A188" s="41"/>
      <c r="B188" s="42"/>
      <c r="C188" s="42"/>
      <c r="D188" s="35">
        <v>154</v>
      </c>
      <c r="E188" s="84"/>
      <c r="F188" s="42"/>
      <c r="G188" s="48" t="str">
        <f t="shared" si="27"/>
        <v/>
      </c>
      <c r="H188" s="25" t="str">
        <f t="array" ref="H188">IF(I188="","",IFERROR(INDEX(Lid!$F:$F,MATCH($E188,Lid!$A:$A,0)),""))</f>
        <v/>
      </c>
      <c r="I188" s="93" t="str">
        <f t="shared" si="28"/>
        <v/>
      </c>
      <c r="J188" s="48" t="str">
        <f t="shared" si="29"/>
        <v/>
      </c>
      <c r="K188" s="25" t="str">
        <f t="array" ref="K188">IF(I188="","",IFERROR($D$6 &amp; " " &amp;INDEX(Lid!$B:$B,MATCH($E188,Lid!$A:$A,0)),""))</f>
        <v/>
      </c>
      <c r="L188" s="44" t="str">
        <f t="shared" si="30"/>
        <v/>
      </c>
      <c r="M188" s="44" t="str">
        <f t="shared" si="31"/>
        <v/>
      </c>
      <c r="N188" s="44" t="str">
        <f t="shared" si="32"/>
        <v/>
      </c>
      <c r="O188" s="42"/>
      <c r="P188" s="81"/>
      <c r="Q188" s="82"/>
      <c r="R188" s="83"/>
      <c r="S188" s="44">
        <f t="shared" si="33"/>
        <v>0</v>
      </c>
      <c r="T188" s="81"/>
      <c r="U188" s="82"/>
      <c r="V188" s="83"/>
      <c r="W188" s="44">
        <f t="shared" si="34"/>
        <v>0</v>
      </c>
      <c r="X188" s="81"/>
      <c r="Y188" s="82"/>
      <c r="Z188" s="83"/>
      <c r="AA188" s="44">
        <f t="shared" si="35"/>
        <v>0</v>
      </c>
      <c r="AB188" s="81"/>
      <c r="AC188" s="82"/>
      <c r="AD188" s="83"/>
      <c r="AE188" s="44">
        <f t="shared" si="36"/>
        <v>0</v>
      </c>
      <c r="AF188" s="81"/>
      <c r="AG188" s="82"/>
      <c r="AH188" s="83"/>
      <c r="AI188" s="44">
        <f t="shared" si="37"/>
        <v>0</v>
      </c>
      <c r="AJ188" s="81"/>
      <c r="AK188" s="82"/>
      <c r="AL188" s="83"/>
      <c r="AM188" s="44">
        <f t="shared" si="38"/>
        <v>0</v>
      </c>
      <c r="AN188" s="81"/>
      <c r="AO188" s="82"/>
      <c r="AP188" s="83"/>
      <c r="AQ188" s="44">
        <f t="shared" si="39"/>
        <v>0</v>
      </c>
      <c r="AR188" s="81"/>
      <c r="AS188" s="82"/>
      <c r="AT188" s="83"/>
      <c r="AU188" s="44">
        <f t="shared" si="40"/>
        <v>0</v>
      </c>
      <c r="AV188" s="81"/>
      <c r="AW188" s="82"/>
      <c r="AX188" s="83"/>
      <c r="AY188" s="44">
        <f t="shared" si="41"/>
        <v>0</v>
      </c>
      <c r="AZ188" s="81"/>
      <c r="BA188" s="82"/>
      <c r="BB188" s="83"/>
      <c r="BC188" s="44">
        <f t="shared" si="42"/>
        <v>0</v>
      </c>
      <c r="BD188" s="81"/>
      <c r="BE188" s="82"/>
      <c r="BF188" s="83"/>
      <c r="BG188" s="44">
        <f t="shared" si="43"/>
        <v>0</v>
      </c>
      <c r="BH188" s="81"/>
      <c r="BI188" s="82"/>
      <c r="BJ188" s="83"/>
      <c r="BK188" s="44">
        <f t="shared" si="44"/>
        <v>0</v>
      </c>
    </row>
    <row r="189" spans="1:63" ht="14.25" customHeight="1" x14ac:dyDescent="0.25">
      <c r="A189" s="41"/>
      <c r="B189" s="42"/>
      <c r="C189" s="42"/>
      <c r="D189" s="35">
        <v>155</v>
      </c>
      <c r="E189" s="84"/>
      <c r="F189" s="42"/>
      <c r="G189" s="48" t="str">
        <f t="shared" si="27"/>
        <v/>
      </c>
      <c r="H189" s="25" t="str">
        <f t="array" ref="H189">IF(I189="","",IFERROR(INDEX(Lid!$F:$F,MATCH($E189,Lid!$A:$A,0)),""))</f>
        <v/>
      </c>
      <c r="I189" s="93" t="str">
        <f t="shared" si="28"/>
        <v/>
      </c>
      <c r="J189" s="48" t="str">
        <f t="shared" si="29"/>
        <v/>
      </c>
      <c r="K189" s="25" t="str">
        <f t="array" ref="K189">IF(I189="","",IFERROR($D$6 &amp; " " &amp;INDEX(Lid!$B:$B,MATCH($E189,Lid!$A:$A,0)),""))</f>
        <v/>
      </c>
      <c r="L189" s="44" t="str">
        <f t="shared" si="30"/>
        <v/>
      </c>
      <c r="M189" s="44" t="str">
        <f t="shared" si="31"/>
        <v/>
      </c>
      <c r="N189" s="44" t="str">
        <f t="shared" si="32"/>
        <v/>
      </c>
      <c r="O189" s="42"/>
      <c r="P189" s="81"/>
      <c r="Q189" s="82"/>
      <c r="R189" s="83"/>
      <c r="S189" s="44">
        <f t="shared" si="33"/>
        <v>0</v>
      </c>
      <c r="T189" s="81"/>
      <c r="U189" s="82"/>
      <c r="V189" s="83"/>
      <c r="W189" s="44">
        <f t="shared" si="34"/>
        <v>0</v>
      </c>
      <c r="X189" s="81"/>
      <c r="Y189" s="82"/>
      <c r="Z189" s="83"/>
      <c r="AA189" s="44">
        <f t="shared" si="35"/>
        <v>0</v>
      </c>
      <c r="AB189" s="81"/>
      <c r="AC189" s="82"/>
      <c r="AD189" s="83"/>
      <c r="AE189" s="44">
        <f t="shared" si="36"/>
        <v>0</v>
      </c>
      <c r="AF189" s="81"/>
      <c r="AG189" s="82"/>
      <c r="AH189" s="83"/>
      <c r="AI189" s="44">
        <f t="shared" si="37"/>
        <v>0</v>
      </c>
      <c r="AJ189" s="81"/>
      <c r="AK189" s="82"/>
      <c r="AL189" s="83"/>
      <c r="AM189" s="44">
        <f t="shared" si="38"/>
        <v>0</v>
      </c>
      <c r="AN189" s="81"/>
      <c r="AO189" s="82"/>
      <c r="AP189" s="83"/>
      <c r="AQ189" s="44">
        <f t="shared" si="39"/>
        <v>0</v>
      </c>
      <c r="AR189" s="81"/>
      <c r="AS189" s="82"/>
      <c r="AT189" s="83"/>
      <c r="AU189" s="44">
        <f t="shared" si="40"/>
        <v>0</v>
      </c>
      <c r="AV189" s="81"/>
      <c r="AW189" s="82"/>
      <c r="AX189" s="83"/>
      <c r="AY189" s="44">
        <f t="shared" si="41"/>
        <v>0</v>
      </c>
      <c r="AZ189" s="81"/>
      <c r="BA189" s="82"/>
      <c r="BB189" s="83"/>
      <c r="BC189" s="44">
        <f t="shared" si="42"/>
        <v>0</v>
      </c>
      <c r="BD189" s="81"/>
      <c r="BE189" s="82"/>
      <c r="BF189" s="83"/>
      <c r="BG189" s="44">
        <f t="shared" si="43"/>
        <v>0</v>
      </c>
      <c r="BH189" s="81"/>
      <c r="BI189" s="82"/>
      <c r="BJ189" s="83"/>
      <c r="BK189" s="44">
        <f t="shared" si="44"/>
        <v>0</v>
      </c>
    </row>
    <row r="190" spans="1:63" ht="14.25" customHeight="1" x14ac:dyDescent="0.25">
      <c r="A190" s="41"/>
      <c r="B190" s="42"/>
      <c r="C190" s="42"/>
      <c r="D190" s="35">
        <v>156</v>
      </c>
      <c r="E190" s="84"/>
      <c r="F190" s="42"/>
      <c r="G190" s="48" t="str">
        <f t="shared" si="27"/>
        <v/>
      </c>
      <c r="H190" s="25" t="str">
        <f t="array" ref="H190">IF(I190="","",IFERROR(INDEX(Lid!$F:$F,MATCH($E190,Lid!$A:$A,0)),""))</f>
        <v/>
      </c>
      <c r="I190" s="93" t="str">
        <f t="shared" si="28"/>
        <v/>
      </c>
      <c r="J190" s="48" t="str">
        <f t="shared" si="29"/>
        <v/>
      </c>
      <c r="K190" s="25" t="str">
        <f t="array" ref="K190">IF(I190="","",IFERROR($D$6 &amp; " " &amp;INDEX(Lid!$B:$B,MATCH($E190,Lid!$A:$A,0)),""))</f>
        <v/>
      </c>
      <c r="L190" s="44" t="str">
        <f t="shared" si="30"/>
        <v/>
      </c>
      <c r="M190" s="44" t="str">
        <f t="shared" si="31"/>
        <v/>
      </c>
      <c r="N190" s="44" t="str">
        <f t="shared" si="32"/>
        <v/>
      </c>
      <c r="O190" s="42"/>
      <c r="P190" s="81"/>
      <c r="Q190" s="82"/>
      <c r="R190" s="83"/>
      <c r="S190" s="44">
        <f t="shared" si="33"/>
        <v>0</v>
      </c>
      <c r="T190" s="81"/>
      <c r="U190" s="82"/>
      <c r="V190" s="83"/>
      <c r="W190" s="44">
        <f t="shared" si="34"/>
        <v>0</v>
      </c>
      <c r="X190" s="81"/>
      <c r="Y190" s="82"/>
      <c r="Z190" s="83"/>
      <c r="AA190" s="44">
        <f t="shared" si="35"/>
        <v>0</v>
      </c>
      <c r="AB190" s="81"/>
      <c r="AC190" s="82"/>
      <c r="AD190" s="83"/>
      <c r="AE190" s="44">
        <f t="shared" si="36"/>
        <v>0</v>
      </c>
      <c r="AF190" s="81"/>
      <c r="AG190" s="82"/>
      <c r="AH190" s="83"/>
      <c r="AI190" s="44">
        <f t="shared" si="37"/>
        <v>0</v>
      </c>
      <c r="AJ190" s="81"/>
      <c r="AK190" s="82"/>
      <c r="AL190" s="83"/>
      <c r="AM190" s="44">
        <f t="shared" si="38"/>
        <v>0</v>
      </c>
      <c r="AN190" s="81"/>
      <c r="AO190" s="82"/>
      <c r="AP190" s="83"/>
      <c r="AQ190" s="44">
        <f t="shared" si="39"/>
        <v>0</v>
      </c>
      <c r="AR190" s="81"/>
      <c r="AS190" s="82"/>
      <c r="AT190" s="83"/>
      <c r="AU190" s="44">
        <f t="shared" si="40"/>
        <v>0</v>
      </c>
      <c r="AV190" s="81"/>
      <c r="AW190" s="82"/>
      <c r="AX190" s="83"/>
      <c r="AY190" s="44">
        <f t="shared" si="41"/>
        <v>0</v>
      </c>
      <c r="AZ190" s="81"/>
      <c r="BA190" s="82"/>
      <c r="BB190" s="83"/>
      <c r="BC190" s="44">
        <f t="shared" si="42"/>
        <v>0</v>
      </c>
      <c r="BD190" s="81"/>
      <c r="BE190" s="82"/>
      <c r="BF190" s="83"/>
      <c r="BG190" s="44">
        <f t="shared" si="43"/>
        <v>0</v>
      </c>
      <c r="BH190" s="81"/>
      <c r="BI190" s="82"/>
      <c r="BJ190" s="83"/>
      <c r="BK190" s="44">
        <f t="shared" si="44"/>
        <v>0</v>
      </c>
    </row>
    <row r="191" spans="1:63" ht="14.25" customHeight="1" x14ac:dyDescent="0.25">
      <c r="A191" s="41"/>
      <c r="B191" s="42"/>
      <c r="C191" s="42"/>
      <c r="D191" s="35">
        <v>157</v>
      </c>
      <c r="E191" s="84"/>
      <c r="F191" s="42"/>
      <c r="G191" s="48" t="str">
        <f t="shared" si="27"/>
        <v/>
      </c>
      <c r="H191" s="25" t="str">
        <f t="array" ref="H191">IF(I191="","",IFERROR(INDEX(Lid!$F:$F,MATCH($E191,Lid!$A:$A,0)),""))</f>
        <v/>
      </c>
      <c r="I191" s="93" t="str">
        <f t="shared" si="28"/>
        <v/>
      </c>
      <c r="J191" s="48" t="str">
        <f t="shared" si="29"/>
        <v/>
      </c>
      <c r="K191" s="25" t="str">
        <f t="array" ref="K191">IF(I191="","",IFERROR($D$6 &amp; " " &amp;INDEX(Lid!$B:$B,MATCH($E191,Lid!$A:$A,0)),""))</f>
        <v/>
      </c>
      <c r="L191" s="44" t="str">
        <f t="shared" si="30"/>
        <v/>
      </c>
      <c r="M191" s="44" t="str">
        <f t="shared" si="31"/>
        <v/>
      </c>
      <c r="N191" s="44" t="str">
        <f t="shared" si="32"/>
        <v/>
      </c>
      <c r="O191" s="42"/>
      <c r="P191" s="81"/>
      <c r="Q191" s="82"/>
      <c r="R191" s="83"/>
      <c r="S191" s="44">
        <f t="shared" si="33"/>
        <v>0</v>
      </c>
      <c r="T191" s="81"/>
      <c r="U191" s="82"/>
      <c r="V191" s="83"/>
      <c r="W191" s="44">
        <f t="shared" si="34"/>
        <v>0</v>
      </c>
      <c r="X191" s="81"/>
      <c r="Y191" s="82"/>
      <c r="Z191" s="83"/>
      <c r="AA191" s="44">
        <f t="shared" si="35"/>
        <v>0</v>
      </c>
      <c r="AB191" s="81"/>
      <c r="AC191" s="82"/>
      <c r="AD191" s="83"/>
      <c r="AE191" s="44">
        <f t="shared" si="36"/>
        <v>0</v>
      </c>
      <c r="AF191" s="81"/>
      <c r="AG191" s="82"/>
      <c r="AH191" s="83"/>
      <c r="AI191" s="44">
        <f t="shared" si="37"/>
        <v>0</v>
      </c>
      <c r="AJ191" s="81"/>
      <c r="AK191" s="82"/>
      <c r="AL191" s="83"/>
      <c r="AM191" s="44">
        <f t="shared" si="38"/>
        <v>0</v>
      </c>
      <c r="AN191" s="81"/>
      <c r="AO191" s="82"/>
      <c r="AP191" s="83"/>
      <c r="AQ191" s="44">
        <f t="shared" si="39"/>
        <v>0</v>
      </c>
      <c r="AR191" s="81"/>
      <c r="AS191" s="82"/>
      <c r="AT191" s="83"/>
      <c r="AU191" s="44">
        <f t="shared" si="40"/>
        <v>0</v>
      </c>
      <c r="AV191" s="81"/>
      <c r="AW191" s="82"/>
      <c r="AX191" s="83"/>
      <c r="AY191" s="44">
        <f t="shared" si="41"/>
        <v>0</v>
      </c>
      <c r="AZ191" s="81"/>
      <c r="BA191" s="82"/>
      <c r="BB191" s="83"/>
      <c r="BC191" s="44">
        <f t="shared" si="42"/>
        <v>0</v>
      </c>
      <c r="BD191" s="81"/>
      <c r="BE191" s="82"/>
      <c r="BF191" s="83"/>
      <c r="BG191" s="44">
        <f t="shared" si="43"/>
        <v>0</v>
      </c>
      <c r="BH191" s="81"/>
      <c r="BI191" s="82"/>
      <c r="BJ191" s="83"/>
      <c r="BK191" s="44">
        <f t="shared" si="44"/>
        <v>0</v>
      </c>
    </row>
    <row r="192" spans="1:63" ht="14.25" customHeight="1" x14ac:dyDescent="0.25">
      <c r="A192" s="41"/>
      <c r="B192" s="42"/>
      <c r="C192" s="42"/>
      <c r="D192" s="35">
        <v>158</v>
      </c>
      <c r="E192" s="84"/>
      <c r="F192" s="42"/>
      <c r="G192" s="48" t="str">
        <f t="shared" si="27"/>
        <v/>
      </c>
      <c r="H192" s="25" t="str">
        <f t="array" ref="H192">IF(I192="","",IFERROR(INDEX(Lid!$F:$F,MATCH($E192,Lid!$A:$A,0)),""))</f>
        <v/>
      </c>
      <c r="I192" s="93" t="str">
        <f t="shared" si="28"/>
        <v/>
      </c>
      <c r="J192" s="48" t="str">
        <f t="shared" si="29"/>
        <v/>
      </c>
      <c r="K192" s="25" t="str">
        <f t="array" ref="K192">IF(I192="","",IFERROR($D$6 &amp; " " &amp;INDEX(Lid!$B:$B,MATCH($E192,Lid!$A:$A,0)),""))</f>
        <v/>
      </c>
      <c r="L192" s="44" t="str">
        <f t="shared" si="30"/>
        <v/>
      </c>
      <c r="M192" s="44" t="str">
        <f t="shared" si="31"/>
        <v/>
      </c>
      <c r="N192" s="44" t="str">
        <f t="shared" si="32"/>
        <v/>
      </c>
      <c r="O192" s="42"/>
      <c r="P192" s="81"/>
      <c r="Q192" s="82"/>
      <c r="R192" s="83"/>
      <c r="S192" s="44">
        <f t="shared" si="33"/>
        <v>0</v>
      </c>
      <c r="T192" s="81"/>
      <c r="U192" s="82"/>
      <c r="V192" s="83"/>
      <c r="W192" s="44">
        <f t="shared" si="34"/>
        <v>0</v>
      </c>
      <c r="X192" s="81"/>
      <c r="Y192" s="82"/>
      <c r="Z192" s="83"/>
      <c r="AA192" s="44">
        <f t="shared" si="35"/>
        <v>0</v>
      </c>
      <c r="AB192" s="81"/>
      <c r="AC192" s="82"/>
      <c r="AD192" s="83"/>
      <c r="AE192" s="44">
        <f t="shared" si="36"/>
        <v>0</v>
      </c>
      <c r="AF192" s="81"/>
      <c r="AG192" s="82"/>
      <c r="AH192" s="83"/>
      <c r="AI192" s="44">
        <f t="shared" si="37"/>
        <v>0</v>
      </c>
      <c r="AJ192" s="81"/>
      <c r="AK192" s="82"/>
      <c r="AL192" s="83"/>
      <c r="AM192" s="44">
        <f t="shared" si="38"/>
        <v>0</v>
      </c>
      <c r="AN192" s="81"/>
      <c r="AO192" s="82"/>
      <c r="AP192" s="83"/>
      <c r="AQ192" s="44">
        <f t="shared" si="39"/>
        <v>0</v>
      </c>
      <c r="AR192" s="81"/>
      <c r="AS192" s="82"/>
      <c r="AT192" s="83"/>
      <c r="AU192" s="44">
        <f t="shared" si="40"/>
        <v>0</v>
      </c>
      <c r="AV192" s="81"/>
      <c r="AW192" s="82"/>
      <c r="AX192" s="83"/>
      <c r="AY192" s="44">
        <f t="shared" si="41"/>
        <v>0</v>
      </c>
      <c r="AZ192" s="81"/>
      <c r="BA192" s="82"/>
      <c r="BB192" s="83"/>
      <c r="BC192" s="44">
        <f t="shared" si="42"/>
        <v>0</v>
      </c>
      <c r="BD192" s="81"/>
      <c r="BE192" s="82"/>
      <c r="BF192" s="83"/>
      <c r="BG192" s="44">
        <f t="shared" si="43"/>
        <v>0</v>
      </c>
      <c r="BH192" s="81"/>
      <c r="BI192" s="82"/>
      <c r="BJ192" s="83"/>
      <c r="BK192" s="44">
        <f t="shared" si="44"/>
        <v>0</v>
      </c>
    </row>
    <row r="193" spans="1:63" ht="14.25" customHeight="1" x14ac:dyDescent="0.25">
      <c r="A193" s="41"/>
      <c r="B193" s="42"/>
      <c r="C193" s="42"/>
      <c r="D193" s="35">
        <v>159</v>
      </c>
      <c r="E193" s="84"/>
      <c r="F193" s="42"/>
      <c r="G193" s="48" t="str">
        <f t="shared" si="27"/>
        <v/>
      </c>
      <c r="H193" s="25" t="str">
        <f t="array" ref="H193">IF(I193="","",IFERROR(INDEX(Lid!$F:$F,MATCH($E193,Lid!$A:$A,0)),""))</f>
        <v/>
      </c>
      <c r="I193" s="93" t="str">
        <f t="shared" si="28"/>
        <v/>
      </c>
      <c r="J193" s="48" t="str">
        <f t="shared" si="29"/>
        <v/>
      </c>
      <c r="K193" s="25" t="str">
        <f t="array" ref="K193">IF(I193="","",IFERROR($D$6 &amp; " " &amp;INDEX(Lid!$B:$B,MATCH($E193,Lid!$A:$A,0)),""))</f>
        <v/>
      </c>
      <c r="L193" s="44" t="str">
        <f t="shared" si="30"/>
        <v/>
      </c>
      <c r="M193" s="44" t="str">
        <f t="shared" si="31"/>
        <v/>
      </c>
      <c r="N193" s="44" t="str">
        <f t="shared" si="32"/>
        <v/>
      </c>
      <c r="O193" s="42"/>
      <c r="P193" s="81"/>
      <c r="Q193" s="82"/>
      <c r="R193" s="83"/>
      <c r="S193" s="44">
        <f t="shared" si="33"/>
        <v>0</v>
      </c>
      <c r="T193" s="81"/>
      <c r="U193" s="82"/>
      <c r="V193" s="83"/>
      <c r="W193" s="44">
        <f t="shared" si="34"/>
        <v>0</v>
      </c>
      <c r="X193" s="81"/>
      <c r="Y193" s="82"/>
      <c r="Z193" s="83"/>
      <c r="AA193" s="44">
        <f t="shared" si="35"/>
        <v>0</v>
      </c>
      <c r="AB193" s="81"/>
      <c r="AC193" s="82"/>
      <c r="AD193" s="83"/>
      <c r="AE193" s="44">
        <f t="shared" si="36"/>
        <v>0</v>
      </c>
      <c r="AF193" s="81"/>
      <c r="AG193" s="82"/>
      <c r="AH193" s="83"/>
      <c r="AI193" s="44">
        <f t="shared" si="37"/>
        <v>0</v>
      </c>
      <c r="AJ193" s="81"/>
      <c r="AK193" s="82"/>
      <c r="AL193" s="83"/>
      <c r="AM193" s="44">
        <f t="shared" si="38"/>
        <v>0</v>
      </c>
      <c r="AN193" s="81"/>
      <c r="AO193" s="82"/>
      <c r="AP193" s="83"/>
      <c r="AQ193" s="44">
        <f t="shared" si="39"/>
        <v>0</v>
      </c>
      <c r="AR193" s="81"/>
      <c r="AS193" s="82"/>
      <c r="AT193" s="83"/>
      <c r="AU193" s="44">
        <f t="shared" si="40"/>
        <v>0</v>
      </c>
      <c r="AV193" s="81"/>
      <c r="AW193" s="82"/>
      <c r="AX193" s="83"/>
      <c r="AY193" s="44">
        <f t="shared" si="41"/>
        <v>0</v>
      </c>
      <c r="AZ193" s="81"/>
      <c r="BA193" s="82"/>
      <c r="BB193" s="83"/>
      <c r="BC193" s="44">
        <f t="shared" si="42"/>
        <v>0</v>
      </c>
      <c r="BD193" s="81"/>
      <c r="BE193" s="82"/>
      <c r="BF193" s="83"/>
      <c r="BG193" s="44">
        <f t="shared" si="43"/>
        <v>0</v>
      </c>
      <c r="BH193" s="81"/>
      <c r="BI193" s="82"/>
      <c r="BJ193" s="83"/>
      <c r="BK193" s="44">
        <f t="shared" si="44"/>
        <v>0</v>
      </c>
    </row>
    <row r="194" spans="1:63" ht="14.25" customHeight="1" x14ac:dyDescent="0.25">
      <c r="A194" s="41"/>
      <c r="B194" s="42"/>
      <c r="C194" s="42"/>
      <c r="D194" s="35">
        <v>160</v>
      </c>
      <c r="E194" s="84"/>
      <c r="F194" s="42"/>
      <c r="G194" s="48" t="str">
        <f t="shared" si="27"/>
        <v/>
      </c>
      <c r="H194" s="25" t="str">
        <f t="array" ref="H194">IF(I194="","",IFERROR(INDEX(Lid!$F:$F,MATCH($E194,Lid!$A:$A,0)),""))</f>
        <v/>
      </c>
      <c r="I194" s="93" t="str">
        <f t="shared" si="28"/>
        <v/>
      </c>
      <c r="J194" s="48" t="str">
        <f t="shared" si="29"/>
        <v/>
      </c>
      <c r="K194" s="25" t="str">
        <f t="array" ref="K194">IF(I194="","",IFERROR($D$6 &amp; " " &amp;INDEX(Lid!$B:$B,MATCH($E194,Lid!$A:$A,0)),""))</f>
        <v/>
      </c>
      <c r="L194" s="44" t="str">
        <f t="shared" si="30"/>
        <v/>
      </c>
      <c r="M194" s="44" t="str">
        <f t="shared" si="31"/>
        <v/>
      </c>
      <c r="N194" s="44" t="str">
        <f t="shared" si="32"/>
        <v/>
      </c>
      <c r="O194" s="42"/>
      <c r="P194" s="81"/>
      <c r="Q194" s="82"/>
      <c r="R194" s="83"/>
      <c r="S194" s="44">
        <f t="shared" si="33"/>
        <v>0</v>
      </c>
      <c r="T194" s="81"/>
      <c r="U194" s="82"/>
      <c r="V194" s="83"/>
      <c r="W194" s="44">
        <f t="shared" si="34"/>
        <v>0</v>
      </c>
      <c r="X194" s="81"/>
      <c r="Y194" s="82"/>
      <c r="Z194" s="83"/>
      <c r="AA194" s="44">
        <f t="shared" si="35"/>
        <v>0</v>
      </c>
      <c r="AB194" s="81"/>
      <c r="AC194" s="82"/>
      <c r="AD194" s="83"/>
      <c r="AE194" s="44">
        <f t="shared" si="36"/>
        <v>0</v>
      </c>
      <c r="AF194" s="81"/>
      <c r="AG194" s="82"/>
      <c r="AH194" s="83"/>
      <c r="AI194" s="44">
        <f t="shared" si="37"/>
        <v>0</v>
      </c>
      <c r="AJ194" s="81"/>
      <c r="AK194" s="82"/>
      <c r="AL194" s="83"/>
      <c r="AM194" s="44">
        <f t="shared" si="38"/>
        <v>0</v>
      </c>
      <c r="AN194" s="81"/>
      <c r="AO194" s="82"/>
      <c r="AP194" s="83"/>
      <c r="AQ194" s="44">
        <f t="shared" si="39"/>
        <v>0</v>
      </c>
      <c r="AR194" s="81"/>
      <c r="AS194" s="82"/>
      <c r="AT194" s="83"/>
      <c r="AU194" s="44">
        <f t="shared" si="40"/>
        <v>0</v>
      </c>
      <c r="AV194" s="81"/>
      <c r="AW194" s="82"/>
      <c r="AX194" s="83"/>
      <c r="AY194" s="44">
        <f t="shared" si="41"/>
        <v>0</v>
      </c>
      <c r="AZ194" s="81"/>
      <c r="BA194" s="82"/>
      <c r="BB194" s="83"/>
      <c r="BC194" s="44">
        <f t="shared" si="42"/>
        <v>0</v>
      </c>
      <c r="BD194" s="81"/>
      <c r="BE194" s="82"/>
      <c r="BF194" s="83"/>
      <c r="BG194" s="44">
        <f t="shared" si="43"/>
        <v>0</v>
      </c>
      <c r="BH194" s="81"/>
      <c r="BI194" s="82"/>
      <c r="BJ194" s="83"/>
      <c r="BK194" s="44">
        <f t="shared" si="44"/>
        <v>0</v>
      </c>
    </row>
    <row r="195" spans="1:63" ht="14.25" customHeight="1" x14ac:dyDescent="0.25">
      <c r="A195" s="41"/>
      <c r="B195" s="42"/>
      <c r="C195" s="42"/>
      <c r="D195" s="35">
        <v>161</v>
      </c>
      <c r="E195" s="84"/>
      <c r="F195" s="42"/>
      <c r="G195" s="48" t="str">
        <f t="shared" si="27"/>
        <v/>
      </c>
      <c r="H195" s="25" t="str">
        <f t="array" ref="H195">IF(I195="","",IFERROR(INDEX(Lid!$F:$F,MATCH($E195,Lid!$A:$A,0)),""))</f>
        <v/>
      </c>
      <c r="I195" s="93" t="str">
        <f t="shared" si="28"/>
        <v/>
      </c>
      <c r="J195" s="48" t="str">
        <f t="shared" si="29"/>
        <v/>
      </c>
      <c r="K195" s="25" t="str">
        <f t="array" ref="K195">IF(I195="","",IFERROR($D$6 &amp; " " &amp;INDEX(Lid!$B:$B,MATCH($E195,Lid!$A:$A,0)),""))</f>
        <v/>
      </c>
      <c r="L195" s="44" t="str">
        <f t="shared" si="30"/>
        <v/>
      </c>
      <c r="M195" s="44" t="str">
        <f t="shared" si="31"/>
        <v/>
      </c>
      <c r="N195" s="44" t="str">
        <f t="shared" si="32"/>
        <v/>
      </c>
      <c r="O195" s="42"/>
      <c r="P195" s="81"/>
      <c r="Q195" s="82"/>
      <c r="R195" s="83"/>
      <c r="S195" s="44">
        <f t="shared" si="33"/>
        <v>0</v>
      </c>
      <c r="T195" s="81"/>
      <c r="U195" s="82"/>
      <c r="V195" s="83"/>
      <c r="W195" s="44">
        <f t="shared" si="34"/>
        <v>0</v>
      </c>
      <c r="X195" s="81"/>
      <c r="Y195" s="82"/>
      <c r="Z195" s="83"/>
      <c r="AA195" s="44">
        <f t="shared" si="35"/>
        <v>0</v>
      </c>
      <c r="AB195" s="81"/>
      <c r="AC195" s="82"/>
      <c r="AD195" s="83"/>
      <c r="AE195" s="44">
        <f t="shared" si="36"/>
        <v>0</v>
      </c>
      <c r="AF195" s="81"/>
      <c r="AG195" s="82"/>
      <c r="AH195" s="83"/>
      <c r="AI195" s="44">
        <f t="shared" si="37"/>
        <v>0</v>
      </c>
      <c r="AJ195" s="81"/>
      <c r="AK195" s="82"/>
      <c r="AL195" s="83"/>
      <c r="AM195" s="44">
        <f t="shared" si="38"/>
        <v>0</v>
      </c>
      <c r="AN195" s="81"/>
      <c r="AO195" s="82"/>
      <c r="AP195" s="83"/>
      <c r="AQ195" s="44">
        <f t="shared" si="39"/>
        <v>0</v>
      </c>
      <c r="AR195" s="81"/>
      <c r="AS195" s="82"/>
      <c r="AT195" s="83"/>
      <c r="AU195" s="44">
        <f t="shared" si="40"/>
        <v>0</v>
      </c>
      <c r="AV195" s="81"/>
      <c r="AW195" s="82"/>
      <c r="AX195" s="83"/>
      <c r="AY195" s="44">
        <f t="shared" si="41"/>
        <v>0</v>
      </c>
      <c r="AZ195" s="81"/>
      <c r="BA195" s="82"/>
      <c r="BB195" s="83"/>
      <c r="BC195" s="44">
        <f t="shared" si="42"/>
        <v>0</v>
      </c>
      <c r="BD195" s="81"/>
      <c r="BE195" s="82"/>
      <c r="BF195" s="83"/>
      <c r="BG195" s="44">
        <f t="shared" si="43"/>
        <v>0</v>
      </c>
      <c r="BH195" s="81"/>
      <c r="BI195" s="82"/>
      <c r="BJ195" s="83"/>
      <c r="BK195" s="44">
        <f t="shared" si="44"/>
        <v>0</v>
      </c>
    </row>
    <row r="196" spans="1:63" ht="14.25" customHeight="1" x14ac:dyDescent="0.25">
      <c r="A196" s="41"/>
      <c r="B196" s="42"/>
      <c r="C196" s="42"/>
      <c r="D196" s="35">
        <v>162</v>
      </c>
      <c r="E196" s="84"/>
      <c r="F196" s="42"/>
      <c r="G196" s="48" t="str">
        <f t="shared" si="27"/>
        <v/>
      </c>
      <c r="H196" s="25" t="str">
        <f t="array" ref="H196">IF(I196="","",IFERROR(INDEX(Lid!$F:$F,MATCH($E196,Lid!$A:$A,0)),""))</f>
        <v/>
      </c>
      <c r="I196" s="93" t="str">
        <f t="shared" si="28"/>
        <v/>
      </c>
      <c r="J196" s="48" t="str">
        <f t="shared" si="29"/>
        <v/>
      </c>
      <c r="K196" s="25" t="str">
        <f t="array" ref="K196">IF(I196="","",IFERROR($D$6 &amp; " " &amp;INDEX(Lid!$B:$B,MATCH($E196,Lid!$A:$A,0)),""))</f>
        <v/>
      </c>
      <c r="L196" s="44" t="str">
        <f t="shared" si="30"/>
        <v/>
      </c>
      <c r="M196" s="44" t="str">
        <f t="shared" si="31"/>
        <v/>
      </c>
      <c r="N196" s="44" t="str">
        <f t="shared" si="32"/>
        <v/>
      </c>
      <c r="O196" s="42"/>
      <c r="P196" s="81"/>
      <c r="Q196" s="82"/>
      <c r="R196" s="83"/>
      <c r="S196" s="44">
        <f t="shared" si="33"/>
        <v>0</v>
      </c>
      <c r="T196" s="81"/>
      <c r="U196" s="82"/>
      <c r="V196" s="83"/>
      <c r="W196" s="44">
        <f t="shared" si="34"/>
        <v>0</v>
      </c>
      <c r="X196" s="81"/>
      <c r="Y196" s="82"/>
      <c r="Z196" s="83"/>
      <c r="AA196" s="44">
        <f t="shared" si="35"/>
        <v>0</v>
      </c>
      <c r="AB196" s="81"/>
      <c r="AC196" s="82"/>
      <c r="AD196" s="83"/>
      <c r="AE196" s="44">
        <f t="shared" si="36"/>
        <v>0</v>
      </c>
      <c r="AF196" s="81"/>
      <c r="AG196" s="82"/>
      <c r="AH196" s="83"/>
      <c r="AI196" s="44">
        <f t="shared" si="37"/>
        <v>0</v>
      </c>
      <c r="AJ196" s="81"/>
      <c r="AK196" s="82"/>
      <c r="AL196" s="83"/>
      <c r="AM196" s="44">
        <f t="shared" si="38"/>
        <v>0</v>
      </c>
      <c r="AN196" s="81"/>
      <c r="AO196" s="82"/>
      <c r="AP196" s="83"/>
      <c r="AQ196" s="44">
        <f t="shared" si="39"/>
        <v>0</v>
      </c>
      <c r="AR196" s="81"/>
      <c r="AS196" s="82"/>
      <c r="AT196" s="83"/>
      <c r="AU196" s="44">
        <f t="shared" si="40"/>
        <v>0</v>
      </c>
      <c r="AV196" s="81"/>
      <c r="AW196" s="82"/>
      <c r="AX196" s="83"/>
      <c r="AY196" s="44">
        <f t="shared" si="41"/>
        <v>0</v>
      </c>
      <c r="AZ196" s="81"/>
      <c r="BA196" s="82"/>
      <c r="BB196" s="83"/>
      <c r="BC196" s="44">
        <f t="shared" si="42"/>
        <v>0</v>
      </c>
      <c r="BD196" s="81"/>
      <c r="BE196" s="82"/>
      <c r="BF196" s="83"/>
      <c r="BG196" s="44">
        <f t="shared" si="43"/>
        <v>0</v>
      </c>
      <c r="BH196" s="81"/>
      <c r="BI196" s="82"/>
      <c r="BJ196" s="83"/>
      <c r="BK196" s="44">
        <f t="shared" si="44"/>
        <v>0</v>
      </c>
    </row>
    <row r="197" spans="1:63" ht="14.25" customHeight="1" x14ac:dyDescent="0.25">
      <c r="A197" s="41"/>
      <c r="B197" s="42"/>
      <c r="C197" s="42"/>
      <c r="D197" s="35">
        <v>163</v>
      </c>
      <c r="E197" s="84"/>
      <c r="F197" s="42"/>
      <c r="G197" s="48" t="str">
        <f t="shared" si="27"/>
        <v/>
      </c>
      <c r="H197" s="25" t="str">
        <f t="array" ref="H197">IF(I197="","",IFERROR(INDEX(Lid!$F:$F,MATCH($E197,Lid!$A:$A,0)),""))</f>
        <v/>
      </c>
      <c r="I197" s="93" t="str">
        <f t="shared" si="28"/>
        <v/>
      </c>
      <c r="J197" s="48" t="str">
        <f t="shared" si="29"/>
        <v/>
      </c>
      <c r="K197" s="25" t="str">
        <f t="array" ref="K197">IF(I197="","",IFERROR($D$6 &amp; " " &amp;INDEX(Lid!$B:$B,MATCH($E197,Lid!$A:$A,0)),""))</f>
        <v/>
      </c>
      <c r="L197" s="44" t="str">
        <f t="shared" si="30"/>
        <v/>
      </c>
      <c r="M197" s="44" t="str">
        <f t="shared" si="31"/>
        <v/>
      </c>
      <c r="N197" s="44" t="str">
        <f t="shared" si="32"/>
        <v/>
      </c>
      <c r="O197" s="42"/>
      <c r="P197" s="81"/>
      <c r="Q197" s="82"/>
      <c r="R197" s="83"/>
      <c r="S197" s="44">
        <f t="shared" si="33"/>
        <v>0</v>
      </c>
      <c r="T197" s="81"/>
      <c r="U197" s="82"/>
      <c r="V197" s="83"/>
      <c r="W197" s="44">
        <f t="shared" si="34"/>
        <v>0</v>
      </c>
      <c r="X197" s="81"/>
      <c r="Y197" s="82"/>
      <c r="Z197" s="83"/>
      <c r="AA197" s="44">
        <f t="shared" si="35"/>
        <v>0</v>
      </c>
      <c r="AB197" s="81"/>
      <c r="AC197" s="82"/>
      <c r="AD197" s="83"/>
      <c r="AE197" s="44">
        <f t="shared" si="36"/>
        <v>0</v>
      </c>
      <c r="AF197" s="81"/>
      <c r="AG197" s="82"/>
      <c r="AH197" s="83"/>
      <c r="AI197" s="44">
        <f t="shared" si="37"/>
        <v>0</v>
      </c>
      <c r="AJ197" s="81"/>
      <c r="AK197" s="82"/>
      <c r="AL197" s="83"/>
      <c r="AM197" s="44">
        <f t="shared" si="38"/>
        <v>0</v>
      </c>
      <c r="AN197" s="81"/>
      <c r="AO197" s="82"/>
      <c r="AP197" s="83"/>
      <c r="AQ197" s="44">
        <f t="shared" si="39"/>
        <v>0</v>
      </c>
      <c r="AR197" s="81"/>
      <c r="AS197" s="82"/>
      <c r="AT197" s="83"/>
      <c r="AU197" s="44">
        <f t="shared" si="40"/>
        <v>0</v>
      </c>
      <c r="AV197" s="81"/>
      <c r="AW197" s="82"/>
      <c r="AX197" s="83"/>
      <c r="AY197" s="44">
        <f t="shared" si="41"/>
        <v>0</v>
      </c>
      <c r="AZ197" s="81"/>
      <c r="BA197" s="82"/>
      <c r="BB197" s="83"/>
      <c r="BC197" s="44">
        <f t="shared" si="42"/>
        <v>0</v>
      </c>
      <c r="BD197" s="81"/>
      <c r="BE197" s="82"/>
      <c r="BF197" s="83"/>
      <c r="BG197" s="44">
        <f t="shared" si="43"/>
        <v>0</v>
      </c>
      <c r="BH197" s="81"/>
      <c r="BI197" s="82"/>
      <c r="BJ197" s="83"/>
      <c r="BK197" s="44">
        <f t="shared" si="44"/>
        <v>0</v>
      </c>
    </row>
    <row r="198" spans="1:63" ht="14.25" customHeight="1" x14ac:dyDescent="0.25">
      <c r="A198" s="41"/>
      <c r="B198" s="42"/>
      <c r="C198" s="42"/>
      <c r="D198" s="35">
        <v>164</v>
      </c>
      <c r="E198" s="84"/>
      <c r="F198" s="42"/>
      <c r="G198" s="48" t="str">
        <f t="shared" si="27"/>
        <v/>
      </c>
      <c r="H198" s="25" t="str">
        <f t="array" ref="H198">IF(I198="","",IFERROR(INDEX(Lid!$F:$F,MATCH($E198,Lid!$A:$A,0)),""))</f>
        <v/>
      </c>
      <c r="I198" s="93" t="str">
        <f t="shared" si="28"/>
        <v/>
      </c>
      <c r="J198" s="48" t="str">
        <f t="shared" si="29"/>
        <v/>
      </c>
      <c r="K198" s="25" t="str">
        <f t="array" ref="K198">IF(I198="","",IFERROR($D$6 &amp; " " &amp;INDEX(Lid!$B:$B,MATCH($E198,Lid!$A:$A,0)),""))</f>
        <v/>
      </c>
      <c r="L198" s="44" t="str">
        <f t="shared" si="30"/>
        <v/>
      </c>
      <c r="M198" s="44" t="str">
        <f t="shared" si="31"/>
        <v/>
      </c>
      <c r="N198" s="44" t="str">
        <f t="shared" si="32"/>
        <v/>
      </c>
      <c r="O198" s="42"/>
      <c r="P198" s="81"/>
      <c r="Q198" s="82"/>
      <c r="R198" s="83"/>
      <c r="S198" s="44">
        <f t="shared" si="33"/>
        <v>0</v>
      </c>
      <c r="T198" s="81"/>
      <c r="U198" s="82"/>
      <c r="V198" s="83"/>
      <c r="W198" s="44">
        <f t="shared" si="34"/>
        <v>0</v>
      </c>
      <c r="X198" s="81"/>
      <c r="Y198" s="82"/>
      <c r="Z198" s="83"/>
      <c r="AA198" s="44">
        <f t="shared" si="35"/>
        <v>0</v>
      </c>
      <c r="AB198" s="81"/>
      <c r="AC198" s="82"/>
      <c r="AD198" s="83"/>
      <c r="AE198" s="44">
        <f t="shared" si="36"/>
        <v>0</v>
      </c>
      <c r="AF198" s="81"/>
      <c r="AG198" s="82"/>
      <c r="AH198" s="83"/>
      <c r="AI198" s="44">
        <f t="shared" si="37"/>
        <v>0</v>
      </c>
      <c r="AJ198" s="81"/>
      <c r="AK198" s="82"/>
      <c r="AL198" s="83"/>
      <c r="AM198" s="44">
        <f t="shared" si="38"/>
        <v>0</v>
      </c>
      <c r="AN198" s="81"/>
      <c r="AO198" s="82"/>
      <c r="AP198" s="83"/>
      <c r="AQ198" s="44">
        <f t="shared" si="39"/>
        <v>0</v>
      </c>
      <c r="AR198" s="81"/>
      <c r="AS198" s="82"/>
      <c r="AT198" s="83"/>
      <c r="AU198" s="44">
        <f t="shared" si="40"/>
        <v>0</v>
      </c>
      <c r="AV198" s="81"/>
      <c r="AW198" s="82"/>
      <c r="AX198" s="83"/>
      <c r="AY198" s="44">
        <f t="shared" si="41"/>
        <v>0</v>
      </c>
      <c r="AZ198" s="81"/>
      <c r="BA198" s="82"/>
      <c r="BB198" s="83"/>
      <c r="BC198" s="44">
        <f t="shared" si="42"/>
        <v>0</v>
      </c>
      <c r="BD198" s="81"/>
      <c r="BE198" s="82"/>
      <c r="BF198" s="83"/>
      <c r="BG198" s="44">
        <f t="shared" si="43"/>
        <v>0</v>
      </c>
      <c r="BH198" s="81"/>
      <c r="BI198" s="82"/>
      <c r="BJ198" s="83"/>
      <c r="BK198" s="44">
        <f t="shared" si="44"/>
        <v>0</v>
      </c>
    </row>
    <row r="199" spans="1:63" ht="14.25" customHeight="1" x14ac:dyDescent="0.25">
      <c r="A199" s="41"/>
      <c r="B199" s="42"/>
      <c r="C199" s="42"/>
      <c r="D199" s="35">
        <v>165</v>
      </c>
      <c r="E199" s="84"/>
      <c r="F199" s="42"/>
      <c r="G199" s="48" t="str">
        <f t="shared" si="27"/>
        <v/>
      </c>
      <c r="H199" s="25" t="str">
        <f t="array" ref="H199">IF(I199="","",IFERROR(INDEX(Lid!$F:$F,MATCH($E199,Lid!$A:$A,0)),""))</f>
        <v/>
      </c>
      <c r="I199" s="93" t="str">
        <f t="shared" si="28"/>
        <v/>
      </c>
      <c r="J199" s="48" t="str">
        <f t="shared" si="29"/>
        <v/>
      </c>
      <c r="K199" s="25" t="str">
        <f t="array" ref="K199">IF(I199="","",IFERROR($D$6 &amp; " " &amp;INDEX(Lid!$B:$B,MATCH($E199,Lid!$A:$A,0)),""))</f>
        <v/>
      </c>
      <c r="L199" s="44" t="str">
        <f t="shared" si="30"/>
        <v/>
      </c>
      <c r="M199" s="44" t="str">
        <f t="shared" si="31"/>
        <v/>
      </c>
      <c r="N199" s="44" t="str">
        <f t="shared" si="32"/>
        <v/>
      </c>
      <c r="O199" s="42"/>
      <c r="P199" s="81"/>
      <c r="Q199" s="82"/>
      <c r="R199" s="83"/>
      <c r="S199" s="44">
        <f t="shared" si="33"/>
        <v>0</v>
      </c>
      <c r="T199" s="81"/>
      <c r="U199" s="82"/>
      <c r="V199" s="83"/>
      <c r="W199" s="44">
        <f t="shared" si="34"/>
        <v>0</v>
      </c>
      <c r="X199" s="81"/>
      <c r="Y199" s="82"/>
      <c r="Z199" s="83"/>
      <c r="AA199" s="44">
        <f t="shared" si="35"/>
        <v>0</v>
      </c>
      <c r="AB199" s="81"/>
      <c r="AC199" s="82"/>
      <c r="AD199" s="83"/>
      <c r="AE199" s="44">
        <f t="shared" si="36"/>
        <v>0</v>
      </c>
      <c r="AF199" s="81"/>
      <c r="AG199" s="82"/>
      <c r="AH199" s="83"/>
      <c r="AI199" s="44">
        <f t="shared" si="37"/>
        <v>0</v>
      </c>
      <c r="AJ199" s="81"/>
      <c r="AK199" s="82"/>
      <c r="AL199" s="83"/>
      <c r="AM199" s="44">
        <f t="shared" si="38"/>
        <v>0</v>
      </c>
      <c r="AN199" s="81"/>
      <c r="AO199" s="82"/>
      <c r="AP199" s="83"/>
      <c r="AQ199" s="44">
        <f t="shared" si="39"/>
        <v>0</v>
      </c>
      <c r="AR199" s="81"/>
      <c r="AS199" s="82"/>
      <c r="AT199" s="83"/>
      <c r="AU199" s="44">
        <f t="shared" si="40"/>
        <v>0</v>
      </c>
      <c r="AV199" s="81"/>
      <c r="AW199" s="82"/>
      <c r="AX199" s="83"/>
      <c r="AY199" s="44">
        <f t="shared" si="41"/>
        <v>0</v>
      </c>
      <c r="AZ199" s="81"/>
      <c r="BA199" s="82"/>
      <c r="BB199" s="83"/>
      <c r="BC199" s="44">
        <f t="shared" si="42"/>
        <v>0</v>
      </c>
      <c r="BD199" s="81"/>
      <c r="BE199" s="82"/>
      <c r="BF199" s="83"/>
      <c r="BG199" s="44">
        <f t="shared" si="43"/>
        <v>0</v>
      </c>
      <c r="BH199" s="81"/>
      <c r="BI199" s="82"/>
      <c r="BJ199" s="83"/>
      <c r="BK199" s="44">
        <f t="shared" si="44"/>
        <v>0</v>
      </c>
    </row>
    <row r="200" spans="1:63" ht="14.25" customHeight="1" x14ac:dyDescent="0.25">
      <c r="A200" s="41"/>
      <c r="B200" s="42"/>
      <c r="C200" s="42"/>
      <c r="D200" s="35">
        <v>166</v>
      </c>
      <c r="E200" s="84"/>
      <c r="F200" s="42"/>
      <c r="G200" s="48" t="str">
        <f t="shared" si="27"/>
        <v/>
      </c>
      <c r="H200" s="25" t="str">
        <f t="array" ref="H200">IF(I200="","",IFERROR(INDEX(Lid!$F:$F,MATCH($E200,Lid!$A:$A,0)),""))</f>
        <v/>
      </c>
      <c r="I200" s="93" t="str">
        <f t="shared" si="28"/>
        <v/>
      </c>
      <c r="J200" s="48" t="str">
        <f t="shared" si="29"/>
        <v/>
      </c>
      <c r="K200" s="25" t="str">
        <f t="array" ref="K200">IF(I200="","",IFERROR($D$6 &amp; " " &amp;INDEX(Lid!$B:$B,MATCH($E200,Lid!$A:$A,0)),""))</f>
        <v/>
      </c>
      <c r="L200" s="44" t="str">
        <f t="shared" si="30"/>
        <v/>
      </c>
      <c r="M200" s="44" t="str">
        <f t="shared" si="31"/>
        <v/>
      </c>
      <c r="N200" s="44" t="str">
        <f t="shared" si="32"/>
        <v/>
      </c>
      <c r="O200" s="42"/>
      <c r="P200" s="81"/>
      <c r="Q200" s="82"/>
      <c r="R200" s="83"/>
      <c r="S200" s="44">
        <f t="shared" si="33"/>
        <v>0</v>
      </c>
      <c r="T200" s="81"/>
      <c r="U200" s="82"/>
      <c r="V200" s="83"/>
      <c r="W200" s="44">
        <f t="shared" si="34"/>
        <v>0</v>
      </c>
      <c r="X200" s="81"/>
      <c r="Y200" s="82"/>
      <c r="Z200" s="83"/>
      <c r="AA200" s="44">
        <f t="shared" si="35"/>
        <v>0</v>
      </c>
      <c r="AB200" s="81"/>
      <c r="AC200" s="82"/>
      <c r="AD200" s="83"/>
      <c r="AE200" s="44">
        <f t="shared" si="36"/>
        <v>0</v>
      </c>
      <c r="AF200" s="81"/>
      <c r="AG200" s="82"/>
      <c r="AH200" s="83"/>
      <c r="AI200" s="44">
        <f t="shared" si="37"/>
        <v>0</v>
      </c>
      <c r="AJ200" s="81"/>
      <c r="AK200" s="82"/>
      <c r="AL200" s="83"/>
      <c r="AM200" s="44">
        <f t="shared" si="38"/>
        <v>0</v>
      </c>
      <c r="AN200" s="81"/>
      <c r="AO200" s="82"/>
      <c r="AP200" s="83"/>
      <c r="AQ200" s="44">
        <f t="shared" si="39"/>
        <v>0</v>
      </c>
      <c r="AR200" s="81"/>
      <c r="AS200" s="82"/>
      <c r="AT200" s="83"/>
      <c r="AU200" s="44">
        <f t="shared" si="40"/>
        <v>0</v>
      </c>
      <c r="AV200" s="81"/>
      <c r="AW200" s="82"/>
      <c r="AX200" s="83"/>
      <c r="AY200" s="44">
        <f t="shared" si="41"/>
        <v>0</v>
      </c>
      <c r="AZ200" s="81"/>
      <c r="BA200" s="82"/>
      <c r="BB200" s="83"/>
      <c r="BC200" s="44">
        <f t="shared" si="42"/>
        <v>0</v>
      </c>
      <c r="BD200" s="81"/>
      <c r="BE200" s="82"/>
      <c r="BF200" s="83"/>
      <c r="BG200" s="44">
        <f t="shared" si="43"/>
        <v>0</v>
      </c>
      <c r="BH200" s="81"/>
      <c r="BI200" s="82"/>
      <c r="BJ200" s="83"/>
      <c r="BK200" s="44">
        <f t="shared" si="44"/>
        <v>0</v>
      </c>
    </row>
    <row r="201" spans="1:63" ht="14.25" customHeight="1" x14ac:dyDescent="0.25">
      <c r="A201" s="41"/>
      <c r="B201" s="42"/>
      <c r="C201" s="42"/>
      <c r="D201" s="35">
        <v>167</v>
      </c>
      <c r="E201" s="84"/>
      <c r="F201" s="42"/>
      <c r="G201" s="48" t="str">
        <f t="shared" si="27"/>
        <v/>
      </c>
      <c r="H201" s="25" t="str">
        <f t="array" ref="H201">IF(I201="","",IFERROR(INDEX(Lid!$F:$F,MATCH($E201,Lid!$A:$A,0)),""))</f>
        <v/>
      </c>
      <c r="I201" s="93" t="str">
        <f t="shared" si="28"/>
        <v/>
      </c>
      <c r="J201" s="48" t="str">
        <f t="shared" si="29"/>
        <v/>
      </c>
      <c r="K201" s="25" t="str">
        <f t="array" ref="K201">IF(I201="","",IFERROR($D$6 &amp; " " &amp;INDEX(Lid!$B:$B,MATCH($E201,Lid!$A:$A,0)),""))</f>
        <v/>
      </c>
      <c r="L201" s="44" t="str">
        <f t="shared" si="30"/>
        <v/>
      </c>
      <c r="M201" s="44" t="str">
        <f t="shared" si="31"/>
        <v/>
      </c>
      <c r="N201" s="44" t="str">
        <f t="shared" si="32"/>
        <v/>
      </c>
      <c r="O201" s="42"/>
      <c r="P201" s="81"/>
      <c r="Q201" s="82"/>
      <c r="R201" s="83"/>
      <c r="S201" s="44">
        <f t="shared" si="33"/>
        <v>0</v>
      </c>
      <c r="T201" s="81"/>
      <c r="U201" s="82"/>
      <c r="V201" s="83"/>
      <c r="W201" s="44">
        <f t="shared" si="34"/>
        <v>0</v>
      </c>
      <c r="X201" s="81"/>
      <c r="Y201" s="82"/>
      <c r="Z201" s="83"/>
      <c r="AA201" s="44">
        <f t="shared" si="35"/>
        <v>0</v>
      </c>
      <c r="AB201" s="81"/>
      <c r="AC201" s="82"/>
      <c r="AD201" s="83"/>
      <c r="AE201" s="44">
        <f t="shared" si="36"/>
        <v>0</v>
      </c>
      <c r="AF201" s="81"/>
      <c r="AG201" s="82"/>
      <c r="AH201" s="83"/>
      <c r="AI201" s="44">
        <f t="shared" si="37"/>
        <v>0</v>
      </c>
      <c r="AJ201" s="81"/>
      <c r="AK201" s="82"/>
      <c r="AL201" s="83"/>
      <c r="AM201" s="44">
        <f t="shared" si="38"/>
        <v>0</v>
      </c>
      <c r="AN201" s="81"/>
      <c r="AO201" s="82"/>
      <c r="AP201" s="83"/>
      <c r="AQ201" s="44">
        <f t="shared" si="39"/>
        <v>0</v>
      </c>
      <c r="AR201" s="81"/>
      <c r="AS201" s="82"/>
      <c r="AT201" s="83"/>
      <c r="AU201" s="44">
        <f t="shared" si="40"/>
        <v>0</v>
      </c>
      <c r="AV201" s="81"/>
      <c r="AW201" s="82"/>
      <c r="AX201" s="83"/>
      <c r="AY201" s="44">
        <f t="shared" si="41"/>
        <v>0</v>
      </c>
      <c r="AZ201" s="81"/>
      <c r="BA201" s="82"/>
      <c r="BB201" s="83"/>
      <c r="BC201" s="44">
        <f t="shared" si="42"/>
        <v>0</v>
      </c>
      <c r="BD201" s="81"/>
      <c r="BE201" s="82"/>
      <c r="BF201" s="83"/>
      <c r="BG201" s="44">
        <f t="shared" si="43"/>
        <v>0</v>
      </c>
      <c r="BH201" s="81"/>
      <c r="BI201" s="82"/>
      <c r="BJ201" s="83"/>
      <c r="BK201" s="44">
        <f t="shared" si="44"/>
        <v>0</v>
      </c>
    </row>
    <row r="202" spans="1:63" ht="14.25" customHeight="1" x14ac:dyDescent="0.25">
      <c r="A202" s="41"/>
      <c r="B202" s="42"/>
      <c r="C202" s="42"/>
      <c r="D202" s="35">
        <v>168</v>
      </c>
      <c r="E202" s="84"/>
      <c r="F202" s="42"/>
      <c r="G202" s="48" t="str">
        <f t="shared" si="27"/>
        <v/>
      </c>
      <c r="H202" s="25" t="str">
        <f t="array" ref="H202">IF(I202="","",IFERROR(INDEX(Lid!$F:$F,MATCH($E202,Lid!$A:$A,0)),""))</f>
        <v/>
      </c>
      <c r="I202" s="93" t="str">
        <f t="shared" si="28"/>
        <v/>
      </c>
      <c r="J202" s="48" t="str">
        <f t="shared" si="29"/>
        <v/>
      </c>
      <c r="K202" s="25" t="str">
        <f t="array" ref="K202">IF(I202="","",IFERROR($D$6 &amp; " " &amp;INDEX(Lid!$B:$B,MATCH($E202,Lid!$A:$A,0)),""))</f>
        <v/>
      </c>
      <c r="L202" s="44" t="str">
        <f t="shared" si="30"/>
        <v/>
      </c>
      <c r="M202" s="44" t="str">
        <f t="shared" si="31"/>
        <v/>
      </c>
      <c r="N202" s="44" t="str">
        <f t="shared" si="32"/>
        <v/>
      </c>
      <c r="O202" s="42"/>
      <c r="P202" s="81"/>
      <c r="Q202" s="82"/>
      <c r="R202" s="83"/>
      <c r="S202" s="44">
        <f t="shared" si="33"/>
        <v>0</v>
      </c>
      <c r="T202" s="81"/>
      <c r="U202" s="82"/>
      <c r="V202" s="83"/>
      <c r="W202" s="44">
        <f t="shared" si="34"/>
        <v>0</v>
      </c>
      <c r="X202" s="81"/>
      <c r="Y202" s="82"/>
      <c r="Z202" s="83"/>
      <c r="AA202" s="44">
        <f t="shared" si="35"/>
        <v>0</v>
      </c>
      <c r="AB202" s="81"/>
      <c r="AC202" s="82"/>
      <c r="AD202" s="83"/>
      <c r="AE202" s="44">
        <f t="shared" si="36"/>
        <v>0</v>
      </c>
      <c r="AF202" s="81"/>
      <c r="AG202" s="82"/>
      <c r="AH202" s="83"/>
      <c r="AI202" s="44">
        <f t="shared" si="37"/>
        <v>0</v>
      </c>
      <c r="AJ202" s="81"/>
      <c r="AK202" s="82"/>
      <c r="AL202" s="83"/>
      <c r="AM202" s="44">
        <f t="shared" si="38"/>
        <v>0</v>
      </c>
      <c r="AN202" s="81"/>
      <c r="AO202" s="82"/>
      <c r="AP202" s="83"/>
      <c r="AQ202" s="44">
        <f t="shared" si="39"/>
        <v>0</v>
      </c>
      <c r="AR202" s="81"/>
      <c r="AS202" s="82"/>
      <c r="AT202" s="83"/>
      <c r="AU202" s="44">
        <f t="shared" si="40"/>
        <v>0</v>
      </c>
      <c r="AV202" s="81"/>
      <c r="AW202" s="82"/>
      <c r="AX202" s="83"/>
      <c r="AY202" s="44">
        <f t="shared" si="41"/>
        <v>0</v>
      </c>
      <c r="AZ202" s="81"/>
      <c r="BA202" s="82"/>
      <c r="BB202" s="83"/>
      <c r="BC202" s="44">
        <f t="shared" si="42"/>
        <v>0</v>
      </c>
      <c r="BD202" s="81"/>
      <c r="BE202" s="82"/>
      <c r="BF202" s="83"/>
      <c r="BG202" s="44">
        <f t="shared" si="43"/>
        <v>0</v>
      </c>
      <c r="BH202" s="81"/>
      <c r="BI202" s="82"/>
      <c r="BJ202" s="83"/>
      <c r="BK202" s="44">
        <f t="shared" si="44"/>
        <v>0</v>
      </c>
    </row>
    <row r="203" spans="1:63" ht="14.25" customHeight="1" x14ac:dyDescent="0.25">
      <c r="A203" s="41"/>
      <c r="B203" s="42"/>
      <c r="C203" s="42"/>
      <c r="D203" s="35">
        <v>169</v>
      </c>
      <c r="E203" s="84"/>
      <c r="F203" s="42"/>
      <c r="G203" s="48" t="str">
        <f t="shared" si="27"/>
        <v/>
      </c>
      <c r="H203" s="25" t="str">
        <f t="array" ref="H203">IF(I203="","",IFERROR(INDEX(Lid!$F:$F,MATCH($E203,Lid!$A:$A,0)),""))</f>
        <v/>
      </c>
      <c r="I203" s="93" t="str">
        <f t="shared" si="28"/>
        <v/>
      </c>
      <c r="J203" s="48" t="str">
        <f t="shared" si="29"/>
        <v/>
      </c>
      <c r="K203" s="25" t="str">
        <f t="array" ref="K203">IF(I203="","",IFERROR($D$6 &amp; " " &amp;INDEX(Lid!$B:$B,MATCH($E203,Lid!$A:$A,0)),""))</f>
        <v/>
      </c>
      <c r="L203" s="44" t="str">
        <f t="shared" si="30"/>
        <v/>
      </c>
      <c r="M203" s="44" t="str">
        <f t="shared" si="31"/>
        <v/>
      </c>
      <c r="N203" s="44" t="str">
        <f t="shared" si="32"/>
        <v/>
      </c>
      <c r="O203" s="42"/>
      <c r="P203" s="81"/>
      <c r="Q203" s="82"/>
      <c r="R203" s="83"/>
      <c r="S203" s="44">
        <f t="shared" si="33"/>
        <v>0</v>
      </c>
      <c r="T203" s="81"/>
      <c r="U203" s="82"/>
      <c r="V203" s="83"/>
      <c r="W203" s="44">
        <f t="shared" si="34"/>
        <v>0</v>
      </c>
      <c r="X203" s="81"/>
      <c r="Y203" s="82"/>
      <c r="Z203" s="83"/>
      <c r="AA203" s="44">
        <f t="shared" si="35"/>
        <v>0</v>
      </c>
      <c r="AB203" s="81"/>
      <c r="AC203" s="82"/>
      <c r="AD203" s="83"/>
      <c r="AE203" s="44">
        <f t="shared" si="36"/>
        <v>0</v>
      </c>
      <c r="AF203" s="81"/>
      <c r="AG203" s="82"/>
      <c r="AH203" s="83"/>
      <c r="AI203" s="44">
        <f t="shared" si="37"/>
        <v>0</v>
      </c>
      <c r="AJ203" s="81"/>
      <c r="AK203" s="82"/>
      <c r="AL203" s="83"/>
      <c r="AM203" s="44">
        <f t="shared" si="38"/>
        <v>0</v>
      </c>
      <c r="AN203" s="81"/>
      <c r="AO203" s="82"/>
      <c r="AP203" s="83"/>
      <c r="AQ203" s="44">
        <f t="shared" si="39"/>
        <v>0</v>
      </c>
      <c r="AR203" s="81"/>
      <c r="AS203" s="82"/>
      <c r="AT203" s="83"/>
      <c r="AU203" s="44">
        <f t="shared" si="40"/>
        <v>0</v>
      </c>
      <c r="AV203" s="81"/>
      <c r="AW203" s="82"/>
      <c r="AX203" s="83"/>
      <c r="AY203" s="44">
        <f t="shared" si="41"/>
        <v>0</v>
      </c>
      <c r="AZ203" s="81"/>
      <c r="BA203" s="82"/>
      <c r="BB203" s="83"/>
      <c r="BC203" s="44">
        <f t="shared" si="42"/>
        <v>0</v>
      </c>
      <c r="BD203" s="81"/>
      <c r="BE203" s="82"/>
      <c r="BF203" s="83"/>
      <c r="BG203" s="44">
        <f t="shared" si="43"/>
        <v>0</v>
      </c>
      <c r="BH203" s="81"/>
      <c r="BI203" s="82"/>
      <c r="BJ203" s="83"/>
      <c r="BK203" s="44">
        <f t="shared" si="44"/>
        <v>0</v>
      </c>
    </row>
    <row r="204" spans="1:63" ht="14.25" customHeight="1" x14ac:dyDescent="0.25">
      <c r="A204" s="41"/>
      <c r="B204" s="42"/>
      <c r="C204" s="42"/>
      <c r="D204" s="35">
        <v>170</v>
      </c>
      <c r="E204" s="84"/>
      <c r="F204" s="42"/>
      <c r="G204" s="48" t="str">
        <f t="shared" si="27"/>
        <v/>
      </c>
      <c r="H204" s="25" t="str">
        <f t="array" ref="H204">IF(I204="","",IFERROR(INDEX(Lid!$F:$F,MATCH($E204,Lid!$A:$A,0)),""))</f>
        <v/>
      </c>
      <c r="I204" s="93" t="str">
        <f t="shared" si="28"/>
        <v/>
      </c>
      <c r="J204" s="48" t="str">
        <f t="shared" si="29"/>
        <v/>
      </c>
      <c r="K204" s="25" t="str">
        <f t="array" ref="K204">IF(I204="","",IFERROR($D$6 &amp; " " &amp;INDEX(Lid!$B:$B,MATCH($E204,Lid!$A:$A,0)),""))</f>
        <v/>
      </c>
      <c r="L204" s="44" t="str">
        <f t="shared" si="30"/>
        <v/>
      </c>
      <c r="M204" s="44" t="str">
        <f t="shared" si="31"/>
        <v/>
      </c>
      <c r="N204" s="44" t="str">
        <f t="shared" si="32"/>
        <v/>
      </c>
      <c r="O204" s="42"/>
      <c r="P204" s="81"/>
      <c r="Q204" s="82"/>
      <c r="R204" s="83"/>
      <c r="S204" s="44">
        <f t="shared" si="33"/>
        <v>0</v>
      </c>
      <c r="T204" s="81"/>
      <c r="U204" s="82"/>
      <c r="V204" s="83"/>
      <c r="W204" s="44">
        <f t="shared" si="34"/>
        <v>0</v>
      </c>
      <c r="X204" s="81"/>
      <c r="Y204" s="82"/>
      <c r="Z204" s="83"/>
      <c r="AA204" s="44">
        <f t="shared" si="35"/>
        <v>0</v>
      </c>
      <c r="AB204" s="81"/>
      <c r="AC204" s="82"/>
      <c r="AD204" s="83"/>
      <c r="AE204" s="44">
        <f t="shared" si="36"/>
        <v>0</v>
      </c>
      <c r="AF204" s="81"/>
      <c r="AG204" s="82"/>
      <c r="AH204" s="83"/>
      <c r="AI204" s="44">
        <f t="shared" si="37"/>
        <v>0</v>
      </c>
      <c r="AJ204" s="81"/>
      <c r="AK204" s="82"/>
      <c r="AL204" s="83"/>
      <c r="AM204" s="44">
        <f t="shared" si="38"/>
        <v>0</v>
      </c>
      <c r="AN204" s="81"/>
      <c r="AO204" s="82"/>
      <c r="AP204" s="83"/>
      <c r="AQ204" s="44">
        <f t="shared" si="39"/>
        <v>0</v>
      </c>
      <c r="AR204" s="81"/>
      <c r="AS204" s="82"/>
      <c r="AT204" s="83"/>
      <c r="AU204" s="44">
        <f t="shared" si="40"/>
        <v>0</v>
      </c>
      <c r="AV204" s="81"/>
      <c r="AW204" s="82"/>
      <c r="AX204" s="83"/>
      <c r="AY204" s="44">
        <f t="shared" si="41"/>
        <v>0</v>
      </c>
      <c r="AZ204" s="81"/>
      <c r="BA204" s="82"/>
      <c r="BB204" s="83"/>
      <c r="BC204" s="44">
        <f t="shared" si="42"/>
        <v>0</v>
      </c>
      <c r="BD204" s="81"/>
      <c r="BE204" s="82"/>
      <c r="BF204" s="83"/>
      <c r="BG204" s="44">
        <f t="shared" si="43"/>
        <v>0</v>
      </c>
      <c r="BH204" s="81"/>
      <c r="BI204" s="82"/>
      <c r="BJ204" s="83"/>
      <c r="BK204" s="44">
        <f t="shared" si="44"/>
        <v>0</v>
      </c>
    </row>
    <row r="205" spans="1:63" ht="14.25" customHeight="1" x14ac:dyDescent="0.25">
      <c r="A205" s="41"/>
      <c r="B205" s="42"/>
      <c r="C205" s="42"/>
      <c r="D205" s="35">
        <v>171</v>
      </c>
      <c r="E205" s="84"/>
      <c r="F205" s="42"/>
      <c r="G205" s="48" t="str">
        <f t="shared" si="27"/>
        <v/>
      </c>
      <c r="H205" s="25" t="str">
        <f t="array" ref="H205">IF(I205="","",IFERROR(INDEX(Lid!$F:$F,MATCH($E205,Lid!$A:$A,0)),""))</f>
        <v/>
      </c>
      <c r="I205" s="93" t="str">
        <f t="shared" si="28"/>
        <v/>
      </c>
      <c r="J205" s="48" t="str">
        <f t="shared" si="29"/>
        <v/>
      </c>
      <c r="K205" s="25" t="str">
        <f t="array" ref="K205">IF(I205="","",IFERROR($D$6 &amp; " " &amp;INDEX(Lid!$B:$B,MATCH($E205,Lid!$A:$A,0)),""))</f>
        <v/>
      </c>
      <c r="L205" s="44" t="str">
        <f t="shared" si="30"/>
        <v/>
      </c>
      <c r="M205" s="44" t="str">
        <f t="shared" si="31"/>
        <v/>
      </c>
      <c r="N205" s="44" t="str">
        <f t="shared" si="32"/>
        <v/>
      </c>
      <c r="O205" s="42"/>
      <c r="P205" s="81"/>
      <c r="Q205" s="82"/>
      <c r="R205" s="83"/>
      <c r="S205" s="44">
        <f t="shared" si="33"/>
        <v>0</v>
      </c>
      <c r="T205" s="81"/>
      <c r="U205" s="82"/>
      <c r="V205" s="83"/>
      <c r="W205" s="44">
        <f t="shared" si="34"/>
        <v>0</v>
      </c>
      <c r="X205" s="81"/>
      <c r="Y205" s="82"/>
      <c r="Z205" s="83"/>
      <c r="AA205" s="44">
        <f t="shared" si="35"/>
        <v>0</v>
      </c>
      <c r="AB205" s="81"/>
      <c r="AC205" s="82"/>
      <c r="AD205" s="83"/>
      <c r="AE205" s="44">
        <f t="shared" si="36"/>
        <v>0</v>
      </c>
      <c r="AF205" s="81"/>
      <c r="AG205" s="82"/>
      <c r="AH205" s="83"/>
      <c r="AI205" s="44">
        <f t="shared" si="37"/>
        <v>0</v>
      </c>
      <c r="AJ205" s="81"/>
      <c r="AK205" s="82"/>
      <c r="AL205" s="83"/>
      <c r="AM205" s="44">
        <f t="shared" si="38"/>
        <v>0</v>
      </c>
      <c r="AN205" s="81"/>
      <c r="AO205" s="82"/>
      <c r="AP205" s="83"/>
      <c r="AQ205" s="44">
        <f t="shared" si="39"/>
        <v>0</v>
      </c>
      <c r="AR205" s="81"/>
      <c r="AS205" s="82"/>
      <c r="AT205" s="83"/>
      <c r="AU205" s="44">
        <f t="shared" si="40"/>
        <v>0</v>
      </c>
      <c r="AV205" s="81"/>
      <c r="AW205" s="82"/>
      <c r="AX205" s="83"/>
      <c r="AY205" s="44">
        <f t="shared" si="41"/>
        <v>0</v>
      </c>
      <c r="AZ205" s="81"/>
      <c r="BA205" s="82"/>
      <c r="BB205" s="83"/>
      <c r="BC205" s="44">
        <f t="shared" si="42"/>
        <v>0</v>
      </c>
      <c r="BD205" s="81"/>
      <c r="BE205" s="82"/>
      <c r="BF205" s="83"/>
      <c r="BG205" s="44">
        <f t="shared" si="43"/>
        <v>0</v>
      </c>
      <c r="BH205" s="81"/>
      <c r="BI205" s="82"/>
      <c r="BJ205" s="83"/>
      <c r="BK205" s="44">
        <f t="shared" si="44"/>
        <v>0</v>
      </c>
    </row>
    <row r="206" spans="1:63" ht="14.25" customHeight="1" x14ac:dyDescent="0.25">
      <c r="A206" s="41"/>
      <c r="B206" s="42"/>
      <c r="C206" s="42"/>
      <c r="D206" s="35">
        <v>172</v>
      </c>
      <c r="E206" s="84"/>
      <c r="F206" s="42"/>
      <c r="G206" s="48" t="str">
        <f t="shared" si="27"/>
        <v/>
      </c>
      <c r="H206" s="25" t="str">
        <f t="array" ref="H206">IF(I206="","",IFERROR(INDEX(Lid!$F:$F,MATCH($E206,Lid!$A:$A,0)),""))</f>
        <v/>
      </c>
      <c r="I206" s="93" t="str">
        <f t="shared" si="28"/>
        <v/>
      </c>
      <c r="J206" s="48" t="str">
        <f t="shared" si="29"/>
        <v/>
      </c>
      <c r="K206" s="25" t="str">
        <f t="array" ref="K206">IF(I206="","",IFERROR($D$6 &amp; " " &amp;INDEX(Lid!$B:$B,MATCH($E206,Lid!$A:$A,0)),""))</f>
        <v/>
      </c>
      <c r="L206" s="44" t="str">
        <f t="shared" si="30"/>
        <v/>
      </c>
      <c r="M206" s="44" t="str">
        <f t="shared" si="31"/>
        <v/>
      </c>
      <c r="N206" s="44" t="str">
        <f t="shared" si="32"/>
        <v/>
      </c>
      <c r="O206" s="42"/>
      <c r="P206" s="81"/>
      <c r="Q206" s="82"/>
      <c r="R206" s="83"/>
      <c r="S206" s="44">
        <f t="shared" si="33"/>
        <v>0</v>
      </c>
      <c r="T206" s="81"/>
      <c r="U206" s="82"/>
      <c r="V206" s="83"/>
      <c r="W206" s="44">
        <f t="shared" si="34"/>
        <v>0</v>
      </c>
      <c r="X206" s="81"/>
      <c r="Y206" s="82"/>
      <c r="Z206" s="83"/>
      <c r="AA206" s="44">
        <f t="shared" si="35"/>
        <v>0</v>
      </c>
      <c r="AB206" s="81"/>
      <c r="AC206" s="82"/>
      <c r="AD206" s="83"/>
      <c r="AE206" s="44">
        <f t="shared" si="36"/>
        <v>0</v>
      </c>
      <c r="AF206" s="81"/>
      <c r="AG206" s="82"/>
      <c r="AH206" s="83"/>
      <c r="AI206" s="44">
        <f t="shared" si="37"/>
        <v>0</v>
      </c>
      <c r="AJ206" s="81"/>
      <c r="AK206" s="82"/>
      <c r="AL206" s="83"/>
      <c r="AM206" s="44">
        <f t="shared" si="38"/>
        <v>0</v>
      </c>
      <c r="AN206" s="81"/>
      <c r="AO206" s="82"/>
      <c r="AP206" s="83"/>
      <c r="AQ206" s="44">
        <f t="shared" si="39"/>
        <v>0</v>
      </c>
      <c r="AR206" s="81"/>
      <c r="AS206" s="82"/>
      <c r="AT206" s="83"/>
      <c r="AU206" s="44">
        <f t="shared" si="40"/>
        <v>0</v>
      </c>
      <c r="AV206" s="81"/>
      <c r="AW206" s="82"/>
      <c r="AX206" s="83"/>
      <c r="AY206" s="44">
        <f t="shared" si="41"/>
        <v>0</v>
      </c>
      <c r="AZ206" s="81"/>
      <c r="BA206" s="82"/>
      <c r="BB206" s="83"/>
      <c r="BC206" s="44">
        <f t="shared" si="42"/>
        <v>0</v>
      </c>
      <c r="BD206" s="81"/>
      <c r="BE206" s="82"/>
      <c r="BF206" s="83"/>
      <c r="BG206" s="44">
        <f t="shared" si="43"/>
        <v>0</v>
      </c>
      <c r="BH206" s="81"/>
      <c r="BI206" s="82"/>
      <c r="BJ206" s="83"/>
      <c r="BK206" s="44">
        <f t="shared" si="44"/>
        <v>0</v>
      </c>
    </row>
    <row r="207" spans="1:63" ht="14.25" customHeight="1" x14ac:dyDescent="0.25">
      <c r="A207" s="41"/>
      <c r="B207" s="42"/>
      <c r="C207" s="42"/>
      <c r="D207" s="35">
        <v>173</v>
      </c>
      <c r="E207" s="84"/>
      <c r="F207" s="42"/>
      <c r="G207" s="48" t="str">
        <f t="shared" si="27"/>
        <v/>
      </c>
      <c r="H207" s="25" t="str">
        <f t="array" ref="H207">IF(I207="","",IFERROR(INDEX(Lid!$F:$F,MATCH($E207,Lid!$A:$A,0)),""))</f>
        <v/>
      </c>
      <c r="I207" s="93" t="str">
        <f t="shared" si="28"/>
        <v/>
      </c>
      <c r="J207" s="48" t="str">
        <f t="shared" si="29"/>
        <v/>
      </c>
      <c r="K207" s="25" t="str">
        <f t="array" ref="K207">IF(I207="","",IFERROR($D$6 &amp; " " &amp;INDEX(Lid!$B:$B,MATCH($E207,Lid!$A:$A,0)),""))</f>
        <v/>
      </c>
      <c r="L207" s="44" t="str">
        <f t="shared" si="30"/>
        <v/>
      </c>
      <c r="M207" s="44" t="str">
        <f t="shared" si="31"/>
        <v/>
      </c>
      <c r="N207" s="44" t="str">
        <f t="shared" si="32"/>
        <v/>
      </c>
      <c r="O207" s="42"/>
      <c r="P207" s="81"/>
      <c r="Q207" s="82"/>
      <c r="R207" s="83"/>
      <c r="S207" s="44">
        <f t="shared" si="33"/>
        <v>0</v>
      </c>
      <c r="T207" s="81"/>
      <c r="U207" s="82"/>
      <c r="V207" s="83"/>
      <c r="W207" s="44">
        <f t="shared" si="34"/>
        <v>0</v>
      </c>
      <c r="X207" s="81"/>
      <c r="Y207" s="82"/>
      <c r="Z207" s="83"/>
      <c r="AA207" s="44">
        <f t="shared" si="35"/>
        <v>0</v>
      </c>
      <c r="AB207" s="81"/>
      <c r="AC207" s="82"/>
      <c r="AD207" s="83"/>
      <c r="AE207" s="44">
        <f t="shared" si="36"/>
        <v>0</v>
      </c>
      <c r="AF207" s="81"/>
      <c r="AG207" s="82"/>
      <c r="AH207" s="83"/>
      <c r="AI207" s="44">
        <f t="shared" si="37"/>
        <v>0</v>
      </c>
      <c r="AJ207" s="81"/>
      <c r="AK207" s="82"/>
      <c r="AL207" s="83"/>
      <c r="AM207" s="44">
        <f t="shared" si="38"/>
        <v>0</v>
      </c>
      <c r="AN207" s="81"/>
      <c r="AO207" s="82"/>
      <c r="AP207" s="83"/>
      <c r="AQ207" s="44">
        <f t="shared" si="39"/>
        <v>0</v>
      </c>
      <c r="AR207" s="81"/>
      <c r="AS207" s="82"/>
      <c r="AT207" s="83"/>
      <c r="AU207" s="44">
        <f t="shared" si="40"/>
        <v>0</v>
      </c>
      <c r="AV207" s="81"/>
      <c r="AW207" s="82"/>
      <c r="AX207" s="83"/>
      <c r="AY207" s="44">
        <f t="shared" si="41"/>
        <v>0</v>
      </c>
      <c r="AZ207" s="81"/>
      <c r="BA207" s="82"/>
      <c r="BB207" s="83"/>
      <c r="BC207" s="44">
        <f t="shared" si="42"/>
        <v>0</v>
      </c>
      <c r="BD207" s="81"/>
      <c r="BE207" s="82"/>
      <c r="BF207" s="83"/>
      <c r="BG207" s="44">
        <f t="shared" si="43"/>
        <v>0</v>
      </c>
      <c r="BH207" s="81"/>
      <c r="BI207" s="82"/>
      <c r="BJ207" s="83"/>
      <c r="BK207" s="44">
        <f t="shared" si="44"/>
        <v>0</v>
      </c>
    </row>
    <row r="208" spans="1:63" ht="14.25" customHeight="1" x14ac:dyDescent="0.25">
      <c r="A208" s="41"/>
      <c r="B208" s="42"/>
      <c r="C208" s="42"/>
      <c r="D208" s="35">
        <v>174</v>
      </c>
      <c r="E208" s="84"/>
      <c r="F208" s="42"/>
      <c r="G208" s="48" t="str">
        <f t="shared" si="27"/>
        <v/>
      </c>
      <c r="H208" s="25" t="str">
        <f t="array" ref="H208">IF(I208="","",IFERROR(INDEX(Lid!$F:$F,MATCH($E208,Lid!$A:$A,0)),""))</f>
        <v/>
      </c>
      <c r="I208" s="93" t="str">
        <f t="shared" si="28"/>
        <v/>
      </c>
      <c r="J208" s="48" t="str">
        <f t="shared" si="29"/>
        <v/>
      </c>
      <c r="K208" s="25" t="str">
        <f t="array" ref="K208">IF(I208="","",IFERROR($D$6 &amp; " " &amp;INDEX(Lid!$B:$B,MATCH($E208,Lid!$A:$A,0)),""))</f>
        <v/>
      </c>
      <c r="L208" s="44" t="str">
        <f t="shared" si="30"/>
        <v/>
      </c>
      <c r="M208" s="44" t="str">
        <f t="shared" si="31"/>
        <v/>
      </c>
      <c r="N208" s="44" t="str">
        <f t="shared" si="32"/>
        <v/>
      </c>
      <c r="O208" s="42"/>
      <c r="P208" s="81"/>
      <c r="Q208" s="82"/>
      <c r="R208" s="83"/>
      <c r="S208" s="44">
        <f t="shared" si="33"/>
        <v>0</v>
      </c>
      <c r="T208" s="81"/>
      <c r="U208" s="82"/>
      <c r="V208" s="83"/>
      <c r="W208" s="44">
        <f t="shared" si="34"/>
        <v>0</v>
      </c>
      <c r="X208" s="81"/>
      <c r="Y208" s="82"/>
      <c r="Z208" s="83"/>
      <c r="AA208" s="44">
        <f t="shared" si="35"/>
        <v>0</v>
      </c>
      <c r="AB208" s="81"/>
      <c r="AC208" s="82"/>
      <c r="AD208" s="83"/>
      <c r="AE208" s="44">
        <f t="shared" si="36"/>
        <v>0</v>
      </c>
      <c r="AF208" s="81"/>
      <c r="AG208" s="82"/>
      <c r="AH208" s="83"/>
      <c r="AI208" s="44">
        <f t="shared" si="37"/>
        <v>0</v>
      </c>
      <c r="AJ208" s="81"/>
      <c r="AK208" s="82"/>
      <c r="AL208" s="83"/>
      <c r="AM208" s="44">
        <f t="shared" si="38"/>
        <v>0</v>
      </c>
      <c r="AN208" s="81"/>
      <c r="AO208" s="82"/>
      <c r="AP208" s="83"/>
      <c r="AQ208" s="44">
        <f t="shared" si="39"/>
        <v>0</v>
      </c>
      <c r="AR208" s="81"/>
      <c r="AS208" s="82"/>
      <c r="AT208" s="83"/>
      <c r="AU208" s="44">
        <f t="shared" si="40"/>
        <v>0</v>
      </c>
      <c r="AV208" s="81"/>
      <c r="AW208" s="82"/>
      <c r="AX208" s="83"/>
      <c r="AY208" s="44">
        <f t="shared" si="41"/>
        <v>0</v>
      </c>
      <c r="AZ208" s="81"/>
      <c r="BA208" s="82"/>
      <c r="BB208" s="83"/>
      <c r="BC208" s="44">
        <f t="shared" si="42"/>
        <v>0</v>
      </c>
      <c r="BD208" s="81"/>
      <c r="BE208" s="82"/>
      <c r="BF208" s="83"/>
      <c r="BG208" s="44">
        <f t="shared" si="43"/>
        <v>0</v>
      </c>
      <c r="BH208" s="81"/>
      <c r="BI208" s="82"/>
      <c r="BJ208" s="83"/>
      <c r="BK208" s="44">
        <f t="shared" si="44"/>
        <v>0</v>
      </c>
    </row>
    <row r="209" spans="1:63" ht="14.25" customHeight="1" x14ac:dyDescent="0.25">
      <c r="A209" s="41"/>
      <c r="B209" s="42"/>
      <c r="C209" s="42"/>
      <c r="D209" s="35">
        <v>175</v>
      </c>
      <c r="E209" s="84"/>
      <c r="F209" s="42"/>
      <c r="G209" s="48" t="str">
        <f t="shared" si="27"/>
        <v/>
      </c>
      <c r="H209" s="25" t="str">
        <f t="array" ref="H209">IF(I209="","",IFERROR(INDEX(Lid!$F:$F,MATCH($E209,Lid!$A:$A,0)),""))</f>
        <v/>
      </c>
      <c r="I209" s="93" t="str">
        <f t="shared" si="28"/>
        <v/>
      </c>
      <c r="J209" s="48" t="str">
        <f t="shared" si="29"/>
        <v/>
      </c>
      <c r="K209" s="25" t="str">
        <f t="array" ref="K209">IF(I209="","",IFERROR($D$6 &amp; " " &amp;INDEX(Lid!$B:$B,MATCH($E209,Lid!$A:$A,0)),""))</f>
        <v/>
      </c>
      <c r="L209" s="44" t="str">
        <f t="shared" si="30"/>
        <v/>
      </c>
      <c r="M209" s="44" t="str">
        <f t="shared" si="31"/>
        <v/>
      </c>
      <c r="N209" s="44" t="str">
        <f t="shared" si="32"/>
        <v/>
      </c>
      <c r="O209" s="42"/>
      <c r="P209" s="81"/>
      <c r="Q209" s="82"/>
      <c r="R209" s="83"/>
      <c r="S209" s="44">
        <f t="shared" si="33"/>
        <v>0</v>
      </c>
      <c r="T209" s="81"/>
      <c r="U209" s="82"/>
      <c r="V209" s="83"/>
      <c r="W209" s="44">
        <f t="shared" si="34"/>
        <v>0</v>
      </c>
      <c r="X209" s="81"/>
      <c r="Y209" s="82"/>
      <c r="Z209" s="83"/>
      <c r="AA209" s="44">
        <f t="shared" si="35"/>
        <v>0</v>
      </c>
      <c r="AB209" s="81"/>
      <c r="AC209" s="82"/>
      <c r="AD209" s="83"/>
      <c r="AE209" s="44">
        <f t="shared" si="36"/>
        <v>0</v>
      </c>
      <c r="AF209" s="81"/>
      <c r="AG209" s="82"/>
      <c r="AH209" s="83"/>
      <c r="AI209" s="44">
        <f t="shared" si="37"/>
        <v>0</v>
      </c>
      <c r="AJ209" s="81"/>
      <c r="AK209" s="82"/>
      <c r="AL209" s="83"/>
      <c r="AM209" s="44">
        <f t="shared" si="38"/>
        <v>0</v>
      </c>
      <c r="AN209" s="81"/>
      <c r="AO209" s="82"/>
      <c r="AP209" s="83"/>
      <c r="AQ209" s="44">
        <f t="shared" si="39"/>
        <v>0</v>
      </c>
      <c r="AR209" s="81"/>
      <c r="AS209" s="82"/>
      <c r="AT209" s="83"/>
      <c r="AU209" s="44">
        <f t="shared" si="40"/>
        <v>0</v>
      </c>
      <c r="AV209" s="81"/>
      <c r="AW209" s="82"/>
      <c r="AX209" s="83"/>
      <c r="AY209" s="44">
        <f t="shared" si="41"/>
        <v>0</v>
      </c>
      <c r="AZ209" s="81"/>
      <c r="BA209" s="82"/>
      <c r="BB209" s="83"/>
      <c r="BC209" s="44">
        <f t="shared" si="42"/>
        <v>0</v>
      </c>
      <c r="BD209" s="81"/>
      <c r="BE209" s="82"/>
      <c r="BF209" s="83"/>
      <c r="BG209" s="44">
        <f t="shared" si="43"/>
        <v>0</v>
      </c>
      <c r="BH209" s="81"/>
      <c r="BI209" s="82"/>
      <c r="BJ209" s="83"/>
      <c r="BK209" s="44">
        <f t="shared" si="44"/>
        <v>0</v>
      </c>
    </row>
    <row r="210" spans="1:63" ht="14.25" customHeight="1" x14ac:dyDescent="0.25">
      <c r="A210" s="41"/>
      <c r="B210" s="42"/>
      <c r="C210" s="42"/>
      <c r="D210" s="35">
        <v>176</v>
      </c>
      <c r="E210" s="84"/>
      <c r="F210" s="42"/>
      <c r="G210" s="48" t="str">
        <f t="shared" si="27"/>
        <v/>
      </c>
      <c r="H210" s="25" t="str">
        <f t="array" ref="H210">IF(I210="","",IFERROR(INDEX(Lid!$F:$F,MATCH($E210,Lid!$A:$A,0)),""))</f>
        <v/>
      </c>
      <c r="I210" s="93" t="str">
        <f t="shared" si="28"/>
        <v/>
      </c>
      <c r="J210" s="48" t="str">
        <f t="shared" si="29"/>
        <v/>
      </c>
      <c r="K210" s="25" t="str">
        <f t="array" ref="K210">IF(I210="","",IFERROR($D$6 &amp; " " &amp;INDEX(Lid!$B:$B,MATCH($E210,Lid!$A:$A,0)),""))</f>
        <v/>
      </c>
      <c r="L210" s="44" t="str">
        <f t="shared" si="30"/>
        <v/>
      </c>
      <c r="M210" s="44" t="str">
        <f t="shared" si="31"/>
        <v/>
      </c>
      <c r="N210" s="44" t="str">
        <f t="shared" si="32"/>
        <v/>
      </c>
      <c r="O210" s="42"/>
      <c r="P210" s="81"/>
      <c r="Q210" s="82"/>
      <c r="R210" s="83"/>
      <c r="S210" s="44">
        <f t="shared" si="33"/>
        <v>0</v>
      </c>
      <c r="T210" s="81"/>
      <c r="U210" s="82"/>
      <c r="V210" s="83"/>
      <c r="W210" s="44">
        <f t="shared" si="34"/>
        <v>0</v>
      </c>
      <c r="X210" s="81"/>
      <c r="Y210" s="82"/>
      <c r="Z210" s="83"/>
      <c r="AA210" s="44">
        <f t="shared" si="35"/>
        <v>0</v>
      </c>
      <c r="AB210" s="81"/>
      <c r="AC210" s="82"/>
      <c r="AD210" s="83"/>
      <c r="AE210" s="44">
        <f t="shared" si="36"/>
        <v>0</v>
      </c>
      <c r="AF210" s="81"/>
      <c r="AG210" s="82"/>
      <c r="AH210" s="83"/>
      <c r="AI210" s="44">
        <f t="shared" si="37"/>
        <v>0</v>
      </c>
      <c r="AJ210" s="81"/>
      <c r="AK210" s="82"/>
      <c r="AL210" s="83"/>
      <c r="AM210" s="44">
        <f t="shared" si="38"/>
        <v>0</v>
      </c>
      <c r="AN210" s="81"/>
      <c r="AO210" s="82"/>
      <c r="AP210" s="83"/>
      <c r="AQ210" s="44">
        <f t="shared" si="39"/>
        <v>0</v>
      </c>
      <c r="AR210" s="81"/>
      <c r="AS210" s="82"/>
      <c r="AT210" s="83"/>
      <c r="AU210" s="44">
        <f t="shared" si="40"/>
        <v>0</v>
      </c>
      <c r="AV210" s="81"/>
      <c r="AW210" s="82"/>
      <c r="AX210" s="83"/>
      <c r="AY210" s="44">
        <f t="shared" si="41"/>
        <v>0</v>
      </c>
      <c r="AZ210" s="81"/>
      <c r="BA210" s="82"/>
      <c r="BB210" s="83"/>
      <c r="BC210" s="44">
        <f t="shared" si="42"/>
        <v>0</v>
      </c>
      <c r="BD210" s="81"/>
      <c r="BE210" s="82"/>
      <c r="BF210" s="83"/>
      <c r="BG210" s="44">
        <f t="shared" si="43"/>
        <v>0</v>
      </c>
      <c r="BH210" s="81"/>
      <c r="BI210" s="82"/>
      <c r="BJ210" s="83"/>
      <c r="BK210" s="44">
        <f t="shared" si="44"/>
        <v>0</v>
      </c>
    </row>
    <row r="211" spans="1:63" ht="14.25" customHeight="1" x14ac:dyDescent="0.25">
      <c r="A211" s="41"/>
      <c r="B211" s="42"/>
      <c r="C211" s="42"/>
      <c r="D211" s="35">
        <v>177</v>
      </c>
      <c r="E211" s="84"/>
      <c r="F211" s="42"/>
      <c r="G211" s="48" t="str">
        <f t="shared" si="27"/>
        <v/>
      </c>
      <c r="H211" s="25" t="str">
        <f t="array" ref="H211">IF(I211="","",IFERROR(INDEX(Lid!$F:$F,MATCH($E211,Lid!$A:$A,0)),""))</f>
        <v/>
      </c>
      <c r="I211" s="93" t="str">
        <f t="shared" si="28"/>
        <v/>
      </c>
      <c r="J211" s="48" t="str">
        <f t="shared" si="29"/>
        <v/>
      </c>
      <c r="K211" s="25" t="str">
        <f t="array" ref="K211">IF(I211="","",IFERROR($D$6 &amp; " " &amp;INDEX(Lid!$B:$B,MATCH($E211,Lid!$A:$A,0)),""))</f>
        <v/>
      </c>
      <c r="L211" s="44" t="str">
        <f t="shared" si="30"/>
        <v/>
      </c>
      <c r="M211" s="44" t="str">
        <f t="shared" si="31"/>
        <v/>
      </c>
      <c r="N211" s="44" t="str">
        <f t="shared" si="32"/>
        <v/>
      </c>
      <c r="O211" s="42"/>
      <c r="P211" s="81"/>
      <c r="Q211" s="82"/>
      <c r="R211" s="83"/>
      <c r="S211" s="44">
        <f t="shared" si="33"/>
        <v>0</v>
      </c>
      <c r="T211" s="81"/>
      <c r="U211" s="82"/>
      <c r="V211" s="83"/>
      <c r="W211" s="44">
        <f t="shared" si="34"/>
        <v>0</v>
      </c>
      <c r="X211" s="81"/>
      <c r="Y211" s="82"/>
      <c r="Z211" s="83"/>
      <c r="AA211" s="44">
        <f t="shared" si="35"/>
        <v>0</v>
      </c>
      <c r="AB211" s="81"/>
      <c r="AC211" s="82"/>
      <c r="AD211" s="83"/>
      <c r="AE211" s="44">
        <f t="shared" si="36"/>
        <v>0</v>
      </c>
      <c r="AF211" s="81"/>
      <c r="AG211" s="82"/>
      <c r="AH211" s="83"/>
      <c r="AI211" s="44">
        <f t="shared" si="37"/>
        <v>0</v>
      </c>
      <c r="AJ211" s="81"/>
      <c r="AK211" s="82"/>
      <c r="AL211" s="83"/>
      <c r="AM211" s="44">
        <f t="shared" si="38"/>
        <v>0</v>
      </c>
      <c r="AN211" s="81"/>
      <c r="AO211" s="82"/>
      <c r="AP211" s="83"/>
      <c r="AQ211" s="44">
        <f t="shared" si="39"/>
        <v>0</v>
      </c>
      <c r="AR211" s="81"/>
      <c r="AS211" s="82"/>
      <c r="AT211" s="83"/>
      <c r="AU211" s="44">
        <f t="shared" si="40"/>
        <v>0</v>
      </c>
      <c r="AV211" s="81"/>
      <c r="AW211" s="82"/>
      <c r="AX211" s="83"/>
      <c r="AY211" s="44">
        <f t="shared" si="41"/>
        <v>0</v>
      </c>
      <c r="AZ211" s="81"/>
      <c r="BA211" s="82"/>
      <c r="BB211" s="83"/>
      <c r="BC211" s="44">
        <f t="shared" si="42"/>
        <v>0</v>
      </c>
      <c r="BD211" s="81"/>
      <c r="BE211" s="82"/>
      <c r="BF211" s="83"/>
      <c r="BG211" s="44">
        <f t="shared" si="43"/>
        <v>0</v>
      </c>
      <c r="BH211" s="81"/>
      <c r="BI211" s="82"/>
      <c r="BJ211" s="83"/>
      <c r="BK211" s="44">
        <f t="shared" si="44"/>
        <v>0</v>
      </c>
    </row>
    <row r="212" spans="1:63" ht="14.25" customHeight="1" x14ac:dyDescent="0.25">
      <c r="A212" s="41"/>
      <c r="B212" s="42"/>
      <c r="C212" s="42"/>
      <c r="D212" s="35">
        <v>178</v>
      </c>
      <c r="E212" s="84"/>
      <c r="F212" s="42"/>
      <c r="G212" s="48" t="str">
        <f t="shared" si="27"/>
        <v/>
      </c>
      <c r="H212" s="25" t="str">
        <f t="array" ref="H212">IF(I212="","",IFERROR(INDEX(Lid!$F:$F,MATCH($E212,Lid!$A:$A,0)),""))</f>
        <v/>
      </c>
      <c r="I212" s="93" t="str">
        <f t="shared" si="28"/>
        <v/>
      </c>
      <c r="J212" s="48" t="str">
        <f t="shared" si="29"/>
        <v/>
      </c>
      <c r="K212" s="25" t="str">
        <f t="array" ref="K212">IF(I212="","",IFERROR($D$6 &amp; " " &amp;INDEX(Lid!$B:$B,MATCH($E212,Lid!$A:$A,0)),""))</f>
        <v/>
      </c>
      <c r="L212" s="44" t="str">
        <f t="shared" si="30"/>
        <v/>
      </c>
      <c r="M212" s="44" t="str">
        <f t="shared" si="31"/>
        <v/>
      </c>
      <c r="N212" s="44" t="str">
        <f t="shared" si="32"/>
        <v/>
      </c>
      <c r="O212" s="42"/>
      <c r="P212" s="81"/>
      <c r="Q212" s="82"/>
      <c r="R212" s="83"/>
      <c r="S212" s="44">
        <f t="shared" si="33"/>
        <v>0</v>
      </c>
      <c r="T212" s="81"/>
      <c r="U212" s="82"/>
      <c r="V212" s="83"/>
      <c r="W212" s="44">
        <f t="shared" si="34"/>
        <v>0</v>
      </c>
      <c r="X212" s="81"/>
      <c r="Y212" s="82"/>
      <c r="Z212" s="83"/>
      <c r="AA212" s="44">
        <f t="shared" si="35"/>
        <v>0</v>
      </c>
      <c r="AB212" s="81"/>
      <c r="AC212" s="82"/>
      <c r="AD212" s="83"/>
      <c r="AE212" s="44">
        <f t="shared" si="36"/>
        <v>0</v>
      </c>
      <c r="AF212" s="81"/>
      <c r="AG212" s="82"/>
      <c r="AH212" s="83"/>
      <c r="AI212" s="44">
        <f t="shared" si="37"/>
        <v>0</v>
      </c>
      <c r="AJ212" s="81"/>
      <c r="AK212" s="82"/>
      <c r="AL212" s="83"/>
      <c r="AM212" s="44">
        <f t="shared" si="38"/>
        <v>0</v>
      </c>
      <c r="AN212" s="81"/>
      <c r="AO212" s="82"/>
      <c r="AP212" s="83"/>
      <c r="AQ212" s="44">
        <f t="shared" si="39"/>
        <v>0</v>
      </c>
      <c r="AR212" s="81"/>
      <c r="AS212" s="82"/>
      <c r="AT212" s="83"/>
      <c r="AU212" s="44">
        <f t="shared" si="40"/>
        <v>0</v>
      </c>
      <c r="AV212" s="81"/>
      <c r="AW212" s="82"/>
      <c r="AX212" s="83"/>
      <c r="AY212" s="44">
        <f t="shared" si="41"/>
        <v>0</v>
      </c>
      <c r="AZ212" s="81"/>
      <c r="BA212" s="82"/>
      <c r="BB212" s="83"/>
      <c r="BC212" s="44">
        <f t="shared" si="42"/>
        <v>0</v>
      </c>
      <c r="BD212" s="81"/>
      <c r="BE212" s="82"/>
      <c r="BF212" s="83"/>
      <c r="BG212" s="44">
        <f t="shared" si="43"/>
        <v>0</v>
      </c>
      <c r="BH212" s="81"/>
      <c r="BI212" s="82"/>
      <c r="BJ212" s="83"/>
      <c r="BK212" s="44">
        <f t="shared" si="44"/>
        <v>0</v>
      </c>
    </row>
    <row r="213" spans="1:63" ht="14.25" customHeight="1" x14ac:dyDescent="0.25">
      <c r="A213" s="41"/>
      <c r="B213" s="42"/>
      <c r="C213" s="42"/>
      <c r="D213" s="35">
        <v>179</v>
      </c>
      <c r="E213" s="84"/>
      <c r="F213" s="42"/>
      <c r="G213" s="48" t="str">
        <f t="shared" si="27"/>
        <v/>
      </c>
      <c r="H213" s="25" t="str">
        <f t="array" ref="H213">IF(I213="","",IFERROR(INDEX(Lid!$F:$F,MATCH($E213,Lid!$A:$A,0)),""))</f>
        <v/>
      </c>
      <c r="I213" s="93" t="str">
        <f t="shared" si="28"/>
        <v/>
      </c>
      <c r="J213" s="48" t="str">
        <f t="shared" si="29"/>
        <v/>
      </c>
      <c r="K213" s="25" t="str">
        <f t="array" ref="K213">IF(I213="","",IFERROR($D$6 &amp; " " &amp;INDEX(Lid!$B:$B,MATCH($E213,Lid!$A:$A,0)),""))</f>
        <v/>
      </c>
      <c r="L213" s="44" t="str">
        <f t="shared" si="30"/>
        <v/>
      </c>
      <c r="M213" s="44" t="str">
        <f t="shared" si="31"/>
        <v/>
      </c>
      <c r="N213" s="44" t="str">
        <f t="shared" si="32"/>
        <v/>
      </c>
      <c r="O213" s="42"/>
      <c r="P213" s="81"/>
      <c r="Q213" s="82"/>
      <c r="R213" s="83"/>
      <c r="S213" s="44">
        <f t="shared" si="33"/>
        <v>0</v>
      </c>
      <c r="T213" s="81"/>
      <c r="U213" s="82"/>
      <c r="V213" s="83"/>
      <c r="W213" s="44">
        <f t="shared" si="34"/>
        <v>0</v>
      </c>
      <c r="X213" s="81"/>
      <c r="Y213" s="82"/>
      <c r="Z213" s="83"/>
      <c r="AA213" s="44">
        <f t="shared" si="35"/>
        <v>0</v>
      </c>
      <c r="AB213" s="81"/>
      <c r="AC213" s="82"/>
      <c r="AD213" s="83"/>
      <c r="AE213" s="44">
        <f t="shared" si="36"/>
        <v>0</v>
      </c>
      <c r="AF213" s="81"/>
      <c r="AG213" s="82"/>
      <c r="AH213" s="83"/>
      <c r="AI213" s="44">
        <f t="shared" si="37"/>
        <v>0</v>
      </c>
      <c r="AJ213" s="81"/>
      <c r="AK213" s="82"/>
      <c r="AL213" s="83"/>
      <c r="AM213" s="44">
        <f t="shared" si="38"/>
        <v>0</v>
      </c>
      <c r="AN213" s="81"/>
      <c r="AO213" s="82"/>
      <c r="AP213" s="83"/>
      <c r="AQ213" s="44">
        <f t="shared" si="39"/>
        <v>0</v>
      </c>
      <c r="AR213" s="81"/>
      <c r="AS213" s="82"/>
      <c r="AT213" s="83"/>
      <c r="AU213" s="44">
        <f t="shared" si="40"/>
        <v>0</v>
      </c>
      <c r="AV213" s="81"/>
      <c r="AW213" s="82"/>
      <c r="AX213" s="83"/>
      <c r="AY213" s="44">
        <f t="shared" si="41"/>
        <v>0</v>
      </c>
      <c r="AZ213" s="81"/>
      <c r="BA213" s="82"/>
      <c r="BB213" s="83"/>
      <c r="BC213" s="44">
        <f t="shared" si="42"/>
        <v>0</v>
      </c>
      <c r="BD213" s="81"/>
      <c r="BE213" s="82"/>
      <c r="BF213" s="83"/>
      <c r="BG213" s="44">
        <f t="shared" si="43"/>
        <v>0</v>
      </c>
      <c r="BH213" s="81"/>
      <c r="BI213" s="82"/>
      <c r="BJ213" s="83"/>
      <c r="BK213" s="44">
        <f t="shared" si="44"/>
        <v>0</v>
      </c>
    </row>
    <row r="214" spans="1:63" ht="14.25" customHeight="1" x14ac:dyDescent="0.25">
      <c r="A214" s="41"/>
      <c r="B214" s="42"/>
      <c r="C214" s="42"/>
      <c r="D214" s="35">
        <v>180</v>
      </c>
      <c r="E214" s="84"/>
      <c r="F214" s="42"/>
      <c r="G214" s="48" t="str">
        <f t="shared" si="27"/>
        <v/>
      </c>
      <c r="H214" s="25" t="str">
        <f t="array" ref="H214">IF(I214="","",IFERROR(INDEX(Lid!$F:$F,MATCH($E214,Lid!$A:$A,0)),""))</f>
        <v/>
      </c>
      <c r="I214" s="93" t="str">
        <f t="shared" si="28"/>
        <v/>
      </c>
      <c r="J214" s="48" t="str">
        <f t="shared" si="29"/>
        <v/>
      </c>
      <c r="K214" s="25" t="str">
        <f t="array" ref="K214">IF(I214="","",IFERROR($D$6 &amp; " " &amp;INDEX(Lid!$B:$B,MATCH($E214,Lid!$A:$A,0)),""))</f>
        <v/>
      </c>
      <c r="L214" s="44" t="str">
        <f t="shared" si="30"/>
        <v/>
      </c>
      <c r="M214" s="44" t="str">
        <f t="shared" si="31"/>
        <v/>
      </c>
      <c r="N214" s="44" t="str">
        <f t="shared" si="32"/>
        <v/>
      </c>
      <c r="O214" s="42"/>
      <c r="P214" s="81"/>
      <c r="Q214" s="82"/>
      <c r="R214" s="83"/>
      <c r="S214" s="44">
        <f t="shared" si="33"/>
        <v>0</v>
      </c>
      <c r="T214" s="81"/>
      <c r="U214" s="82"/>
      <c r="V214" s="83"/>
      <c r="W214" s="44">
        <f t="shared" si="34"/>
        <v>0</v>
      </c>
      <c r="X214" s="81"/>
      <c r="Y214" s="82"/>
      <c r="Z214" s="83"/>
      <c r="AA214" s="44">
        <f t="shared" si="35"/>
        <v>0</v>
      </c>
      <c r="AB214" s="81"/>
      <c r="AC214" s="82"/>
      <c r="AD214" s="83"/>
      <c r="AE214" s="44">
        <f t="shared" si="36"/>
        <v>0</v>
      </c>
      <c r="AF214" s="81"/>
      <c r="AG214" s="82"/>
      <c r="AH214" s="83"/>
      <c r="AI214" s="44">
        <f t="shared" si="37"/>
        <v>0</v>
      </c>
      <c r="AJ214" s="81"/>
      <c r="AK214" s="82"/>
      <c r="AL214" s="83"/>
      <c r="AM214" s="44">
        <f t="shared" si="38"/>
        <v>0</v>
      </c>
      <c r="AN214" s="81"/>
      <c r="AO214" s="82"/>
      <c r="AP214" s="83"/>
      <c r="AQ214" s="44">
        <f t="shared" si="39"/>
        <v>0</v>
      </c>
      <c r="AR214" s="81"/>
      <c r="AS214" s="82"/>
      <c r="AT214" s="83"/>
      <c r="AU214" s="44">
        <f t="shared" si="40"/>
        <v>0</v>
      </c>
      <c r="AV214" s="81"/>
      <c r="AW214" s="82"/>
      <c r="AX214" s="83"/>
      <c r="AY214" s="44">
        <f t="shared" si="41"/>
        <v>0</v>
      </c>
      <c r="AZ214" s="81"/>
      <c r="BA214" s="82"/>
      <c r="BB214" s="83"/>
      <c r="BC214" s="44">
        <f t="shared" si="42"/>
        <v>0</v>
      </c>
      <c r="BD214" s="81"/>
      <c r="BE214" s="82"/>
      <c r="BF214" s="83"/>
      <c r="BG214" s="44">
        <f t="shared" si="43"/>
        <v>0</v>
      </c>
      <c r="BH214" s="81"/>
      <c r="BI214" s="82"/>
      <c r="BJ214" s="83"/>
      <c r="BK214" s="44">
        <f t="shared" si="44"/>
        <v>0</v>
      </c>
    </row>
    <row r="215" spans="1:63" ht="14.25" customHeight="1" x14ac:dyDescent="0.25">
      <c r="A215" s="41"/>
      <c r="B215" s="42"/>
      <c r="C215" s="42"/>
      <c r="D215" s="35">
        <v>181</v>
      </c>
      <c r="E215" s="84"/>
      <c r="F215" s="42"/>
      <c r="G215" s="48" t="str">
        <f t="shared" si="27"/>
        <v/>
      </c>
      <c r="H215" s="25" t="str">
        <f t="array" ref="H215">IF(I215="","",IFERROR(INDEX(Lid!$F:$F,MATCH($E215,Lid!$A:$A,0)),""))</f>
        <v/>
      </c>
      <c r="I215" s="93" t="str">
        <f t="shared" si="28"/>
        <v/>
      </c>
      <c r="J215" s="48" t="str">
        <f t="shared" si="29"/>
        <v/>
      </c>
      <c r="K215" s="25" t="str">
        <f t="array" ref="K215">IF(I215="","",IFERROR($D$6 &amp; " " &amp;INDEX(Lid!$B:$B,MATCH($E215,Lid!$A:$A,0)),""))</f>
        <v/>
      </c>
      <c r="L215" s="44" t="str">
        <f t="shared" si="30"/>
        <v/>
      </c>
      <c r="M215" s="44" t="str">
        <f t="shared" si="31"/>
        <v/>
      </c>
      <c r="N215" s="44" t="str">
        <f t="shared" si="32"/>
        <v/>
      </c>
      <c r="O215" s="42"/>
      <c r="P215" s="81"/>
      <c r="Q215" s="82"/>
      <c r="R215" s="83"/>
      <c r="S215" s="44">
        <f t="shared" si="33"/>
        <v>0</v>
      </c>
      <c r="T215" s="81"/>
      <c r="U215" s="82"/>
      <c r="V215" s="83"/>
      <c r="W215" s="44">
        <f t="shared" si="34"/>
        <v>0</v>
      </c>
      <c r="X215" s="81"/>
      <c r="Y215" s="82"/>
      <c r="Z215" s="83"/>
      <c r="AA215" s="44">
        <f t="shared" si="35"/>
        <v>0</v>
      </c>
      <c r="AB215" s="81"/>
      <c r="AC215" s="82"/>
      <c r="AD215" s="83"/>
      <c r="AE215" s="44">
        <f t="shared" si="36"/>
        <v>0</v>
      </c>
      <c r="AF215" s="81"/>
      <c r="AG215" s="82"/>
      <c r="AH215" s="83"/>
      <c r="AI215" s="44">
        <f t="shared" si="37"/>
        <v>0</v>
      </c>
      <c r="AJ215" s="81"/>
      <c r="AK215" s="82"/>
      <c r="AL215" s="83"/>
      <c r="AM215" s="44">
        <f t="shared" si="38"/>
        <v>0</v>
      </c>
      <c r="AN215" s="81"/>
      <c r="AO215" s="82"/>
      <c r="AP215" s="83"/>
      <c r="AQ215" s="44">
        <f t="shared" si="39"/>
        <v>0</v>
      </c>
      <c r="AR215" s="81"/>
      <c r="AS215" s="82"/>
      <c r="AT215" s="83"/>
      <c r="AU215" s="44">
        <f t="shared" si="40"/>
        <v>0</v>
      </c>
      <c r="AV215" s="81"/>
      <c r="AW215" s="82"/>
      <c r="AX215" s="83"/>
      <c r="AY215" s="44">
        <f t="shared" si="41"/>
        <v>0</v>
      </c>
      <c r="AZ215" s="81"/>
      <c r="BA215" s="82"/>
      <c r="BB215" s="83"/>
      <c r="BC215" s="44">
        <f t="shared" si="42"/>
        <v>0</v>
      </c>
      <c r="BD215" s="81"/>
      <c r="BE215" s="82"/>
      <c r="BF215" s="83"/>
      <c r="BG215" s="44">
        <f t="shared" si="43"/>
        <v>0</v>
      </c>
      <c r="BH215" s="81"/>
      <c r="BI215" s="82"/>
      <c r="BJ215" s="83"/>
      <c r="BK215" s="44">
        <f t="shared" si="44"/>
        <v>0</v>
      </c>
    </row>
    <row r="216" spans="1:63" ht="14.25" customHeight="1" x14ac:dyDescent="0.25">
      <c r="A216" s="41"/>
      <c r="B216" s="42"/>
      <c r="C216" s="42"/>
      <c r="D216" s="35">
        <v>182</v>
      </c>
      <c r="E216" s="84"/>
      <c r="F216" s="42"/>
      <c r="G216" s="48" t="str">
        <f t="shared" si="27"/>
        <v/>
      </c>
      <c r="H216" s="25" t="str">
        <f t="array" ref="H216">IF(I216="","",IFERROR(INDEX(Lid!$F:$F,MATCH($E216,Lid!$A:$A,0)),""))</f>
        <v/>
      </c>
      <c r="I216" s="93" t="str">
        <f t="shared" si="28"/>
        <v/>
      </c>
      <c r="J216" s="48" t="str">
        <f t="shared" si="29"/>
        <v/>
      </c>
      <c r="K216" s="25" t="str">
        <f t="array" ref="K216">IF(I216="","",IFERROR($D$6 &amp; " " &amp;INDEX(Lid!$B:$B,MATCH($E216,Lid!$A:$A,0)),""))</f>
        <v/>
      </c>
      <c r="L216" s="44" t="str">
        <f t="shared" si="30"/>
        <v/>
      </c>
      <c r="M216" s="44" t="str">
        <f t="shared" si="31"/>
        <v/>
      </c>
      <c r="N216" s="44" t="str">
        <f t="shared" si="32"/>
        <v/>
      </c>
      <c r="O216" s="42"/>
      <c r="P216" s="81"/>
      <c r="Q216" s="82"/>
      <c r="R216" s="83"/>
      <c r="S216" s="44">
        <f t="shared" si="33"/>
        <v>0</v>
      </c>
      <c r="T216" s="81"/>
      <c r="U216" s="82"/>
      <c r="V216" s="83"/>
      <c r="W216" s="44">
        <f t="shared" si="34"/>
        <v>0</v>
      </c>
      <c r="X216" s="81"/>
      <c r="Y216" s="82"/>
      <c r="Z216" s="83"/>
      <c r="AA216" s="44">
        <f t="shared" si="35"/>
        <v>0</v>
      </c>
      <c r="AB216" s="81"/>
      <c r="AC216" s="82"/>
      <c r="AD216" s="83"/>
      <c r="AE216" s="44">
        <f t="shared" si="36"/>
        <v>0</v>
      </c>
      <c r="AF216" s="81"/>
      <c r="AG216" s="82"/>
      <c r="AH216" s="83"/>
      <c r="AI216" s="44">
        <f t="shared" si="37"/>
        <v>0</v>
      </c>
      <c r="AJ216" s="81"/>
      <c r="AK216" s="82"/>
      <c r="AL216" s="83"/>
      <c r="AM216" s="44">
        <f t="shared" si="38"/>
        <v>0</v>
      </c>
      <c r="AN216" s="81"/>
      <c r="AO216" s="82"/>
      <c r="AP216" s="83"/>
      <c r="AQ216" s="44">
        <f t="shared" si="39"/>
        <v>0</v>
      </c>
      <c r="AR216" s="81"/>
      <c r="AS216" s="82"/>
      <c r="AT216" s="83"/>
      <c r="AU216" s="44">
        <f t="shared" si="40"/>
        <v>0</v>
      </c>
      <c r="AV216" s="81"/>
      <c r="AW216" s="82"/>
      <c r="AX216" s="83"/>
      <c r="AY216" s="44">
        <f t="shared" si="41"/>
        <v>0</v>
      </c>
      <c r="AZ216" s="81"/>
      <c r="BA216" s="82"/>
      <c r="BB216" s="83"/>
      <c r="BC216" s="44">
        <f t="shared" si="42"/>
        <v>0</v>
      </c>
      <c r="BD216" s="81"/>
      <c r="BE216" s="82"/>
      <c r="BF216" s="83"/>
      <c r="BG216" s="44">
        <f t="shared" si="43"/>
        <v>0</v>
      </c>
      <c r="BH216" s="81"/>
      <c r="BI216" s="82"/>
      <c r="BJ216" s="83"/>
      <c r="BK216" s="44">
        <f t="shared" si="44"/>
        <v>0</v>
      </c>
    </row>
    <row r="217" spans="1:63" ht="14.25" customHeight="1" x14ac:dyDescent="0.25">
      <c r="A217" s="41"/>
      <c r="B217" s="42"/>
      <c r="C217" s="42"/>
      <c r="D217" s="35">
        <v>183</v>
      </c>
      <c r="E217" s="84"/>
      <c r="F217" s="42"/>
      <c r="G217" s="48" t="str">
        <f t="shared" si="27"/>
        <v/>
      </c>
      <c r="H217" s="25" t="str">
        <f t="array" ref="H217">IF(I217="","",IFERROR(INDEX(Lid!$F:$F,MATCH($E217,Lid!$A:$A,0)),""))</f>
        <v/>
      </c>
      <c r="I217" s="93" t="str">
        <f t="shared" si="28"/>
        <v/>
      </c>
      <c r="J217" s="48" t="str">
        <f t="shared" si="29"/>
        <v/>
      </c>
      <c r="K217" s="25" t="str">
        <f t="array" ref="K217">IF(I217="","",IFERROR($D$6 &amp; " " &amp;INDEX(Lid!$B:$B,MATCH($E217,Lid!$A:$A,0)),""))</f>
        <v/>
      </c>
      <c r="L217" s="44" t="str">
        <f t="shared" si="30"/>
        <v/>
      </c>
      <c r="M217" s="44" t="str">
        <f t="shared" si="31"/>
        <v/>
      </c>
      <c r="N217" s="44" t="str">
        <f t="shared" si="32"/>
        <v/>
      </c>
      <c r="O217" s="42"/>
      <c r="P217" s="81"/>
      <c r="Q217" s="82"/>
      <c r="R217" s="83"/>
      <c r="S217" s="44">
        <f t="shared" si="33"/>
        <v>0</v>
      </c>
      <c r="T217" s="81"/>
      <c r="U217" s="82"/>
      <c r="V217" s="83"/>
      <c r="W217" s="44">
        <f t="shared" si="34"/>
        <v>0</v>
      </c>
      <c r="X217" s="81"/>
      <c r="Y217" s="82"/>
      <c r="Z217" s="83"/>
      <c r="AA217" s="44">
        <f t="shared" si="35"/>
        <v>0</v>
      </c>
      <c r="AB217" s="81"/>
      <c r="AC217" s="82"/>
      <c r="AD217" s="83"/>
      <c r="AE217" s="44">
        <f t="shared" si="36"/>
        <v>0</v>
      </c>
      <c r="AF217" s="81"/>
      <c r="AG217" s="82"/>
      <c r="AH217" s="83"/>
      <c r="AI217" s="44">
        <f t="shared" si="37"/>
        <v>0</v>
      </c>
      <c r="AJ217" s="81"/>
      <c r="AK217" s="82"/>
      <c r="AL217" s="83"/>
      <c r="AM217" s="44">
        <f t="shared" si="38"/>
        <v>0</v>
      </c>
      <c r="AN217" s="81"/>
      <c r="AO217" s="82"/>
      <c r="AP217" s="83"/>
      <c r="AQ217" s="44">
        <f t="shared" si="39"/>
        <v>0</v>
      </c>
      <c r="AR217" s="81"/>
      <c r="AS217" s="82"/>
      <c r="AT217" s="83"/>
      <c r="AU217" s="44">
        <f t="shared" si="40"/>
        <v>0</v>
      </c>
      <c r="AV217" s="81"/>
      <c r="AW217" s="82"/>
      <c r="AX217" s="83"/>
      <c r="AY217" s="44">
        <f t="shared" si="41"/>
        <v>0</v>
      </c>
      <c r="AZ217" s="81"/>
      <c r="BA217" s="82"/>
      <c r="BB217" s="83"/>
      <c r="BC217" s="44">
        <f t="shared" si="42"/>
        <v>0</v>
      </c>
      <c r="BD217" s="81"/>
      <c r="BE217" s="82"/>
      <c r="BF217" s="83"/>
      <c r="BG217" s="44">
        <f t="shared" si="43"/>
        <v>0</v>
      </c>
      <c r="BH217" s="81"/>
      <c r="BI217" s="82"/>
      <c r="BJ217" s="83"/>
      <c r="BK217" s="44">
        <f t="shared" si="44"/>
        <v>0</v>
      </c>
    </row>
    <row r="218" spans="1:63" ht="14.25" customHeight="1" x14ac:dyDescent="0.25">
      <c r="A218" s="41"/>
      <c r="B218" s="42"/>
      <c r="C218" s="42"/>
      <c r="D218" s="35">
        <v>184</v>
      </c>
      <c r="E218" s="84"/>
      <c r="F218" s="42"/>
      <c r="G218" s="48" t="str">
        <f t="shared" si="27"/>
        <v/>
      </c>
      <c r="H218" s="25" t="str">
        <f t="array" ref="H218">IF(I218="","",IFERROR(INDEX(Lid!$F:$F,MATCH($E218,Lid!$A:$A,0)),""))</f>
        <v/>
      </c>
      <c r="I218" s="93" t="str">
        <f t="shared" si="28"/>
        <v/>
      </c>
      <c r="J218" s="48" t="str">
        <f t="shared" si="29"/>
        <v/>
      </c>
      <c r="K218" s="25" t="str">
        <f t="array" ref="K218">IF(I218="","",IFERROR($D$6 &amp; " " &amp;INDEX(Lid!$B:$B,MATCH($E218,Lid!$A:$A,0)),""))</f>
        <v/>
      </c>
      <c r="L218" s="44" t="str">
        <f t="shared" si="30"/>
        <v/>
      </c>
      <c r="M218" s="44" t="str">
        <f t="shared" si="31"/>
        <v/>
      </c>
      <c r="N218" s="44" t="str">
        <f t="shared" si="32"/>
        <v/>
      </c>
      <c r="O218" s="42"/>
      <c r="P218" s="81"/>
      <c r="Q218" s="82"/>
      <c r="R218" s="83"/>
      <c r="S218" s="44">
        <f t="shared" si="33"/>
        <v>0</v>
      </c>
      <c r="T218" s="81"/>
      <c r="U218" s="82"/>
      <c r="V218" s="83"/>
      <c r="W218" s="44">
        <f t="shared" si="34"/>
        <v>0</v>
      </c>
      <c r="X218" s="81"/>
      <c r="Y218" s="82"/>
      <c r="Z218" s="83"/>
      <c r="AA218" s="44">
        <f t="shared" si="35"/>
        <v>0</v>
      </c>
      <c r="AB218" s="81"/>
      <c r="AC218" s="82"/>
      <c r="AD218" s="83"/>
      <c r="AE218" s="44">
        <f t="shared" si="36"/>
        <v>0</v>
      </c>
      <c r="AF218" s="81"/>
      <c r="AG218" s="82"/>
      <c r="AH218" s="83"/>
      <c r="AI218" s="44">
        <f t="shared" si="37"/>
        <v>0</v>
      </c>
      <c r="AJ218" s="81"/>
      <c r="AK218" s="82"/>
      <c r="AL218" s="83"/>
      <c r="AM218" s="44">
        <f t="shared" si="38"/>
        <v>0</v>
      </c>
      <c r="AN218" s="81"/>
      <c r="AO218" s="82"/>
      <c r="AP218" s="83"/>
      <c r="AQ218" s="44">
        <f t="shared" si="39"/>
        <v>0</v>
      </c>
      <c r="AR218" s="81"/>
      <c r="AS218" s="82"/>
      <c r="AT218" s="83"/>
      <c r="AU218" s="44">
        <f t="shared" si="40"/>
        <v>0</v>
      </c>
      <c r="AV218" s="81"/>
      <c r="AW218" s="82"/>
      <c r="AX218" s="83"/>
      <c r="AY218" s="44">
        <f t="shared" si="41"/>
        <v>0</v>
      </c>
      <c r="AZ218" s="81"/>
      <c r="BA218" s="82"/>
      <c r="BB218" s="83"/>
      <c r="BC218" s="44">
        <f t="shared" si="42"/>
        <v>0</v>
      </c>
      <c r="BD218" s="81"/>
      <c r="BE218" s="82"/>
      <c r="BF218" s="83"/>
      <c r="BG218" s="44">
        <f t="shared" si="43"/>
        <v>0</v>
      </c>
      <c r="BH218" s="81"/>
      <c r="BI218" s="82"/>
      <c r="BJ218" s="83"/>
      <c r="BK218" s="44">
        <f t="shared" si="44"/>
        <v>0</v>
      </c>
    </row>
    <row r="219" spans="1:63" ht="14.25" customHeight="1" x14ac:dyDescent="0.25">
      <c r="A219" s="41"/>
      <c r="B219" s="42"/>
      <c r="C219" s="42"/>
      <c r="D219" s="35">
        <v>185</v>
      </c>
      <c r="E219" s="84"/>
      <c r="F219" s="42"/>
      <c r="G219" s="48" t="str">
        <f t="shared" si="27"/>
        <v/>
      </c>
      <c r="H219" s="25" t="str">
        <f t="array" ref="H219">IF(I219="","",IFERROR(INDEX(Lid!$F:$F,MATCH($E219,Lid!$A:$A,0)),""))</f>
        <v/>
      </c>
      <c r="I219" s="93" t="str">
        <f t="shared" si="28"/>
        <v/>
      </c>
      <c r="J219" s="48" t="str">
        <f t="shared" si="29"/>
        <v/>
      </c>
      <c r="K219" s="25" t="str">
        <f t="array" ref="K219">IF(I219="","",IFERROR($D$6 &amp; " " &amp;INDEX(Lid!$B:$B,MATCH($E219,Lid!$A:$A,0)),""))</f>
        <v/>
      </c>
      <c r="L219" s="44" t="str">
        <f t="shared" si="30"/>
        <v/>
      </c>
      <c r="M219" s="44" t="str">
        <f t="shared" si="31"/>
        <v/>
      </c>
      <c r="N219" s="44" t="str">
        <f t="shared" si="32"/>
        <v/>
      </c>
      <c r="O219" s="42"/>
      <c r="P219" s="81"/>
      <c r="Q219" s="82"/>
      <c r="R219" s="83"/>
      <c r="S219" s="44">
        <f t="shared" si="33"/>
        <v>0</v>
      </c>
      <c r="T219" s="81"/>
      <c r="U219" s="82"/>
      <c r="V219" s="83"/>
      <c r="W219" s="44">
        <f t="shared" si="34"/>
        <v>0</v>
      </c>
      <c r="X219" s="81"/>
      <c r="Y219" s="82"/>
      <c r="Z219" s="83"/>
      <c r="AA219" s="44">
        <f t="shared" si="35"/>
        <v>0</v>
      </c>
      <c r="AB219" s="81"/>
      <c r="AC219" s="82"/>
      <c r="AD219" s="83"/>
      <c r="AE219" s="44">
        <f t="shared" si="36"/>
        <v>0</v>
      </c>
      <c r="AF219" s="81"/>
      <c r="AG219" s="82"/>
      <c r="AH219" s="83"/>
      <c r="AI219" s="44">
        <f t="shared" si="37"/>
        <v>0</v>
      </c>
      <c r="AJ219" s="81"/>
      <c r="AK219" s="82"/>
      <c r="AL219" s="83"/>
      <c r="AM219" s="44">
        <f t="shared" si="38"/>
        <v>0</v>
      </c>
      <c r="AN219" s="81"/>
      <c r="AO219" s="82"/>
      <c r="AP219" s="83"/>
      <c r="AQ219" s="44">
        <f t="shared" si="39"/>
        <v>0</v>
      </c>
      <c r="AR219" s="81"/>
      <c r="AS219" s="82"/>
      <c r="AT219" s="83"/>
      <c r="AU219" s="44">
        <f t="shared" si="40"/>
        <v>0</v>
      </c>
      <c r="AV219" s="81"/>
      <c r="AW219" s="82"/>
      <c r="AX219" s="83"/>
      <c r="AY219" s="44">
        <f t="shared" si="41"/>
        <v>0</v>
      </c>
      <c r="AZ219" s="81"/>
      <c r="BA219" s="82"/>
      <c r="BB219" s="83"/>
      <c r="BC219" s="44">
        <f t="shared" si="42"/>
        <v>0</v>
      </c>
      <c r="BD219" s="81"/>
      <c r="BE219" s="82"/>
      <c r="BF219" s="83"/>
      <c r="BG219" s="44">
        <f t="shared" si="43"/>
        <v>0</v>
      </c>
      <c r="BH219" s="81"/>
      <c r="BI219" s="82"/>
      <c r="BJ219" s="83"/>
      <c r="BK219" s="44">
        <f t="shared" si="44"/>
        <v>0</v>
      </c>
    </row>
    <row r="220" spans="1:63" ht="14.25" customHeight="1" x14ac:dyDescent="0.25">
      <c r="A220" s="41"/>
      <c r="B220" s="42"/>
      <c r="C220" s="42"/>
      <c r="D220" s="35">
        <v>186</v>
      </c>
      <c r="E220" s="84"/>
      <c r="F220" s="42"/>
      <c r="G220" s="48" t="str">
        <f t="shared" si="27"/>
        <v/>
      </c>
      <c r="H220" s="25" t="str">
        <f t="array" ref="H220">IF(I220="","",IFERROR(INDEX(Lid!$F:$F,MATCH($E220,Lid!$A:$A,0)),""))</f>
        <v/>
      </c>
      <c r="I220" s="93" t="str">
        <f t="shared" si="28"/>
        <v/>
      </c>
      <c r="J220" s="48" t="str">
        <f t="shared" si="29"/>
        <v/>
      </c>
      <c r="K220" s="25" t="str">
        <f t="array" ref="K220">IF(I220="","",IFERROR($D$6 &amp; " " &amp;INDEX(Lid!$B:$B,MATCH($E220,Lid!$A:$A,0)),""))</f>
        <v/>
      </c>
      <c r="L220" s="44" t="str">
        <f t="shared" si="30"/>
        <v/>
      </c>
      <c r="M220" s="44" t="str">
        <f t="shared" si="31"/>
        <v/>
      </c>
      <c r="N220" s="44" t="str">
        <f t="shared" si="32"/>
        <v/>
      </c>
      <c r="O220" s="42"/>
      <c r="P220" s="81"/>
      <c r="Q220" s="82"/>
      <c r="R220" s="83"/>
      <c r="S220" s="44">
        <f t="shared" si="33"/>
        <v>0</v>
      </c>
      <c r="T220" s="81"/>
      <c r="U220" s="82"/>
      <c r="V220" s="83"/>
      <c r="W220" s="44">
        <f t="shared" si="34"/>
        <v>0</v>
      </c>
      <c r="X220" s="81"/>
      <c r="Y220" s="82"/>
      <c r="Z220" s="83"/>
      <c r="AA220" s="44">
        <f t="shared" si="35"/>
        <v>0</v>
      </c>
      <c r="AB220" s="81"/>
      <c r="AC220" s="82"/>
      <c r="AD220" s="83"/>
      <c r="AE220" s="44">
        <f t="shared" si="36"/>
        <v>0</v>
      </c>
      <c r="AF220" s="81"/>
      <c r="AG220" s="82"/>
      <c r="AH220" s="83"/>
      <c r="AI220" s="44">
        <f t="shared" si="37"/>
        <v>0</v>
      </c>
      <c r="AJ220" s="81"/>
      <c r="AK220" s="82"/>
      <c r="AL220" s="83"/>
      <c r="AM220" s="44">
        <f t="shared" si="38"/>
        <v>0</v>
      </c>
      <c r="AN220" s="81"/>
      <c r="AO220" s="82"/>
      <c r="AP220" s="83"/>
      <c r="AQ220" s="44">
        <f t="shared" si="39"/>
        <v>0</v>
      </c>
      <c r="AR220" s="81"/>
      <c r="AS220" s="82"/>
      <c r="AT220" s="83"/>
      <c r="AU220" s="44">
        <f t="shared" si="40"/>
        <v>0</v>
      </c>
      <c r="AV220" s="81"/>
      <c r="AW220" s="82"/>
      <c r="AX220" s="83"/>
      <c r="AY220" s="44">
        <f t="shared" si="41"/>
        <v>0</v>
      </c>
      <c r="AZ220" s="81"/>
      <c r="BA220" s="82"/>
      <c r="BB220" s="83"/>
      <c r="BC220" s="44">
        <f t="shared" si="42"/>
        <v>0</v>
      </c>
      <c r="BD220" s="81"/>
      <c r="BE220" s="82"/>
      <c r="BF220" s="83"/>
      <c r="BG220" s="44">
        <f t="shared" si="43"/>
        <v>0</v>
      </c>
      <c r="BH220" s="81"/>
      <c r="BI220" s="82"/>
      <c r="BJ220" s="83"/>
      <c r="BK220" s="44">
        <f t="shared" si="44"/>
        <v>0</v>
      </c>
    </row>
    <row r="221" spans="1:63" ht="14.25" customHeight="1" x14ac:dyDescent="0.25">
      <c r="A221" s="41"/>
      <c r="B221" s="42"/>
      <c r="C221" s="42"/>
      <c r="D221" s="35">
        <v>187</v>
      </c>
      <c r="E221" s="84"/>
      <c r="F221" s="42"/>
      <c r="G221" s="48" t="str">
        <f t="shared" si="27"/>
        <v/>
      </c>
      <c r="H221" s="25" t="str">
        <f t="array" ref="H221">IF(I221="","",IFERROR(INDEX(Lid!$F:$F,MATCH($E221,Lid!$A:$A,0)),""))</f>
        <v/>
      </c>
      <c r="I221" s="93" t="str">
        <f t="shared" si="28"/>
        <v/>
      </c>
      <c r="J221" s="48" t="str">
        <f t="shared" si="29"/>
        <v/>
      </c>
      <c r="K221" s="25" t="str">
        <f t="array" ref="K221">IF(I221="","",IFERROR($D$6 &amp; " " &amp;INDEX(Lid!$B:$B,MATCH($E221,Lid!$A:$A,0)),""))</f>
        <v/>
      </c>
      <c r="L221" s="44" t="str">
        <f t="shared" si="30"/>
        <v/>
      </c>
      <c r="M221" s="44" t="str">
        <f t="shared" si="31"/>
        <v/>
      </c>
      <c r="N221" s="44" t="str">
        <f t="shared" si="32"/>
        <v/>
      </c>
      <c r="O221" s="42"/>
      <c r="P221" s="81"/>
      <c r="Q221" s="82"/>
      <c r="R221" s="83"/>
      <c r="S221" s="44">
        <f t="shared" si="33"/>
        <v>0</v>
      </c>
      <c r="T221" s="81"/>
      <c r="U221" s="82"/>
      <c r="V221" s="83"/>
      <c r="W221" s="44">
        <f t="shared" si="34"/>
        <v>0</v>
      </c>
      <c r="X221" s="81"/>
      <c r="Y221" s="82"/>
      <c r="Z221" s="83"/>
      <c r="AA221" s="44">
        <f t="shared" si="35"/>
        <v>0</v>
      </c>
      <c r="AB221" s="81"/>
      <c r="AC221" s="82"/>
      <c r="AD221" s="83"/>
      <c r="AE221" s="44">
        <f t="shared" si="36"/>
        <v>0</v>
      </c>
      <c r="AF221" s="81"/>
      <c r="AG221" s="82"/>
      <c r="AH221" s="83"/>
      <c r="AI221" s="44">
        <f t="shared" si="37"/>
        <v>0</v>
      </c>
      <c r="AJ221" s="81"/>
      <c r="AK221" s="82"/>
      <c r="AL221" s="83"/>
      <c r="AM221" s="44">
        <f t="shared" si="38"/>
        <v>0</v>
      </c>
      <c r="AN221" s="81"/>
      <c r="AO221" s="82"/>
      <c r="AP221" s="83"/>
      <c r="AQ221" s="44">
        <f t="shared" si="39"/>
        <v>0</v>
      </c>
      <c r="AR221" s="81"/>
      <c r="AS221" s="82"/>
      <c r="AT221" s="83"/>
      <c r="AU221" s="44">
        <f t="shared" si="40"/>
        <v>0</v>
      </c>
      <c r="AV221" s="81"/>
      <c r="AW221" s="82"/>
      <c r="AX221" s="83"/>
      <c r="AY221" s="44">
        <f t="shared" si="41"/>
        <v>0</v>
      </c>
      <c r="AZ221" s="81"/>
      <c r="BA221" s="82"/>
      <c r="BB221" s="83"/>
      <c r="BC221" s="44">
        <f t="shared" si="42"/>
        <v>0</v>
      </c>
      <c r="BD221" s="81"/>
      <c r="BE221" s="82"/>
      <c r="BF221" s="83"/>
      <c r="BG221" s="44">
        <f t="shared" si="43"/>
        <v>0</v>
      </c>
      <c r="BH221" s="81"/>
      <c r="BI221" s="82"/>
      <c r="BJ221" s="83"/>
      <c r="BK221" s="44">
        <f t="shared" si="44"/>
        <v>0</v>
      </c>
    </row>
    <row r="222" spans="1:63" ht="14.25" customHeight="1" x14ac:dyDescent="0.25">
      <c r="A222" s="41"/>
      <c r="B222" s="42"/>
      <c r="C222" s="42"/>
      <c r="D222" s="35">
        <v>188</v>
      </c>
      <c r="E222" s="84"/>
      <c r="F222" s="42"/>
      <c r="G222" s="48" t="str">
        <f t="shared" si="27"/>
        <v/>
      </c>
      <c r="H222" s="25" t="str">
        <f t="array" ref="H222">IF(I222="","",IFERROR(INDEX(Lid!$F:$F,MATCH($E222,Lid!$A:$A,0)),""))</f>
        <v/>
      </c>
      <c r="I222" s="93" t="str">
        <f t="shared" si="28"/>
        <v/>
      </c>
      <c r="J222" s="48" t="str">
        <f t="shared" si="29"/>
        <v/>
      </c>
      <c r="K222" s="25" t="str">
        <f t="array" ref="K222">IF(I222="","",IFERROR($D$6 &amp; " " &amp;INDEX(Lid!$B:$B,MATCH($E222,Lid!$A:$A,0)),""))</f>
        <v/>
      </c>
      <c r="L222" s="44" t="str">
        <f t="shared" si="30"/>
        <v/>
      </c>
      <c r="M222" s="44" t="str">
        <f t="shared" si="31"/>
        <v/>
      </c>
      <c r="N222" s="44" t="str">
        <f t="shared" si="32"/>
        <v/>
      </c>
      <c r="O222" s="42"/>
      <c r="P222" s="81"/>
      <c r="Q222" s="82"/>
      <c r="R222" s="83"/>
      <c r="S222" s="44">
        <f t="shared" si="33"/>
        <v>0</v>
      </c>
      <c r="T222" s="81"/>
      <c r="U222" s="82"/>
      <c r="V222" s="83"/>
      <c r="W222" s="44">
        <f t="shared" si="34"/>
        <v>0</v>
      </c>
      <c r="X222" s="81"/>
      <c r="Y222" s="82"/>
      <c r="Z222" s="83"/>
      <c r="AA222" s="44">
        <f t="shared" si="35"/>
        <v>0</v>
      </c>
      <c r="AB222" s="81"/>
      <c r="AC222" s="82"/>
      <c r="AD222" s="83"/>
      <c r="AE222" s="44">
        <f t="shared" si="36"/>
        <v>0</v>
      </c>
      <c r="AF222" s="81"/>
      <c r="AG222" s="82"/>
      <c r="AH222" s="83"/>
      <c r="AI222" s="44">
        <f t="shared" si="37"/>
        <v>0</v>
      </c>
      <c r="AJ222" s="81"/>
      <c r="AK222" s="82"/>
      <c r="AL222" s="83"/>
      <c r="AM222" s="44">
        <f t="shared" si="38"/>
        <v>0</v>
      </c>
      <c r="AN222" s="81"/>
      <c r="AO222" s="82"/>
      <c r="AP222" s="83"/>
      <c r="AQ222" s="44">
        <f t="shared" si="39"/>
        <v>0</v>
      </c>
      <c r="AR222" s="81"/>
      <c r="AS222" s="82"/>
      <c r="AT222" s="83"/>
      <c r="AU222" s="44">
        <f t="shared" si="40"/>
        <v>0</v>
      </c>
      <c r="AV222" s="81"/>
      <c r="AW222" s="82"/>
      <c r="AX222" s="83"/>
      <c r="AY222" s="44">
        <f t="shared" si="41"/>
        <v>0</v>
      </c>
      <c r="AZ222" s="81"/>
      <c r="BA222" s="82"/>
      <c r="BB222" s="83"/>
      <c r="BC222" s="44">
        <f t="shared" si="42"/>
        <v>0</v>
      </c>
      <c r="BD222" s="81"/>
      <c r="BE222" s="82"/>
      <c r="BF222" s="83"/>
      <c r="BG222" s="44">
        <f t="shared" si="43"/>
        <v>0</v>
      </c>
      <c r="BH222" s="81"/>
      <c r="BI222" s="82"/>
      <c r="BJ222" s="83"/>
      <c r="BK222" s="44">
        <f t="shared" si="44"/>
        <v>0</v>
      </c>
    </row>
    <row r="223" spans="1:63" ht="14.25" customHeight="1" x14ac:dyDescent="0.25">
      <c r="A223" s="41"/>
      <c r="B223" s="42"/>
      <c r="C223" s="42"/>
      <c r="D223" s="35">
        <v>189</v>
      </c>
      <c r="E223" s="84"/>
      <c r="F223" s="42"/>
      <c r="G223" s="48" t="str">
        <f t="shared" si="27"/>
        <v/>
      </c>
      <c r="H223" s="25" t="str">
        <f t="array" ref="H223">IF(I223="","",IFERROR(INDEX(Lid!$F:$F,MATCH($E223,Lid!$A:$A,0)),""))</f>
        <v/>
      </c>
      <c r="I223" s="93" t="str">
        <f t="shared" si="28"/>
        <v/>
      </c>
      <c r="J223" s="48" t="str">
        <f t="shared" si="29"/>
        <v/>
      </c>
      <c r="K223" s="25" t="str">
        <f t="array" ref="K223">IF(I223="","",IFERROR($D$6 &amp; " " &amp;INDEX(Lid!$B:$B,MATCH($E223,Lid!$A:$A,0)),""))</f>
        <v/>
      </c>
      <c r="L223" s="44" t="str">
        <f t="shared" si="30"/>
        <v/>
      </c>
      <c r="M223" s="44" t="str">
        <f t="shared" si="31"/>
        <v/>
      </c>
      <c r="N223" s="44" t="str">
        <f t="shared" si="32"/>
        <v/>
      </c>
      <c r="O223" s="42"/>
      <c r="P223" s="81"/>
      <c r="Q223" s="82"/>
      <c r="R223" s="83"/>
      <c r="S223" s="44">
        <f t="shared" si="33"/>
        <v>0</v>
      </c>
      <c r="T223" s="81"/>
      <c r="U223" s="82"/>
      <c r="V223" s="83"/>
      <c r="W223" s="44">
        <f t="shared" si="34"/>
        <v>0</v>
      </c>
      <c r="X223" s="81"/>
      <c r="Y223" s="82"/>
      <c r="Z223" s="83"/>
      <c r="AA223" s="44">
        <f t="shared" si="35"/>
        <v>0</v>
      </c>
      <c r="AB223" s="81"/>
      <c r="AC223" s="82"/>
      <c r="AD223" s="83"/>
      <c r="AE223" s="44">
        <f t="shared" si="36"/>
        <v>0</v>
      </c>
      <c r="AF223" s="81"/>
      <c r="AG223" s="82"/>
      <c r="AH223" s="83"/>
      <c r="AI223" s="44">
        <f t="shared" si="37"/>
        <v>0</v>
      </c>
      <c r="AJ223" s="81"/>
      <c r="AK223" s="82"/>
      <c r="AL223" s="83"/>
      <c r="AM223" s="44">
        <f t="shared" si="38"/>
        <v>0</v>
      </c>
      <c r="AN223" s="81"/>
      <c r="AO223" s="82"/>
      <c r="AP223" s="83"/>
      <c r="AQ223" s="44">
        <f t="shared" si="39"/>
        <v>0</v>
      </c>
      <c r="AR223" s="81"/>
      <c r="AS223" s="82"/>
      <c r="AT223" s="83"/>
      <c r="AU223" s="44">
        <f t="shared" si="40"/>
        <v>0</v>
      </c>
      <c r="AV223" s="81"/>
      <c r="AW223" s="82"/>
      <c r="AX223" s="83"/>
      <c r="AY223" s="44">
        <f t="shared" si="41"/>
        <v>0</v>
      </c>
      <c r="AZ223" s="81"/>
      <c r="BA223" s="82"/>
      <c r="BB223" s="83"/>
      <c r="BC223" s="44">
        <f t="shared" si="42"/>
        <v>0</v>
      </c>
      <c r="BD223" s="81"/>
      <c r="BE223" s="82"/>
      <c r="BF223" s="83"/>
      <c r="BG223" s="44">
        <f t="shared" si="43"/>
        <v>0</v>
      </c>
      <c r="BH223" s="81"/>
      <c r="BI223" s="82"/>
      <c r="BJ223" s="83"/>
      <c r="BK223" s="44">
        <f t="shared" si="44"/>
        <v>0</v>
      </c>
    </row>
    <row r="224" spans="1:63" ht="14.25" customHeight="1" x14ac:dyDescent="0.25">
      <c r="A224" s="41"/>
      <c r="B224" s="42"/>
      <c r="C224" s="42"/>
      <c r="D224" s="35">
        <v>190</v>
      </c>
      <c r="E224" s="84"/>
      <c r="F224" s="42"/>
      <c r="G224" s="48" t="str">
        <f t="shared" si="27"/>
        <v/>
      </c>
      <c r="H224" s="25" t="str">
        <f t="array" ref="H224">IF(I224="","",IFERROR(INDEX(Lid!$F:$F,MATCH($E224,Lid!$A:$A,0)),""))</f>
        <v/>
      </c>
      <c r="I224" s="93" t="str">
        <f t="shared" si="28"/>
        <v/>
      </c>
      <c r="J224" s="48" t="str">
        <f t="shared" si="29"/>
        <v/>
      </c>
      <c r="K224" s="25" t="str">
        <f t="array" ref="K224">IF(I224="","",IFERROR($D$6 &amp; " " &amp;INDEX(Lid!$B:$B,MATCH($E224,Lid!$A:$A,0)),""))</f>
        <v/>
      </c>
      <c r="L224" s="44" t="str">
        <f t="shared" si="30"/>
        <v/>
      </c>
      <c r="M224" s="44" t="str">
        <f t="shared" si="31"/>
        <v/>
      </c>
      <c r="N224" s="44" t="str">
        <f t="shared" si="32"/>
        <v/>
      </c>
      <c r="O224" s="42"/>
      <c r="P224" s="81"/>
      <c r="Q224" s="82"/>
      <c r="R224" s="83"/>
      <c r="S224" s="44">
        <f t="shared" si="33"/>
        <v>0</v>
      </c>
      <c r="T224" s="81"/>
      <c r="U224" s="82"/>
      <c r="V224" s="83"/>
      <c r="W224" s="44">
        <f t="shared" si="34"/>
        <v>0</v>
      </c>
      <c r="X224" s="81"/>
      <c r="Y224" s="82"/>
      <c r="Z224" s="83"/>
      <c r="AA224" s="44">
        <f t="shared" si="35"/>
        <v>0</v>
      </c>
      <c r="AB224" s="81"/>
      <c r="AC224" s="82"/>
      <c r="AD224" s="83"/>
      <c r="AE224" s="44">
        <f t="shared" si="36"/>
        <v>0</v>
      </c>
      <c r="AF224" s="81"/>
      <c r="AG224" s="82"/>
      <c r="AH224" s="83"/>
      <c r="AI224" s="44">
        <f t="shared" si="37"/>
        <v>0</v>
      </c>
      <c r="AJ224" s="81"/>
      <c r="AK224" s="82"/>
      <c r="AL224" s="83"/>
      <c r="AM224" s="44">
        <f t="shared" si="38"/>
        <v>0</v>
      </c>
      <c r="AN224" s="81"/>
      <c r="AO224" s="82"/>
      <c r="AP224" s="83"/>
      <c r="AQ224" s="44">
        <f t="shared" si="39"/>
        <v>0</v>
      </c>
      <c r="AR224" s="81"/>
      <c r="AS224" s="82"/>
      <c r="AT224" s="83"/>
      <c r="AU224" s="44">
        <f t="shared" si="40"/>
        <v>0</v>
      </c>
      <c r="AV224" s="81"/>
      <c r="AW224" s="82"/>
      <c r="AX224" s="83"/>
      <c r="AY224" s="44">
        <f t="shared" si="41"/>
        <v>0</v>
      </c>
      <c r="AZ224" s="81"/>
      <c r="BA224" s="82"/>
      <c r="BB224" s="83"/>
      <c r="BC224" s="44">
        <f t="shared" si="42"/>
        <v>0</v>
      </c>
      <c r="BD224" s="81"/>
      <c r="BE224" s="82"/>
      <c r="BF224" s="83"/>
      <c r="BG224" s="44">
        <f t="shared" si="43"/>
        <v>0</v>
      </c>
      <c r="BH224" s="81"/>
      <c r="BI224" s="82"/>
      <c r="BJ224" s="83"/>
      <c r="BK224" s="44">
        <f t="shared" si="44"/>
        <v>0</v>
      </c>
    </row>
    <row r="225" spans="1:63" ht="14.25" customHeight="1" x14ac:dyDescent="0.25">
      <c r="A225" s="41"/>
      <c r="B225" s="42"/>
      <c r="C225" s="42"/>
      <c r="D225" s="35">
        <v>191</v>
      </c>
      <c r="E225" s="84"/>
      <c r="F225" s="42"/>
      <c r="G225" s="48" t="str">
        <f t="shared" si="27"/>
        <v/>
      </c>
      <c r="H225" s="25" t="str">
        <f t="array" ref="H225">IF(I225="","",IFERROR(INDEX(Lid!$F:$F,MATCH($E225,Lid!$A:$A,0)),""))</f>
        <v/>
      </c>
      <c r="I225" s="93" t="str">
        <f t="shared" si="28"/>
        <v/>
      </c>
      <c r="J225" s="48" t="str">
        <f t="shared" si="29"/>
        <v/>
      </c>
      <c r="K225" s="25" t="str">
        <f t="array" ref="K225">IF(I225="","",IFERROR($D$6 &amp; " " &amp;INDEX(Lid!$B:$B,MATCH($E225,Lid!$A:$A,0)),""))</f>
        <v/>
      </c>
      <c r="L225" s="44" t="str">
        <f t="shared" si="30"/>
        <v/>
      </c>
      <c r="M225" s="44" t="str">
        <f t="shared" si="31"/>
        <v/>
      </c>
      <c r="N225" s="44" t="str">
        <f t="shared" si="32"/>
        <v/>
      </c>
      <c r="O225" s="42"/>
      <c r="P225" s="81"/>
      <c r="Q225" s="82"/>
      <c r="R225" s="83"/>
      <c r="S225" s="44">
        <f t="shared" si="33"/>
        <v>0</v>
      </c>
      <c r="T225" s="81"/>
      <c r="U225" s="82"/>
      <c r="V225" s="83"/>
      <c r="W225" s="44">
        <f t="shared" si="34"/>
        <v>0</v>
      </c>
      <c r="X225" s="81"/>
      <c r="Y225" s="82"/>
      <c r="Z225" s="83"/>
      <c r="AA225" s="44">
        <f t="shared" si="35"/>
        <v>0</v>
      </c>
      <c r="AB225" s="81"/>
      <c r="AC225" s="82"/>
      <c r="AD225" s="83"/>
      <c r="AE225" s="44">
        <f t="shared" si="36"/>
        <v>0</v>
      </c>
      <c r="AF225" s="81"/>
      <c r="AG225" s="82"/>
      <c r="AH225" s="83"/>
      <c r="AI225" s="44">
        <f t="shared" si="37"/>
        <v>0</v>
      </c>
      <c r="AJ225" s="81"/>
      <c r="AK225" s="82"/>
      <c r="AL225" s="83"/>
      <c r="AM225" s="44">
        <f t="shared" si="38"/>
        <v>0</v>
      </c>
      <c r="AN225" s="81"/>
      <c r="AO225" s="82"/>
      <c r="AP225" s="83"/>
      <c r="AQ225" s="44">
        <f t="shared" si="39"/>
        <v>0</v>
      </c>
      <c r="AR225" s="81"/>
      <c r="AS225" s="82"/>
      <c r="AT225" s="83"/>
      <c r="AU225" s="44">
        <f t="shared" si="40"/>
        <v>0</v>
      </c>
      <c r="AV225" s="81"/>
      <c r="AW225" s="82"/>
      <c r="AX225" s="83"/>
      <c r="AY225" s="44">
        <f t="shared" si="41"/>
        <v>0</v>
      </c>
      <c r="AZ225" s="81"/>
      <c r="BA225" s="82"/>
      <c r="BB225" s="83"/>
      <c r="BC225" s="44">
        <f t="shared" si="42"/>
        <v>0</v>
      </c>
      <c r="BD225" s="81"/>
      <c r="BE225" s="82"/>
      <c r="BF225" s="83"/>
      <c r="BG225" s="44">
        <f t="shared" si="43"/>
        <v>0</v>
      </c>
      <c r="BH225" s="81"/>
      <c r="BI225" s="82"/>
      <c r="BJ225" s="83"/>
      <c r="BK225" s="44">
        <f t="shared" si="44"/>
        <v>0</v>
      </c>
    </row>
    <row r="226" spans="1:63" ht="14.25" customHeight="1" x14ac:dyDescent="0.25">
      <c r="A226" s="41"/>
      <c r="B226" s="42"/>
      <c r="C226" s="42"/>
      <c r="D226" s="35">
        <v>192</v>
      </c>
      <c r="E226" s="84"/>
      <c r="F226" s="42"/>
      <c r="G226" s="48" t="str">
        <f t="shared" si="27"/>
        <v/>
      </c>
      <c r="H226" s="25" t="str">
        <f t="array" ref="H226">IF(I226="","",IFERROR(INDEX(Lid!$F:$F,MATCH($E226,Lid!$A:$A,0)),""))</f>
        <v/>
      </c>
      <c r="I226" s="93" t="str">
        <f t="shared" si="28"/>
        <v/>
      </c>
      <c r="J226" s="48" t="str">
        <f t="shared" si="29"/>
        <v/>
      </c>
      <c r="K226" s="25" t="str">
        <f t="array" ref="K226">IF(I226="","",IFERROR($D$6 &amp; " " &amp;INDEX(Lid!$B:$B,MATCH($E226,Lid!$A:$A,0)),""))</f>
        <v/>
      </c>
      <c r="L226" s="44" t="str">
        <f t="shared" si="30"/>
        <v/>
      </c>
      <c r="M226" s="44" t="str">
        <f t="shared" si="31"/>
        <v/>
      </c>
      <c r="N226" s="44" t="str">
        <f t="shared" si="32"/>
        <v/>
      </c>
      <c r="O226" s="42"/>
      <c r="P226" s="81"/>
      <c r="Q226" s="82"/>
      <c r="R226" s="83"/>
      <c r="S226" s="44">
        <f t="shared" si="33"/>
        <v>0</v>
      </c>
      <c r="T226" s="81"/>
      <c r="U226" s="82"/>
      <c r="V226" s="83"/>
      <c r="W226" s="44">
        <f t="shared" si="34"/>
        <v>0</v>
      </c>
      <c r="X226" s="81"/>
      <c r="Y226" s="82"/>
      <c r="Z226" s="83"/>
      <c r="AA226" s="44">
        <f t="shared" si="35"/>
        <v>0</v>
      </c>
      <c r="AB226" s="81"/>
      <c r="AC226" s="82"/>
      <c r="AD226" s="83"/>
      <c r="AE226" s="44">
        <f t="shared" si="36"/>
        <v>0</v>
      </c>
      <c r="AF226" s="81"/>
      <c r="AG226" s="82"/>
      <c r="AH226" s="83"/>
      <c r="AI226" s="44">
        <f t="shared" si="37"/>
        <v>0</v>
      </c>
      <c r="AJ226" s="81"/>
      <c r="AK226" s="82"/>
      <c r="AL226" s="83"/>
      <c r="AM226" s="44">
        <f t="shared" si="38"/>
        <v>0</v>
      </c>
      <c r="AN226" s="81"/>
      <c r="AO226" s="82"/>
      <c r="AP226" s="83"/>
      <c r="AQ226" s="44">
        <f t="shared" si="39"/>
        <v>0</v>
      </c>
      <c r="AR226" s="81"/>
      <c r="AS226" s="82"/>
      <c r="AT226" s="83"/>
      <c r="AU226" s="44">
        <f t="shared" si="40"/>
        <v>0</v>
      </c>
      <c r="AV226" s="81"/>
      <c r="AW226" s="82"/>
      <c r="AX226" s="83"/>
      <c r="AY226" s="44">
        <f t="shared" si="41"/>
        <v>0</v>
      </c>
      <c r="AZ226" s="81"/>
      <c r="BA226" s="82"/>
      <c r="BB226" s="83"/>
      <c r="BC226" s="44">
        <f t="shared" si="42"/>
        <v>0</v>
      </c>
      <c r="BD226" s="81"/>
      <c r="BE226" s="82"/>
      <c r="BF226" s="83"/>
      <c r="BG226" s="44">
        <f t="shared" si="43"/>
        <v>0</v>
      </c>
      <c r="BH226" s="81"/>
      <c r="BI226" s="82"/>
      <c r="BJ226" s="83"/>
      <c r="BK226" s="44">
        <f t="shared" si="44"/>
        <v>0</v>
      </c>
    </row>
    <row r="227" spans="1:63" ht="14.25" customHeight="1" x14ac:dyDescent="0.25">
      <c r="A227" s="41"/>
      <c r="B227" s="42"/>
      <c r="C227" s="42"/>
      <c r="D227" s="35">
        <v>193</v>
      </c>
      <c r="E227" s="84"/>
      <c r="F227" s="42"/>
      <c r="G227" s="48" t="str">
        <f t="shared" si="27"/>
        <v/>
      </c>
      <c r="H227" s="25" t="str">
        <f t="array" ref="H227">IF(I227="","",IFERROR(INDEX(Lid!$F:$F,MATCH($E227,Lid!$A:$A,0)),""))</f>
        <v/>
      </c>
      <c r="I227" s="93" t="str">
        <f t="shared" si="28"/>
        <v/>
      </c>
      <c r="J227" s="48" t="str">
        <f t="shared" si="29"/>
        <v/>
      </c>
      <c r="K227" s="25" t="str">
        <f t="array" ref="K227">IF(I227="","",IFERROR($D$6 &amp; " " &amp;INDEX(Lid!$B:$B,MATCH($E227,Lid!$A:$A,0)),""))</f>
        <v/>
      </c>
      <c r="L227" s="44" t="str">
        <f t="shared" si="30"/>
        <v/>
      </c>
      <c r="M227" s="44" t="str">
        <f t="shared" si="31"/>
        <v/>
      </c>
      <c r="N227" s="44" t="str">
        <f t="shared" si="32"/>
        <v/>
      </c>
      <c r="O227" s="42"/>
      <c r="P227" s="81"/>
      <c r="Q227" s="82"/>
      <c r="R227" s="83"/>
      <c r="S227" s="44">
        <f t="shared" si="33"/>
        <v>0</v>
      </c>
      <c r="T227" s="81"/>
      <c r="U227" s="82"/>
      <c r="V227" s="83"/>
      <c r="W227" s="44">
        <f t="shared" si="34"/>
        <v>0</v>
      </c>
      <c r="X227" s="81"/>
      <c r="Y227" s="82"/>
      <c r="Z227" s="83"/>
      <c r="AA227" s="44">
        <f t="shared" si="35"/>
        <v>0</v>
      </c>
      <c r="AB227" s="81"/>
      <c r="AC227" s="82"/>
      <c r="AD227" s="83"/>
      <c r="AE227" s="44">
        <f t="shared" si="36"/>
        <v>0</v>
      </c>
      <c r="AF227" s="81"/>
      <c r="AG227" s="82"/>
      <c r="AH227" s="83"/>
      <c r="AI227" s="44">
        <f t="shared" si="37"/>
        <v>0</v>
      </c>
      <c r="AJ227" s="81"/>
      <c r="AK227" s="82"/>
      <c r="AL227" s="83"/>
      <c r="AM227" s="44">
        <f t="shared" si="38"/>
        <v>0</v>
      </c>
      <c r="AN227" s="81"/>
      <c r="AO227" s="82"/>
      <c r="AP227" s="83"/>
      <c r="AQ227" s="44">
        <f t="shared" si="39"/>
        <v>0</v>
      </c>
      <c r="AR227" s="81"/>
      <c r="AS227" s="82"/>
      <c r="AT227" s="83"/>
      <c r="AU227" s="44">
        <f t="shared" si="40"/>
        <v>0</v>
      </c>
      <c r="AV227" s="81"/>
      <c r="AW227" s="82"/>
      <c r="AX227" s="83"/>
      <c r="AY227" s="44">
        <f t="shared" si="41"/>
        <v>0</v>
      </c>
      <c r="AZ227" s="81"/>
      <c r="BA227" s="82"/>
      <c r="BB227" s="83"/>
      <c r="BC227" s="44">
        <f t="shared" si="42"/>
        <v>0</v>
      </c>
      <c r="BD227" s="81"/>
      <c r="BE227" s="82"/>
      <c r="BF227" s="83"/>
      <c r="BG227" s="44">
        <f t="shared" si="43"/>
        <v>0</v>
      </c>
      <c r="BH227" s="81"/>
      <c r="BI227" s="82"/>
      <c r="BJ227" s="83"/>
      <c r="BK227" s="44">
        <f t="shared" si="44"/>
        <v>0</v>
      </c>
    </row>
    <row r="228" spans="1:63" ht="14.25" customHeight="1" x14ac:dyDescent="0.25">
      <c r="A228" s="41"/>
      <c r="B228" s="42"/>
      <c r="C228" s="42"/>
      <c r="D228" s="35">
        <v>194</v>
      </c>
      <c r="E228" s="84"/>
      <c r="F228" s="42"/>
      <c r="G228" s="48" t="str">
        <f t="shared" si="27"/>
        <v/>
      </c>
      <c r="H228" s="25" t="str">
        <f t="array" ref="H228">IF(I228="","",IFERROR(INDEX(Lid!$F:$F,MATCH($E228,Lid!$A:$A,0)),""))</f>
        <v/>
      </c>
      <c r="I228" s="93" t="str">
        <f t="shared" si="28"/>
        <v/>
      </c>
      <c r="J228" s="48" t="str">
        <f t="shared" si="29"/>
        <v/>
      </c>
      <c r="K228" s="25" t="str">
        <f t="array" ref="K228">IF(I228="","",IFERROR($D$6 &amp; " " &amp;INDEX(Lid!$B:$B,MATCH($E228,Lid!$A:$A,0)),""))</f>
        <v/>
      </c>
      <c r="L228" s="44" t="str">
        <f t="shared" si="30"/>
        <v/>
      </c>
      <c r="M228" s="44" t="str">
        <f t="shared" si="31"/>
        <v/>
      </c>
      <c r="N228" s="44" t="str">
        <f t="shared" si="32"/>
        <v/>
      </c>
      <c r="O228" s="42"/>
      <c r="P228" s="81"/>
      <c r="Q228" s="82"/>
      <c r="R228" s="83"/>
      <c r="S228" s="44">
        <f t="shared" si="33"/>
        <v>0</v>
      </c>
      <c r="T228" s="81"/>
      <c r="U228" s="82"/>
      <c r="V228" s="83"/>
      <c r="W228" s="44">
        <f t="shared" si="34"/>
        <v>0</v>
      </c>
      <c r="X228" s="81"/>
      <c r="Y228" s="82"/>
      <c r="Z228" s="83"/>
      <c r="AA228" s="44">
        <f t="shared" si="35"/>
        <v>0</v>
      </c>
      <c r="AB228" s="81"/>
      <c r="AC228" s="82"/>
      <c r="AD228" s="83"/>
      <c r="AE228" s="44">
        <f t="shared" si="36"/>
        <v>0</v>
      </c>
      <c r="AF228" s="81"/>
      <c r="AG228" s="82"/>
      <c r="AH228" s="83"/>
      <c r="AI228" s="44">
        <f t="shared" si="37"/>
        <v>0</v>
      </c>
      <c r="AJ228" s="81"/>
      <c r="AK228" s="82"/>
      <c r="AL228" s="83"/>
      <c r="AM228" s="44">
        <f t="shared" si="38"/>
        <v>0</v>
      </c>
      <c r="AN228" s="81"/>
      <c r="AO228" s="82"/>
      <c r="AP228" s="83"/>
      <c r="AQ228" s="44">
        <f t="shared" si="39"/>
        <v>0</v>
      </c>
      <c r="AR228" s="81"/>
      <c r="AS228" s="82"/>
      <c r="AT228" s="83"/>
      <c r="AU228" s="44">
        <f t="shared" si="40"/>
        <v>0</v>
      </c>
      <c r="AV228" s="81"/>
      <c r="AW228" s="82"/>
      <c r="AX228" s="83"/>
      <c r="AY228" s="44">
        <f t="shared" si="41"/>
        <v>0</v>
      </c>
      <c r="AZ228" s="81"/>
      <c r="BA228" s="82"/>
      <c r="BB228" s="83"/>
      <c r="BC228" s="44">
        <f t="shared" si="42"/>
        <v>0</v>
      </c>
      <c r="BD228" s="81"/>
      <c r="BE228" s="82"/>
      <c r="BF228" s="83"/>
      <c r="BG228" s="44">
        <f t="shared" si="43"/>
        <v>0</v>
      </c>
      <c r="BH228" s="81"/>
      <c r="BI228" s="82"/>
      <c r="BJ228" s="83"/>
      <c r="BK228" s="44">
        <f t="shared" si="44"/>
        <v>0</v>
      </c>
    </row>
    <row r="229" spans="1:63" ht="14.25" customHeight="1" x14ac:dyDescent="0.25">
      <c r="A229" s="41"/>
      <c r="B229" s="42"/>
      <c r="C229" s="42"/>
      <c r="D229" s="35">
        <v>195</v>
      </c>
      <c r="E229" s="84"/>
      <c r="F229" s="42"/>
      <c r="G229" s="48" t="str">
        <f t="shared" si="27"/>
        <v/>
      </c>
      <c r="H229" s="25" t="str">
        <f t="array" ref="H229">IF(I229="","",IFERROR(INDEX(Lid!$F:$F,MATCH($E229,Lid!$A:$A,0)),""))</f>
        <v/>
      </c>
      <c r="I229" s="93" t="str">
        <f t="shared" si="28"/>
        <v/>
      </c>
      <c r="J229" s="48" t="str">
        <f t="shared" si="29"/>
        <v/>
      </c>
      <c r="K229" s="25" t="str">
        <f t="array" ref="K229">IF(I229="","",IFERROR($D$6 &amp; " " &amp;INDEX(Lid!$B:$B,MATCH($E229,Lid!$A:$A,0)),""))</f>
        <v/>
      </c>
      <c r="L229" s="44" t="str">
        <f t="shared" si="30"/>
        <v/>
      </c>
      <c r="M229" s="44" t="str">
        <f t="shared" si="31"/>
        <v/>
      </c>
      <c r="N229" s="44" t="str">
        <f t="shared" si="32"/>
        <v/>
      </c>
      <c r="O229" s="42"/>
      <c r="P229" s="81"/>
      <c r="Q229" s="82"/>
      <c r="R229" s="83"/>
      <c r="S229" s="44">
        <f t="shared" si="33"/>
        <v>0</v>
      </c>
      <c r="T229" s="81"/>
      <c r="U229" s="82"/>
      <c r="V229" s="83"/>
      <c r="W229" s="44">
        <f t="shared" si="34"/>
        <v>0</v>
      </c>
      <c r="X229" s="81"/>
      <c r="Y229" s="82"/>
      <c r="Z229" s="83"/>
      <c r="AA229" s="44">
        <f t="shared" si="35"/>
        <v>0</v>
      </c>
      <c r="AB229" s="81"/>
      <c r="AC229" s="82"/>
      <c r="AD229" s="83"/>
      <c r="AE229" s="44">
        <f t="shared" si="36"/>
        <v>0</v>
      </c>
      <c r="AF229" s="81"/>
      <c r="AG229" s="82"/>
      <c r="AH229" s="83"/>
      <c r="AI229" s="44">
        <f t="shared" si="37"/>
        <v>0</v>
      </c>
      <c r="AJ229" s="81"/>
      <c r="AK229" s="82"/>
      <c r="AL229" s="83"/>
      <c r="AM229" s="44">
        <f t="shared" si="38"/>
        <v>0</v>
      </c>
      <c r="AN229" s="81"/>
      <c r="AO229" s="82"/>
      <c r="AP229" s="83"/>
      <c r="AQ229" s="44">
        <f t="shared" si="39"/>
        <v>0</v>
      </c>
      <c r="AR229" s="81"/>
      <c r="AS229" s="82"/>
      <c r="AT229" s="83"/>
      <c r="AU229" s="44">
        <f t="shared" si="40"/>
        <v>0</v>
      </c>
      <c r="AV229" s="81"/>
      <c r="AW229" s="82"/>
      <c r="AX229" s="83"/>
      <c r="AY229" s="44">
        <f t="shared" si="41"/>
        <v>0</v>
      </c>
      <c r="AZ229" s="81"/>
      <c r="BA229" s="82"/>
      <c r="BB229" s="83"/>
      <c r="BC229" s="44">
        <f t="shared" si="42"/>
        <v>0</v>
      </c>
      <c r="BD229" s="81"/>
      <c r="BE229" s="82"/>
      <c r="BF229" s="83"/>
      <c r="BG229" s="44">
        <f t="shared" si="43"/>
        <v>0</v>
      </c>
      <c r="BH229" s="81"/>
      <c r="BI229" s="82"/>
      <c r="BJ229" s="83"/>
      <c r="BK229" s="44">
        <f t="shared" si="44"/>
        <v>0</v>
      </c>
    </row>
    <row r="230" spans="1:63" ht="14.25" customHeight="1" x14ac:dyDescent="0.25">
      <c r="A230" s="41"/>
      <c r="B230" s="42"/>
      <c r="C230" s="42"/>
      <c r="D230" s="35">
        <v>196</v>
      </c>
      <c r="E230" s="84"/>
      <c r="F230" s="42"/>
      <c r="G230" s="48" t="str">
        <f t="shared" si="27"/>
        <v/>
      </c>
      <c r="H230" s="25" t="str">
        <f t="array" ref="H230">IF(I230="","",IFERROR(INDEX(Lid!$F:$F,MATCH($E230,Lid!$A:$A,0)),""))</f>
        <v/>
      </c>
      <c r="I230" s="93" t="str">
        <f t="shared" si="28"/>
        <v/>
      </c>
      <c r="J230" s="48" t="str">
        <f t="shared" si="29"/>
        <v/>
      </c>
      <c r="K230" s="25" t="str">
        <f t="array" ref="K230">IF(I230="","",IFERROR($D$6 &amp; " " &amp;INDEX(Lid!$B:$B,MATCH($E230,Lid!$A:$A,0)),""))</f>
        <v/>
      </c>
      <c r="L230" s="44" t="str">
        <f t="shared" si="30"/>
        <v/>
      </c>
      <c r="M230" s="44" t="str">
        <f t="shared" si="31"/>
        <v/>
      </c>
      <c r="N230" s="44" t="str">
        <f t="shared" si="32"/>
        <v/>
      </c>
      <c r="O230" s="42"/>
      <c r="P230" s="81"/>
      <c r="Q230" s="82"/>
      <c r="R230" s="83"/>
      <c r="S230" s="44">
        <f t="shared" si="33"/>
        <v>0</v>
      </c>
      <c r="T230" s="81"/>
      <c r="U230" s="82"/>
      <c r="V230" s="83"/>
      <c r="W230" s="44">
        <f t="shared" si="34"/>
        <v>0</v>
      </c>
      <c r="X230" s="81"/>
      <c r="Y230" s="82"/>
      <c r="Z230" s="83"/>
      <c r="AA230" s="44">
        <f t="shared" si="35"/>
        <v>0</v>
      </c>
      <c r="AB230" s="81"/>
      <c r="AC230" s="82"/>
      <c r="AD230" s="83"/>
      <c r="AE230" s="44">
        <f t="shared" si="36"/>
        <v>0</v>
      </c>
      <c r="AF230" s="81"/>
      <c r="AG230" s="82"/>
      <c r="AH230" s="83"/>
      <c r="AI230" s="44">
        <f t="shared" si="37"/>
        <v>0</v>
      </c>
      <c r="AJ230" s="81"/>
      <c r="AK230" s="82"/>
      <c r="AL230" s="83"/>
      <c r="AM230" s="44">
        <f t="shared" si="38"/>
        <v>0</v>
      </c>
      <c r="AN230" s="81"/>
      <c r="AO230" s="82"/>
      <c r="AP230" s="83"/>
      <c r="AQ230" s="44">
        <f t="shared" si="39"/>
        <v>0</v>
      </c>
      <c r="AR230" s="81"/>
      <c r="AS230" s="82"/>
      <c r="AT230" s="83"/>
      <c r="AU230" s="44">
        <f t="shared" si="40"/>
        <v>0</v>
      </c>
      <c r="AV230" s="81"/>
      <c r="AW230" s="82"/>
      <c r="AX230" s="83"/>
      <c r="AY230" s="44">
        <f t="shared" si="41"/>
        <v>0</v>
      </c>
      <c r="AZ230" s="81"/>
      <c r="BA230" s="82"/>
      <c r="BB230" s="83"/>
      <c r="BC230" s="44">
        <f t="shared" si="42"/>
        <v>0</v>
      </c>
      <c r="BD230" s="81"/>
      <c r="BE230" s="82"/>
      <c r="BF230" s="83"/>
      <c r="BG230" s="44">
        <f t="shared" si="43"/>
        <v>0</v>
      </c>
      <c r="BH230" s="81"/>
      <c r="BI230" s="82"/>
      <c r="BJ230" s="83"/>
      <c r="BK230" s="44">
        <f t="shared" si="44"/>
        <v>0</v>
      </c>
    </row>
    <row r="231" spans="1:63" ht="14.25" customHeight="1" x14ac:dyDescent="0.25">
      <c r="A231" s="41"/>
      <c r="B231" s="42"/>
      <c r="C231" s="42"/>
      <c r="D231" s="35">
        <v>197</v>
      </c>
      <c r="E231" s="84"/>
      <c r="F231" s="42"/>
      <c r="G231" s="48" t="str">
        <f t="shared" si="27"/>
        <v/>
      </c>
      <c r="H231" s="25" t="str">
        <f t="array" ref="H231">IF(I231="","",IFERROR(INDEX(Lid!$F:$F,MATCH($E231,Lid!$A:$A,0)),""))</f>
        <v/>
      </c>
      <c r="I231" s="93" t="str">
        <f t="shared" si="28"/>
        <v/>
      </c>
      <c r="J231" s="48" t="str">
        <f t="shared" si="29"/>
        <v/>
      </c>
      <c r="K231" s="25" t="str">
        <f t="array" ref="K231">IF(I231="","",IFERROR($D$6 &amp; " " &amp;INDEX(Lid!$B:$B,MATCH($E231,Lid!$A:$A,0)),""))</f>
        <v/>
      </c>
      <c r="L231" s="44" t="str">
        <f t="shared" si="30"/>
        <v/>
      </c>
      <c r="M231" s="44" t="str">
        <f t="shared" si="31"/>
        <v/>
      </c>
      <c r="N231" s="44" t="str">
        <f t="shared" si="32"/>
        <v/>
      </c>
      <c r="O231" s="42"/>
      <c r="P231" s="81"/>
      <c r="Q231" s="82"/>
      <c r="R231" s="83"/>
      <c r="S231" s="44">
        <f t="shared" si="33"/>
        <v>0</v>
      </c>
      <c r="T231" s="81"/>
      <c r="U231" s="82"/>
      <c r="V231" s="83"/>
      <c r="W231" s="44">
        <f t="shared" si="34"/>
        <v>0</v>
      </c>
      <c r="X231" s="81"/>
      <c r="Y231" s="82"/>
      <c r="Z231" s="83"/>
      <c r="AA231" s="44">
        <f t="shared" si="35"/>
        <v>0</v>
      </c>
      <c r="AB231" s="81"/>
      <c r="AC231" s="82"/>
      <c r="AD231" s="83"/>
      <c r="AE231" s="44">
        <f t="shared" si="36"/>
        <v>0</v>
      </c>
      <c r="AF231" s="81"/>
      <c r="AG231" s="82"/>
      <c r="AH231" s="83"/>
      <c r="AI231" s="44">
        <f t="shared" si="37"/>
        <v>0</v>
      </c>
      <c r="AJ231" s="81"/>
      <c r="AK231" s="82"/>
      <c r="AL231" s="83"/>
      <c r="AM231" s="44">
        <f t="shared" si="38"/>
        <v>0</v>
      </c>
      <c r="AN231" s="81"/>
      <c r="AO231" s="82"/>
      <c r="AP231" s="83"/>
      <c r="AQ231" s="44">
        <f t="shared" si="39"/>
        <v>0</v>
      </c>
      <c r="AR231" s="81"/>
      <c r="AS231" s="82"/>
      <c r="AT231" s="83"/>
      <c r="AU231" s="44">
        <f t="shared" si="40"/>
        <v>0</v>
      </c>
      <c r="AV231" s="81"/>
      <c r="AW231" s="82"/>
      <c r="AX231" s="83"/>
      <c r="AY231" s="44">
        <f t="shared" si="41"/>
        <v>0</v>
      </c>
      <c r="AZ231" s="81"/>
      <c r="BA231" s="82"/>
      <c r="BB231" s="83"/>
      <c r="BC231" s="44">
        <f t="shared" si="42"/>
        <v>0</v>
      </c>
      <c r="BD231" s="81"/>
      <c r="BE231" s="82"/>
      <c r="BF231" s="83"/>
      <c r="BG231" s="44">
        <f t="shared" si="43"/>
        <v>0</v>
      </c>
      <c r="BH231" s="81"/>
      <c r="BI231" s="82"/>
      <c r="BJ231" s="83"/>
      <c r="BK231" s="44">
        <f t="shared" si="44"/>
        <v>0</v>
      </c>
    </row>
    <row r="232" spans="1:63" ht="14.25" customHeight="1" x14ac:dyDescent="0.25">
      <c r="A232" s="41"/>
      <c r="B232" s="42"/>
      <c r="C232" s="42"/>
      <c r="D232" s="35">
        <v>198</v>
      </c>
      <c r="E232" s="84"/>
      <c r="F232" s="42"/>
      <c r="G232" s="48" t="str">
        <f t="shared" si="27"/>
        <v/>
      </c>
      <c r="H232" s="25" t="str">
        <f t="array" ref="H232">IF(I232="","",IFERROR(INDEX(Lid!$F:$F,MATCH($E232,Lid!$A:$A,0)),""))</f>
        <v/>
      </c>
      <c r="I232" s="93" t="str">
        <f t="shared" si="28"/>
        <v/>
      </c>
      <c r="J232" s="48" t="str">
        <f t="shared" si="29"/>
        <v/>
      </c>
      <c r="K232" s="25" t="str">
        <f t="array" ref="K232">IF(I232="","",IFERROR($D$6 &amp; " " &amp;INDEX(Lid!$B:$B,MATCH($E232,Lid!$A:$A,0)),""))</f>
        <v/>
      </c>
      <c r="L232" s="44" t="str">
        <f t="shared" si="30"/>
        <v/>
      </c>
      <c r="M232" s="44" t="str">
        <f t="shared" si="31"/>
        <v/>
      </c>
      <c r="N232" s="44" t="str">
        <f t="shared" si="32"/>
        <v/>
      </c>
      <c r="O232" s="42"/>
      <c r="P232" s="81"/>
      <c r="Q232" s="82"/>
      <c r="R232" s="83"/>
      <c r="S232" s="44">
        <f t="shared" si="33"/>
        <v>0</v>
      </c>
      <c r="T232" s="81"/>
      <c r="U232" s="82"/>
      <c r="V232" s="83"/>
      <c r="W232" s="44">
        <f t="shared" si="34"/>
        <v>0</v>
      </c>
      <c r="X232" s="81"/>
      <c r="Y232" s="82"/>
      <c r="Z232" s="83"/>
      <c r="AA232" s="44">
        <f t="shared" si="35"/>
        <v>0</v>
      </c>
      <c r="AB232" s="81"/>
      <c r="AC232" s="82"/>
      <c r="AD232" s="83"/>
      <c r="AE232" s="44">
        <f t="shared" si="36"/>
        <v>0</v>
      </c>
      <c r="AF232" s="81"/>
      <c r="AG232" s="82"/>
      <c r="AH232" s="83"/>
      <c r="AI232" s="44">
        <f t="shared" si="37"/>
        <v>0</v>
      </c>
      <c r="AJ232" s="81"/>
      <c r="AK232" s="82"/>
      <c r="AL232" s="83"/>
      <c r="AM232" s="44">
        <f t="shared" si="38"/>
        <v>0</v>
      </c>
      <c r="AN232" s="81"/>
      <c r="AO232" s="82"/>
      <c r="AP232" s="83"/>
      <c r="AQ232" s="44">
        <f t="shared" si="39"/>
        <v>0</v>
      </c>
      <c r="AR232" s="81"/>
      <c r="AS232" s="82"/>
      <c r="AT232" s="83"/>
      <c r="AU232" s="44">
        <f t="shared" si="40"/>
        <v>0</v>
      </c>
      <c r="AV232" s="81"/>
      <c r="AW232" s="82"/>
      <c r="AX232" s="83"/>
      <c r="AY232" s="44">
        <f t="shared" si="41"/>
        <v>0</v>
      </c>
      <c r="AZ232" s="81"/>
      <c r="BA232" s="82"/>
      <c r="BB232" s="83"/>
      <c r="BC232" s="44">
        <f t="shared" si="42"/>
        <v>0</v>
      </c>
      <c r="BD232" s="81"/>
      <c r="BE232" s="82"/>
      <c r="BF232" s="83"/>
      <c r="BG232" s="44">
        <f t="shared" si="43"/>
        <v>0</v>
      </c>
      <c r="BH232" s="81"/>
      <c r="BI232" s="82"/>
      <c r="BJ232" s="83"/>
      <c r="BK232" s="44">
        <f t="shared" si="44"/>
        <v>0</v>
      </c>
    </row>
    <row r="233" spans="1:63" ht="14.25" customHeight="1" x14ac:dyDescent="0.25">
      <c r="A233" s="41"/>
      <c r="B233" s="42"/>
      <c r="C233" s="42"/>
      <c r="D233" s="35">
        <v>199</v>
      </c>
      <c r="E233" s="84"/>
      <c r="F233" s="42"/>
      <c r="G233" s="48" t="str">
        <f t="shared" si="27"/>
        <v/>
      </c>
      <c r="H233" s="25" t="str">
        <f t="array" ref="H233">IF(I233="","",IFERROR(INDEX(Lid!$F:$F,MATCH($E233,Lid!$A:$A,0)),""))</f>
        <v/>
      </c>
      <c r="I233" s="93" t="str">
        <f t="shared" si="28"/>
        <v/>
      </c>
      <c r="J233" s="48" t="str">
        <f t="shared" si="29"/>
        <v/>
      </c>
      <c r="K233" s="25" t="str">
        <f t="array" ref="K233">IF(I233="","",IFERROR($D$6 &amp; " " &amp;INDEX(Lid!$B:$B,MATCH($E233,Lid!$A:$A,0)),""))</f>
        <v/>
      </c>
      <c r="L233" s="44" t="str">
        <f t="shared" si="30"/>
        <v/>
      </c>
      <c r="M233" s="44" t="str">
        <f t="shared" si="31"/>
        <v/>
      </c>
      <c r="N233" s="44" t="str">
        <f t="shared" si="32"/>
        <v/>
      </c>
      <c r="O233" s="42"/>
      <c r="P233" s="81"/>
      <c r="Q233" s="82"/>
      <c r="R233" s="83"/>
      <c r="S233" s="44">
        <f t="shared" si="33"/>
        <v>0</v>
      </c>
      <c r="T233" s="81"/>
      <c r="U233" s="82"/>
      <c r="V233" s="83"/>
      <c r="W233" s="44">
        <f t="shared" si="34"/>
        <v>0</v>
      </c>
      <c r="X233" s="81"/>
      <c r="Y233" s="82"/>
      <c r="Z233" s="83"/>
      <c r="AA233" s="44">
        <f t="shared" si="35"/>
        <v>0</v>
      </c>
      <c r="AB233" s="81"/>
      <c r="AC233" s="82"/>
      <c r="AD233" s="83"/>
      <c r="AE233" s="44">
        <f t="shared" si="36"/>
        <v>0</v>
      </c>
      <c r="AF233" s="81"/>
      <c r="AG233" s="82"/>
      <c r="AH233" s="83"/>
      <c r="AI233" s="44">
        <f t="shared" si="37"/>
        <v>0</v>
      </c>
      <c r="AJ233" s="81"/>
      <c r="AK233" s="82"/>
      <c r="AL233" s="83"/>
      <c r="AM233" s="44">
        <f t="shared" si="38"/>
        <v>0</v>
      </c>
      <c r="AN233" s="81"/>
      <c r="AO233" s="82"/>
      <c r="AP233" s="83"/>
      <c r="AQ233" s="44">
        <f t="shared" si="39"/>
        <v>0</v>
      </c>
      <c r="AR233" s="81"/>
      <c r="AS233" s="82"/>
      <c r="AT233" s="83"/>
      <c r="AU233" s="44">
        <f t="shared" si="40"/>
        <v>0</v>
      </c>
      <c r="AV233" s="81"/>
      <c r="AW233" s="82"/>
      <c r="AX233" s="83"/>
      <c r="AY233" s="44">
        <f t="shared" si="41"/>
        <v>0</v>
      </c>
      <c r="AZ233" s="81"/>
      <c r="BA233" s="82"/>
      <c r="BB233" s="83"/>
      <c r="BC233" s="44">
        <f t="shared" si="42"/>
        <v>0</v>
      </c>
      <c r="BD233" s="81"/>
      <c r="BE233" s="82"/>
      <c r="BF233" s="83"/>
      <c r="BG233" s="44">
        <f t="shared" si="43"/>
        <v>0</v>
      </c>
      <c r="BH233" s="81"/>
      <c r="BI233" s="82"/>
      <c r="BJ233" s="83"/>
      <c r="BK233" s="44">
        <f t="shared" si="44"/>
        <v>0</v>
      </c>
    </row>
    <row r="234" spans="1:63" ht="14.25" customHeight="1" x14ac:dyDescent="0.25">
      <c r="A234" s="41"/>
      <c r="B234" s="42"/>
      <c r="C234" s="42"/>
      <c r="D234" s="35">
        <v>200</v>
      </c>
      <c r="E234" s="84"/>
      <c r="F234" s="42"/>
      <c r="G234" s="48" t="str">
        <f t="shared" si="27"/>
        <v/>
      </c>
      <c r="H234" s="25" t="str">
        <f t="array" ref="H234">IF(I234="","",IFERROR(INDEX(Lid!$F:$F,MATCH($E234,Lid!$A:$A,0)),""))</f>
        <v/>
      </c>
      <c r="I234" s="93" t="str">
        <f t="shared" si="28"/>
        <v/>
      </c>
      <c r="J234" s="48" t="str">
        <f t="shared" si="29"/>
        <v/>
      </c>
      <c r="K234" s="25" t="str">
        <f t="array" ref="K234">IF(I234="","",IFERROR($D$6 &amp; " " &amp;INDEX(Lid!$B:$B,MATCH($E234,Lid!$A:$A,0)),""))</f>
        <v/>
      </c>
      <c r="L234" s="44" t="str">
        <f t="shared" si="30"/>
        <v/>
      </c>
      <c r="M234" s="44" t="str">
        <f t="shared" si="31"/>
        <v/>
      </c>
      <c r="N234" s="44" t="str">
        <f t="shared" si="32"/>
        <v/>
      </c>
      <c r="O234" s="42"/>
      <c r="P234" s="81"/>
      <c r="Q234" s="82"/>
      <c r="R234" s="83"/>
      <c r="S234" s="44">
        <f t="shared" si="33"/>
        <v>0</v>
      </c>
      <c r="T234" s="81"/>
      <c r="U234" s="82"/>
      <c r="V234" s="83"/>
      <c r="W234" s="44">
        <f t="shared" si="34"/>
        <v>0</v>
      </c>
      <c r="X234" s="81"/>
      <c r="Y234" s="82"/>
      <c r="Z234" s="83"/>
      <c r="AA234" s="44">
        <f t="shared" si="35"/>
        <v>0</v>
      </c>
      <c r="AB234" s="81"/>
      <c r="AC234" s="82"/>
      <c r="AD234" s="83"/>
      <c r="AE234" s="44">
        <f t="shared" si="36"/>
        <v>0</v>
      </c>
      <c r="AF234" s="81"/>
      <c r="AG234" s="82"/>
      <c r="AH234" s="83"/>
      <c r="AI234" s="44">
        <f t="shared" si="37"/>
        <v>0</v>
      </c>
      <c r="AJ234" s="81"/>
      <c r="AK234" s="82"/>
      <c r="AL234" s="83"/>
      <c r="AM234" s="44">
        <f t="shared" si="38"/>
        <v>0</v>
      </c>
      <c r="AN234" s="81"/>
      <c r="AO234" s="82"/>
      <c r="AP234" s="83"/>
      <c r="AQ234" s="44">
        <f t="shared" si="39"/>
        <v>0</v>
      </c>
      <c r="AR234" s="81"/>
      <c r="AS234" s="82"/>
      <c r="AT234" s="83"/>
      <c r="AU234" s="44">
        <f t="shared" si="40"/>
        <v>0</v>
      </c>
      <c r="AV234" s="81"/>
      <c r="AW234" s="82"/>
      <c r="AX234" s="83"/>
      <c r="AY234" s="44">
        <f t="shared" si="41"/>
        <v>0</v>
      </c>
      <c r="AZ234" s="81"/>
      <c r="BA234" s="82"/>
      <c r="BB234" s="83"/>
      <c r="BC234" s="44">
        <f t="shared" si="42"/>
        <v>0</v>
      </c>
      <c r="BD234" s="81"/>
      <c r="BE234" s="82"/>
      <c r="BF234" s="83"/>
      <c r="BG234" s="44">
        <f t="shared" si="43"/>
        <v>0</v>
      </c>
      <c r="BH234" s="81"/>
      <c r="BI234" s="82"/>
      <c r="BJ234" s="83"/>
      <c r="BK234" s="44">
        <f t="shared" si="44"/>
        <v>0</v>
      </c>
    </row>
    <row r="235" spans="1:63" ht="14.25" customHeight="1" x14ac:dyDescent="0.25">
      <c r="A235" s="41"/>
      <c r="B235" s="42"/>
      <c r="C235" s="42"/>
      <c r="D235" s="35"/>
      <c r="E235" s="25"/>
      <c r="F235" s="42"/>
      <c r="G235" s="30"/>
      <c r="H235" s="25"/>
      <c r="I235" s="43"/>
      <c r="J235" s="25"/>
      <c r="K235" s="25"/>
      <c r="L235" s="44"/>
      <c r="M235" s="44"/>
      <c r="N235" s="44"/>
      <c r="O235" s="42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</row>
    <row r="236" spans="1:63" ht="14.25" customHeight="1" x14ac:dyDescent="0.25">
      <c r="A236" s="41"/>
      <c r="B236" s="42"/>
      <c r="C236" s="42"/>
      <c r="D236" s="35"/>
      <c r="E236" s="25"/>
      <c r="F236" s="42"/>
      <c r="G236" s="30"/>
      <c r="H236" s="25"/>
      <c r="I236" s="43"/>
      <c r="J236" s="25"/>
      <c r="K236" s="25"/>
      <c r="L236" s="44"/>
      <c r="M236" s="44"/>
      <c r="N236" s="44"/>
      <c r="O236" s="42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</row>
    <row r="237" spans="1:63" ht="14.25" customHeight="1" x14ac:dyDescent="0.25">
      <c r="A237" s="41"/>
      <c r="B237" s="42"/>
      <c r="C237" s="42"/>
      <c r="D237" s="35"/>
      <c r="E237" s="25"/>
      <c r="F237" s="42"/>
      <c r="G237" s="30"/>
      <c r="H237" s="25"/>
      <c r="I237" s="43"/>
      <c r="J237" s="25"/>
      <c r="K237" s="25"/>
      <c r="L237" s="44"/>
      <c r="M237" s="44"/>
      <c r="N237" s="44"/>
      <c r="O237" s="42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</row>
    <row r="238" spans="1:63" ht="14.25" customHeight="1" x14ac:dyDescent="0.25">
      <c r="A238" s="41"/>
      <c r="B238" s="42"/>
      <c r="C238" s="42"/>
      <c r="D238" s="35"/>
      <c r="E238" s="25"/>
      <c r="F238" s="42"/>
      <c r="G238" s="30"/>
      <c r="H238" s="25"/>
      <c r="I238" s="43"/>
      <c r="J238" s="25"/>
      <c r="K238" s="25"/>
      <c r="L238" s="44"/>
      <c r="M238" s="44"/>
      <c r="N238" s="44"/>
      <c r="O238" s="42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</row>
    <row r="239" spans="1:63" ht="14.25" customHeight="1" x14ac:dyDescent="0.25">
      <c r="A239" s="41"/>
      <c r="B239" s="42"/>
      <c r="C239" s="42"/>
      <c r="D239" s="35"/>
      <c r="E239" s="25"/>
      <c r="F239" s="42"/>
      <c r="G239" s="30"/>
      <c r="H239" s="25"/>
      <c r="I239" s="43"/>
      <c r="J239" s="25"/>
      <c r="K239" s="25"/>
      <c r="L239" s="44"/>
      <c r="M239" s="44"/>
      <c r="N239" s="44"/>
      <c r="O239" s="42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</row>
    <row r="240" spans="1:63" ht="14.25" customHeight="1" x14ac:dyDescent="0.25">
      <c r="A240" s="41"/>
      <c r="B240" s="42"/>
      <c r="C240" s="42"/>
      <c r="D240" s="35"/>
      <c r="E240" s="25"/>
      <c r="F240" s="42"/>
      <c r="G240" s="30"/>
      <c r="H240" s="25"/>
      <c r="I240" s="43"/>
      <c r="J240" s="25"/>
      <c r="K240" s="25"/>
      <c r="L240" s="44"/>
      <c r="M240" s="44"/>
      <c r="N240" s="44"/>
      <c r="O240" s="42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</row>
    <row r="241" spans="1:63" ht="14.25" customHeight="1" x14ac:dyDescent="0.25">
      <c r="A241" s="41"/>
      <c r="B241" s="42"/>
      <c r="C241" s="42"/>
      <c r="D241" s="35"/>
      <c r="E241" s="25"/>
      <c r="F241" s="42"/>
      <c r="G241" s="30"/>
      <c r="H241" s="25"/>
      <c r="I241" s="43"/>
      <c r="J241" s="25"/>
      <c r="K241" s="25"/>
      <c r="L241" s="44"/>
      <c r="M241" s="44"/>
      <c r="N241" s="44"/>
      <c r="O241" s="42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</row>
    <row r="242" spans="1:63" ht="14.25" customHeight="1" x14ac:dyDescent="0.25">
      <c r="A242" s="41"/>
      <c r="B242" s="42"/>
      <c r="C242" s="42"/>
      <c r="D242" s="35"/>
      <c r="E242" s="25"/>
      <c r="F242" s="42"/>
      <c r="G242" s="30"/>
      <c r="H242" s="25"/>
      <c r="I242" s="43"/>
      <c r="J242" s="25"/>
      <c r="K242" s="25"/>
      <c r="L242" s="44"/>
      <c r="M242" s="44"/>
      <c r="N242" s="44"/>
      <c r="O242" s="42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</row>
    <row r="243" spans="1:63" ht="14.25" customHeight="1" x14ac:dyDescent="0.25">
      <c r="A243" s="41"/>
      <c r="B243" s="42"/>
      <c r="C243" s="42"/>
      <c r="D243" s="35"/>
      <c r="E243" s="25"/>
      <c r="F243" s="42"/>
      <c r="G243" s="30"/>
      <c r="H243" s="25"/>
      <c r="I243" s="43"/>
      <c r="J243" s="25"/>
      <c r="K243" s="25"/>
      <c r="L243" s="44"/>
      <c r="M243" s="44"/>
      <c r="N243" s="44"/>
      <c r="O243" s="42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</row>
    <row r="244" spans="1:63" ht="14.25" customHeight="1" x14ac:dyDescent="0.25">
      <c r="A244" s="41"/>
      <c r="B244" s="42"/>
      <c r="C244" s="42"/>
      <c r="D244" s="35"/>
      <c r="E244" s="25"/>
      <c r="F244" s="42"/>
      <c r="G244" s="30"/>
      <c r="H244" s="25"/>
      <c r="I244" s="43"/>
      <c r="J244" s="25"/>
      <c r="K244" s="25"/>
      <c r="L244" s="44"/>
      <c r="M244" s="44"/>
      <c r="N244" s="44"/>
      <c r="O244" s="42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</row>
    <row r="245" spans="1:63" ht="14.25" customHeight="1" x14ac:dyDescent="0.25">
      <c r="A245" s="41"/>
      <c r="B245" s="42"/>
      <c r="C245" s="42"/>
      <c r="D245" s="35"/>
      <c r="E245" s="25"/>
      <c r="F245" s="42"/>
      <c r="G245" s="30"/>
      <c r="H245" s="25"/>
      <c r="I245" s="43"/>
      <c r="J245" s="25"/>
      <c r="K245" s="25"/>
      <c r="L245" s="44"/>
      <c r="M245" s="44"/>
      <c r="N245" s="44"/>
      <c r="O245" s="42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</row>
    <row r="246" spans="1:63" ht="14.25" customHeight="1" x14ac:dyDescent="0.25">
      <c r="A246" s="41"/>
      <c r="B246" s="42"/>
      <c r="C246" s="42"/>
      <c r="D246" s="35"/>
      <c r="E246" s="25"/>
      <c r="F246" s="42"/>
      <c r="G246" s="30"/>
      <c r="H246" s="25"/>
      <c r="I246" s="43"/>
      <c r="J246" s="25"/>
      <c r="K246" s="25"/>
      <c r="L246" s="44"/>
      <c r="M246" s="44"/>
      <c r="N246" s="44"/>
      <c r="O246" s="42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</row>
    <row r="247" spans="1:63" ht="14.25" customHeight="1" x14ac:dyDescent="0.25">
      <c r="A247" s="41"/>
      <c r="B247" s="42"/>
      <c r="C247" s="42"/>
      <c r="D247" s="35"/>
      <c r="E247" s="25"/>
      <c r="F247" s="42"/>
      <c r="G247" s="30"/>
      <c r="H247" s="25"/>
      <c r="I247" s="43"/>
      <c r="J247" s="25"/>
      <c r="K247" s="25"/>
      <c r="L247" s="44"/>
      <c r="M247" s="44"/>
      <c r="N247" s="44"/>
      <c r="O247" s="42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</row>
    <row r="248" spans="1:63" ht="14.25" customHeight="1" x14ac:dyDescent="0.25">
      <c r="A248" s="41"/>
      <c r="B248" s="42"/>
      <c r="C248" s="42"/>
      <c r="D248" s="35"/>
      <c r="E248" s="25"/>
      <c r="F248" s="42"/>
      <c r="G248" s="30"/>
      <c r="H248" s="25"/>
      <c r="I248" s="43"/>
      <c r="J248" s="25"/>
      <c r="K248" s="25"/>
      <c r="L248" s="44"/>
      <c r="M248" s="44"/>
      <c r="N248" s="44"/>
      <c r="O248" s="42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</row>
    <row r="249" spans="1:63" ht="14.25" customHeight="1" x14ac:dyDescent="0.25">
      <c r="A249" s="41"/>
      <c r="B249" s="42"/>
      <c r="C249" s="42"/>
      <c r="D249" s="35"/>
      <c r="E249" s="25"/>
      <c r="F249" s="42"/>
      <c r="G249" s="30"/>
      <c r="H249" s="25"/>
      <c r="I249" s="43"/>
      <c r="J249" s="25"/>
      <c r="K249" s="25"/>
      <c r="L249" s="44"/>
      <c r="M249" s="44"/>
      <c r="N249" s="44"/>
      <c r="O249" s="42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</row>
    <row r="250" spans="1:63" ht="14.25" customHeight="1" x14ac:dyDescent="0.25">
      <c r="A250" s="41"/>
      <c r="B250" s="42"/>
      <c r="C250" s="42"/>
      <c r="D250" s="35"/>
      <c r="E250" s="25"/>
      <c r="F250" s="42"/>
      <c r="G250" s="30"/>
      <c r="H250" s="25"/>
      <c r="I250" s="43"/>
      <c r="J250" s="25"/>
      <c r="K250" s="25"/>
      <c r="L250" s="44"/>
      <c r="M250" s="44"/>
      <c r="N250" s="44"/>
      <c r="O250" s="42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</row>
    <row r="251" spans="1:63" ht="14.25" customHeight="1" x14ac:dyDescent="0.25">
      <c r="A251" s="41"/>
      <c r="B251" s="42"/>
      <c r="C251" s="42"/>
      <c r="D251" s="35"/>
      <c r="E251" s="25"/>
      <c r="F251" s="42"/>
      <c r="G251" s="30"/>
      <c r="H251" s="25"/>
      <c r="I251" s="43"/>
      <c r="J251" s="25"/>
      <c r="K251" s="25"/>
      <c r="L251" s="44"/>
      <c r="M251" s="44"/>
      <c r="N251" s="44"/>
      <c r="O251" s="42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</row>
    <row r="252" spans="1:63" ht="14.25" customHeight="1" x14ac:dyDescent="0.25">
      <c r="A252" s="41"/>
      <c r="B252" s="42"/>
      <c r="C252" s="42"/>
      <c r="D252" s="35"/>
      <c r="E252" s="25"/>
      <c r="F252" s="42"/>
      <c r="G252" s="30"/>
      <c r="H252" s="25"/>
      <c r="I252" s="43"/>
      <c r="J252" s="25"/>
      <c r="K252" s="25"/>
      <c r="L252" s="44"/>
      <c r="M252" s="44"/>
      <c r="N252" s="44"/>
      <c r="O252" s="42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</row>
    <row r="253" spans="1:63" ht="14.25" customHeight="1" x14ac:dyDescent="0.25">
      <c r="A253" s="41"/>
      <c r="B253" s="42"/>
      <c r="C253" s="42"/>
      <c r="D253" s="35"/>
      <c r="E253" s="25"/>
      <c r="F253" s="42"/>
      <c r="G253" s="30"/>
      <c r="H253" s="25"/>
      <c r="I253" s="43"/>
      <c r="J253" s="25"/>
      <c r="K253" s="25"/>
      <c r="L253" s="44"/>
      <c r="M253" s="44"/>
      <c r="N253" s="44"/>
      <c r="O253" s="42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</row>
    <row r="254" spans="1:63" ht="14.25" customHeight="1" x14ac:dyDescent="0.25">
      <c r="A254" s="41"/>
      <c r="B254" s="42"/>
      <c r="C254" s="42"/>
      <c r="D254" s="35"/>
      <c r="E254" s="25"/>
      <c r="F254" s="42"/>
      <c r="G254" s="30"/>
      <c r="H254" s="25"/>
      <c r="I254" s="43"/>
      <c r="J254" s="25"/>
      <c r="K254" s="25"/>
      <c r="L254" s="44"/>
      <c r="M254" s="44"/>
      <c r="N254" s="44"/>
      <c r="O254" s="42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</row>
    <row r="255" spans="1:63" ht="14.25" customHeight="1" x14ac:dyDescent="0.25">
      <c r="A255" s="41"/>
      <c r="B255" s="42"/>
      <c r="C255" s="42"/>
      <c r="D255" s="35"/>
      <c r="E255" s="25"/>
      <c r="F255" s="42"/>
      <c r="G255" s="30"/>
      <c r="H255" s="25"/>
      <c r="I255" s="43"/>
      <c r="J255" s="25"/>
      <c r="K255" s="25"/>
      <c r="L255" s="44"/>
      <c r="M255" s="44"/>
      <c r="N255" s="44"/>
      <c r="O255" s="42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</row>
    <row r="256" spans="1:63" ht="14.25" customHeight="1" x14ac:dyDescent="0.25">
      <c r="A256" s="41"/>
      <c r="B256" s="42"/>
      <c r="C256" s="42"/>
      <c r="D256" s="35"/>
      <c r="E256" s="25"/>
      <c r="F256" s="42"/>
      <c r="G256" s="30"/>
      <c r="H256" s="25"/>
      <c r="I256" s="43"/>
      <c r="J256" s="25"/>
      <c r="K256" s="25"/>
      <c r="L256" s="44"/>
      <c r="M256" s="44"/>
      <c r="N256" s="44"/>
      <c r="O256" s="42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</row>
    <row r="257" spans="1:63" ht="14.25" customHeight="1" x14ac:dyDescent="0.25">
      <c r="A257" s="41"/>
      <c r="B257" s="42"/>
      <c r="C257" s="42"/>
      <c r="D257" s="35"/>
      <c r="E257" s="25"/>
      <c r="F257" s="42"/>
      <c r="G257" s="30"/>
      <c r="H257" s="25"/>
      <c r="I257" s="43"/>
      <c r="J257" s="25"/>
      <c r="K257" s="25"/>
      <c r="L257" s="44"/>
      <c r="M257" s="44"/>
      <c r="N257" s="44"/>
      <c r="O257" s="42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</row>
    <row r="258" spans="1:63" ht="14.25" customHeight="1" x14ac:dyDescent="0.25">
      <c r="A258" s="41"/>
      <c r="B258" s="42"/>
      <c r="C258" s="42"/>
      <c r="D258" s="35"/>
      <c r="E258" s="25"/>
      <c r="F258" s="42"/>
      <c r="G258" s="30"/>
      <c r="H258" s="25"/>
      <c r="I258" s="43"/>
      <c r="J258" s="25"/>
      <c r="K258" s="25"/>
      <c r="L258" s="44"/>
      <c r="M258" s="44"/>
      <c r="N258" s="44"/>
      <c r="O258" s="42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</row>
    <row r="259" spans="1:63" ht="14.25" customHeight="1" x14ac:dyDescent="0.25">
      <c r="A259" s="41"/>
      <c r="B259" s="42"/>
      <c r="C259" s="42"/>
      <c r="D259" s="35"/>
      <c r="E259" s="25"/>
      <c r="F259" s="42"/>
      <c r="G259" s="30"/>
      <c r="H259" s="25"/>
      <c r="I259" s="43"/>
      <c r="J259" s="25"/>
      <c r="K259" s="25"/>
      <c r="L259" s="44"/>
      <c r="M259" s="44"/>
      <c r="N259" s="44"/>
      <c r="O259" s="42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</row>
    <row r="260" spans="1:63" ht="14.25" customHeight="1" x14ac:dyDescent="0.25">
      <c r="A260" s="41"/>
      <c r="B260" s="42"/>
      <c r="C260" s="42"/>
      <c r="D260" s="35"/>
      <c r="E260" s="25"/>
      <c r="F260" s="42"/>
      <c r="G260" s="30"/>
      <c r="H260" s="25"/>
      <c r="I260" s="43"/>
      <c r="J260" s="25"/>
      <c r="K260" s="25"/>
      <c r="L260" s="44"/>
      <c r="M260" s="44"/>
      <c r="N260" s="44"/>
      <c r="O260" s="42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</row>
    <row r="261" spans="1:63" ht="14.25" customHeight="1" x14ac:dyDescent="0.25">
      <c r="A261" s="41"/>
      <c r="B261" s="42"/>
      <c r="C261" s="42"/>
      <c r="D261" s="35"/>
      <c r="E261" s="25"/>
      <c r="F261" s="42"/>
      <c r="G261" s="30"/>
      <c r="H261" s="25"/>
      <c r="I261" s="43"/>
      <c r="J261" s="25"/>
      <c r="K261" s="25"/>
      <c r="L261" s="44"/>
      <c r="M261" s="44"/>
      <c r="N261" s="44"/>
      <c r="O261" s="42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</row>
    <row r="262" spans="1:63" ht="14.25" customHeight="1" x14ac:dyDescent="0.25">
      <c r="A262" s="41"/>
      <c r="B262" s="42"/>
      <c r="C262" s="42"/>
      <c r="D262" s="35"/>
      <c r="E262" s="25"/>
      <c r="F262" s="42"/>
      <c r="G262" s="30"/>
      <c r="H262" s="25"/>
      <c r="I262" s="43"/>
      <c r="J262" s="25"/>
      <c r="K262" s="25"/>
      <c r="L262" s="44"/>
      <c r="M262" s="44"/>
      <c r="N262" s="44"/>
      <c r="O262" s="42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</row>
    <row r="263" spans="1:63" ht="14.25" customHeight="1" x14ac:dyDescent="0.25">
      <c r="A263" s="41"/>
      <c r="B263" s="42"/>
      <c r="C263" s="42"/>
      <c r="D263" s="35"/>
      <c r="E263" s="25"/>
      <c r="F263" s="42"/>
      <c r="G263" s="30"/>
      <c r="H263" s="25"/>
      <c r="I263" s="43"/>
      <c r="J263" s="25"/>
      <c r="K263" s="25"/>
      <c r="L263" s="44"/>
      <c r="M263" s="44"/>
      <c r="N263" s="44"/>
      <c r="O263" s="42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</row>
    <row r="264" spans="1:63" ht="14.25" customHeight="1" x14ac:dyDescent="0.25">
      <c r="A264" s="41"/>
      <c r="B264" s="42"/>
      <c r="C264" s="42"/>
      <c r="D264" s="35"/>
      <c r="E264" s="25"/>
      <c r="F264" s="42"/>
      <c r="G264" s="30"/>
      <c r="H264" s="25"/>
      <c r="I264" s="43"/>
      <c r="J264" s="25"/>
      <c r="K264" s="25"/>
      <c r="L264" s="44"/>
      <c r="M264" s="44"/>
      <c r="N264" s="44"/>
      <c r="O264" s="42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</row>
    <row r="265" spans="1:63" ht="14.25" customHeight="1" x14ac:dyDescent="0.25">
      <c r="A265" s="41"/>
      <c r="B265" s="42"/>
      <c r="C265" s="42"/>
      <c r="D265" s="35"/>
      <c r="E265" s="25"/>
      <c r="F265" s="42"/>
      <c r="G265" s="30"/>
      <c r="H265" s="25"/>
      <c r="I265" s="43"/>
      <c r="J265" s="25"/>
      <c r="K265" s="25"/>
      <c r="L265" s="44"/>
      <c r="M265" s="44"/>
      <c r="N265" s="44"/>
      <c r="O265" s="42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</row>
    <row r="266" spans="1:63" ht="14.25" customHeight="1" x14ac:dyDescent="0.25">
      <c r="A266" s="41"/>
      <c r="B266" s="42"/>
      <c r="C266" s="42"/>
      <c r="D266" s="35"/>
      <c r="E266" s="25"/>
      <c r="F266" s="42"/>
      <c r="G266" s="30"/>
      <c r="H266" s="25"/>
      <c r="I266" s="43"/>
      <c r="J266" s="25"/>
      <c r="K266" s="25"/>
      <c r="L266" s="44"/>
      <c r="M266" s="44"/>
      <c r="N266" s="44"/>
      <c r="O266" s="42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</row>
    <row r="267" spans="1:63" ht="14.25" customHeight="1" x14ac:dyDescent="0.25">
      <c r="A267" s="41"/>
      <c r="B267" s="42"/>
      <c r="C267" s="42"/>
      <c r="D267" s="35"/>
      <c r="E267" s="25"/>
      <c r="F267" s="42"/>
      <c r="G267" s="30"/>
      <c r="H267" s="25"/>
      <c r="I267" s="43"/>
      <c r="J267" s="25"/>
      <c r="K267" s="25"/>
      <c r="L267" s="44"/>
      <c r="M267" s="44"/>
      <c r="N267" s="44"/>
      <c r="O267" s="42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</row>
    <row r="268" spans="1:63" ht="14.25" customHeight="1" x14ac:dyDescent="0.25">
      <c r="A268" s="41"/>
      <c r="B268" s="42"/>
      <c r="C268" s="42"/>
      <c r="D268" s="35"/>
      <c r="E268" s="25"/>
      <c r="F268" s="42"/>
      <c r="G268" s="30"/>
      <c r="H268" s="25"/>
      <c r="I268" s="43"/>
      <c r="J268" s="25"/>
      <c r="K268" s="25"/>
      <c r="L268" s="44"/>
      <c r="M268" s="44"/>
      <c r="N268" s="44"/>
      <c r="O268" s="42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</row>
    <row r="269" spans="1:63" ht="14.25" customHeight="1" x14ac:dyDescent="0.25">
      <c r="A269" s="41"/>
      <c r="B269" s="42"/>
      <c r="C269" s="42"/>
      <c r="D269" s="35"/>
      <c r="E269" s="25"/>
      <c r="F269" s="42"/>
      <c r="G269" s="30"/>
      <c r="H269" s="25"/>
      <c r="I269" s="43"/>
      <c r="J269" s="25"/>
      <c r="K269" s="25"/>
      <c r="L269" s="44"/>
      <c r="M269" s="44"/>
      <c r="N269" s="44"/>
      <c r="O269" s="42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</row>
    <row r="270" spans="1:63" ht="14.25" customHeight="1" x14ac:dyDescent="0.25">
      <c r="A270" s="41"/>
      <c r="B270" s="42"/>
      <c r="C270" s="42"/>
      <c r="D270" s="35"/>
      <c r="E270" s="25"/>
      <c r="F270" s="42"/>
      <c r="G270" s="30"/>
      <c r="H270" s="25"/>
      <c r="I270" s="43"/>
      <c r="J270" s="25"/>
      <c r="K270" s="25"/>
      <c r="L270" s="44"/>
      <c r="M270" s="44"/>
      <c r="N270" s="44"/>
      <c r="O270" s="42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</row>
    <row r="271" spans="1:63" ht="14.25" customHeight="1" x14ac:dyDescent="0.25">
      <c r="A271" s="41"/>
      <c r="B271" s="42"/>
      <c r="C271" s="42"/>
      <c r="D271" s="35"/>
      <c r="E271" s="25"/>
      <c r="F271" s="42"/>
      <c r="G271" s="30"/>
      <c r="H271" s="25"/>
      <c r="I271" s="43"/>
      <c r="J271" s="25"/>
      <c r="K271" s="25"/>
      <c r="L271" s="44"/>
      <c r="M271" s="44"/>
      <c r="N271" s="44"/>
      <c r="O271" s="42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</row>
    <row r="272" spans="1:63" ht="14.25" customHeight="1" x14ac:dyDescent="0.25">
      <c r="A272" s="41"/>
      <c r="B272" s="42"/>
      <c r="C272" s="42"/>
      <c r="D272" s="35"/>
      <c r="E272" s="25"/>
      <c r="F272" s="42"/>
      <c r="G272" s="30"/>
      <c r="H272" s="25"/>
      <c r="I272" s="43"/>
      <c r="J272" s="25"/>
      <c r="K272" s="25"/>
      <c r="L272" s="44"/>
      <c r="M272" s="44"/>
      <c r="N272" s="44"/>
      <c r="O272" s="42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</row>
    <row r="273" spans="1:63" ht="14.25" customHeight="1" x14ac:dyDescent="0.25">
      <c r="A273" s="41"/>
      <c r="B273" s="42"/>
      <c r="C273" s="42"/>
      <c r="D273" s="35"/>
      <c r="E273" s="25"/>
      <c r="F273" s="42"/>
      <c r="G273" s="30"/>
      <c r="H273" s="25"/>
      <c r="I273" s="43"/>
      <c r="J273" s="25"/>
      <c r="K273" s="25"/>
      <c r="L273" s="44"/>
      <c r="M273" s="44"/>
      <c r="N273" s="44"/>
      <c r="O273" s="42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</row>
    <row r="274" spans="1:63" ht="14.25" customHeight="1" x14ac:dyDescent="0.25">
      <c r="A274" s="41"/>
      <c r="B274" s="42"/>
      <c r="C274" s="42"/>
      <c r="D274" s="35"/>
      <c r="E274" s="25"/>
      <c r="F274" s="42"/>
      <c r="G274" s="30"/>
      <c r="H274" s="25"/>
      <c r="I274" s="43"/>
      <c r="J274" s="25"/>
      <c r="K274" s="25"/>
      <c r="L274" s="44"/>
      <c r="M274" s="44"/>
      <c r="N274" s="44"/>
      <c r="O274" s="42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</row>
    <row r="275" spans="1:63" ht="14.25" customHeight="1" x14ac:dyDescent="0.25">
      <c r="A275" s="41"/>
      <c r="B275" s="42"/>
      <c r="C275" s="42"/>
      <c r="D275" s="35"/>
      <c r="E275" s="25"/>
      <c r="F275" s="42"/>
      <c r="G275" s="30"/>
      <c r="H275" s="25"/>
      <c r="I275" s="43"/>
      <c r="J275" s="25"/>
      <c r="K275" s="25"/>
      <c r="L275" s="44"/>
      <c r="M275" s="44"/>
      <c r="N275" s="44"/>
      <c r="O275" s="42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</row>
    <row r="276" spans="1:63" ht="14.25" customHeight="1" x14ac:dyDescent="0.25">
      <c r="A276" s="41"/>
      <c r="B276" s="42"/>
      <c r="C276" s="42"/>
      <c r="D276" s="35"/>
      <c r="E276" s="25"/>
      <c r="F276" s="42"/>
      <c r="G276" s="30"/>
      <c r="H276" s="25"/>
      <c r="I276" s="43"/>
      <c r="J276" s="25"/>
      <c r="K276" s="25"/>
      <c r="L276" s="44"/>
      <c r="M276" s="44"/>
      <c r="N276" s="44"/>
      <c r="O276" s="42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</row>
    <row r="277" spans="1:63" ht="14.25" customHeight="1" x14ac:dyDescent="0.25">
      <c r="A277" s="41"/>
      <c r="B277" s="42"/>
      <c r="C277" s="42"/>
      <c r="D277" s="35"/>
      <c r="E277" s="25"/>
      <c r="F277" s="42"/>
      <c r="G277" s="30"/>
      <c r="H277" s="25"/>
      <c r="I277" s="43"/>
      <c r="J277" s="25"/>
      <c r="K277" s="25"/>
      <c r="L277" s="44"/>
      <c r="M277" s="44"/>
      <c r="N277" s="44"/>
      <c r="O277" s="42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</row>
    <row r="278" spans="1:63" ht="14.25" customHeight="1" x14ac:dyDescent="0.25">
      <c r="A278" s="41"/>
      <c r="B278" s="42"/>
      <c r="C278" s="42"/>
      <c r="D278" s="35"/>
      <c r="E278" s="25"/>
      <c r="F278" s="42"/>
      <c r="G278" s="30"/>
      <c r="H278" s="25"/>
      <c r="I278" s="43"/>
      <c r="J278" s="25"/>
      <c r="K278" s="25"/>
      <c r="L278" s="44"/>
      <c r="M278" s="44"/>
      <c r="N278" s="44"/>
      <c r="O278" s="42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</row>
    <row r="279" spans="1:63" ht="14.25" customHeight="1" x14ac:dyDescent="0.25">
      <c r="A279" s="41"/>
      <c r="B279" s="42"/>
      <c r="C279" s="42"/>
      <c r="D279" s="35"/>
      <c r="E279" s="25"/>
      <c r="F279" s="42"/>
      <c r="G279" s="30"/>
      <c r="H279" s="25"/>
      <c r="I279" s="43"/>
      <c r="J279" s="25"/>
      <c r="K279" s="25"/>
      <c r="L279" s="44"/>
      <c r="M279" s="44"/>
      <c r="N279" s="44"/>
      <c r="O279" s="42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</row>
    <row r="280" spans="1:63" ht="14.25" customHeight="1" x14ac:dyDescent="0.25">
      <c r="A280" s="41"/>
      <c r="B280" s="42"/>
      <c r="C280" s="42"/>
      <c r="D280" s="35"/>
      <c r="E280" s="25"/>
      <c r="F280" s="42"/>
      <c r="G280" s="30"/>
      <c r="H280" s="25"/>
      <c r="I280" s="43"/>
      <c r="J280" s="25"/>
      <c r="K280" s="25"/>
      <c r="L280" s="44"/>
      <c r="M280" s="44"/>
      <c r="N280" s="44"/>
      <c r="O280" s="42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</row>
    <row r="281" spans="1:63" ht="14.25" customHeight="1" x14ac:dyDescent="0.25">
      <c r="A281" s="41"/>
      <c r="B281" s="42"/>
      <c r="C281" s="42"/>
      <c r="D281" s="35"/>
      <c r="E281" s="25"/>
      <c r="F281" s="42"/>
      <c r="G281" s="30"/>
      <c r="H281" s="25"/>
      <c r="I281" s="43"/>
      <c r="J281" s="25"/>
      <c r="K281" s="25"/>
      <c r="L281" s="44"/>
      <c r="M281" s="44"/>
      <c r="N281" s="44"/>
      <c r="O281" s="42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</row>
    <row r="282" spans="1:63" ht="14.25" customHeight="1" x14ac:dyDescent="0.25">
      <c r="A282" s="41"/>
      <c r="B282" s="42"/>
      <c r="C282" s="42"/>
      <c r="D282" s="35"/>
      <c r="E282" s="25"/>
      <c r="F282" s="42"/>
      <c r="G282" s="30"/>
      <c r="H282" s="25"/>
      <c r="I282" s="43"/>
      <c r="J282" s="25"/>
      <c r="K282" s="25"/>
      <c r="L282" s="44"/>
      <c r="M282" s="44"/>
      <c r="N282" s="44"/>
      <c r="O282" s="42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</row>
    <row r="283" spans="1:63" ht="14.25" customHeight="1" x14ac:dyDescent="0.25">
      <c r="A283" s="41"/>
      <c r="B283" s="42"/>
      <c r="C283" s="42"/>
      <c r="D283" s="35"/>
      <c r="E283" s="25"/>
      <c r="F283" s="42"/>
      <c r="G283" s="30"/>
      <c r="H283" s="25"/>
      <c r="I283" s="43"/>
      <c r="J283" s="25"/>
      <c r="K283" s="25"/>
      <c r="L283" s="44"/>
      <c r="M283" s="44"/>
      <c r="N283" s="44"/>
      <c r="O283" s="42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</row>
    <row r="284" spans="1:63" ht="14.25" customHeight="1" x14ac:dyDescent="0.25">
      <c r="A284" s="41"/>
      <c r="B284" s="42"/>
      <c r="C284" s="42"/>
      <c r="D284" s="35"/>
      <c r="E284" s="25"/>
      <c r="F284" s="42"/>
      <c r="G284" s="30"/>
      <c r="H284" s="25"/>
      <c r="I284" s="43"/>
      <c r="J284" s="25"/>
      <c r="K284" s="25"/>
      <c r="L284" s="44"/>
      <c r="M284" s="44"/>
      <c r="N284" s="44"/>
      <c r="O284" s="42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</row>
    <row r="285" spans="1:63" ht="14.25" customHeight="1" x14ac:dyDescent="0.25">
      <c r="A285" s="41"/>
      <c r="B285" s="42"/>
      <c r="C285" s="42"/>
      <c r="D285" s="35"/>
      <c r="E285" s="25"/>
      <c r="F285" s="42"/>
      <c r="G285" s="30"/>
      <c r="H285" s="25"/>
      <c r="I285" s="43"/>
      <c r="J285" s="25"/>
      <c r="K285" s="25"/>
      <c r="L285" s="44"/>
      <c r="M285" s="44"/>
      <c r="N285" s="44"/>
      <c r="O285" s="42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</row>
    <row r="286" spans="1:63" ht="14.25" customHeight="1" x14ac:dyDescent="0.25">
      <c r="A286" s="41"/>
      <c r="B286" s="42"/>
      <c r="C286" s="42"/>
      <c r="D286" s="35"/>
      <c r="E286" s="25"/>
      <c r="F286" s="42"/>
      <c r="G286" s="30"/>
      <c r="H286" s="25"/>
      <c r="I286" s="43"/>
      <c r="J286" s="25"/>
      <c r="K286" s="25"/>
      <c r="L286" s="44"/>
      <c r="M286" s="44"/>
      <c r="N286" s="44"/>
      <c r="O286" s="42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</row>
    <row r="287" spans="1:63" ht="14.25" customHeight="1" x14ac:dyDescent="0.25">
      <c r="A287" s="41"/>
      <c r="B287" s="42"/>
      <c r="C287" s="42"/>
      <c r="D287" s="35"/>
      <c r="E287" s="25"/>
      <c r="F287" s="42"/>
      <c r="G287" s="30"/>
      <c r="H287" s="25"/>
      <c r="I287" s="43"/>
      <c r="J287" s="25"/>
      <c r="K287" s="25"/>
      <c r="L287" s="44"/>
      <c r="M287" s="44"/>
      <c r="N287" s="44"/>
      <c r="O287" s="42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</row>
    <row r="288" spans="1:63" ht="14.25" customHeight="1" x14ac:dyDescent="0.25">
      <c r="A288" s="41"/>
      <c r="B288" s="42"/>
      <c r="C288" s="42"/>
      <c r="D288" s="35"/>
      <c r="E288" s="25"/>
      <c r="F288" s="42"/>
      <c r="G288" s="30"/>
      <c r="H288" s="25"/>
      <c r="I288" s="43"/>
      <c r="J288" s="25"/>
      <c r="K288" s="25"/>
      <c r="L288" s="44"/>
      <c r="M288" s="44"/>
      <c r="N288" s="44"/>
      <c r="O288" s="42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</row>
    <row r="289" spans="1:63" ht="14.25" customHeight="1" x14ac:dyDescent="0.25">
      <c r="A289" s="41"/>
      <c r="B289" s="42"/>
      <c r="C289" s="42"/>
      <c r="D289" s="35"/>
      <c r="E289" s="25"/>
      <c r="F289" s="42"/>
      <c r="G289" s="30"/>
      <c r="H289" s="25"/>
      <c r="I289" s="43"/>
      <c r="J289" s="25"/>
      <c r="K289" s="25"/>
      <c r="L289" s="44"/>
      <c r="M289" s="44"/>
      <c r="N289" s="44"/>
      <c r="O289" s="42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</row>
    <row r="290" spans="1:63" ht="14.25" customHeight="1" x14ac:dyDescent="0.25">
      <c r="A290" s="41"/>
      <c r="B290" s="42"/>
      <c r="C290" s="42"/>
      <c r="D290" s="35"/>
      <c r="E290" s="25"/>
      <c r="F290" s="42"/>
      <c r="G290" s="30"/>
      <c r="H290" s="25"/>
      <c r="I290" s="43"/>
      <c r="J290" s="25"/>
      <c r="K290" s="25"/>
      <c r="L290" s="44"/>
      <c r="M290" s="44"/>
      <c r="N290" s="44"/>
      <c r="O290" s="42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</row>
    <row r="291" spans="1:63" ht="14.25" customHeight="1" x14ac:dyDescent="0.25">
      <c r="A291" s="41"/>
      <c r="B291" s="42"/>
      <c r="C291" s="42"/>
      <c r="D291" s="35"/>
      <c r="E291" s="25"/>
      <c r="F291" s="42"/>
      <c r="G291" s="30"/>
      <c r="H291" s="25"/>
      <c r="I291" s="43"/>
      <c r="J291" s="25"/>
      <c r="K291" s="25"/>
      <c r="L291" s="44"/>
      <c r="M291" s="44"/>
      <c r="N291" s="44"/>
      <c r="O291" s="42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</row>
    <row r="292" spans="1:63" ht="14.25" customHeight="1" x14ac:dyDescent="0.25">
      <c r="A292" s="41"/>
      <c r="B292" s="42"/>
      <c r="C292" s="42"/>
      <c r="D292" s="35"/>
      <c r="E292" s="25"/>
      <c r="F292" s="42"/>
      <c r="G292" s="30"/>
      <c r="H292" s="25"/>
      <c r="I292" s="43"/>
      <c r="J292" s="25"/>
      <c r="K292" s="25"/>
      <c r="L292" s="44"/>
      <c r="M292" s="44"/>
      <c r="N292" s="44"/>
      <c r="O292" s="42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</row>
    <row r="293" spans="1:63" ht="14.25" customHeight="1" x14ac:dyDescent="0.25">
      <c r="A293" s="41"/>
      <c r="B293" s="42"/>
      <c r="C293" s="42"/>
      <c r="D293" s="35"/>
      <c r="E293" s="25"/>
      <c r="F293" s="42"/>
      <c r="G293" s="30"/>
      <c r="H293" s="25"/>
      <c r="I293" s="43"/>
      <c r="J293" s="25"/>
      <c r="K293" s="25"/>
      <c r="L293" s="44"/>
      <c r="M293" s="44"/>
      <c r="N293" s="44"/>
      <c r="O293" s="42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</row>
    <row r="294" spans="1:63" ht="14.25" customHeight="1" x14ac:dyDescent="0.25">
      <c r="A294" s="41"/>
      <c r="B294" s="42"/>
      <c r="C294" s="42"/>
      <c r="D294" s="35"/>
      <c r="E294" s="25"/>
      <c r="F294" s="42"/>
      <c r="G294" s="30"/>
      <c r="H294" s="25"/>
      <c r="I294" s="43"/>
      <c r="J294" s="25"/>
      <c r="K294" s="25"/>
      <c r="L294" s="44"/>
      <c r="M294" s="44"/>
      <c r="N294" s="44"/>
      <c r="O294" s="42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</row>
    <row r="295" spans="1:63" ht="14.25" customHeight="1" x14ac:dyDescent="0.25">
      <c r="A295" s="41"/>
      <c r="B295" s="42"/>
      <c r="C295" s="42"/>
      <c r="D295" s="35"/>
      <c r="E295" s="25"/>
      <c r="F295" s="42"/>
      <c r="G295" s="30"/>
      <c r="H295" s="25"/>
      <c r="I295" s="43"/>
      <c r="J295" s="25"/>
      <c r="K295" s="25"/>
      <c r="L295" s="44"/>
      <c r="M295" s="44"/>
      <c r="N295" s="44"/>
      <c r="O295" s="42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</row>
    <row r="296" spans="1:63" ht="14.25" customHeight="1" x14ac:dyDescent="0.25">
      <c r="A296" s="41"/>
      <c r="B296" s="42"/>
      <c r="C296" s="42"/>
      <c r="D296" s="35"/>
      <c r="E296" s="25"/>
      <c r="F296" s="42"/>
      <c r="G296" s="30"/>
      <c r="H296" s="25"/>
      <c r="I296" s="43"/>
      <c r="J296" s="25"/>
      <c r="K296" s="25"/>
      <c r="L296" s="44"/>
      <c r="M296" s="44"/>
      <c r="N296" s="44"/>
      <c r="O296" s="42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</row>
    <row r="297" spans="1:63" ht="14.25" customHeight="1" x14ac:dyDescent="0.25">
      <c r="A297" s="41"/>
      <c r="B297" s="42"/>
      <c r="C297" s="42"/>
      <c r="D297" s="35"/>
      <c r="E297" s="25"/>
      <c r="F297" s="42"/>
      <c r="G297" s="30"/>
      <c r="H297" s="25"/>
      <c r="I297" s="43"/>
      <c r="J297" s="25"/>
      <c r="K297" s="25"/>
      <c r="L297" s="44"/>
      <c r="M297" s="44"/>
      <c r="N297" s="44"/>
      <c r="O297" s="42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</row>
    <row r="298" spans="1:63" ht="14.25" customHeight="1" x14ac:dyDescent="0.25">
      <c r="A298" s="41"/>
      <c r="B298" s="42"/>
      <c r="C298" s="42"/>
      <c r="D298" s="35"/>
      <c r="E298" s="25"/>
      <c r="F298" s="42"/>
      <c r="G298" s="30"/>
      <c r="H298" s="25"/>
      <c r="I298" s="43"/>
      <c r="J298" s="25"/>
      <c r="K298" s="25"/>
      <c r="L298" s="44"/>
      <c r="M298" s="44"/>
      <c r="N298" s="44"/>
      <c r="O298" s="42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</row>
    <row r="299" spans="1:63" ht="14.25" customHeight="1" x14ac:dyDescent="0.25">
      <c r="A299" s="41"/>
      <c r="B299" s="42"/>
      <c r="C299" s="42"/>
      <c r="D299" s="35"/>
      <c r="E299" s="25"/>
      <c r="F299" s="42"/>
      <c r="G299" s="30"/>
      <c r="H299" s="25"/>
      <c r="I299" s="43"/>
      <c r="J299" s="25"/>
      <c r="K299" s="25"/>
      <c r="L299" s="44"/>
      <c r="M299" s="44"/>
      <c r="N299" s="44"/>
      <c r="O299" s="42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</row>
    <row r="300" spans="1:63" ht="14.25" customHeight="1" x14ac:dyDescent="0.25">
      <c r="A300" s="41"/>
      <c r="B300" s="42"/>
      <c r="C300" s="42"/>
      <c r="D300" s="35"/>
      <c r="E300" s="25"/>
      <c r="F300" s="42"/>
      <c r="G300" s="30"/>
      <c r="H300" s="25"/>
      <c r="I300" s="43"/>
      <c r="J300" s="25"/>
      <c r="K300" s="25"/>
      <c r="L300" s="44"/>
      <c r="M300" s="44"/>
      <c r="N300" s="44"/>
      <c r="O300" s="42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</row>
    <row r="301" spans="1:63" ht="14.25" customHeight="1" x14ac:dyDescent="0.25">
      <c r="A301" s="41"/>
      <c r="B301" s="42"/>
      <c r="C301" s="42"/>
      <c r="D301" s="35"/>
      <c r="E301" s="25"/>
      <c r="F301" s="42"/>
      <c r="G301" s="30"/>
      <c r="H301" s="25"/>
      <c r="I301" s="43"/>
      <c r="J301" s="25"/>
      <c r="K301" s="25"/>
      <c r="L301" s="44"/>
      <c r="M301" s="44"/>
      <c r="N301" s="44"/>
      <c r="O301" s="42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</row>
    <row r="302" spans="1:63" ht="14.25" customHeight="1" x14ac:dyDescent="0.25">
      <c r="A302" s="41"/>
      <c r="B302" s="42"/>
      <c r="C302" s="42"/>
      <c r="D302" s="35"/>
      <c r="E302" s="25"/>
      <c r="F302" s="42"/>
      <c r="G302" s="30"/>
      <c r="H302" s="25"/>
      <c r="I302" s="43"/>
      <c r="J302" s="25"/>
      <c r="K302" s="25"/>
      <c r="L302" s="44"/>
      <c r="M302" s="44"/>
      <c r="N302" s="44"/>
      <c r="O302" s="42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</row>
    <row r="303" spans="1:63" ht="14.25" customHeight="1" x14ac:dyDescent="0.25">
      <c r="A303" s="41"/>
      <c r="B303" s="42"/>
      <c r="C303" s="42"/>
      <c r="D303" s="35"/>
      <c r="E303" s="25"/>
      <c r="F303" s="42"/>
      <c r="G303" s="30"/>
      <c r="H303" s="25"/>
      <c r="I303" s="43"/>
      <c r="J303" s="25"/>
      <c r="K303" s="25"/>
      <c r="L303" s="44"/>
      <c r="M303" s="44"/>
      <c r="N303" s="44"/>
      <c r="O303" s="42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</row>
    <row r="304" spans="1:63" ht="14.25" customHeight="1" x14ac:dyDescent="0.25">
      <c r="A304" s="41"/>
      <c r="B304" s="42"/>
      <c r="C304" s="42"/>
      <c r="D304" s="35"/>
      <c r="E304" s="25"/>
      <c r="F304" s="42"/>
      <c r="G304" s="30"/>
      <c r="H304" s="25"/>
      <c r="I304" s="43"/>
      <c r="J304" s="25"/>
      <c r="K304" s="25"/>
      <c r="L304" s="44"/>
      <c r="M304" s="44"/>
      <c r="N304" s="44"/>
      <c r="O304" s="42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</row>
    <row r="305" spans="1:63" ht="14.25" customHeight="1" x14ac:dyDescent="0.25">
      <c r="A305" s="41"/>
      <c r="B305" s="42"/>
      <c r="C305" s="42"/>
      <c r="D305" s="35"/>
      <c r="E305" s="25"/>
      <c r="F305" s="42"/>
      <c r="G305" s="30"/>
      <c r="H305" s="25"/>
      <c r="I305" s="43"/>
      <c r="J305" s="25"/>
      <c r="K305" s="25"/>
      <c r="L305" s="44"/>
      <c r="M305" s="44"/>
      <c r="N305" s="44"/>
      <c r="O305" s="42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</row>
    <row r="306" spans="1:63" ht="14.25" customHeight="1" x14ac:dyDescent="0.25">
      <c r="A306" s="41"/>
      <c r="B306" s="42"/>
      <c r="C306" s="42"/>
      <c r="D306" s="35"/>
      <c r="E306" s="25"/>
      <c r="F306" s="42"/>
      <c r="G306" s="30"/>
      <c r="H306" s="25"/>
      <c r="I306" s="43"/>
      <c r="J306" s="25"/>
      <c r="K306" s="25"/>
      <c r="L306" s="44"/>
      <c r="M306" s="44"/>
      <c r="N306" s="44"/>
      <c r="O306" s="42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</row>
    <row r="307" spans="1:63" ht="14.25" customHeight="1" x14ac:dyDescent="0.25">
      <c r="A307" s="41"/>
      <c r="B307" s="42"/>
      <c r="C307" s="42"/>
      <c r="D307" s="35"/>
      <c r="E307" s="25"/>
      <c r="F307" s="42"/>
      <c r="G307" s="30"/>
      <c r="H307" s="25"/>
      <c r="I307" s="43"/>
      <c r="J307" s="25"/>
      <c r="K307" s="25"/>
      <c r="L307" s="44"/>
      <c r="M307" s="44"/>
      <c r="N307" s="44"/>
      <c r="O307" s="42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</row>
    <row r="308" spans="1:63" ht="14.25" customHeight="1" x14ac:dyDescent="0.25">
      <c r="A308" s="41"/>
      <c r="B308" s="42"/>
      <c r="C308" s="42"/>
      <c r="D308" s="35"/>
      <c r="E308" s="25"/>
      <c r="F308" s="42"/>
      <c r="G308" s="30"/>
      <c r="H308" s="25"/>
      <c r="I308" s="43"/>
      <c r="J308" s="25"/>
      <c r="K308" s="25"/>
      <c r="L308" s="44"/>
      <c r="M308" s="44"/>
      <c r="N308" s="44"/>
      <c r="O308" s="42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</row>
    <row r="309" spans="1:63" ht="14.25" customHeight="1" x14ac:dyDescent="0.25">
      <c r="A309" s="41"/>
      <c r="B309" s="42"/>
      <c r="C309" s="42"/>
      <c r="D309" s="35"/>
      <c r="E309" s="25"/>
      <c r="F309" s="42"/>
      <c r="G309" s="30"/>
      <c r="H309" s="25"/>
      <c r="I309" s="43"/>
      <c r="J309" s="25"/>
      <c r="K309" s="25"/>
      <c r="L309" s="44"/>
      <c r="M309" s="44"/>
      <c r="N309" s="44"/>
      <c r="O309" s="42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</row>
    <row r="310" spans="1:63" ht="14.25" customHeight="1" x14ac:dyDescent="0.25">
      <c r="A310" s="41"/>
      <c r="B310" s="42"/>
      <c r="C310" s="42"/>
      <c r="D310" s="35"/>
      <c r="E310" s="25"/>
      <c r="F310" s="42"/>
      <c r="G310" s="30"/>
      <c r="H310" s="25"/>
      <c r="I310" s="43"/>
      <c r="J310" s="25"/>
      <c r="K310" s="25"/>
      <c r="L310" s="44"/>
      <c r="M310" s="44"/>
      <c r="N310" s="44"/>
      <c r="O310" s="42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</row>
    <row r="311" spans="1:63" ht="14.25" customHeight="1" x14ac:dyDescent="0.25">
      <c r="A311" s="41"/>
      <c r="B311" s="42"/>
      <c r="C311" s="42"/>
      <c r="D311" s="35"/>
      <c r="E311" s="25"/>
      <c r="F311" s="42"/>
      <c r="G311" s="30"/>
      <c r="H311" s="25"/>
      <c r="I311" s="43"/>
      <c r="J311" s="25"/>
      <c r="K311" s="25"/>
      <c r="L311" s="44"/>
      <c r="M311" s="44"/>
      <c r="N311" s="44"/>
      <c r="O311" s="42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</row>
    <row r="312" spans="1:63" ht="14.25" customHeight="1" x14ac:dyDescent="0.25">
      <c r="A312" s="41"/>
      <c r="B312" s="42"/>
      <c r="C312" s="42"/>
      <c r="D312" s="35"/>
      <c r="E312" s="25"/>
      <c r="F312" s="42"/>
      <c r="G312" s="30"/>
      <c r="H312" s="25"/>
      <c r="I312" s="43"/>
      <c r="J312" s="25"/>
      <c r="K312" s="25"/>
      <c r="L312" s="44"/>
      <c r="M312" s="44"/>
      <c r="N312" s="44"/>
      <c r="O312" s="42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</row>
    <row r="313" spans="1:63" ht="14.25" customHeight="1" x14ac:dyDescent="0.25">
      <c r="A313" s="41"/>
      <c r="B313" s="42"/>
      <c r="C313" s="42"/>
      <c r="D313" s="35"/>
      <c r="E313" s="25"/>
      <c r="F313" s="42"/>
      <c r="G313" s="30"/>
      <c r="H313" s="25"/>
      <c r="I313" s="43"/>
      <c r="J313" s="25"/>
      <c r="K313" s="25"/>
      <c r="L313" s="44"/>
      <c r="M313" s="44"/>
      <c r="N313" s="44"/>
      <c r="O313" s="42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</row>
    <row r="314" spans="1:63" ht="14.25" customHeight="1" x14ac:dyDescent="0.25">
      <c r="A314" s="41"/>
      <c r="B314" s="42"/>
      <c r="C314" s="42"/>
      <c r="D314" s="35"/>
      <c r="E314" s="25"/>
      <c r="F314" s="42"/>
      <c r="G314" s="30"/>
      <c r="H314" s="25"/>
      <c r="I314" s="43"/>
      <c r="J314" s="25"/>
      <c r="K314" s="25"/>
      <c r="L314" s="44"/>
      <c r="M314" s="44"/>
      <c r="N314" s="44"/>
      <c r="O314" s="42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</row>
    <row r="315" spans="1:63" ht="14.25" customHeight="1" x14ac:dyDescent="0.25">
      <c r="A315" s="41"/>
      <c r="B315" s="42"/>
      <c r="C315" s="42"/>
      <c r="D315" s="35"/>
      <c r="E315" s="25"/>
      <c r="F315" s="42"/>
      <c r="G315" s="30"/>
      <c r="H315" s="25"/>
      <c r="I315" s="43"/>
      <c r="J315" s="25"/>
      <c r="K315" s="25"/>
      <c r="L315" s="44"/>
      <c r="M315" s="44"/>
      <c r="N315" s="44"/>
      <c r="O315" s="42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</row>
    <row r="316" spans="1:63" ht="14.25" customHeight="1" x14ac:dyDescent="0.25">
      <c r="A316" s="41"/>
      <c r="B316" s="42"/>
      <c r="C316" s="42"/>
      <c r="D316" s="35"/>
      <c r="E316" s="25"/>
      <c r="F316" s="42"/>
      <c r="G316" s="30"/>
      <c r="H316" s="25"/>
      <c r="I316" s="43"/>
      <c r="J316" s="25"/>
      <c r="K316" s="25"/>
      <c r="L316" s="44"/>
      <c r="M316" s="44"/>
      <c r="N316" s="44"/>
      <c r="O316" s="42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</row>
    <row r="317" spans="1:63" ht="14.25" customHeight="1" x14ac:dyDescent="0.25">
      <c r="A317" s="41"/>
      <c r="B317" s="42"/>
      <c r="C317" s="42"/>
      <c r="D317" s="35"/>
      <c r="E317" s="25"/>
      <c r="F317" s="42"/>
      <c r="G317" s="30"/>
      <c r="H317" s="25"/>
      <c r="I317" s="43"/>
      <c r="J317" s="25"/>
      <c r="K317" s="25"/>
      <c r="L317" s="44"/>
      <c r="M317" s="44"/>
      <c r="N317" s="44"/>
      <c r="O317" s="42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</row>
    <row r="318" spans="1:63" ht="14.25" customHeight="1" x14ac:dyDescent="0.25">
      <c r="A318" s="41"/>
      <c r="B318" s="42"/>
      <c r="C318" s="42"/>
      <c r="D318" s="35"/>
      <c r="E318" s="25"/>
      <c r="F318" s="42"/>
      <c r="G318" s="30"/>
      <c r="H318" s="25"/>
      <c r="I318" s="43"/>
      <c r="J318" s="25"/>
      <c r="K318" s="25"/>
      <c r="L318" s="44"/>
      <c r="M318" s="44"/>
      <c r="N318" s="44"/>
      <c r="O318" s="42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</row>
    <row r="319" spans="1:63" ht="14.25" customHeight="1" x14ac:dyDescent="0.25">
      <c r="A319" s="41"/>
      <c r="B319" s="42"/>
      <c r="C319" s="42"/>
      <c r="D319" s="35"/>
      <c r="E319" s="25"/>
      <c r="F319" s="42"/>
      <c r="G319" s="30"/>
      <c r="H319" s="25"/>
      <c r="I319" s="43"/>
      <c r="J319" s="25"/>
      <c r="K319" s="25"/>
      <c r="L319" s="44"/>
      <c r="M319" s="44"/>
      <c r="N319" s="44"/>
      <c r="O319" s="42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</row>
    <row r="320" spans="1:63" ht="14.25" customHeight="1" x14ac:dyDescent="0.25">
      <c r="A320" s="41"/>
      <c r="B320" s="42"/>
      <c r="C320" s="42"/>
      <c r="D320" s="35"/>
      <c r="E320" s="25"/>
      <c r="F320" s="42"/>
      <c r="G320" s="30"/>
      <c r="H320" s="25"/>
      <c r="I320" s="43"/>
      <c r="J320" s="25"/>
      <c r="K320" s="25"/>
      <c r="L320" s="44"/>
      <c r="M320" s="44"/>
      <c r="N320" s="44"/>
      <c r="O320" s="42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</row>
    <row r="321" spans="1:63" ht="14.25" customHeight="1" x14ac:dyDescent="0.25">
      <c r="A321" s="41"/>
      <c r="B321" s="42"/>
      <c r="C321" s="42"/>
      <c r="D321" s="35"/>
      <c r="E321" s="25"/>
      <c r="F321" s="42"/>
      <c r="G321" s="30"/>
      <c r="H321" s="25"/>
      <c r="I321" s="43"/>
      <c r="J321" s="25"/>
      <c r="K321" s="25"/>
      <c r="L321" s="44"/>
      <c r="M321" s="44"/>
      <c r="N321" s="44"/>
      <c r="O321" s="42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</row>
    <row r="322" spans="1:63" ht="14.25" customHeight="1" x14ac:dyDescent="0.25">
      <c r="A322" s="41"/>
      <c r="B322" s="42"/>
      <c r="C322" s="42"/>
      <c r="D322" s="35"/>
      <c r="E322" s="25"/>
      <c r="F322" s="42"/>
      <c r="G322" s="30"/>
      <c r="H322" s="25"/>
      <c r="I322" s="43"/>
      <c r="J322" s="25"/>
      <c r="K322" s="25"/>
      <c r="L322" s="44"/>
      <c r="M322" s="44"/>
      <c r="N322" s="44"/>
      <c r="O322" s="42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</row>
    <row r="323" spans="1:63" ht="14.25" customHeight="1" x14ac:dyDescent="0.25">
      <c r="A323" s="41"/>
      <c r="B323" s="42"/>
      <c r="C323" s="42"/>
      <c r="D323" s="35"/>
      <c r="E323" s="25"/>
      <c r="F323" s="42"/>
      <c r="G323" s="30"/>
      <c r="H323" s="25"/>
      <c r="I323" s="43"/>
      <c r="J323" s="25"/>
      <c r="K323" s="25"/>
      <c r="L323" s="44"/>
      <c r="M323" s="44"/>
      <c r="N323" s="44"/>
      <c r="O323" s="42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</row>
    <row r="324" spans="1:63" ht="14.25" customHeight="1" x14ac:dyDescent="0.25">
      <c r="A324" s="41"/>
      <c r="B324" s="42"/>
      <c r="C324" s="42"/>
      <c r="D324" s="35"/>
      <c r="E324" s="25"/>
      <c r="F324" s="42"/>
      <c r="G324" s="30"/>
      <c r="H324" s="25"/>
      <c r="I324" s="43"/>
      <c r="J324" s="25"/>
      <c r="K324" s="25"/>
      <c r="L324" s="44"/>
      <c r="M324" s="44"/>
      <c r="N324" s="44"/>
      <c r="O324" s="42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</row>
    <row r="325" spans="1:63" ht="14.25" customHeight="1" x14ac:dyDescent="0.25">
      <c r="A325" s="41"/>
      <c r="B325" s="42"/>
      <c r="C325" s="42"/>
      <c r="D325" s="35"/>
      <c r="E325" s="25"/>
      <c r="F325" s="42"/>
      <c r="G325" s="30"/>
      <c r="H325" s="25"/>
      <c r="I325" s="43"/>
      <c r="J325" s="25"/>
      <c r="K325" s="25"/>
      <c r="L325" s="44"/>
      <c r="M325" s="44"/>
      <c r="N325" s="44"/>
      <c r="O325" s="42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</row>
    <row r="326" spans="1:63" ht="14.25" customHeight="1" x14ac:dyDescent="0.25">
      <c r="A326" s="41"/>
      <c r="B326" s="42"/>
      <c r="C326" s="42"/>
      <c r="D326" s="35"/>
      <c r="E326" s="25"/>
      <c r="F326" s="42"/>
      <c r="G326" s="30"/>
      <c r="H326" s="25"/>
      <c r="I326" s="43"/>
      <c r="J326" s="25"/>
      <c r="K326" s="25"/>
      <c r="L326" s="44"/>
      <c r="M326" s="44"/>
      <c r="N326" s="44"/>
      <c r="O326" s="42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</row>
    <row r="327" spans="1:63" ht="14.25" customHeight="1" x14ac:dyDescent="0.25">
      <c r="A327" s="41"/>
      <c r="B327" s="42"/>
      <c r="C327" s="42"/>
      <c r="D327" s="35"/>
      <c r="E327" s="25"/>
      <c r="F327" s="42"/>
      <c r="G327" s="30"/>
      <c r="H327" s="25"/>
      <c r="I327" s="43"/>
      <c r="J327" s="25"/>
      <c r="K327" s="25"/>
      <c r="L327" s="44"/>
      <c r="M327" s="44"/>
      <c r="N327" s="44"/>
      <c r="O327" s="42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</row>
    <row r="328" spans="1:63" ht="14.25" customHeight="1" x14ac:dyDescent="0.25">
      <c r="A328" s="41"/>
      <c r="B328" s="42"/>
      <c r="C328" s="42"/>
      <c r="D328" s="35"/>
      <c r="E328" s="25"/>
      <c r="F328" s="42"/>
      <c r="G328" s="30"/>
      <c r="H328" s="25"/>
      <c r="I328" s="43"/>
      <c r="J328" s="25"/>
      <c r="K328" s="25"/>
      <c r="L328" s="44"/>
      <c r="M328" s="44"/>
      <c r="N328" s="44"/>
      <c r="O328" s="42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</row>
    <row r="329" spans="1:63" ht="14.25" customHeight="1" x14ac:dyDescent="0.25">
      <c r="A329" s="41"/>
      <c r="B329" s="42"/>
      <c r="C329" s="42"/>
      <c r="D329" s="35"/>
      <c r="E329" s="25"/>
      <c r="F329" s="42"/>
      <c r="G329" s="30"/>
      <c r="H329" s="25"/>
      <c r="I329" s="43"/>
      <c r="J329" s="25"/>
      <c r="K329" s="25"/>
      <c r="L329" s="44"/>
      <c r="M329" s="44"/>
      <c r="N329" s="44"/>
      <c r="O329" s="42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</row>
    <row r="330" spans="1:63" ht="14.25" customHeight="1" x14ac:dyDescent="0.25">
      <c r="A330" s="41"/>
      <c r="B330" s="42"/>
      <c r="C330" s="42"/>
      <c r="D330" s="35"/>
      <c r="E330" s="25"/>
      <c r="F330" s="42"/>
      <c r="G330" s="30"/>
      <c r="H330" s="25"/>
      <c r="I330" s="43"/>
      <c r="J330" s="25"/>
      <c r="K330" s="25"/>
      <c r="L330" s="44"/>
      <c r="M330" s="44"/>
      <c r="N330" s="44"/>
      <c r="O330" s="42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</row>
    <row r="331" spans="1:63" ht="14.25" customHeight="1" x14ac:dyDescent="0.25">
      <c r="A331" s="41"/>
      <c r="B331" s="42"/>
      <c r="C331" s="42"/>
      <c r="D331" s="35"/>
      <c r="E331" s="25"/>
      <c r="F331" s="42"/>
      <c r="G331" s="30"/>
      <c r="H331" s="25"/>
      <c r="I331" s="43"/>
      <c r="J331" s="25"/>
      <c r="K331" s="25"/>
      <c r="L331" s="44"/>
      <c r="M331" s="44"/>
      <c r="N331" s="44"/>
      <c r="O331" s="42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</row>
    <row r="332" spans="1:63" ht="14.25" customHeight="1" x14ac:dyDescent="0.25">
      <c r="A332" s="41"/>
      <c r="B332" s="42"/>
      <c r="C332" s="42"/>
      <c r="D332" s="35"/>
      <c r="E332" s="25"/>
      <c r="F332" s="42"/>
      <c r="G332" s="30"/>
      <c r="H332" s="25"/>
      <c r="I332" s="43"/>
      <c r="J332" s="25"/>
      <c r="K332" s="25"/>
      <c r="L332" s="44"/>
      <c r="M332" s="44"/>
      <c r="N332" s="44"/>
      <c r="O332" s="42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</row>
    <row r="333" spans="1:63" ht="14.25" customHeight="1" x14ac:dyDescent="0.25">
      <c r="A333" s="41"/>
      <c r="B333" s="42"/>
      <c r="C333" s="42"/>
      <c r="D333" s="35"/>
      <c r="E333" s="25"/>
      <c r="F333" s="42"/>
      <c r="G333" s="30"/>
      <c r="H333" s="25"/>
      <c r="I333" s="43"/>
      <c r="J333" s="25"/>
      <c r="K333" s="25"/>
      <c r="L333" s="44"/>
      <c r="M333" s="44"/>
      <c r="N333" s="44"/>
      <c r="O333" s="42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</row>
    <row r="334" spans="1:63" ht="14.25" customHeight="1" x14ac:dyDescent="0.25">
      <c r="A334" s="41"/>
      <c r="B334" s="42"/>
      <c r="C334" s="42"/>
      <c r="D334" s="35"/>
      <c r="E334" s="25"/>
      <c r="F334" s="42"/>
      <c r="G334" s="30"/>
      <c r="H334" s="25"/>
      <c r="I334" s="43"/>
      <c r="J334" s="25"/>
      <c r="K334" s="25"/>
      <c r="L334" s="44"/>
      <c r="M334" s="44"/>
      <c r="N334" s="44"/>
      <c r="O334" s="42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</row>
    <row r="335" spans="1:63" ht="14.25" customHeight="1" x14ac:dyDescent="0.25">
      <c r="A335" s="41"/>
      <c r="B335" s="42"/>
      <c r="C335" s="42"/>
      <c r="D335" s="35"/>
      <c r="E335" s="25"/>
      <c r="F335" s="42"/>
      <c r="G335" s="30"/>
      <c r="H335" s="25"/>
      <c r="I335" s="43"/>
      <c r="J335" s="25"/>
      <c r="K335" s="25"/>
      <c r="L335" s="44"/>
      <c r="M335" s="44"/>
      <c r="N335" s="44"/>
      <c r="O335" s="42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</row>
    <row r="336" spans="1:63" ht="14.25" customHeight="1" x14ac:dyDescent="0.25">
      <c r="A336" s="41"/>
      <c r="B336" s="42"/>
      <c r="C336" s="42"/>
      <c r="D336" s="35"/>
      <c r="E336" s="25"/>
      <c r="F336" s="42"/>
      <c r="G336" s="30"/>
      <c r="H336" s="25"/>
      <c r="I336" s="43"/>
      <c r="J336" s="25"/>
      <c r="K336" s="25"/>
      <c r="L336" s="44"/>
      <c r="M336" s="44"/>
      <c r="N336" s="44"/>
      <c r="O336" s="42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</row>
    <row r="337" spans="1:63" ht="14.25" customHeight="1" x14ac:dyDescent="0.25">
      <c r="A337" s="41"/>
      <c r="B337" s="42"/>
      <c r="C337" s="42"/>
      <c r="D337" s="35"/>
      <c r="E337" s="25"/>
      <c r="F337" s="42"/>
      <c r="G337" s="30"/>
      <c r="H337" s="25"/>
      <c r="I337" s="43"/>
      <c r="J337" s="25"/>
      <c r="K337" s="25"/>
      <c r="L337" s="44"/>
      <c r="M337" s="44"/>
      <c r="N337" s="44"/>
      <c r="O337" s="42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</row>
    <row r="338" spans="1:63" ht="14.25" customHeight="1" x14ac:dyDescent="0.25">
      <c r="A338" s="41"/>
      <c r="B338" s="42"/>
      <c r="C338" s="42"/>
      <c r="D338" s="35"/>
      <c r="E338" s="25"/>
      <c r="F338" s="42"/>
      <c r="G338" s="30"/>
      <c r="H338" s="25"/>
      <c r="I338" s="43"/>
      <c r="J338" s="25"/>
      <c r="K338" s="25"/>
      <c r="L338" s="44"/>
      <c r="M338" s="44"/>
      <c r="N338" s="44"/>
      <c r="O338" s="42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</row>
    <row r="339" spans="1:63" ht="14.25" customHeight="1" x14ac:dyDescent="0.25">
      <c r="A339" s="41"/>
      <c r="B339" s="42"/>
      <c r="C339" s="42"/>
      <c r="D339" s="35"/>
      <c r="E339" s="25"/>
      <c r="F339" s="42"/>
      <c r="G339" s="30"/>
      <c r="H339" s="25"/>
      <c r="I339" s="43"/>
      <c r="J339" s="25"/>
      <c r="K339" s="25"/>
      <c r="L339" s="44"/>
      <c r="M339" s="44"/>
      <c r="N339" s="44"/>
      <c r="O339" s="42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</row>
    <row r="340" spans="1:63" ht="14.25" customHeight="1" x14ac:dyDescent="0.25">
      <c r="A340" s="41"/>
      <c r="B340" s="42"/>
      <c r="C340" s="42"/>
      <c r="D340" s="35"/>
      <c r="E340" s="25"/>
      <c r="F340" s="42"/>
      <c r="G340" s="30"/>
      <c r="H340" s="25"/>
      <c r="I340" s="43"/>
      <c r="J340" s="25"/>
      <c r="K340" s="25"/>
      <c r="L340" s="44"/>
      <c r="M340" s="44"/>
      <c r="N340" s="44"/>
      <c r="O340" s="42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</row>
    <row r="341" spans="1:63" ht="14.25" customHeight="1" x14ac:dyDescent="0.25">
      <c r="A341" s="41"/>
      <c r="B341" s="42"/>
      <c r="C341" s="42"/>
      <c r="D341" s="35"/>
      <c r="E341" s="25"/>
      <c r="F341" s="42"/>
      <c r="G341" s="30"/>
      <c r="H341" s="25"/>
      <c r="I341" s="43"/>
      <c r="J341" s="25"/>
      <c r="K341" s="25"/>
      <c r="L341" s="44"/>
      <c r="M341" s="44"/>
      <c r="N341" s="44"/>
      <c r="O341" s="42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</row>
    <row r="342" spans="1:63" ht="14.25" customHeight="1" x14ac:dyDescent="0.25">
      <c r="A342" s="41"/>
      <c r="B342" s="42"/>
      <c r="C342" s="42"/>
      <c r="D342" s="35"/>
      <c r="E342" s="25"/>
      <c r="F342" s="42"/>
      <c r="G342" s="30"/>
      <c r="H342" s="25"/>
      <c r="I342" s="43"/>
      <c r="J342" s="25"/>
      <c r="K342" s="25"/>
      <c r="L342" s="44"/>
      <c r="M342" s="44"/>
      <c r="N342" s="44"/>
      <c r="O342" s="42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</row>
    <row r="343" spans="1:63" ht="14.25" customHeight="1" x14ac:dyDescent="0.25">
      <c r="A343" s="41"/>
      <c r="B343" s="42"/>
      <c r="C343" s="42"/>
      <c r="D343" s="35"/>
      <c r="E343" s="25"/>
      <c r="F343" s="42"/>
      <c r="G343" s="30"/>
      <c r="H343" s="25"/>
      <c r="I343" s="43"/>
      <c r="J343" s="25"/>
      <c r="K343" s="25"/>
      <c r="L343" s="44"/>
      <c r="M343" s="44"/>
      <c r="N343" s="44"/>
      <c r="O343" s="42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</row>
    <row r="344" spans="1:63" ht="14.25" customHeight="1" x14ac:dyDescent="0.25">
      <c r="A344" s="41"/>
      <c r="B344" s="42"/>
      <c r="C344" s="42"/>
      <c r="D344" s="35"/>
      <c r="E344" s="25"/>
      <c r="F344" s="42"/>
      <c r="G344" s="30"/>
      <c r="H344" s="25"/>
      <c r="I344" s="43"/>
      <c r="J344" s="25"/>
      <c r="K344" s="25"/>
      <c r="L344" s="44"/>
      <c r="M344" s="44"/>
      <c r="N344" s="44"/>
      <c r="O344" s="42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</row>
    <row r="345" spans="1:63" ht="14.25" customHeight="1" x14ac:dyDescent="0.25">
      <c r="A345" s="41"/>
      <c r="B345" s="42"/>
      <c r="C345" s="42"/>
      <c r="D345" s="35"/>
      <c r="E345" s="25"/>
      <c r="F345" s="42"/>
      <c r="G345" s="30"/>
      <c r="H345" s="25"/>
      <c r="I345" s="43"/>
      <c r="J345" s="25"/>
      <c r="K345" s="25"/>
      <c r="L345" s="44"/>
      <c r="M345" s="44"/>
      <c r="N345" s="44"/>
      <c r="O345" s="42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</row>
    <row r="346" spans="1:63" ht="14.25" customHeight="1" x14ac:dyDescent="0.25">
      <c r="A346" s="41"/>
      <c r="B346" s="42"/>
      <c r="C346" s="42"/>
      <c r="D346" s="35"/>
      <c r="E346" s="25"/>
      <c r="F346" s="42"/>
      <c r="G346" s="30"/>
      <c r="H346" s="25"/>
      <c r="I346" s="43"/>
      <c r="J346" s="25"/>
      <c r="K346" s="25"/>
      <c r="L346" s="44"/>
      <c r="M346" s="44"/>
      <c r="N346" s="44"/>
      <c r="O346" s="42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</row>
    <row r="347" spans="1:63" ht="14.25" customHeight="1" x14ac:dyDescent="0.25">
      <c r="A347" s="41"/>
      <c r="B347" s="42"/>
      <c r="C347" s="42"/>
      <c r="D347" s="35"/>
      <c r="E347" s="25"/>
      <c r="F347" s="42"/>
      <c r="G347" s="30"/>
      <c r="H347" s="25"/>
      <c r="I347" s="43"/>
      <c r="J347" s="25"/>
      <c r="K347" s="25"/>
      <c r="L347" s="44"/>
      <c r="M347" s="44"/>
      <c r="N347" s="44"/>
      <c r="O347" s="42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</row>
    <row r="348" spans="1:63" ht="14.25" customHeight="1" x14ac:dyDescent="0.25">
      <c r="A348" s="41"/>
      <c r="B348" s="42"/>
      <c r="C348" s="42"/>
      <c r="D348" s="35"/>
      <c r="E348" s="25"/>
      <c r="F348" s="42"/>
      <c r="G348" s="30"/>
      <c r="H348" s="25"/>
      <c r="I348" s="43"/>
      <c r="J348" s="25"/>
      <c r="K348" s="25"/>
      <c r="L348" s="44"/>
      <c r="M348" s="44"/>
      <c r="N348" s="44"/>
      <c r="O348" s="42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</row>
    <row r="349" spans="1:63" ht="14.25" customHeight="1" x14ac:dyDescent="0.25">
      <c r="A349" s="41"/>
      <c r="B349" s="42"/>
      <c r="C349" s="42"/>
      <c r="D349" s="35"/>
      <c r="E349" s="25"/>
      <c r="F349" s="42"/>
      <c r="G349" s="30"/>
      <c r="H349" s="25"/>
      <c r="I349" s="43"/>
      <c r="J349" s="25"/>
      <c r="K349" s="25"/>
      <c r="L349" s="44"/>
      <c r="M349" s="44"/>
      <c r="N349" s="44"/>
      <c r="O349" s="42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</row>
    <row r="350" spans="1:63" ht="14.25" customHeight="1" x14ac:dyDescent="0.25">
      <c r="A350" s="41"/>
      <c r="B350" s="42"/>
      <c r="C350" s="42"/>
      <c r="D350" s="35"/>
      <c r="E350" s="25"/>
      <c r="F350" s="42"/>
      <c r="G350" s="30"/>
      <c r="H350" s="25"/>
      <c r="I350" s="43"/>
      <c r="J350" s="25"/>
      <c r="K350" s="25"/>
      <c r="L350" s="44"/>
      <c r="M350" s="44"/>
      <c r="N350" s="44"/>
      <c r="O350" s="42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</row>
    <row r="351" spans="1:63" ht="14.25" customHeight="1" x14ac:dyDescent="0.25">
      <c r="A351" s="41"/>
      <c r="B351" s="42"/>
      <c r="C351" s="42"/>
      <c r="D351" s="35"/>
      <c r="E351" s="25"/>
      <c r="F351" s="42"/>
      <c r="G351" s="30"/>
      <c r="H351" s="25"/>
      <c r="I351" s="43"/>
      <c r="J351" s="25"/>
      <c r="K351" s="25"/>
      <c r="L351" s="44"/>
      <c r="M351" s="44"/>
      <c r="N351" s="44"/>
      <c r="O351" s="42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</row>
    <row r="352" spans="1:63" ht="14.25" customHeight="1" x14ac:dyDescent="0.25">
      <c r="A352" s="41"/>
      <c r="B352" s="42"/>
      <c r="C352" s="42"/>
      <c r="D352" s="35"/>
      <c r="E352" s="25"/>
      <c r="F352" s="42"/>
      <c r="G352" s="30"/>
      <c r="H352" s="25"/>
      <c r="I352" s="43"/>
      <c r="J352" s="25"/>
      <c r="K352" s="25"/>
      <c r="L352" s="44"/>
      <c r="M352" s="44"/>
      <c r="N352" s="44"/>
      <c r="O352" s="42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</row>
    <row r="353" spans="1:63" ht="14.25" customHeight="1" x14ac:dyDescent="0.25">
      <c r="A353" s="41"/>
      <c r="B353" s="42"/>
      <c r="C353" s="42"/>
      <c r="D353" s="35"/>
      <c r="E353" s="25"/>
      <c r="F353" s="42"/>
      <c r="G353" s="30"/>
      <c r="H353" s="25"/>
      <c r="I353" s="43"/>
      <c r="J353" s="25"/>
      <c r="K353" s="25"/>
      <c r="L353" s="44"/>
      <c r="M353" s="44"/>
      <c r="N353" s="44"/>
      <c r="O353" s="42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</row>
    <row r="354" spans="1:63" ht="14.25" customHeight="1" x14ac:dyDescent="0.25">
      <c r="A354" s="41"/>
      <c r="B354" s="42"/>
      <c r="C354" s="42"/>
      <c r="D354" s="35"/>
      <c r="E354" s="25"/>
      <c r="F354" s="42"/>
      <c r="G354" s="30"/>
      <c r="H354" s="25"/>
      <c r="I354" s="43"/>
      <c r="J354" s="25"/>
      <c r="K354" s="25"/>
      <c r="L354" s="44"/>
      <c r="M354" s="44"/>
      <c r="N354" s="44"/>
      <c r="O354" s="42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</row>
    <row r="355" spans="1:63" ht="14.25" customHeight="1" x14ac:dyDescent="0.25">
      <c r="A355" s="41"/>
      <c r="B355" s="42"/>
      <c r="C355" s="42"/>
      <c r="D355" s="35"/>
      <c r="E355" s="25"/>
      <c r="F355" s="42"/>
      <c r="G355" s="30"/>
      <c r="H355" s="25"/>
      <c r="I355" s="43"/>
      <c r="J355" s="25"/>
      <c r="K355" s="25"/>
      <c r="L355" s="44"/>
      <c r="M355" s="44"/>
      <c r="N355" s="44"/>
      <c r="O355" s="42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</row>
    <row r="356" spans="1:63" ht="14.25" customHeight="1" x14ac:dyDescent="0.25">
      <c r="A356" s="41"/>
      <c r="B356" s="42"/>
      <c r="C356" s="42"/>
      <c r="D356" s="35"/>
      <c r="E356" s="25"/>
      <c r="F356" s="42"/>
      <c r="G356" s="30"/>
      <c r="H356" s="25"/>
      <c r="I356" s="43"/>
      <c r="J356" s="25"/>
      <c r="K356" s="25"/>
      <c r="L356" s="44"/>
      <c r="M356" s="44"/>
      <c r="N356" s="44"/>
      <c r="O356" s="42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</row>
    <row r="357" spans="1:63" ht="14.25" customHeight="1" x14ac:dyDescent="0.25">
      <c r="A357" s="41"/>
      <c r="B357" s="42"/>
      <c r="C357" s="42"/>
      <c r="D357" s="35"/>
      <c r="E357" s="25"/>
      <c r="F357" s="42"/>
      <c r="G357" s="30"/>
      <c r="H357" s="25"/>
      <c r="I357" s="43"/>
      <c r="J357" s="25"/>
      <c r="K357" s="25"/>
      <c r="L357" s="44"/>
      <c r="M357" s="44"/>
      <c r="N357" s="44"/>
      <c r="O357" s="42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</row>
    <row r="358" spans="1:63" ht="14.25" customHeight="1" x14ac:dyDescent="0.25">
      <c r="A358" s="41"/>
      <c r="B358" s="42"/>
      <c r="C358" s="42"/>
      <c r="D358" s="35"/>
      <c r="E358" s="25"/>
      <c r="F358" s="42"/>
      <c r="G358" s="30"/>
      <c r="H358" s="25"/>
      <c r="I358" s="43"/>
      <c r="J358" s="25"/>
      <c r="K358" s="25"/>
      <c r="L358" s="44"/>
      <c r="M358" s="44"/>
      <c r="N358" s="44"/>
      <c r="O358" s="42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</row>
    <row r="359" spans="1:63" ht="14.25" customHeight="1" x14ac:dyDescent="0.25">
      <c r="A359" s="41"/>
      <c r="B359" s="42"/>
      <c r="C359" s="42"/>
      <c r="D359" s="35"/>
      <c r="E359" s="25"/>
      <c r="F359" s="42"/>
      <c r="G359" s="30"/>
      <c r="H359" s="25"/>
      <c r="I359" s="43"/>
      <c r="J359" s="25"/>
      <c r="K359" s="25"/>
      <c r="L359" s="44"/>
      <c r="M359" s="44"/>
      <c r="N359" s="44"/>
      <c r="O359" s="42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</row>
    <row r="360" spans="1:63" ht="14.25" customHeight="1" x14ac:dyDescent="0.25">
      <c r="A360" s="41"/>
      <c r="B360" s="42"/>
      <c r="C360" s="42"/>
      <c r="D360" s="35"/>
      <c r="E360" s="25"/>
      <c r="F360" s="42"/>
      <c r="G360" s="30"/>
      <c r="H360" s="25"/>
      <c r="I360" s="43"/>
      <c r="J360" s="25"/>
      <c r="K360" s="25"/>
      <c r="L360" s="44"/>
      <c r="M360" s="44"/>
      <c r="N360" s="44"/>
      <c r="O360" s="42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</row>
    <row r="361" spans="1:63" ht="14.25" customHeight="1" x14ac:dyDescent="0.25">
      <c r="A361" s="41"/>
      <c r="B361" s="42"/>
      <c r="C361" s="42"/>
      <c r="D361" s="35"/>
      <c r="E361" s="25"/>
      <c r="F361" s="42"/>
      <c r="G361" s="30"/>
      <c r="H361" s="25"/>
      <c r="I361" s="43"/>
      <c r="J361" s="25"/>
      <c r="K361" s="25"/>
      <c r="L361" s="44"/>
      <c r="M361" s="44"/>
      <c r="N361" s="44"/>
      <c r="O361" s="42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</row>
    <row r="362" spans="1:63" ht="14.25" customHeight="1" x14ac:dyDescent="0.25">
      <c r="A362" s="41"/>
      <c r="B362" s="42"/>
      <c r="C362" s="42"/>
      <c r="D362" s="35"/>
      <c r="E362" s="25"/>
      <c r="F362" s="42"/>
      <c r="G362" s="30"/>
      <c r="H362" s="25"/>
      <c r="I362" s="43"/>
      <c r="J362" s="25"/>
      <c r="K362" s="25"/>
      <c r="L362" s="44"/>
      <c r="M362" s="44"/>
      <c r="N362" s="44"/>
      <c r="O362" s="42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</row>
    <row r="363" spans="1:63" ht="14.25" customHeight="1" x14ac:dyDescent="0.25">
      <c r="A363" s="41"/>
      <c r="B363" s="42"/>
      <c r="C363" s="42"/>
      <c r="D363" s="35"/>
      <c r="E363" s="25"/>
      <c r="F363" s="42"/>
      <c r="G363" s="30"/>
      <c r="H363" s="25"/>
      <c r="I363" s="43"/>
      <c r="J363" s="25"/>
      <c r="K363" s="25"/>
      <c r="L363" s="44"/>
      <c r="M363" s="44"/>
      <c r="N363" s="44"/>
      <c r="O363" s="42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</row>
    <row r="364" spans="1:63" ht="14.25" customHeight="1" x14ac:dyDescent="0.25">
      <c r="A364" s="41"/>
      <c r="B364" s="42"/>
      <c r="C364" s="42"/>
      <c r="D364" s="35"/>
      <c r="E364" s="25"/>
      <c r="F364" s="42"/>
      <c r="G364" s="30"/>
      <c r="H364" s="25"/>
      <c r="I364" s="43"/>
      <c r="J364" s="25"/>
      <c r="K364" s="25"/>
      <c r="L364" s="44"/>
      <c r="M364" s="44"/>
      <c r="N364" s="44"/>
      <c r="O364" s="42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</row>
    <row r="365" spans="1:63" ht="14.25" customHeight="1" x14ac:dyDescent="0.25">
      <c r="A365" s="41"/>
      <c r="B365" s="42"/>
      <c r="C365" s="42"/>
      <c r="D365" s="35"/>
      <c r="E365" s="25"/>
      <c r="F365" s="42"/>
      <c r="G365" s="30"/>
      <c r="H365" s="25"/>
      <c r="I365" s="43"/>
      <c r="J365" s="25"/>
      <c r="K365" s="25"/>
      <c r="L365" s="44"/>
      <c r="M365" s="44"/>
      <c r="N365" s="44"/>
      <c r="O365" s="42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</row>
    <row r="366" spans="1:63" ht="14.25" customHeight="1" x14ac:dyDescent="0.25">
      <c r="A366" s="41"/>
      <c r="B366" s="42"/>
      <c r="C366" s="42"/>
      <c r="D366" s="35"/>
      <c r="E366" s="25"/>
      <c r="F366" s="42"/>
      <c r="G366" s="30"/>
      <c r="H366" s="25"/>
      <c r="I366" s="43"/>
      <c r="J366" s="25"/>
      <c r="K366" s="25"/>
      <c r="L366" s="44"/>
      <c r="M366" s="44"/>
      <c r="N366" s="44"/>
      <c r="O366" s="42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</row>
    <row r="367" spans="1:63" ht="14.25" customHeight="1" x14ac:dyDescent="0.25">
      <c r="A367" s="41"/>
      <c r="B367" s="42"/>
      <c r="C367" s="42"/>
      <c r="D367" s="35"/>
      <c r="E367" s="25"/>
      <c r="F367" s="42"/>
      <c r="G367" s="30"/>
      <c r="H367" s="25"/>
      <c r="I367" s="43"/>
      <c r="J367" s="25"/>
      <c r="K367" s="25"/>
      <c r="L367" s="44"/>
      <c r="M367" s="44"/>
      <c r="N367" s="44"/>
      <c r="O367" s="42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</row>
    <row r="368" spans="1:63" ht="14.25" customHeight="1" x14ac:dyDescent="0.25">
      <c r="A368" s="41"/>
      <c r="B368" s="42"/>
      <c r="C368" s="42"/>
      <c r="D368" s="35"/>
      <c r="E368" s="25"/>
      <c r="F368" s="42"/>
      <c r="G368" s="30"/>
      <c r="H368" s="25"/>
      <c r="I368" s="43"/>
      <c r="J368" s="25"/>
      <c r="K368" s="25"/>
      <c r="L368" s="44"/>
      <c r="M368" s="44"/>
      <c r="N368" s="44"/>
      <c r="O368" s="42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</row>
    <row r="369" spans="1:63" ht="14.25" customHeight="1" x14ac:dyDescent="0.25">
      <c r="A369" s="41"/>
      <c r="B369" s="42"/>
      <c r="C369" s="42"/>
      <c r="D369" s="35"/>
      <c r="E369" s="25"/>
      <c r="F369" s="42"/>
      <c r="G369" s="30"/>
      <c r="H369" s="25"/>
      <c r="I369" s="43"/>
      <c r="J369" s="25"/>
      <c r="K369" s="25"/>
      <c r="L369" s="44"/>
      <c r="M369" s="44"/>
      <c r="N369" s="44"/>
      <c r="O369" s="42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</row>
    <row r="370" spans="1:63" ht="14.25" customHeight="1" x14ac:dyDescent="0.25">
      <c r="A370" s="41"/>
      <c r="B370" s="42"/>
      <c r="C370" s="42"/>
      <c r="D370" s="35"/>
      <c r="E370" s="25"/>
      <c r="F370" s="42"/>
      <c r="G370" s="30"/>
      <c r="H370" s="25"/>
      <c r="I370" s="43"/>
      <c r="J370" s="25"/>
      <c r="K370" s="25"/>
      <c r="L370" s="44"/>
      <c r="M370" s="44"/>
      <c r="N370" s="44"/>
      <c r="O370" s="42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</row>
    <row r="371" spans="1:63" ht="14.25" customHeight="1" x14ac:dyDescent="0.25">
      <c r="A371" s="41"/>
      <c r="B371" s="42"/>
      <c r="C371" s="42"/>
      <c r="D371" s="35"/>
      <c r="E371" s="25"/>
      <c r="F371" s="42"/>
      <c r="G371" s="30"/>
      <c r="H371" s="25"/>
      <c r="I371" s="43"/>
      <c r="J371" s="25"/>
      <c r="K371" s="25"/>
      <c r="L371" s="44"/>
      <c r="M371" s="44"/>
      <c r="N371" s="44"/>
      <c r="O371" s="42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</row>
    <row r="372" spans="1:63" ht="14.25" customHeight="1" x14ac:dyDescent="0.25">
      <c r="A372" s="41"/>
      <c r="B372" s="42"/>
      <c r="C372" s="42"/>
      <c r="D372" s="35"/>
      <c r="E372" s="25"/>
      <c r="F372" s="42"/>
      <c r="G372" s="30"/>
      <c r="H372" s="25"/>
      <c r="I372" s="43"/>
      <c r="J372" s="25"/>
      <c r="K372" s="25"/>
      <c r="L372" s="44"/>
      <c r="M372" s="44"/>
      <c r="N372" s="44"/>
      <c r="O372" s="42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</row>
    <row r="373" spans="1:63" ht="14.25" customHeight="1" x14ac:dyDescent="0.25">
      <c r="A373" s="41"/>
      <c r="B373" s="42"/>
      <c r="C373" s="42"/>
      <c r="D373" s="35"/>
      <c r="E373" s="25"/>
      <c r="F373" s="42"/>
      <c r="G373" s="30"/>
      <c r="H373" s="25"/>
      <c r="I373" s="43"/>
      <c r="J373" s="25"/>
      <c r="K373" s="25"/>
      <c r="L373" s="44"/>
      <c r="M373" s="44"/>
      <c r="N373" s="44"/>
      <c r="O373" s="42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</row>
    <row r="374" spans="1:63" ht="14.25" customHeight="1" x14ac:dyDescent="0.25">
      <c r="A374" s="41"/>
      <c r="B374" s="42"/>
      <c r="C374" s="42"/>
      <c r="D374" s="35"/>
      <c r="E374" s="25"/>
      <c r="F374" s="42"/>
      <c r="G374" s="30"/>
      <c r="H374" s="25"/>
      <c r="I374" s="43"/>
      <c r="J374" s="25"/>
      <c r="K374" s="25"/>
      <c r="L374" s="44"/>
      <c r="M374" s="44"/>
      <c r="N374" s="44"/>
      <c r="O374" s="42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</row>
    <row r="375" spans="1:63" ht="14.25" customHeight="1" x14ac:dyDescent="0.25">
      <c r="A375" s="41"/>
      <c r="B375" s="42"/>
      <c r="C375" s="42"/>
      <c r="D375" s="35"/>
      <c r="E375" s="25"/>
      <c r="F375" s="42"/>
      <c r="G375" s="30"/>
      <c r="H375" s="25"/>
      <c r="I375" s="43"/>
      <c r="J375" s="25"/>
      <c r="K375" s="25"/>
      <c r="L375" s="44"/>
      <c r="M375" s="44"/>
      <c r="N375" s="44"/>
      <c r="O375" s="42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</row>
    <row r="376" spans="1:63" ht="14.25" customHeight="1" x14ac:dyDescent="0.25">
      <c r="A376" s="41"/>
      <c r="B376" s="42"/>
      <c r="C376" s="42"/>
      <c r="D376" s="35"/>
      <c r="E376" s="25"/>
      <c r="F376" s="42"/>
      <c r="G376" s="30"/>
      <c r="H376" s="25"/>
      <c r="I376" s="43"/>
      <c r="J376" s="25"/>
      <c r="K376" s="25"/>
      <c r="L376" s="44"/>
      <c r="M376" s="44"/>
      <c r="N376" s="44"/>
      <c r="O376" s="42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</row>
    <row r="377" spans="1:63" ht="14.25" customHeight="1" x14ac:dyDescent="0.25">
      <c r="A377" s="41"/>
      <c r="B377" s="42"/>
      <c r="C377" s="42"/>
      <c r="D377" s="35"/>
      <c r="E377" s="25"/>
      <c r="F377" s="42"/>
      <c r="G377" s="30"/>
      <c r="H377" s="25"/>
      <c r="I377" s="43"/>
      <c r="J377" s="25"/>
      <c r="K377" s="25"/>
      <c r="L377" s="44"/>
      <c r="M377" s="44"/>
      <c r="N377" s="44"/>
      <c r="O377" s="42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</row>
    <row r="378" spans="1:63" ht="14.25" customHeight="1" x14ac:dyDescent="0.25">
      <c r="A378" s="41"/>
      <c r="B378" s="42"/>
      <c r="C378" s="42"/>
      <c r="D378" s="35"/>
      <c r="E378" s="25"/>
      <c r="F378" s="42"/>
      <c r="G378" s="30"/>
      <c r="H378" s="25"/>
      <c r="I378" s="43"/>
      <c r="J378" s="25"/>
      <c r="K378" s="25"/>
      <c r="L378" s="44"/>
      <c r="M378" s="44"/>
      <c r="N378" s="44"/>
      <c r="O378" s="42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</row>
    <row r="379" spans="1:63" ht="14.25" customHeight="1" x14ac:dyDescent="0.25">
      <c r="A379" s="41"/>
      <c r="B379" s="42"/>
      <c r="C379" s="42"/>
      <c r="D379" s="35"/>
      <c r="E379" s="25"/>
      <c r="F379" s="42"/>
      <c r="G379" s="30"/>
      <c r="H379" s="25"/>
      <c r="I379" s="43"/>
      <c r="J379" s="25"/>
      <c r="K379" s="25"/>
      <c r="L379" s="44"/>
      <c r="M379" s="44"/>
      <c r="N379" s="44"/>
      <c r="O379" s="42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</row>
    <row r="380" spans="1:63" ht="14.25" customHeight="1" x14ac:dyDescent="0.25">
      <c r="A380" s="41"/>
      <c r="B380" s="42"/>
      <c r="C380" s="42"/>
      <c r="D380" s="35"/>
      <c r="E380" s="25"/>
      <c r="F380" s="42"/>
      <c r="G380" s="30"/>
      <c r="H380" s="25"/>
      <c r="I380" s="43"/>
      <c r="J380" s="25"/>
      <c r="K380" s="25"/>
      <c r="L380" s="44"/>
      <c r="M380" s="44"/>
      <c r="N380" s="44"/>
      <c r="O380" s="42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</row>
    <row r="381" spans="1:63" ht="14.25" customHeight="1" x14ac:dyDescent="0.25">
      <c r="A381" s="41"/>
      <c r="B381" s="42"/>
      <c r="C381" s="42"/>
      <c r="D381" s="35"/>
      <c r="E381" s="25"/>
      <c r="F381" s="42"/>
      <c r="G381" s="30"/>
      <c r="H381" s="25"/>
      <c r="I381" s="43"/>
      <c r="J381" s="25"/>
      <c r="K381" s="25"/>
      <c r="L381" s="44"/>
      <c r="M381" s="44"/>
      <c r="N381" s="44"/>
      <c r="O381" s="42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</row>
    <row r="382" spans="1:63" ht="14.25" customHeight="1" x14ac:dyDescent="0.25">
      <c r="A382" s="41"/>
      <c r="B382" s="42"/>
      <c r="C382" s="42"/>
      <c r="D382" s="35"/>
      <c r="E382" s="25"/>
      <c r="F382" s="42"/>
      <c r="G382" s="30"/>
      <c r="H382" s="25"/>
      <c r="I382" s="43"/>
      <c r="J382" s="25"/>
      <c r="K382" s="25"/>
      <c r="L382" s="44"/>
      <c r="M382" s="44"/>
      <c r="N382" s="44"/>
      <c r="O382" s="42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</row>
    <row r="383" spans="1:63" ht="14.25" customHeight="1" x14ac:dyDescent="0.25">
      <c r="A383" s="41"/>
      <c r="B383" s="42"/>
      <c r="C383" s="42"/>
      <c r="D383" s="35"/>
      <c r="E383" s="25"/>
      <c r="F383" s="42"/>
      <c r="G383" s="30"/>
      <c r="H383" s="25"/>
      <c r="I383" s="43"/>
      <c r="J383" s="25"/>
      <c r="K383" s="25"/>
      <c r="L383" s="44"/>
      <c r="M383" s="44"/>
      <c r="N383" s="44"/>
      <c r="O383" s="42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</row>
    <row r="384" spans="1:63" ht="14.25" customHeight="1" x14ac:dyDescent="0.25">
      <c r="A384" s="41"/>
      <c r="B384" s="42"/>
      <c r="C384" s="42"/>
      <c r="D384" s="35"/>
      <c r="E384" s="25"/>
      <c r="F384" s="42"/>
      <c r="G384" s="30"/>
      <c r="H384" s="25"/>
      <c r="I384" s="43"/>
      <c r="J384" s="25"/>
      <c r="K384" s="25"/>
      <c r="L384" s="44"/>
      <c r="M384" s="44"/>
      <c r="N384" s="44"/>
      <c r="O384" s="42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</row>
    <row r="385" spans="1:63" ht="14.25" customHeight="1" x14ac:dyDescent="0.25">
      <c r="A385" s="41"/>
      <c r="B385" s="42"/>
      <c r="C385" s="42"/>
      <c r="D385" s="35"/>
      <c r="E385" s="25"/>
      <c r="F385" s="42"/>
      <c r="G385" s="30"/>
      <c r="H385" s="25"/>
      <c r="I385" s="43"/>
      <c r="J385" s="25"/>
      <c r="K385" s="25"/>
      <c r="L385" s="44"/>
      <c r="M385" s="44"/>
      <c r="N385" s="44"/>
      <c r="O385" s="42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</row>
    <row r="386" spans="1:63" ht="14.25" customHeight="1" x14ac:dyDescent="0.25">
      <c r="A386" s="41"/>
      <c r="B386" s="42"/>
      <c r="C386" s="42"/>
      <c r="D386" s="35"/>
      <c r="E386" s="25"/>
      <c r="F386" s="42"/>
      <c r="G386" s="30"/>
      <c r="H386" s="25"/>
      <c r="I386" s="43"/>
      <c r="J386" s="25"/>
      <c r="K386" s="25"/>
      <c r="L386" s="44"/>
      <c r="M386" s="44"/>
      <c r="N386" s="44"/>
      <c r="O386" s="42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</row>
    <row r="387" spans="1:63" ht="14.25" customHeight="1" x14ac:dyDescent="0.25">
      <c r="A387" s="41"/>
      <c r="B387" s="42"/>
      <c r="C387" s="42"/>
      <c r="D387" s="35"/>
      <c r="E387" s="25"/>
      <c r="F387" s="42"/>
      <c r="G387" s="30"/>
      <c r="H387" s="25"/>
      <c r="I387" s="43"/>
      <c r="J387" s="25"/>
      <c r="K387" s="25"/>
      <c r="L387" s="44"/>
      <c r="M387" s="44"/>
      <c r="N387" s="44"/>
      <c r="O387" s="42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</row>
    <row r="388" spans="1:63" ht="14.25" customHeight="1" x14ac:dyDescent="0.25">
      <c r="A388" s="41"/>
      <c r="B388" s="42"/>
      <c r="C388" s="42"/>
      <c r="D388" s="35"/>
      <c r="E388" s="25"/>
      <c r="F388" s="42"/>
      <c r="G388" s="30"/>
      <c r="H388" s="25"/>
      <c r="I388" s="43"/>
      <c r="J388" s="25"/>
      <c r="K388" s="25"/>
      <c r="L388" s="44"/>
      <c r="M388" s="44"/>
      <c r="N388" s="44"/>
      <c r="O388" s="42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</row>
    <row r="389" spans="1:63" ht="14.25" customHeight="1" x14ac:dyDescent="0.25">
      <c r="A389" s="41"/>
      <c r="B389" s="42"/>
      <c r="C389" s="42"/>
      <c r="D389" s="35"/>
      <c r="E389" s="25"/>
      <c r="F389" s="42"/>
      <c r="G389" s="30"/>
      <c r="H389" s="25"/>
      <c r="I389" s="43"/>
      <c r="J389" s="25"/>
      <c r="K389" s="25"/>
      <c r="L389" s="44"/>
      <c r="M389" s="44"/>
      <c r="N389" s="44"/>
      <c r="O389" s="42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</row>
    <row r="390" spans="1:63" ht="14.25" customHeight="1" x14ac:dyDescent="0.25">
      <c r="A390" s="41"/>
      <c r="B390" s="42"/>
      <c r="C390" s="42"/>
      <c r="D390" s="35"/>
      <c r="E390" s="25"/>
      <c r="F390" s="42"/>
      <c r="G390" s="30"/>
      <c r="H390" s="25"/>
      <c r="I390" s="43"/>
      <c r="J390" s="25"/>
      <c r="K390" s="25"/>
      <c r="L390" s="44"/>
      <c r="M390" s="44"/>
      <c r="N390" s="44"/>
      <c r="O390" s="42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</row>
    <row r="391" spans="1:63" ht="14.25" customHeight="1" x14ac:dyDescent="0.25">
      <c r="A391" s="41"/>
      <c r="B391" s="42"/>
      <c r="C391" s="42"/>
      <c r="D391" s="35"/>
      <c r="E391" s="25"/>
      <c r="F391" s="42"/>
      <c r="G391" s="30"/>
      <c r="H391" s="25"/>
      <c r="I391" s="43"/>
      <c r="J391" s="25"/>
      <c r="K391" s="25"/>
      <c r="L391" s="44"/>
      <c r="M391" s="44"/>
      <c r="N391" s="44"/>
      <c r="O391" s="42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</row>
    <row r="392" spans="1:63" ht="14.25" customHeight="1" x14ac:dyDescent="0.25">
      <c r="A392" s="41"/>
      <c r="B392" s="42"/>
      <c r="C392" s="42"/>
      <c r="D392" s="35"/>
      <c r="E392" s="25"/>
      <c r="F392" s="42"/>
      <c r="G392" s="30"/>
      <c r="H392" s="25"/>
      <c r="I392" s="43"/>
      <c r="J392" s="25"/>
      <c r="K392" s="25"/>
      <c r="L392" s="44"/>
      <c r="M392" s="44"/>
      <c r="N392" s="44"/>
      <c r="O392" s="42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</row>
    <row r="393" spans="1:63" ht="14.25" customHeight="1" x14ac:dyDescent="0.25">
      <c r="A393" s="41"/>
      <c r="B393" s="42"/>
      <c r="C393" s="42"/>
      <c r="D393" s="35"/>
      <c r="E393" s="25"/>
      <c r="F393" s="42"/>
      <c r="G393" s="30"/>
      <c r="H393" s="25"/>
      <c r="I393" s="43"/>
      <c r="J393" s="25"/>
      <c r="K393" s="25"/>
      <c r="L393" s="44"/>
      <c r="M393" s="44"/>
      <c r="N393" s="44"/>
      <c r="O393" s="42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</row>
    <row r="394" spans="1:63" ht="14.25" customHeight="1" x14ac:dyDescent="0.25">
      <c r="A394" s="41"/>
      <c r="B394" s="42"/>
      <c r="C394" s="42"/>
      <c r="D394" s="35"/>
      <c r="E394" s="25"/>
      <c r="F394" s="42"/>
      <c r="G394" s="30"/>
      <c r="H394" s="25"/>
      <c r="I394" s="43"/>
      <c r="J394" s="25"/>
      <c r="K394" s="25"/>
      <c r="L394" s="44"/>
      <c r="M394" s="44"/>
      <c r="N394" s="44"/>
      <c r="O394" s="42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</row>
    <row r="395" spans="1:63" ht="14.25" customHeight="1" x14ac:dyDescent="0.25">
      <c r="A395" s="41"/>
      <c r="B395" s="42"/>
      <c r="C395" s="42"/>
      <c r="D395" s="35"/>
      <c r="E395" s="25"/>
      <c r="F395" s="42"/>
      <c r="G395" s="30"/>
      <c r="H395" s="25"/>
      <c r="I395" s="43"/>
      <c r="J395" s="25"/>
      <c r="K395" s="25"/>
      <c r="L395" s="44"/>
      <c r="M395" s="44"/>
      <c r="N395" s="44"/>
      <c r="O395" s="42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</row>
    <row r="396" spans="1:63" ht="14.25" customHeight="1" x14ac:dyDescent="0.25">
      <c r="A396" s="41"/>
      <c r="B396" s="42"/>
      <c r="C396" s="42"/>
      <c r="D396" s="35"/>
      <c r="E396" s="25"/>
      <c r="F396" s="42"/>
      <c r="G396" s="30"/>
      <c r="H396" s="25"/>
      <c r="I396" s="43"/>
      <c r="J396" s="25"/>
      <c r="K396" s="25"/>
      <c r="L396" s="44"/>
      <c r="M396" s="44"/>
      <c r="N396" s="44"/>
      <c r="O396" s="42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</row>
    <row r="397" spans="1:63" ht="14.25" customHeight="1" x14ac:dyDescent="0.25">
      <c r="A397" s="41"/>
      <c r="B397" s="42"/>
      <c r="C397" s="42"/>
      <c r="D397" s="35"/>
      <c r="E397" s="25"/>
      <c r="F397" s="42"/>
      <c r="G397" s="30"/>
      <c r="H397" s="25"/>
      <c r="I397" s="43"/>
      <c r="J397" s="25"/>
      <c r="K397" s="25"/>
      <c r="L397" s="44"/>
      <c r="M397" s="44"/>
      <c r="N397" s="44"/>
      <c r="O397" s="42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</row>
    <row r="398" spans="1:63" ht="14.25" customHeight="1" x14ac:dyDescent="0.25">
      <c r="A398" s="41"/>
      <c r="B398" s="42"/>
      <c r="C398" s="42"/>
      <c r="D398" s="35"/>
      <c r="E398" s="25"/>
      <c r="F398" s="42"/>
      <c r="G398" s="30"/>
      <c r="H398" s="25"/>
      <c r="I398" s="43"/>
      <c r="J398" s="25"/>
      <c r="K398" s="25"/>
      <c r="L398" s="44"/>
      <c r="M398" s="44"/>
      <c r="N398" s="44"/>
      <c r="O398" s="42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</row>
    <row r="399" spans="1:63" ht="14.25" customHeight="1" x14ac:dyDescent="0.25">
      <c r="A399" s="41"/>
      <c r="B399" s="42"/>
      <c r="C399" s="42"/>
      <c r="D399" s="35"/>
      <c r="E399" s="25"/>
      <c r="F399" s="42"/>
      <c r="G399" s="30"/>
      <c r="H399" s="25"/>
      <c r="I399" s="43"/>
      <c r="J399" s="25"/>
      <c r="K399" s="25"/>
      <c r="L399" s="44"/>
      <c r="M399" s="44"/>
      <c r="N399" s="44"/>
      <c r="O399" s="42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</row>
    <row r="400" spans="1:63" ht="14.25" customHeight="1" x14ac:dyDescent="0.25">
      <c r="A400" s="41"/>
      <c r="B400" s="42"/>
      <c r="C400" s="42"/>
      <c r="D400" s="35"/>
      <c r="E400" s="25"/>
      <c r="F400" s="42"/>
      <c r="G400" s="30"/>
      <c r="H400" s="25"/>
      <c r="I400" s="43"/>
      <c r="J400" s="25"/>
      <c r="K400" s="25"/>
      <c r="L400" s="44"/>
      <c r="M400" s="44"/>
      <c r="N400" s="44"/>
      <c r="O400" s="42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</row>
    <row r="401" spans="1:63" ht="14.25" customHeight="1" x14ac:dyDescent="0.25">
      <c r="A401" s="41"/>
      <c r="B401" s="42"/>
      <c r="C401" s="42"/>
      <c r="D401" s="35"/>
      <c r="E401" s="25"/>
      <c r="F401" s="42"/>
      <c r="G401" s="30"/>
      <c r="H401" s="25"/>
      <c r="I401" s="43"/>
      <c r="J401" s="25"/>
      <c r="K401" s="25"/>
      <c r="L401" s="44"/>
      <c r="M401" s="44"/>
      <c r="N401" s="44"/>
      <c r="O401" s="42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</row>
    <row r="402" spans="1:63" ht="14.25" customHeight="1" x14ac:dyDescent="0.25">
      <c r="A402" s="41"/>
      <c r="B402" s="42"/>
      <c r="C402" s="42"/>
      <c r="D402" s="35"/>
      <c r="E402" s="25"/>
      <c r="F402" s="42"/>
      <c r="G402" s="30"/>
      <c r="H402" s="25"/>
      <c r="I402" s="43"/>
      <c r="J402" s="25"/>
      <c r="K402" s="25"/>
      <c r="L402" s="44"/>
      <c r="M402" s="44"/>
      <c r="N402" s="44"/>
      <c r="O402" s="42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</row>
    <row r="403" spans="1:63" ht="14.25" customHeight="1" x14ac:dyDescent="0.25">
      <c r="A403" s="41"/>
      <c r="B403" s="42"/>
      <c r="C403" s="42"/>
      <c r="D403" s="35"/>
      <c r="E403" s="25"/>
      <c r="F403" s="42"/>
      <c r="G403" s="30"/>
      <c r="H403" s="25"/>
      <c r="I403" s="43"/>
      <c r="J403" s="25"/>
      <c r="K403" s="25"/>
      <c r="L403" s="44"/>
      <c r="M403" s="44"/>
      <c r="N403" s="44"/>
      <c r="O403" s="42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</row>
    <row r="404" spans="1:63" ht="14.25" customHeight="1" x14ac:dyDescent="0.25">
      <c r="A404" s="41"/>
      <c r="B404" s="42"/>
      <c r="C404" s="42"/>
      <c r="D404" s="35"/>
      <c r="E404" s="25"/>
      <c r="F404" s="42"/>
      <c r="G404" s="30"/>
      <c r="H404" s="25"/>
      <c r="I404" s="43"/>
      <c r="J404" s="25"/>
      <c r="K404" s="25"/>
      <c r="L404" s="44"/>
      <c r="M404" s="44"/>
      <c r="N404" s="44"/>
      <c r="O404" s="42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</row>
    <row r="405" spans="1:63" ht="14.25" customHeight="1" x14ac:dyDescent="0.25">
      <c r="A405" s="41"/>
      <c r="B405" s="42"/>
      <c r="C405" s="42"/>
      <c r="D405" s="35"/>
      <c r="E405" s="25"/>
      <c r="F405" s="42"/>
      <c r="G405" s="30"/>
      <c r="H405" s="25"/>
      <c r="I405" s="43"/>
      <c r="J405" s="25"/>
      <c r="K405" s="25"/>
      <c r="L405" s="44"/>
      <c r="M405" s="44"/>
      <c r="N405" s="44"/>
      <c r="O405" s="42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</row>
    <row r="406" spans="1:63" ht="14.25" customHeight="1" x14ac:dyDescent="0.25">
      <c r="A406" s="41"/>
      <c r="B406" s="42"/>
      <c r="C406" s="42"/>
      <c r="D406" s="35"/>
      <c r="E406" s="25"/>
      <c r="F406" s="42"/>
      <c r="G406" s="30"/>
      <c r="H406" s="25"/>
      <c r="I406" s="43"/>
      <c r="J406" s="25"/>
      <c r="K406" s="25"/>
      <c r="L406" s="44"/>
      <c r="M406" s="44"/>
      <c r="N406" s="44"/>
      <c r="O406" s="42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</row>
    <row r="407" spans="1:63" ht="14.25" customHeight="1" x14ac:dyDescent="0.25">
      <c r="A407" s="41"/>
      <c r="B407" s="42"/>
      <c r="C407" s="42"/>
      <c r="D407" s="35"/>
      <c r="E407" s="25"/>
      <c r="F407" s="42"/>
      <c r="G407" s="30"/>
      <c r="H407" s="25"/>
      <c r="I407" s="43"/>
      <c r="J407" s="25"/>
      <c r="K407" s="25"/>
      <c r="L407" s="44"/>
      <c r="M407" s="44"/>
      <c r="N407" s="44"/>
      <c r="O407" s="42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</row>
    <row r="408" spans="1:63" ht="14.25" customHeight="1" x14ac:dyDescent="0.25">
      <c r="A408" s="41"/>
      <c r="B408" s="42"/>
      <c r="C408" s="42"/>
      <c r="D408" s="35"/>
      <c r="E408" s="25"/>
      <c r="F408" s="42"/>
      <c r="G408" s="30"/>
      <c r="H408" s="25"/>
      <c r="I408" s="43"/>
      <c r="J408" s="25"/>
      <c r="K408" s="25"/>
      <c r="L408" s="44"/>
      <c r="M408" s="44"/>
      <c r="N408" s="44"/>
      <c r="O408" s="42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</row>
    <row r="409" spans="1:63" ht="14.25" customHeight="1" x14ac:dyDescent="0.25">
      <c r="A409" s="41"/>
      <c r="B409" s="42"/>
      <c r="C409" s="42"/>
      <c r="D409" s="35"/>
      <c r="E409" s="25"/>
      <c r="F409" s="42"/>
      <c r="G409" s="30"/>
      <c r="H409" s="25"/>
      <c r="I409" s="43"/>
      <c r="J409" s="25"/>
      <c r="K409" s="25"/>
      <c r="L409" s="44"/>
      <c r="M409" s="44"/>
      <c r="N409" s="44"/>
      <c r="O409" s="42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</row>
    <row r="410" spans="1:63" ht="14.25" customHeight="1" x14ac:dyDescent="0.25">
      <c r="A410" s="41"/>
      <c r="B410" s="42"/>
      <c r="C410" s="42"/>
      <c r="D410" s="35"/>
      <c r="E410" s="25"/>
      <c r="F410" s="42"/>
      <c r="G410" s="30"/>
      <c r="H410" s="25"/>
      <c r="I410" s="43"/>
      <c r="J410" s="25"/>
      <c r="K410" s="25"/>
      <c r="L410" s="44"/>
      <c r="M410" s="44"/>
      <c r="N410" s="44"/>
      <c r="O410" s="42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</row>
    <row r="411" spans="1:63" ht="14.25" customHeight="1" x14ac:dyDescent="0.25">
      <c r="A411" s="41"/>
      <c r="B411" s="42"/>
      <c r="C411" s="42"/>
      <c r="D411" s="35"/>
      <c r="E411" s="25"/>
      <c r="F411" s="42"/>
      <c r="G411" s="30"/>
      <c r="H411" s="25"/>
      <c r="I411" s="43"/>
      <c r="J411" s="25"/>
      <c r="K411" s="25"/>
      <c r="L411" s="44"/>
      <c r="M411" s="44"/>
      <c r="N411" s="44"/>
      <c r="O411" s="42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</row>
    <row r="412" spans="1:63" ht="14.25" customHeight="1" x14ac:dyDescent="0.25">
      <c r="A412" s="41"/>
      <c r="B412" s="42"/>
      <c r="C412" s="42"/>
      <c r="D412" s="35"/>
      <c r="E412" s="25"/>
      <c r="F412" s="42"/>
      <c r="G412" s="30"/>
      <c r="H412" s="25"/>
      <c r="I412" s="43"/>
      <c r="J412" s="25"/>
      <c r="K412" s="25"/>
      <c r="L412" s="44"/>
      <c r="M412" s="44"/>
      <c r="N412" s="44"/>
      <c r="O412" s="42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</row>
    <row r="413" spans="1:63" ht="14.25" customHeight="1" x14ac:dyDescent="0.25">
      <c r="A413" s="41"/>
      <c r="B413" s="42"/>
      <c r="C413" s="42"/>
      <c r="D413" s="35"/>
      <c r="E413" s="25"/>
      <c r="F413" s="42"/>
      <c r="G413" s="30"/>
      <c r="H413" s="25"/>
      <c r="I413" s="43"/>
      <c r="J413" s="25"/>
      <c r="K413" s="25"/>
      <c r="L413" s="44"/>
      <c r="M413" s="44"/>
      <c r="N413" s="44"/>
      <c r="O413" s="42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</row>
    <row r="414" spans="1:63" ht="14.25" customHeight="1" x14ac:dyDescent="0.25">
      <c r="A414" s="41"/>
      <c r="B414" s="42"/>
      <c r="C414" s="42"/>
      <c r="D414" s="35"/>
      <c r="E414" s="25"/>
      <c r="F414" s="42"/>
      <c r="G414" s="30"/>
      <c r="H414" s="25"/>
      <c r="I414" s="43"/>
      <c r="J414" s="25"/>
      <c r="K414" s="25"/>
      <c r="L414" s="44"/>
      <c r="M414" s="44"/>
      <c r="N414" s="44"/>
      <c r="O414" s="42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</row>
    <row r="415" spans="1:63" ht="14.25" customHeight="1" x14ac:dyDescent="0.25">
      <c r="A415" s="41"/>
      <c r="B415" s="42"/>
      <c r="C415" s="42"/>
      <c r="D415" s="35"/>
      <c r="E415" s="25"/>
      <c r="F415" s="42"/>
      <c r="G415" s="30"/>
      <c r="H415" s="25"/>
      <c r="I415" s="43"/>
      <c r="J415" s="25"/>
      <c r="K415" s="25"/>
      <c r="L415" s="44"/>
      <c r="M415" s="44"/>
      <c r="N415" s="44"/>
      <c r="O415" s="42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</row>
    <row r="416" spans="1:63" ht="14.25" customHeight="1" x14ac:dyDescent="0.25">
      <c r="A416" s="41"/>
      <c r="B416" s="42"/>
      <c r="C416" s="42"/>
      <c r="D416" s="35"/>
      <c r="E416" s="25"/>
      <c r="F416" s="42"/>
      <c r="G416" s="30"/>
      <c r="H416" s="25"/>
      <c r="I416" s="43"/>
      <c r="J416" s="25"/>
      <c r="K416" s="25"/>
      <c r="L416" s="44"/>
      <c r="M416" s="44"/>
      <c r="N416" s="44"/>
      <c r="O416" s="42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</row>
    <row r="417" spans="1:63" ht="14.25" customHeight="1" x14ac:dyDescent="0.25">
      <c r="A417" s="41"/>
      <c r="B417" s="42"/>
      <c r="C417" s="42"/>
      <c r="D417" s="35"/>
      <c r="E417" s="25"/>
      <c r="F417" s="42"/>
      <c r="G417" s="30"/>
      <c r="H417" s="25"/>
      <c r="I417" s="43"/>
      <c r="J417" s="25"/>
      <c r="K417" s="25"/>
      <c r="L417" s="44"/>
      <c r="M417" s="44"/>
      <c r="N417" s="44"/>
      <c r="O417" s="42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</row>
    <row r="418" spans="1:63" ht="14.25" customHeight="1" x14ac:dyDescent="0.25">
      <c r="A418" s="41"/>
      <c r="B418" s="42"/>
      <c r="C418" s="42"/>
      <c r="D418" s="35"/>
      <c r="E418" s="25"/>
      <c r="F418" s="42"/>
      <c r="G418" s="30"/>
      <c r="H418" s="25"/>
      <c r="I418" s="43"/>
      <c r="J418" s="25"/>
      <c r="K418" s="25"/>
      <c r="L418" s="44"/>
      <c r="M418" s="44"/>
      <c r="N418" s="44"/>
      <c r="O418" s="42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</row>
    <row r="419" spans="1:63" ht="14.25" customHeight="1" x14ac:dyDescent="0.25">
      <c r="A419" s="41"/>
      <c r="B419" s="42"/>
      <c r="C419" s="42"/>
      <c r="D419" s="35"/>
      <c r="E419" s="25"/>
      <c r="F419" s="42"/>
      <c r="G419" s="30"/>
      <c r="H419" s="25"/>
      <c r="I419" s="43"/>
      <c r="J419" s="25"/>
      <c r="K419" s="25"/>
      <c r="L419" s="44"/>
      <c r="M419" s="44"/>
      <c r="N419" s="44"/>
      <c r="O419" s="42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</row>
    <row r="420" spans="1:63" ht="14.25" customHeight="1" x14ac:dyDescent="0.25">
      <c r="A420" s="41"/>
      <c r="B420" s="42"/>
      <c r="C420" s="42"/>
      <c r="D420" s="35"/>
      <c r="E420" s="25"/>
      <c r="F420" s="42"/>
      <c r="G420" s="30"/>
      <c r="H420" s="25"/>
      <c r="I420" s="43"/>
      <c r="J420" s="25"/>
      <c r="K420" s="25"/>
      <c r="L420" s="44"/>
      <c r="M420" s="44"/>
      <c r="N420" s="44"/>
      <c r="O420" s="42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</row>
    <row r="421" spans="1:63" ht="14.25" customHeight="1" x14ac:dyDescent="0.25">
      <c r="A421" s="41"/>
      <c r="B421" s="42"/>
      <c r="C421" s="42"/>
      <c r="D421" s="35"/>
      <c r="E421" s="25"/>
      <c r="F421" s="42"/>
      <c r="G421" s="30"/>
      <c r="H421" s="25"/>
      <c r="I421" s="43"/>
      <c r="J421" s="25"/>
      <c r="K421" s="25"/>
      <c r="L421" s="44"/>
      <c r="M421" s="44"/>
      <c r="N421" s="44"/>
      <c r="O421" s="42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</row>
    <row r="422" spans="1:63" ht="14.25" customHeight="1" x14ac:dyDescent="0.25">
      <c r="A422" s="41"/>
      <c r="B422" s="42"/>
      <c r="C422" s="42"/>
      <c r="D422" s="35"/>
      <c r="E422" s="25"/>
      <c r="F422" s="42"/>
      <c r="G422" s="30"/>
      <c r="H422" s="25"/>
      <c r="I422" s="43"/>
      <c r="J422" s="25"/>
      <c r="K422" s="25"/>
      <c r="L422" s="44"/>
      <c r="M422" s="44"/>
      <c r="N422" s="44"/>
      <c r="O422" s="42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</row>
    <row r="423" spans="1:63" ht="14.25" customHeight="1" x14ac:dyDescent="0.25">
      <c r="A423" s="41"/>
      <c r="B423" s="42"/>
      <c r="C423" s="42"/>
      <c r="D423" s="35"/>
      <c r="E423" s="25"/>
      <c r="F423" s="42"/>
      <c r="G423" s="30"/>
      <c r="H423" s="25"/>
      <c r="I423" s="43"/>
      <c r="J423" s="25"/>
      <c r="K423" s="25"/>
      <c r="L423" s="44"/>
      <c r="M423" s="44"/>
      <c r="N423" s="44"/>
      <c r="O423" s="42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</row>
    <row r="424" spans="1:63" ht="14.25" customHeight="1" x14ac:dyDescent="0.25">
      <c r="A424" s="41"/>
      <c r="B424" s="42"/>
      <c r="C424" s="42"/>
      <c r="D424" s="35"/>
      <c r="E424" s="25"/>
      <c r="F424" s="42"/>
      <c r="G424" s="30"/>
      <c r="H424" s="25"/>
      <c r="I424" s="43"/>
      <c r="J424" s="25"/>
      <c r="K424" s="25"/>
      <c r="L424" s="44"/>
      <c r="M424" s="44"/>
      <c r="N424" s="44"/>
      <c r="O424" s="42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</row>
    <row r="425" spans="1:63" ht="14.25" customHeight="1" x14ac:dyDescent="0.25">
      <c r="A425" s="41"/>
      <c r="B425" s="42"/>
      <c r="C425" s="42"/>
      <c r="D425" s="35"/>
      <c r="E425" s="25"/>
      <c r="F425" s="42"/>
      <c r="G425" s="30"/>
      <c r="H425" s="25"/>
      <c r="I425" s="43"/>
      <c r="J425" s="25"/>
      <c r="K425" s="25"/>
      <c r="L425" s="44"/>
      <c r="M425" s="44"/>
      <c r="N425" s="44"/>
      <c r="O425" s="42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</row>
    <row r="426" spans="1:63" ht="14.25" customHeight="1" x14ac:dyDescent="0.25">
      <c r="A426" s="41"/>
      <c r="B426" s="42"/>
      <c r="C426" s="42"/>
      <c r="D426" s="35"/>
      <c r="E426" s="25"/>
      <c r="F426" s="42"/>
      <c r="G426" s="30"/>
      <c r="H426" s="25"/>
      <c r="I426" s="43"/>
      <c r="J426" s="25"/>
      <c r="K426" s="25"/>
      <c r="L426" s="44"/>
      <c r="M426" s="44"/>
      <c r="N426" s="44"/>
      <c r="O426" s="42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</row>
    <row r="427" spans="1:63" ht="14.25" customHeight="1" x14ac:dyDescent="0.25">
      <c r="A427" s="41"/>
      <c r="B427" s="42"/>
      <c r="C427" s="42"/>
      <c r="D427" s="35"/>
      <c r="E427" s="25"/>
      <c r="F427" s="42"/>
      <c r="G427" s="30"/>
      <c r="H427" s="25"/>
      <c r="I427" s="43"/>
      <c r="J427" s="25"/>
      <c r="K427" s="25"/>
      <c r="L427" s="44"/>
      <c r="M427" s="44"/>
      <c r="N427" s="44"/>
      <c r="O427" s="42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</row>
    <row r="428" spans="1:63" ht="14.25" customHeight="1" x14ac:dyDescent="0.25">
      <c r="A428" s="41"/>
      <c r="B428" s="42"/>
      <c r="C428" s="42"/>
      <c r="D428" s="35"/>
      <c r="E428" s="25"/>
      <c r="F428" s="42"/>
      <c r="G428" s="30"/>
      <c r="H428" s="25"/>
      <c r="I428" s="43"/>
      <c r="J428" s="25"/>
      <c r="K428" s="25"/>
      <c r="L428" s="44"/>
      <c r="M428" s="44"/>
      <c r="N428" s="44"/>
      <c r="O428" s="42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</row>
    <row r="429" spans="1:63" ht="14.25" customHeight="1" x14ac:dyDescent="0.25">
      <c r="A429" s="41"/>
      <c r="B429" s="42"/>
      <c r="C429" s="42"/>
      <c r="D429" s="35"/>
      <c r="E429" s="25"/>
      <c r="F429" s="42"/>
      <c r="G429" s="30"/>
      <c r="H429" s="25"/>
      <c r="I429" s="43"/>
      <c r="J429" s="25"/>
      <c r="K429" s="25"/>
      <c r="L429" s="44"/>
      <c r="M429" s="44"/>
      <c r="N429" s="44"/>
      <c r="O429" s="42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</row>
    <row r="430" spans="1:63" ht="14.25" customHeight="1" x14ac:dyDescent="0.25">
      <c r="A430" s="41"/>
      <c r="B430" s="42"/>
      <c r="C430" s="42"/>
      <c r="D430" s="35"/>
      <c r="E430" s="25"/>
      <c r="F430" s="42"/>
      <c r="G430" s="30"/>
      <c r="H430" s="25"/>
      <c r="I430" s="43"/>
      <c r="J430" s="25"/>
      <c r="K430" s="25"/>
      <c r="L430" s="44"/>
      <c r="M430" s="44"/>
      <c r="N430" s="44"/>
      <c r="O430" s="42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</row>
    <row r="431" spans="1:63" ht="14.25" customHeight="1" x14ac:dyDescent="0.25">
      <c r="A431" s="41"/>
      <c r="B431" s="42"/>
      <c r="C431" s="42"/>
      <c r="D431" s="35"/>
      <c r="E431" s="25"/>
      <c r="F431" s="42"/>
      <c r="G431" s="30"/>
      <c r="H431" s="25"/>
      <c r="I431" s="43"/>
      <c r="J431" s="25"/>
      <c r="K431" s="25"/>
      <c r="L431" s="44"/>
      <c r="M431" s="44"/>
      <c r="N431" s="44"/>
      <c r="O431" s="42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</row>
    <row r="432" spans="1:63" ht="14.25" customHeight="1" x14ac:dyDescent="0.25">
      <c r="A432" s="41"/>
      <c r="B432" s="42"/>
      <c r="C432" s="42"/>
      <c r="D432" s="35"/>
      <c r="E432" s="25"/>
      <c r="F432" s="42"/>
      <c r="G432" s="30"/>
      <c r="H432" s="25"/>
      <c r="I432" s="43"/>
      <c r="J432" s="25"/>
      <c r="K432" s="25"/>
      <c r="L432" s="44"/>
      <c r="M432" s="44"/>
      <c r="N432" s="44"/>
      <c r="O432" s="42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</row>
    <row r="433" spans="1:63" ht="14.25" customHeight="1" x14ac:dyDescent="0.25">
      <c r="A433" s="41"/>
      <c r="B433" s="42"/>
      <c r="C433" s="42"/>
      <c r="D433" s="35"/>
      <c r="E433" s="25"/>
      <c r="F433" s="42"/>
      <c r="G433" s="30"/>
      <c r="H433" s="25"/>
      <c r="I433" s="43"/>
      <c r="J433" s="25"/>
      <c r="K433" s="25"/>
      <c r="L433" s="44"/>
      <c r="M433" s="44"/>
      <c r="N433" s="44"/>
      <c r="O433" s="42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</row>
    <row r="434" spans="1:63" ht="14.25" customHeight="1" x14ac:dyDescent="0.25">
      <c r="A434" s="41"/>
      <c r="B434" s="42"/>
      <c r="C434" s="42"/>
      <c r="D434" s="35"/>
      <c r="E434" s="25"/>
      <c r="F434" s="42"/>
      <c r="G434" s="30"/>
      <c r="H434" s="25"/>
      <c r="I434" s="43"/>
      <c r="J434" s="25"/>
      <c r="K434" s="25"/>
      <c r="L434" s="44"/>
      <c r="M434" s="44"/>
      <c r="N434" s="44"/>
      <c r="O434" s="42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</row>
  </sheetData>
  <mergeCells count="30">
    <mergeCell ref="B9:C9"/>
    <mergeCell ref="D9:E9"/>
    <mergeCell ref="F26:F32"/>
    <mergeCell ref="F35:F69"/>
    <mergeCell ref="D5:E5"/>
    <mergeCell ref="F5:F18"/>
    <mergeCell ref="D6:E6"/>
    <mergeCell ref="D7:E7"/>
    <mergeCell ref="D8:E8"/>
    <mergeCell ref="B21:N21"/>
    <mergeCell ref="B22:N22"/>
    <mergeCell ref="D11:E11"/>
    <mergeCell ref="D12:E12"/>
    <mergeCell ref="BH24:BK24"/>
    <mergeCell ref="B23:N23"/>
    <mergeCell ref="B24:N24"/>
    <mergeCell ref="P24:S24"/>
    <mergeCell ref="T24:W24"/>
    <mergeCell ref="X24:AA24"/>
    <mergeCell ref="AB24:AE24"/>
    <mergeCell ref="AF24:AI24"/>
    <mergeCell ref="AJ24:AM24"/>
    <mergeCell ref="AN24:AQ24"/>
    <mergeCell ref="AR24:AU24"/>
    <mergeCell ref="P15:Q16"/>
    <mergeCell ref="AZ19:BG19"/>
    <mergeCell ref="B20:N20"/>
    <mergeCell ref="AV24:AY24"/>
    <mergeCell ref="AZ24:BC24"/>
    <mergeCell ref="BD24:BG24"/>
  </mergeCells>
  <conditionalFormatting sqref="D11:D12">
    <cfRule type="cellIs" dxfId="7" priority="1" operator="equal">
      <formula>"FALSE"</formula>
    </cfRule>
  </conditionalFormatting>
  <conditionalFormatting sqref="D11:D12">
    <cfRule type="cellIs" dxfId="6" priority="2" operator="equal">
      <formula>"TRUE"</formula>
    </cfRule>
  </conditionalFormatting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600-000000000000}">
          <x14:formula1>
            <xm:f>Settings!$F$2:$F$3</xm:f>
          </x14:formula1>
          <xm:sqref>D9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E2EFD9"/>
  </sheetPr>
  <dimension ref="A1:BK1000"/>
  <sheetViews>
    <sheetView topLeftCell="A4" zoomScale="70" zoomScaleNormal="70" workbookViewId="0">
      <selection activeCell="N35" sqref="N35"/>
    </sheetView>
  </sheetViews>
  <sheetFormatPr defaultColWidth="12.59765625" defaultRowHeight="15" customHeight="1" x14ac:dyDescent="0.25"/>
  <cols>
    <col min="1" max="1" width="2.8984375" customWidth="1"/>
    <col min="2" max="2" width="34.5" customWidth="1"/>
    <col min="3" max="3" width="2.8984375" customWidth="1"/>
    <col min="4" max="4" width="16.5" customWidth="1"/>
    <col min="5" max="5" width="7.59765625" customWidth="1"/>
    <col min="6" max="6" width="8.69921875" customWidth="1"/>
    <col min="7" max="7" width="13.69921875" customWidth="1"/>
    <col min="8" max="8" width="10.8984375" customWidth="1"/>
    <col min="9" max="9" width="16.69921875" customWidth="1"/>
    <col min="10" max="10" width="11.5" customWidth="1"/>
    <col min="11" max="11" width="59" customWidth="1"/>
    <col min="12" max="12" width="8" customWidth="1"/>
    <col min="13" max="13" width="10.19921875" customWidth="1"/>
    <col min="14" max="14" width="10.5" customWidth="1"/>
    <col min="15" max="15" width="2.5" customWidth="1"/>
    <col min="16" max="16" width="3.69921875" customWidth="1"/>
    <col min="17" max="17" width="9.3984375" customWidth="1"/>
    <col min="18" max="18" width="5.8984375" customWidth="1"/>
    <col min="19" max="19" width="9.3984375" customWidth="1"/>
    <col min="20" max="20" width="3.69921875" customWidth="1"/>
    <col min="21" max="21" width="9.3984375" customWidth="1"/>
    <col min="22" max="22" width="5.8984375" customWidth="1"/>
    <col min="23" max="23" width="9.3984375" customWidth="1"/>
    <col min="24" max="24" width="3.69921875" customWidth="1"/>
    <col min="25" max="25" width="9.3984375" customWidth="1"/>
    <col min="26" max="26" width="5.8984375" customWidth="1"/>
    <col min="27" max="27" width="9.3984375" customWidth="1"/>
    <col min="28" max="28" width="3.69921875" customWidth="1"/>
    <col min="29" max="29" width="9.3984375" customWidth="1"/>
    <col min="30" max="30" width="5.8984375" customWidth="1"/>
    <col min="31" max="31" width="9.3984375" customWidth="1"/>
    <col min="32" max="32" width="3.69921875" customWidth="1"/>
    <col min="33" max="33" width="9.3984375" customWidth="1"/>
    <col min="34" max="34" width="5.8984375" customWidth="1"/>
    <col min="35" max="35" width="9.3984375" customWidth="1"/>
    <col min="36" max="36" width="3.69921875" customWidth="1"/>
    <col min="37" max="37" width="9.3984375" customWidth="1"/>
    <col min="38" max="38" width="5.8984375" customWidth="1"/>
    <col min="39" max="39" width="9.3984375" customWidth="1"/>
    <col min="40" max="40" width="3.69921875" customWidth="1"/>
    <col min="41" max="41" width="9.3984375" customWidth="1"/>
    <col min="42" max="42" width="5.8984375" customWidth="1"/>
    <col min="43" max="43" width="9.3984375" customWidth="1"/>
    <col min="44" max="44" width="3.69921875" customWidth="1"/>
    <col min="45" max="45" width="9.3984375" customWidth="1"/>
    <col min="46" max="46" width="5.8984375" customWidth="1"/>
    <col min="47" max="47" width="9.3984375" customWidth="1"/>
    <col min="48" max="48" width="3.69921875" customWidth="1"/>
    <col min="49" max="49" width="9.3984375" customWidth="1"/>
    <col min="50" max="50" width="5.8984375" customWidth="1"/>
    <col min="51" max="51" width="9.3984375" customWidth="1"/>
    <col min="52" max="52" width="3.69921875" customWidth="1"/>
    <col min="53" max="53" width="9.3984375" customWidth="1"/>
    <col min="54" max="54" width="5.8984375" customWidth="1"/>
    <col min="55" max="55" width="9.3984375" customWidth="1"/>
    <col min="56" max="56" width="3.69921875" customWidth="1"/>
    <col min="57" max="57" width="9.3984375" customWidth="1"/>
    <col min="58" max="58" width="5.8984375" customWidth="1"/>
    <col min="59" max="59" width="9.3984375" customWidth="1"/>
    <col min="60" max="60" width="3.69921875" customWidth="1"/>
    <col min="61" max="61" width="9.3984375" customWidth="1"/>
    <col min="62" max="62" width="5.8984375" customWidth="1"/>
    <col min="63" max="63" width="9.3984375" customWidth="1"/>
  </cols>
  <sheetData>
    <row r="1" spans="1:63" ht="14.25" hidden="1" customHeight="1" x14ac:dyDescent="0.25">
      <c r="A1" s="41"/>
      <c r="B1" s="42"/>
      <c r="C1" s="42"/>
      <c r="D1" s="35"/>
      <c r="E1" s="25"/>
      <c r="F1" s="42"/>
      <c r="G1" s="30"/>
      <c r="H1" s="25"/>
      <c r="I1" s="43">
        <v>0</v>
      </c>
      <c r="J1" s="25"/>
      <c r="K1" s="25"/>
      <c r="L1" s="44"/>
      <c r="M1" s="44"/>
      <c r="N1" s="44"/>
      <c r="O1" s="42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</row>
    <row r="2" spans="1:63" ht="14.25" hidden="1" customHeight="1" x14ac:dyDescent="0.25">
      <c r="A2" s="41"/>
      <c r="B2" s="42"/>
      <c r="C2" s="42"/>
      <c r="D2" s="35"/>
      <c r="E2" s="25"/>
      <c r="F2" s="42"/>
      <c r="G2" s="30"/>
      <c r="H2" s="25"/>
      <c r="I2" s="43" t="s">
        <v>2336</v>
      </c>
      <c r="J2" s="25"/>
      <c r="K2" s="25"/>
      <c r="L2" s="44"/>
      <c r="M2" s="44"/>
      <c r="N2" s="44"/>
      <c r="O2" s="42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</row>
    <row r="3" spans="1:63" ht="14.25" hidden="1" customHeight="1" x14ac:dyDescent="0.25">
      <c r="A3" s="41"/>
      <c r="B3" s="42"/>
      <c r="C3" s="42"/>
      <c r="D3" s="35"/>
      <c r="E3" s="25"/>
      <c r="F3" s="42"/>
      <c r="G3" s="30"/>
      <c r="H3" s="25"/>
      <c r="I3" s="45">
        <f>D5</f>
        <v>5099</v>
      </c>
      <c r="J3" s="25"/>
      <c r="K3" s="25"/>
      <c r="L3" s="44"/>
      <c r="M3" s="44"/>
      <c r="N3" s="44"/>
      <c r="O3" s="42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</row>
    <row r="4" spans="1:63" ht="14.25" customHeight="1" x14ac:dyDescent="0.25">
      <c r="A4" s="41"/>
      <c r="B4" s="42"/>
      <c r="C4" s="42"/>
      <c r="D4" s="42"/>
      <c r="E4" s="42"/>
      <c r="F4" s="42"/>
      <c r="G4" s="27" t="s">
        <v>2323</v>
      </c>
      <c r="H4" s="28" t="s">
        <v>2324</v>
      </c>
      <c r="I4" s="46" t="s">
        <v>2325</v>
      </c>
      <c r="J4" s="28" t="s">
        <v>2326</v>
      </c>
      <c r="K4" s="28" t="s">
        <v>2327</v>
      </c>
      <c r="L4" s="47" t="s">
        <v>2337</v>
      </c>
      <c r="M4" s="47" t="s">
        <v>2338</v>
      </c>
      <c r="N4" s="47" t="s">
        <v>2339</v>
      </c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</row>
    <row r="5" spans="1:63" ht="15" customHeight="1" x14ac:dyDescent="0.25">
      <c r="A5" s="41"/>
      <c r="B5" s="35" t="s">
        <v>2340</v>
      </c>
      <c r="C5" s="35"/>
      <c r="D5" s="130">
        <v>5099</v>
      </c>
      <c r="E5" s="119"/>
      <c r="F5" s="127" t="s">
        <v>2341</v>
      </c>
      <c r="G5" s="48">
        <f t="shared" ref="G5:G15" si="0">IF($I5="","",$D$8)</f>
        <v>44357</v>
      </c>
      <c r="H5" s="49" t="str" cm="1">
        <f t="array" ref="H5">IF(IFERROR(INDEX($23:$23,MATCH(0,INDEX(COUNTIF(I$4:I4,$23:$23),0,0),0)),"")=0,"",IFERROR(INDEX($23:$23,MATCH(0,INDEX(COUNTIF(I$4:I4,$23:$23),0,0),0)),""))</f>
        <v/>
      </c>
      <c r="I5" s="50">
        <f t="shared" ref="I5:I15" si="1">IFERROR(INDEX($23:$23,MATCH(0,INDEX(COUNTIF(I$1:I4,$23:$23),0,0),0)),"")</f>
        <v>4028</v>
      </c>
      <c r="J5" s="48" t="str">
        <f t="shared" ref="J5:J15" si="2">IF($I5="","",$D$7)</f>
        <v>21.3.1</v>
      </c>
      <c r="K5" s="25" t="str">
        <f>IF( I5&lt;&gt;"",IF(LEFT(I5,1)="8","Baten ","Lasten ") &amp; $D$6, "" )</f>
        <v>Lasten WALV dag 1</v>
      </c>
      <c r="L5" s="44">
        <f t="shared" ref="L5:L15" si="3">IF(I5="","",SUMIFS($21:$21,$23:$23, "=" &amp; $I5,$20:$20, "=Debit" ))</f>
        <v>486.3</v>
      </c>
      <c r="M5" s="44">
        <f t="shared" ref="M5:M15" si="4">IF(L5="","",SUMIFS($21:$21,$23:$23, "=" &amp; $I5,$20:$20, "=Credit" ))</f>
        <v>0</v>
      </c>
      <c r="N5" s="44">
        <f t="shared" ref="N5:N15" si="5">IF(I5="","",L5+M5)</f>
        <v>486.3</v>
      </c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</row>
    <row r="6" spans="1:63" ht="14.25" customHeight="1" x14ac:dyDescent="0.25">
      <c r="A6" s="41"/>
      <c r="B6" s="35" t="s">
        <v>2327</v>
      </c>
      <c r="C6" s="35"/>
      <c r="D6" s="118" t="s">
        <v>2410</v>
      </c>
      <c r="E6" s="119"/>
      <c r="F6" s="128"/>
      <c r="G6" s="48">
        <f t="shared" si="0"/>
        <v>44357</v>
      </c>
      <c r="H6" s="49" t="str" cm="1">
        <f t="array" ref="H6">IF(IFERROR(INDEX($23:$23,MATCH(0,INDEX(COUNTIF(I$4:I5,$23:$23),0,0),0)),"")=0,"",IFERROR(INDEX($23:$23,MATCH(0,INDEX(COUNTIF(I$4:I5,$23:$23),0,0),0)),""))</f>
        <v/>
      </c>
      <c r="I6" s="50">
        <f t="shared" si="1"/>
        <v>8028</v>
      </c>
      <c r="J6" s="48" t="str">
        <f t="shared" si="2"/>
        <v>21.3.1</v>
      </c>
      <c r="K6" s="25" t="str">
        <f>IF( I6&lt;&gt;"",IF(LEFT(I6,1)="8","Baten ","Lasten ") &amp; $D$6, "" )</f>
        <v>Baten WALV dag 1</v>
      </c>
      <c r="L6" s="44">
        <f t="shared" si="3"/>
        <v>0</v>
      </c>
      <c r="M6" s="44">
        <f t="shared" si="4"/>
        <v>-486.53</v>
      </c>
      <c r="N6" s="44">
        <f t="shared" si="5"/>
        <v>-486.53</v>
      </c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</row>
    <row r="7" spans="1:63" ht="14.25" customHeight="1" x14ac:dyDescent="0.25">
      <c r="A7" s="41"/>
      <c r="B7" s="35" t="s">
        <v>2326</v>
      </c>
      <c r="C7" s="35"/>
      <c r="D7" s="118" t="s">
        <v>2384</v>
      </c>
      <c r="E7" s="119"/>
      <c r="F7" s="128"/>
      <c r="G7" s="48" t="str">
        <f t="shared" si="0"/>
        <v/>
      </c>
      <c r="H7" s="49" t="str" cm="1">
        <f t="array" ref="H7">IF(IFERROR(INDEX($23:$23,MATCH(0,INDEX(COUNTIF(I$4:I6,$23:$23),0,0),0)),"")=0,"",IFERROR(INDEX($23:$23,MATCH(0,INDEX(COUNTIF(I$4:I6,$23:$23),0,0),0)),""))</f>
        <v/>
      </c>
      <c r="I7" s="50" t="str">
        <f t="shared" si="1"/>
        <v/>
      </c>
      <c r="J7" s="48" t="str">
        <f t="shared" si="2"/>
        <v/>
      </c>
      <c r="K7" s="25" t="str">
        <f t="shared" ref="K7:K15" si="6">IF( I7&lt;&gt;"",IF(LEFT(I7,1)="8","Baten ","Lasten ") &amp; $D$6, "" )</f>
        <v/>
      </c>
      <c r="L7" s="44" t="str">
        <f t="shared" si="3"/>
        <v/>
      </c>
      <c r="M7" s="44" t="str">
        <f t="shared" si="4"/>
        <v/>
      </c>
      <c r="N7" s="44" t="str">
        <f t="shared" si="5"/>
        <v/>
      </c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</row>
    <row r="8" spans="1:63" ht="14.25" customHeight="1" x14ac:dyDescent="0.25">
      <c r="A8" s="41"/>
      <c r="B8" s="35" t="s">
        <v>2344</v>
      </c>
      <c r="C8" s="35"/>
      <c r="D8" s="126">
        <v>44357</v>
      </c>
      <c r="E8" s="119"/>
      <c r="F8" s="128"/>
      <c r="G8" s="48" t="str">
        <f t="shared" si="0"/>
        <v/>
      </c>
      <c r="H8" s="49" t="str" cm="1">
        <f t="array" ref="H8">IF(IFERROR(INDEX($23:$23,MATCH(0,INDEX(COUNTIF(I$4:I7,$23:$23),0,0),0)),"")=0,"",IFERROR(INDEX($23:$23,MATCH(0,INDEX(COUNTIF(I$4:I7,$23:$23),0,0),0)),""))</f>
        <v/>
      </c>
      <c r="I8" s="50" t="str">
        <f t="shared" si="1"/>
        <v/>
      </c>
      <c r="J8" s="48" t="str">
        <f t="shared" si="2"/>
        <v/>
      </c>
      <c r="K8" s="25" t="str">
        <f t="shared" si="6"/>
        <v/>
      </c>
      <c r="L8" s="44" t="str">
        <f t="shared" si="3"/>
        <v/>
      </c>
      <c r="M8" s="44" t="str">
        <f t="shared" si="4"/>
        <v/>
      </c>
      <c r="N8" s="44" t="str">
        <f t="shared" si="5"/>
        <v/>
      </c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</row>
    <row r="9" spans="1:63" ht="14.25" customHeight="1" x14ac:dyDescent="0.25">
      <c r="A9" s="41"/>
      <c r="B9" s="125" t="s">
        <v>2312</v>
      </c>
      <c r="C9" s="119"/>
      <c r="D9" s="126" t="s">
        <v>2317</v>
      </c>
      <c r="E9" s="119"/>
      <c r="F9" s="128"/>
      <c r="G9" s="48" t="str">
        <f t="shared" si="0"/>
        <v/>
      </c>
      <c r="H9" s="49" t="str" cm="1">
        <f t="array" ref="H9">IF(IFERROR(INDEX($23:$23,MATCH(0,INDEX(COUNTIF(I$4:I8,$23:$23),0,0),0)),"")=0,"",IFERROR(INDEX($23:$23,MATCH(0,INDEX(COUNTIF(I$4:I8,$23:$23),0,0),0)),""))</f>
        <v/>
      </c>
      <c r="I9" s="50" t="str">
        <f t="shared" si="1"/>
        <v/>
      </c>
      <c r="J9" s="48" t="str">
        <f t="shared" si="2"/>
        <v/>
      </c>
      <c r="K9" s="25" t="str">
        <f t="shared" si="6"/>
        <v/>
      </c>
      <c r="L9" s="44" t="str">
        <f t="shared" si="3"/>
        <v/>
      </c>
      <c r="M9" s="44" t="str">
        <f t="shared" si="4"/>
        <v/>
      </c>
      <c r="N9" s="44" t="str">
        <f t="shared" si="5"/>
        <v/>
      </c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</row>
    <row r="10" spans="1:63" ht="14.25" customHeight="1" x14ac:dyDescent="0.25">
      <c r="A10" s="41"/>
      <c r="B10" s="42"/>
      <c r="C10" s="42"/>
      <c r="D10" s="42"/>
      <c r="E10" s="42"/>
      <c r="F10" s="128"/>
      <c r="G10" s="48" t="str">
        <f t="shared" si="0"/>
        <v/>
      </c>
      <c r="H10" s="49" t="str" cm="1">
        <f t="array" ref="H10">IF(IFERROR(INDEX($23:$23,MATCH(0,INDEX(COUNTIF(I$4:I9,$23:$23),0,0),0)),"")=0,"",IFERROR(INDEX($23:$23,MATCH(0,INDEX(COUNTIF(I$4:I9,$23:$23),0,0),0)),""))</f>
        <v/>
      </c>
      <c r="I10" s="50" t="str">
        <f t="shared" si="1"/>
        <v/>
      </c>
      <c r="J10" s="48" t="str">
        <f t="shared" si="2"/>
        <v/>
      </c>
      <c r="K10" s="25" t="str">
        <f t="shared" si="6"/>
        <v/>
      </c>
      <c r="L10" s="44" t="str">
        <f t="shared" si="3"/>
        <v/>
      </c>
      <c r="M10" s="44" t="str">
        <f t="shared" si="4"/>
        <v/>
      </c>
      <c r="N10" s="44" t="str">
        <f t="shared" si="5"/>
        <v/>
      </c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</row>
    <row r="11" spans="1:63" ht="14.25" customHeight="1" x14ac:dyDescent="0.25">
      <c r="A11" s="41"/>
      <c r="B11" s="42" t="s">
        <v>2345</v>
      </c>
      <c r="C11" s="42"/>
      <c r="D11" s="131" t="b">
        <f>ROUND(SUM(N:N),2)=0</f>
        <v>0</v>
      </c>
      <c r="E11" s="119"/>
      <c r="F11" s="128"/>
      <c r="G11" s="48" t="str">
        <f t="shared" si="0"/>
        <v/>
      </c>
      <c r="H11" s="49" t="str" cm="1">
        <f t="array" ref="H11">IF(IFERROR(INDEX($23:$23,MATCH(0,INDEX(COUNTIF(I$4:I10,$23:$23),0,0),0)),"")=0,"",IFERROR(INDEX($23:$23,MATCH(0,INDEX(COUNTIF(I$4:I10,$23:$23),0,0),0)),""))</f>
        <v/>
      </c>
      <c r="I11" s="50" t="str">
        <f t="shared" si="1"/>
        <v/>
      </c>
      <c r="J11" s="48" t="str">
        <f t="shared" si="2"/>
        <v/>
      </c>
      <c r="K11" s="25" t="str">
        <f t="shared" si="6"/>
        <v/>
      </c>
      <c r="L11" s="44" t="str">
        <f t="shared" si="3"/>
        <v/>
      </c>
      <c r="M11" s="44" t="str">
        <f t="shared" si="4"/>
        <v/>
      </c>
      <c r="N11" s="44" t="str">
        <f t="shared" si="5"/>
        <v/>
      </c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42"/>
      <c r="AT11" s="42"/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</row>
    <row r="12" spans="1:63" ht="12.75" customHeight="1" x14ac:dyDescent="0.25">
      <c r="A12" s="41"/>
      <c r="B12" s="42" t="s">
        <v>2346</v>
      </c>
      <c r="C12" s="42"/>
      <c r="D12" s="132" t="b">
        <f>SUMIF(I:I,"=''",N:N)=0</f>
        <v>1</v>
      </c>
      <c r="E12" s="119"/>
      <c r="F12" s="128"/>
      <c r="G12" s="48" t="str">
        <f t="shared" si="0"/>
        <v/>
      </c>
      <c r="H12" s="49" t="str" cm="1">
        <f t="array" ref="H12">IF(IFERROR(INDEX($23:$23,MATCH(0,INDEX(COUNTIF(I$4:I11,$23:$23),0,0),0)),"")=0,"",IFERROR(INDEX($23:$23,MATCH(0,INDEX(COUNTIF(I$4:I11,$23:$23),0,0),0)),""))</f>
        <v/>
      </c>
      <c r="I12" s="50" t="str">
        <f t="shared" si="1"/>
        <v/>
      </c>
      <c r="J12" s="48" t="str">
        <f t="shared" si="2"/>
        <v/>
      </c>
      <c r="K12" s="25" t="str">
        <f t="shared" si="6"/>
        <v/>
      </c>
      <c r="L12" s="44" t="str">
        <f t="shared" si="3"/>
        <v/>
      </c>
      <c r="M12" s="44" t="str">
        <f t="shared" si="4"/>
        <v/>
      </c>
      <c r="N12" s="44" t="str">
        <f t="shared" si="5"/>
        <v/>
      </c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</row>
    <row r="13" spans="1:63" ht="14.25" customHeight="1" x14ac:dyDescent="0.25">
      <c r="A13" s="41"/>
      <c r="B13" s="42"/>
      <c r="C13" s="42"/>
      <c r="D13" s="42"/>
      <c r="E13" s="42"/>
      <c r="F13" s="128"/>
      <c r="G13" s="48" t="str">
        <f t="shared" si="0"/>
        <v/>
      </c>
      <c r="H13" s="49" t="str" cm="1">
        <f t="array" ref="H13">IF(IFERROR(INDEX($23:$23,MATCH(0,INDEX(COUNTIF(I$4:I12,$23:$23),0,0),0)),"")=0,"",IFERROR(INDEX($23:$23,MATCH(0,INDEX(COUNTIF(I$4:I12,$23:$23),0,0),0)),""))</f>
        <v/>
      </c>
      <c r="I13" s="50" t="str">
        <f t="shared" si="1"/>
        <v/>
      </c>
      <c r="J13" s="48" t="str">
        <f t="shared" si="2"/>
        <v/>
      </c>
      <c r="K13" s="25" t="str">
        <f t="shared" si="6"/>
        <v/>
      </c>
      <c r="L13" s="44" t="str">
        <f t="shared" si="3"/>
        <v/>
      </c>
      <c r="M13" s="44" t="str">
        <f t="shared" si="4"/>
        <v/>
      </c>
      <c r="N13" s="44" t="str">
        <f t="shared" si="5"/>
        <v/>
      </c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2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</row>
    <row r="14" spans="1:63" ht="14.25" customHeight="1" x14ac:dyDescent="0.25">
      <c r="A14" s="41"/>
      <c r="B14" s="42"/>
      <c r="C14" s="42"/>
      <c r="D14" s="42"/>
      <c r="E14" s="51"/>
      <c r="F14" s="128"/>
      <c r="G14" s="48" t="str">
        <f t="shared" si="0"/>
        <v/>
      </c>
      <c r="H14" s="49" t="str" cm="1">
        <f t="array" ref="H14">IF(IFERROR(INDEX($23:$23,MATCH(0,INDEX(COUNTIF(I$4:I13,$23:$23),0,0),0)),"")=0,"",IFERROR(INDEX($23:$23,MATCH(0,INDEX(COUNTIF(I$4:I13,$23:$23),0,0),0)),""))</f>
        <v/>
      </c>
      <c r="I14" s="50" t="str">
        <f t="shared" si="1"/>
        <v/>
      </c>
      <c r="J14" s="48" t="str">
        <f t="shared" si="2"/>
        <v/>
      </c>
      <c r="K14" s="25" t="str">
        <f t="shared" si="6"/>
        <v/>
      </c>
      <c r="L14" s="44" t="str">
        <f t="shared" si="3"/>
        <v/>
      </c>
      <c r="M14" s="44" t="str">
        <f t="shared" si="4"/>
        <v/>
      </c>
      <c r="N14" s="44" t="str">
        <f t="shared" si="5"/>
        <v/>
      </c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</row>
    <row r="15" spans="1:63" ht="14.25" customHeight="1" x14ac:dyDescent="0.25">
      <c r="A15" s="41"/>
      <c r="B15" s="35" t="s">
        <v>2332</v>
      </c>
      <c r="C15" s="35"/>
      <c r="D15" s="52">
        <f>-SUMIF(N5:N15,"&lt;0")</f>
        <v>486.53</v>
      </c>
      <c r="E15" s="52"/>
      <c r="F15" s="128"/>
      <c r="G15" s="48" t="str">
        <f t="shared" si="0"/>
        <v/>
      </c>
      <c r="H15" s="49" t="str" cm="1">
        <f t="array" ref="H15">IF(IFERROR(INDEX($23:$23,MATCH(0,INDEX(COUNTIF(I$4:I14,$23:$23),0,0),0)),"")=0,"",IFERROR(INDEX($23:$23,MATCH(0,INDEX(COUNTIF(I$4:I14,$23:$23),0,0),0)),""))</f>
        <v/>
      </c>
      <c r="I15" s="50" t="str">
        <f t="shared" si="1"/>
        <v/>
      </c>
      <c r="J15" s="48" t="str">
        <f t="shared" si="2"/>
        <v/>
      </c>
      <c r="K15" s="25" t="str">
        <f t="shared" si="6"/>
        <v/>
      </c>
      <c r="L15" s="44" t="str">
        <f t="shared" si="3"/>
        <v/>
      </c>
      <c r="M15" s="44" t="str">
        <f t="shared" si="4"/>
        <v/>
      </c>
      <c r="N15" s="44" t="str">
        <f t="shared" si="5"/>
        <v/>
      </c>
      <c r="O15" s="42"/>
      <c r="P15" s="120"/>
      <c r="Q15" s="114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</row>
    <row r="16" spans="1:63" ht="14.25" customHeight="1" x14ac:dyDescent="0.25">
      <c r="A16" s="41"/>
      <c r="B16" s="35" t="s">
        <v>2333</v>
      </c>
      <c r="C16" s="35"/>
      <c r="D16" s="52">
        <f>SUMIF(N5:N15,"&gt;0")</f>
        <v>486.3</v>
      </c>
      <c r="E16" s="52"/>
      <c r="F16" s="128"/>
      <c r="G16" s="53"/>
      <c r="H16" s="42"/>
      <c r="I16" s="38"/>
      <c r="J16" s="54"/>
      <c r="K16" s="28"/>
      <c r="L16" s="55"/>
      <c r="M16" s="55"/>
      <c r="N16" s="55"/>
      <c r="O16" s="42"/>
      <c r="P16" s="115"/>
      <c r="Q16" s="117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</row>
    <row r="17" spans="1:63" ht="14.25" customHeight="1" x14ac:dyDescent="0.25">
      <c r="A17" s="41"/>
      <c r="B17" s="35" t="s">
        <v>2334</v>
      </c>
      <c r="C17" s="35"/>
      <c r="D17" s="56">
        <f>COUNTIF(E:E,"&lt;&gt;")-1</f>
        <v>31</v>
      </c>
      <c r="E17" s="56"/>
      <c r="F17" s="128"/>
      <c r="G17" s="48">
        <f t="shared" ref="G17:G18" si="7">IF($I17="","",$D$8)</f>
        <v>44357</v>
      </c>
      <c r="H17" s="25"/>
      <c r="I17" s="57">
        <f t="shared" ref="I17:I18" si="8">$D$5</f>
        <v>5099</v>
      </c>
      <c r="J17" s="48" t="str">
        <f t="shared" ref="J17:J18" si="9">IF($I17="","",$D$7)</f>
        <v>21.3.1</v>
      </c>
      <c r="K17" s="25" t="str">
        <f t="array" ref="K17">IFERROR( INDEX( GBK!$B:$B, MATCH( I17, GBK!$C:$C, 0 ) ) &amp; " - " &amp; $D$6, "" )</f>
        <v>Winst door afrondingsverschillen - WALV dag 1</v>
      </c>
      <c r="L17" s="44">
        <f>-IF(I17="","",SUMIFS($21:$21,$23:$23, "=" &amp; $I17,$20:$20, "=Afr" ))</f>
        <v>0.22999999999996135</v>
      </c>
      <c r="M17" s="44">
        <f>0</f>
        <v>0</v>
      </c>
      <c r="N17" s="44">
        <f t="shared" ref="N17:N18" si="10">IF(I17="","",L17+M17)</f>
        <v>0.22999999999996135</v>
      </c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</row>
    <row r="18" spans="1:63" ht="14.25" customHeight="1" x14ac:dyDescent="0.25">
      <c r="A18" s="41"/>
      <c r="B18" s="35" t="s">
        <v>2335</v>
      </c>
      <c r="C18" s="35"/>
      <c r="D18" s="56">
        <f>IFERROR(ROUNDUP(D15/D17,2),"")</f>
        <v>15.7</v>
      </c>
      <c r="E18" s="56"/>
      <c r="F18" s="129"/>
      <c r="G18" s="48">
        <f t="shared" si="7"/>
        <v>44357</v>
      </c>
      <c r="H18" s="25"/>
      <c r="I18" s="57">
        <f t="shared" si="8"/>
        <v>5099</v>
      </c>
      <c r="J18" s="48" t="str">
        <f t="shared" si="9"/>
        <v>21.3.1</v>
      </c>
      <c r="K18" s="25" t="str">
        <f t="array" ref="K18">IFERROR( INDEX( GBK!$B:$B, MATCH( I18, GBK!$C:$C, 0 ) ) &amp; " - " &amp; $D$6 &amp; " tegenboeking", "" )</f>
        <v>Winst door afrondingsverschillen - WALV dag 1 tegenboeking</v>
      </c>
      <c r="L18" s="44">
        <v>0</v>
      </c>
      <c r="M18" s="44">
        <f>IF(L18="","",SUMIFS($21:$21,$23:$23, "=" &amp; $I18,$20:$20, "=Afr" ))</f>
        <v>-0.22999999999996135</v>
      </c>
      <c r="N18" s="44">
        <f t="shared" si="10"/>
        <v>-0.22999999999996135</v>
      </c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</row>
    <row r="19" spans="1:63" ht="14.25" customHeight="1" x14ac:dyDescent="0.25">
      <c r="A19" s="41"/>
      <c r="B19" s="42"/>
      <c r="C19" s="42"/>
      <c r="D19" s="51"/>
      <c r="E19" s="51"/>
      <c r="F19" s="42"/>
      <c r="G19" s="53"/>
      <c r="H19" s="42"/>
      <c r="I19" s="46"/>
      <c r="J19" s="28"/>
      <c r="K19" s="51"/>
      <c r="L19" s="47"/>
      <c r="M19" s="47"/>
      <c r="N19" s="47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121"/>
      <c r="BA19" s="122"/>
      <c r="BB19" s="122"/>
      <c r="BC19" s="122"/>
      <c r="BD19" s="122"/>
      <c r="BE19" s="122"/>
      <c r="BF19" s="122"/>
      <c r="BG19" s="119"/>
      <c r="BH19" s="42"/>
      <c r="BI19" s="42"/>
      <c r="BJ19" s="42"/>
      <c r="BK19" s="42"/>
    </row>
    <row r="20" spans="1:63" ht="14.25" customHeight="1" x14ac:dyDescent="0.25">
      <c r="A20" s="41"/>
      <c r="B20" s="123" t="s">
        <v>2347</v>
      </c>
      <c r="C20" s="122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19"/>
      <c r="O20" s="42"/>
      <c r="P20" s="58"/>
      <c r="Q20" s="59" t="s">
        <v>2337</v>
      </c>
      <c r="R20" s="60" t="s">
        <v>2348</v>
      </c>
      <c r="S20" s="59" t="s">
        <v>2338</v>
      </c>
      <c r="T20" s="58"/>
      <c r="U20" s="59" t="s">
        <v>2337</v>
      </c>
      <c r="V20" s="60" t="s">
        <v>2348</v>
      </c>
      <c r="W20" s="59" t="s">
        <v>2338</v>
      </c>
      <c r="X20" s="58"/>
      <c r="Y20" s="59" t="s">
        <v>2337</v>
      </c>
      <c r="Z20" s="60" t="s">
        <v>2348</v>
      </c>
      <c r="AA20" s="59" t="s">
        <v>2338</v>
      </c>
      <c r="AB20" s="58"/>
      <c r="AC20" s="59" t="s">
        <v>2337</v>
      </c>
      <c r="AD20" s="60" t="s">
        <v>2348</v>
      </c>
      <c r="AE20" s="59" t="s">
        <v>2338</v>
      </c>
      <c r="AF20" s="58"/>
      <c r="AG20" s="59" t="s">
        <v>2337</v>
      </c>
      <c r="AH20" s="60" t="s">
        <v>2348</v>
      </c>
      <c r="AI20" s="59" t="s">
        <v>2338</v>
      </c>
      <c r="AJ20" s="58"/>
      <c r="AK20" s="59" t="s">
        <v>2337</v>
      </c>
      <c r="AL20" s="60" t="s">
        <v>2348</v>
      </c>
      <c r="AM20" s="59" t="s">
        <v>2338</v>
      </c>
      <c r="AN20" s="58"/>
      <c r="AO20" s="59" t="s">
        <v>2337</v>
      </c>
      <c r="AP20" s="60" t="s">
        <v>2348</v>
      </c>
      <c r="AQ20" s="59" t="s">
        <v>2338</v>
      </c>
      <c r="AR20" s="58"/>
      <c r="AS20" s="59" t="s">
        <v>2337</v>
      </c>
      <c r="AT20" s="60" t="s">
        <v>2348</v>
      </c>
      <c r="AU20" s="59" t="s">
        <v>2338</v>
      </c>
      <c r="AV20" s="58"/>
      <c r="AW20" s="59" t="s">
        <v>2337</v>
      </c>
      <c r="AX20" s="60" t="s">
        <v>2348</v>
      </c>
      <c r="AY20" s="59" t="s">
        <v>2338</v>
      </c>
      <c r="AZ20" s="58"/>
      <c r="BA20" s="59" t="s">
        <v>2337</v>
      </c>
      <c r="BB20" s="60" t="s">
        <v>2348</v>
      </c>
      <c r="BC20" s="59" t="s">
        <v>2338</v>
      </c>
      <c r="BD20" s="58"/>
      <c r="BE20" s="59" t="s">
        <v>2337</v>
      </c>
      <c r="BF20" s="60" t="s">
        <v>2348</v>
      </c>
      <c r="BG20" s="59" t="s">
        <v>2338</v>
      </c>
      <c r="BH20" s="58"/>
      <c r="BI20" s="59" t="s">
        <v>2337</v>
      </c>
      <c r="BJ20" s="60" t="s">
        <v>2348</v>
      </c>
      <c r="BK20" s="59" t="s">
        <v>2338</v>
      </c>
    </row>
    <row r="21" spans="1:63" ht="14.25" customHeight="1" x14ac:dyDescent="0.25">
      <c r="A21" s="41"/>
      <c r="B21" s="123" t="s">
        <v>2349</v>
      </c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19"/>
      <c r="O21" s="42"/>
      <c r="P21" s="58"/>
      <c r="Q21" s="59">
        <f>ROUNDUP( SUM(Q27:Q234), 2)</f>
        <v>0</v>
      </c>
      <c r="R21" s="61">
        <f>(Q21+S21)</f>
        <v>0</v>
      </c>
      <c r="S21" s="59">
        <f>ROUNDUP(SUM(S27:S234),2)</f>
        <v>0</v>
      </c>
      <c r="T21" s="58"/>
      <c r="U21" s="59">
        <f>ROUNDUP( SUM(U27:U234), 2)</f>
        <v>391.3</v>
      </c>
      <c r="V21" s="61">
        <f>(U21+W21)</f>
        <v>-0.22999999999996135</v>
      </c>
      <c r="W21" s="59">
        <f>ROUNDUP(SUM(W27:W234),2)</f>
        <v>-391.53</v>
      </c>
      <c r="X21" s="58"/>
      <c r="Y21" s="59">
        <f>ROUNDUP( SUM(Y27:Y234), 2)</f>
        <v>0</v>
      </c>
      <c r="Z21" s="61">
        <f>(Y21+AA21)</f>
        <v>0</v>
      </c>
      <c r="AA21" s="59">
        <f>ROUNDUP(SUM(AA27:AA234),2)</f>
        <v>0</v>
      </c>
      <c r="AB21" s="58"/>
      <c r="AC21" s="59">
        <f>ROUNDUP( SUM(AC27:AC234), 2)</f>
        <v>84</v>
      </c>
      <c r="AD21" s="61">
        <f>(AC21+AE21)</f>
        <v>0</v>
      </c>
      <c r="AE21" s="59">
        <f>ROUNDUP(SUM(AE27:AE234),2)</f>
        <v>-84</v>
      </c>
      <c r="AF21" s="58"/>
      <c r="AG21" s="59">
        <f>ROUNDUP( SUM(AG27:AG234), 2)</f>
        <v>11</v>
      </c>
      <c r="AH21" s="61">
        <f>(AG21+AI21)</f>
        <v>0</v>
      </c>
      <c r="AI21" s="59">
        <f>ROUNDUP(SUM(AI27:AI234),2)</f>
        <v>-11</v>
      </c>
      <c r="AJ21" s="58"/>
      <c r="AK21" s="59">
        <f>ROUNDUP( SUM(AK27:AK234), 2)</f>
        <v>0</v>
      </c>
      <c r="AL21" s="61">
        <f>(AK21+AM21)</f>
        <v>0</v>
      </c>
      <c r="AM21" s="59">
        <f>ROUNDUP(SUM(AM27:AM234),2)</f>
        <v>0</v>
      </c>
      <c r="AN21" s="58"/>
      <c r="AO21" s="59">
        <f>ROUNDUP( SUM(AO27:AO234), 2)</f>
        <v>0</v>
      </c>
      <c r="AP21" s="61">
        <f>(AO21+AQ21)</f>
        <v>0</v>
      </c>
      <c r="AQ21" s="59">
        <f>ROUNDUP(SUM(AQ27:AQ234),2)</f>
        <v>0</v>
      </c>
      <c r="AR21" s="58"/>
      <c r="AS21" s="59">
        <f>ROUNDUP( SUM(AS27:AS234), 2)</f>
        <v>0</v>
      </c>
      <c r="AT21" s="61">
        <f>(AS21+AU21)</f>
        <v>0</v>
      </c>
      <c r="AU21" s="59">
        <f>ROUNDUP(SUM(AU27:AU234),2)</f>
        <v>0</v>
      </c>
      <c r="AV21" s="58"/>
      <c r="AW21" s="59">
        <f>ROUNDUP( SUM(AW27:AW234), 2)</f>
        <v>0</v>
      </c>
      <c r="AX21" s="61">
        <f>(AW21+AY21)</f>
        <v>0</v>
      </c>
      <c r="AY21" s="59">
        <f>ROUNDUP(SUM(AY27:AY234),2)</f>
        <v>0</v>
      </c>
      <c r="AZ21" s="58"/>
      <c r="BA21" s="59">
        <f>ROUNDUP( SUM(BA27:BA234), 2)</f>
        <v>0</v>
      </c>
      <c r="BB21" s="61">
        <f>(BA21+BC21)</f>
        <v>0</v>
      </c>
      <c r="BC21" s="59">
        <f>ROUNDUP(SUM(BC27:BC234),2)</f>
        <v>0</v>
      </c>
      <c r="BD21" s="58"/>
      <c r="BE21" s="59">
        <f>ROUNDUP( SUM(BE27:BE234), 2)</f>
        <v>0</v>
      </c>
      <c r="BF21" s="61">
        <f>(BE21+BG21)</f>
        <v>0</v>
      </c>
      <c r="BG21" s="59">
        <f>ROUNDUP(SUM(BG27:BG234),2)</f>
        <v>0</v>
      </c>
      <c r="BH21" s="58"/>
      <c r="BI21" s="59">
        <f>ROUNDUP( SUM(BI27:BI234), 2)</f>
        <v>0</v>
      </c>
      <c r="BJ21" s="61">
        <f>(BI21+BK21)</f>
        <v>0</v>
      </c>
      <c r="BK21" s="59">
        <f>ROUNDUP(SUM(BK27:BK234),2)</f>
        <v>0</v>
      </c>
    </row>
    <row r="22" spans="1:63" ht="14.25" customHeight="1" x14ac:dyDescent="0.25">
      <c r="A22" s="41"/>
      <c r="B22" s="123" t="s">
        <v>2350</v>
      </c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19"/>
      <c r="O22" s="42"/>
      <c r="P22" s="58"/>
      <c r="Q22" s="62"/>
      <c r="R22" s="63">
        <f>MAX(SUM(R27:R234),1)</f>
        <v>1</v>
      </c>
      <c r="S22" s="62"/>
      <c r="T22" s="58"/>
      <c r="U22" s="62"/>
      <c r="V22" s="63">
        <f>MAX(SUM(V27:V234),1)</f>
        <v>31</v>
      </c>
      <c r="W22" s="62"/>
      <c r="X22" s="58"/>
      <c r="Y22" s="62"/>
      <c r="Z22" s="63">
        <f>MAX(SUM(Z27:Z234),1)</f>
        <v>1</v>
      </c>
      <c r="AA22" s="62"/>
      <c r="AB22" s="58"/>
      <c r="AC22" s="62"/>
      <c r="AD22" s="63">
        <f>MAX(SUM(AD27:AD234),1)</f>
        <v>20</v>
      </c>
      <c r="AE22" s="62"/>
      <c r="AF22" s="58"/>
      <c r="AG22" s="62"/>
      <c r="AH22" s="63">
        <f>MAX(SUM(AH27:AH234),1)</f>
        <v>1</v>
      </c>
      <c r="AI22" s="62"/>
      <c r="AJ22" s="58"/>
      <c r="AK22" s="62"/>
      <c r="AL22" s="63">
        <f>MAX(SUM(AL27:AL234),1)</f>
        <v>1</v>
      </c>
      <c r="AM22" s="62"/>
      <c r="AN22" s="58"/>
      <c r="AO22" s="62"/>
      <c r="AP22" s="63">
        <f>MAX(SUM(AP27:AP234),1)</f>
        <v>1</v>
      </c>
      <c r="AQ22" s="62"/>
      <c r="AR22" s="58"/>
      <c r="AS22" s="62"/>
      <c r="AT22" s="63">
        <f>MAX(SUM(AT27:AT234),1)</f>
        <v>1</v>
      </c>
      <c r="AU22" s="62"/>
      <c r="AV22" s="58"/>
      <c r="AW22" s="62"/>
      <c r="AX22" s="63">
        <f>MAX(SUM(AX27:AX234),1)</f>
        <v>1</v>
      </c>
      <c r="AY22" s="62"/>
      <c r="AZ22" s="58"/>
      <c r="BA22" s="62"/>
      <c r="BB22" s="63">
        <f>MAX(SUM(BB27:BB234),1)</f>
        <v>1</v>
      </c>
      <c r="BC22" s="62"/>
      <c r="BD22" s="58"/>
      <c r="BE22" s="62"/>
      <c r="BF22" s="63">
        <f>MAX(SUM(BF27:BF234),1)</f>
        <v>1</v>
      </c>
      <c r="BG22" s="62"/>
      <c r="BH22" s="58"/>
      <c r="BI22" s="62"/>
      <c r="BJ22" s="63">
        <f>MAX(SUM(BJ27:BJ234),1)</f>
        <v>1</v>
      </c>
      <c r="BK22" s="62"/>
    </row>
    <row r="23" spans="1:63" ht="14.25" customHeight="1" x14ac:dyDescent="0.25">
      <c r="A23" s="41"/>
      <c r="B23" s="123" t="s">
        <v>2336</v>
      </c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19"/>
      <c r="O23" s="42"/>
      <c r="P23" s="64"/>
      <c r="Q23" s="65">
        <f t="array" ref="Q23">INDEX(Settings!$H:$H,MATCH('WALV avond 1'!$D$9,Settings!$F:$F,0))</f>
        <v>4028</v>
      </c>
      <c r="R23" s="66">
        <f>$D$5</f>
        <v>5099</v>
      </c>
      <c r="S23" s="65">
        <f t="array" ref="S23">INDEX(Settings!$G:$G,MATCH('WALV avond 1'!$D$9,Settings!$F:$F,0))</f>
        <v>8028</v>
      </c>
      <c r="T23" s="64"/>
      <c r="U23" s="65">
        <f t="array" ref="U23">INDEX(Settings!$H:$H,MATCH('WALV avond 1'!$D$9,Settings!$F:$F,0))</f>
        <v>4028</v>
      </c>
      <c r="V23" s="66">
        <f>$D$5</f>
        <v>5099</v>
      </c>
      <c r="W23" s="65">
        <f t="array" ref="W23">INDEX(Settings!$G:$G,MATCH('WALV avond 1'!$D$9,Settings!$F:$F,0))</f>
        <v>8028</v>
      </c>
      <c r="X23" s="64"/>
      <c r="Y23" s="65">
        <f t="array" ref="Y23">INDEX(Settings!$H:$H,MATCH('WALV avond 1'!$D$9,Settings!$F:$F,0))</f>
        <v>4028</v>
      </c>
      <c r="Z23" s="66">
        <f>$D$5</f>
        <v>5099</v>
      </c>
      <c r="AA23" s="65">
        <f t="array" ref="AA23">INDEX(Settings!$G:$G,MATCH('WALV avond 1'!$D$9,Settings!$F:$F,0))</f>
        <v>8028</v>
      </c>
      <c r="AB23" s="64"/>
      <c r="AC23" s="65">
        <f t="array" ref="AC23">INDEX(Settings!$H:$H,MATCH('WALV avond 1'!$D$9,Settings!$F:$F,0))</f>
        <v>4028</v>
      </c>
      <c r="AD23" s="66">
        <f>$D$5</f>
        <v>5099</v>
      </c>
      <c r="AE23" s="65">
        <f t="array" ref="AE23">INDEX(Settings!$G:$G,MATCH('WALV avond 1'!$D$9,Settings!$F:$F,0))</f>
        <v>8028</v>
      </c>
      <c r="AF23" s="64"/>
      <c r="AG23" s="65">
        <f t="array" ref="AG23">INDEX(Settings!$H:$H,MATCH('WALV avond 1'!$D$9,Settings!$F:$F,0))</f>
        <v>4028</v>
      </c>
      <c r="AH23" s="66">
        <f>$D$5</f>
        <v>5099</v>
      </c>
      <c r="AI23" s="65">
        <f t="array" ref="AI23">INDEX(Settings!$G:$G,MATCH('WALV avond 1'!$D$9,Settings!$F:$F,0))</f>
        <v>8028</v>
      </c>
      <c r="AJ23" s="64"/>
      <c r="AK23" s="65">
        <f t="array" ref="AK23">INDEX(Settings!$H:$H,MATCH('WALV avond 1'!$D$9,Settings!$F:$F,0))</f>
        <v>4028</v>
      </c>
      <c r="AL23" s="66">
        <f>$D$5</f>
        <v>5099</v>
      </c>
      <c r="AM23" s="65">
        <f t="array" ref="AM23">INDEX(Settings!$G:$G,MATCH('WALV avond 1'!$D$9,Settings!$F:$F,0))</f>
        <v>8028</v>
      </c>
      <c r="AN23" s="64"/>
      <c r="AO23" s="65">
        <f t="array" ref="AO23">INDEX(Settings!$H:$H,MATCH('WALV avond 1'!$D$9,Settings!$F:$F,0))</f>
        <v>4028</v>
      </c>
      <c r="AP23" s="66">
        <f>$D$5</f>
        <v>5099</v>
      </c>
      <c r="AQ23" s="65">
        <f t="array" ref="AQ23">INDEX(Settings!$G:$G,MATCH('WALV avond 1'!$D$9,Settings!$F:$F,0))</f>
        <v>8028</v>
      </c>
      <c r="AR23" s="64"/>
      <c r="AS23" s="65">
        <f t="array" ref="AS23">INDEX(Settings!$H:$H,MATCH('WALV avond 1'!$D$9,Settings!$F:$F,0))</f>
        <v>4028</v>
      </c>
      <c r="AT23" s="66">
        <f>$D$5</f>
        <v>5099</v>
      </c>
      <c r="AU23" s="65">
        <f t="array" ref="AU23">INDEX(Settings!$G:$G,MATCH('WALV avond 1'!$D$9,Settings!$F:$F,0))</f>
        <v>8028</v>
      </c>
      <c r="AV23" s="64"/>
      <c r="AW23" s="65">
        <f t="array" ref="AW23">INDEX(Settings!$H:$H,MATCH('WALV avond 1'!$D$9,Settings!$F:$F,0))</f>
        <v>4028</v>
      </c>
      <c r="AX23" s="66">
        <f>$D$5</f>
        <v>5099</v>
      </c>
      <c r="AY23" s="65">
        <f t="array" ref="AY23">INDEX(Settings!$G:$G,MATCH('WALV avond 1'!$D$9,Settings!$F:$F,0))</f>
        <v>8028</v>
      </c>
      <c r="AZ23" s="64"/>
      <c r="BA23" s="65">
        <f t="array" ref="BA23">INDEX(Settings!$H:$H,MATCH('WALV avond 1'!$D$9,Settings!$F:$F,0))</f>
        <v>4028</v>
      </c>
      <c r="BB23" s="66">
        <f>$D$5</f>
        <v>5099</v>
      </c>
      <c r="BC23" s="65">
        <f t="array" ref="BC23">INDEX(Settings!$G:$G,MATCH('WALV avond 1'!$D$9,Settings!$F:$F,0))</f>
        <v>8028</v>
      </c>
      <c r="BD23" s="64"/>
      <c r="BE23" s="65">
        <f t="array" ref="BE23">INDEX(Settings!$H:$H,MATCH('WALV avond 1'!$D$9,Settings!$F:$F,0))</f>
        <v>4028</v>
      </c>
      <c r="BF23" s="66">
        <f>$D$5</f>
        <v>5099</v>
      </c>
      <c r="BG23" s="65">
        <f t="array" ref="BG23">INDEX(Settings!$G:$G,MATCH('WALV avond 1'!$D$9,Settings!$F:$F,0))</f>
        <v>8028</v>
      </c>
      <c r="BH23" s="64"/>
      <c r="BI23" s="65">
        <f t="array" ref="BI23">INDEX(Settings!$H:$H,MATCH('WALV avond 1'!$D$9,Settings!$F:$F,0))</f>
        <v>4028</v>
      </c>
      <c r="BJ23" s="66">
        <f>$D$5</f>
        <v>5099</v>
      </c>
      <c r="BK23" s="65">
        <f t="array" ref="BK23">INDEX(Settings!$G:$G,MATCH('WALV avond 1'!$D$9,Settings!$F:$F,0))</f>
        <v>8028</v>
      </c>
    </row>
    <row r="24" spans="1:63" ht="14.25" customHeight="1" x14ac:dyDescent="0.25">
      <c r="A24" s="41"/>
      <c r="B24" s="123" t="s">
        <v>2351</v>
      </c>
      <c r="C24" s="122"/>
      <c r="D24" s="122"/>
      <c r="E24" s="122"/>
      <c r="F24" s="122"/>
      <c r="G24" s="122"/>
      <c r="H24" s="122"/>
      <c r="I24" s="122"/>
      <c r="J24" s="122"/>
      <c r="K24" s="122"/>
      <c r="L24" s="122"/>
      <c r="M24" s="122"/>
      <c r="N24" s="119"/>
      <c r="O24" s="42"/>
      <c r="P24" s="124" t="s">
        <v>2352</v>
      </c>
      <c r="Q24" s="122"/>
      <c r="R24" s="122"/>
      <c r="S24" s="119"/>
      <c r="T24" s="124" t="s">
        <v>2353</v>
      </c>
      <c r="U24" s="122"/>
      <c r="V24" s="122"/>
      <c r="W24" s="119"/>
      <c r="X24" s="124" t="s">
        <v>2354</v>
      </c>
      <c r="Y24" s="122"/>
      <c r="Z24" s="122"/>
      <c r="AA24" s="119"/>
      <c r="AB24" s="124" t="s">
        <v>2385</v>
      </c>
      <c r="AC24" s="122"/>
      <c r="AD24" s="122"/>
      <c r="AE24" s="119"/>
      <c r="AF24" s="124" t="s">
        <v>2386</v>
      </c>
      <c r="AG24" s="122"/>
      <c r="AH24" s="122"/>
      <c r="AI24" s="119"/>
      <c r="AJ24" s="124" t="s">
        <v>2382</v>
      </c>
      <c r="AK24" s="122"/>
      <c r="AL24" s="122"/>
      <c r="AM24" s="119"/>
      <c r="AN24" s="124" t="s">
        <v>2382</v>
      </c>
      <c r="AO24" s="122"/>
      <c r="AP24" s="122"/>
      <c r="AQ24" s="119"/>
      <c r="AR24" s="124" t="s">
        <v>2382</v>
      </c>
      <c r="AS24" s="122"/>
      <c r="AT24" s="122"/>
      <c r="AU24" s="119"/>
      <c r="AV24" s="124" t="s">
        <v>2382</v>
      </c>
      <c r="AW24" s="122"/>
      <c r="AX24" s="122"/>
      <c r="AY24" s="119"/>
      <c r="AZ24" s="124" t="s">
        <v>2382</v>
      </c>
      <c r="BA24" s="122"/>
      <c r="BB24" s="122"/>
      <c r="BC24" s="119"/>
      <c r="BD24" s="124" t="s">
        <v>2382</v>
      </c>
      <c r="BE24" s="122"/>
      <c r="BF24" s="122"/>
      <c r="BG24" s="119"/>
      <c r="BH24" s="124" t="s">
        <v>2382</v>
      </c>
      <c r="BI24" s="122"/>
      <c r="BJ24" s="122"/>
      <c r="BK24" s="119"/>
    </row>
    <row r="25" spans="1:63" ht="14.25" customHeight="1" x14ac:dyDescent="0.25">
      <c r="A25" s="41"/>
      <c r="B25" s="42"/>
      <c r="C25" s="28"/>
      <c r="D25" s="42"/>
      <c r="E25" s="42"/>
      <c r="F25" s="42"/>
      <c r="G25" s="54"/>
      <c r="H25" s="54"/>
      <c r="I25" s="38"/>
      <c r="J25" s="54"/>
      <c r="K25" s="54"/>
      <c r="L25" s="54"/>
      <c r="M25" s="54"/>
      <c r="N25" s="54"/>
      <c r="O25" s="42"/>
      <c r="P25" s="67"/>
      <c r="Q25" s="51"/>
      <c r="R25" s="51"/>
      <c r="S25" s="51"/>
      <c r="T25" s="67"/>
      <c r="U25" s="51"/>
      <c r="V25" s="51"/>
      <c r="W25" s="51"/>
      <c r="X25" s="67"/>
      <c r="Y25" s="51"/>
      <c r="Z25" s="51"/>
      <c r="AA25" s="51"/>
      <c r="AB25" s="67"/>
      <c r="AC25" s="51"/>
      <c r="AD25" s="51"/>
      <c r="AE25" s="51"/>
      <c r="AF25" s="67"/>
      <c r="AG25" s="51"/>
      <c r="AH25" s="51"/>
      <c r="AI25" s="51"/>
      <c r="AJ25" s="67"/>
      <c r="AK25" s="51"/>
      <c r="AL25" s="51"/>
      <c r="AM25" s="51"/>
      <c r="AN25" s="67"/>
      <c r="AO25" s="51"/>
      <c r="AP25" s="51"/>
      <c r="AQ25" s="51"/>
      <c r="AR25" s="67"/>
      <c r="AS25" s="51"/>
      <c r="AT25" s="51"/>
      <c r="AU25" s="51"/>
      <c r="AV25" s="67"/>
      <c r="AW25" s="51"/>
      <c r="AX25" s="51"/>
      <c r="AY25" s="51"/>
      <c r="AZ25" s="67"/>
      <c r="BA25" s="51"/>
      <c r="BB25" s="51"/>
      <c r="BC25" s="51"/>
      <c r="BD25" s="67"/>
      <c r="BE25" s="51"/>
      <c r="BF25" s="51"/>
      <c r="BG25" s="51"/>
      <c r="BH25" s="67"/>
      <c r="BI25" s="51"/>
      <c r="BJ25" s="51"/>
      <c r="BK25" s="51"/>
    </row>
    <row r="26" spans="1:63" ht="15" customHeight="1" x14ac:dyDescent="0.25">
      <c r="A26" s="41"/>
      <c r="B26" s="68" t="s">
        <v>2359</v>
      </c>
      <c r="C26" s="42"/>
      <c r="D26" s="42"/>
      <c r="E26" s="42"/>
      <c r="F26" s="127" t="s">
        <v>2360</v>
      </c>
      <c r="G26" s="27" t="s">
        <v>2323</v>
      </c>
      <c r="H26" s="28" t="s">
        <v>2324</v>
      </c>
      <c r="I26" s="46" t="s">
        <v>2325</v>
      </c>
      <c r="J26" s="28" t="s">
        <v>2326</v>
      </c>
      <c r="K26" s="28" t="s">
        <v>2327</v>
      </c>
      <c r="L26" s="47" t="s">
        <v>2337</v>
      </c>
      <c r="M26" s="47" t="s">
        <v>2338</v>
      </c>
      <c r="N26" s="47" t="s">
        <v>2339</v>
      </c>
      <c r="O26" s="42"/>
      <c r="P26" s="69" t="s">
        <v>2361</v>
      </c>
      <c r="Q26" s="70" t="s">
        <v>2362</v>
      </c>
      <c r="R26" s="71"/>
      <c r="S26" s="70" t="s">
        <v>2363</v>
      </c>
      <c r="T26" s="69" t="s">
        <v>2361</v>
      </c>
      <c r="U26" s="70" t="s">
        <v>2362</v>
      </c>
      <c r="V26" s="71"/>
      <c r="W26" s="70" t="s">
        <v>2363</v>
      </c>
      <c r="X26" s="69" t="s">
        <v>2361</v>
      </c>
      <c r="Y26" s="70" t="s">
        <v>2362</v>
      </c>
      <c r="Z26" s="71"/>
      <c r="AA26" s="70" t="s">
        <v>2363</v>
      </c>
      <c r="AB26" s="69" t="s">
        <v>2361</v>
      </c>
      <c r="AC26" s="70" t="s">
        <v>2362</v>
      </c>
      <c r="AD26" s="71"/>
      <c r="AE26" s="70" t="s">
        <v>2363</v>
      </c>
      <c r="AF26" s="69" t="s">
        <v>2361</v>
      </c>
      <c r="AG26" s="70" t="s">
        <v>2362</v>
      </c>
      <c r="AH26" s="71"/>
      <c r="AI26" s="70" t="s">
        <v>2363</v>
      </c>
      <c r="AJ26" s="69" t="s">
        <v>2361</v>
      </c>
      <c r="AK26" s="70" t="s">
        <v>2362</v>
      </c>
      <c r="AL26" s="71"/>
      <c r="AM26" s="70" t="s">
        <v>2363</v>
      </c>
      <c r="AN26" s="69" t="s">
        <v>2361</v>
      </c>
      <c r="AO26" s="70" t="s">
        <v>2362</v>
      </c>
      <c r="AP26" s="71"/>
      <c r="AQ26" s="70" t="s">
        <v>2363</v>
      </c>
      <c r="AR26" s="69" t="s">
        <v>2361</v>
      </c>
      <c r="AS26" s="70" t="s">
        <v>2362</v>
      </c>
      <c r="AT26" s="71"/>
      <c r="AU26" s="70" t="s">
        <v>2363</v>
      </c>
      <c r="AV26" s="69" t="s">
        <v>2361</v>
      </c>
      <c r="AW26" s="70" t="s">
        <v>2362</v>
      </c>
      <c r="AX26" s="71"/>
      <c r="AY26" s="70" t="s">
        <v>2363</v>
      </c>
      <c r="AZ26" s="69" t="s">
        <v>2361</v>
      </c>
      <c r="BA26" s="70" t="s">
        <v>2362</v>
      </c>
      <c r="BB26" s="71"/>
      <c r="BC26" s="70" t="s">
        <v>2363</v>
      </c>
      <c r="BD26" s="69" t="s">
        <v>2361</v>
      </c>
      <c r="BE26" s="70" t="s">
        <v>2362</v>
      </c>
      <c r="BF26" s="71"/>
      <c r="BG26" s="70" t="s">
        <v>2363</v>
      </c>
      <c r="BH26" s="69" t="s">
        <v>2361</v>
      </c>
      <c r="BI26" s="70" t="s">
        <v>2362</v>
      </c>
      <c r="BJ26" s="71"/>
      <c r="BK26" s="70" t="s">
        <v>2363</v>
      </c>
    </row>
    <row r="27" spans="1:63" ht="14.25" customHeight="1" x14ac:dyDescent="0.25">
      <c r="A27" s="41"/>
      <c r="B27" s="72" t="s">
        <v>2364</v>
      </c>
      <c r="C27" s="42"/>
      <c r="D27" s="42"/>
      <c r="E27" s="42"/>
      <c r="F27" s="128"/>
      <c r="G27" s="27">
        <f t="shared" ref="G27:G32" si="11">IF($I27="","",$D$8)</f>
        <v>44357</v>
      </c>
      <c r="H27" s="27" t="str">
        <f>Settings!$B$1</f>
        <v>904097D</v>
      </c>
      <c r="I27" s="28">
        <v>1300</v>
      </c>
      <c r="J27" s="27" t="str">
        <f t="shared" ref="J27:J32" si="12">IF($I27="","",$D$7)</f>
        <v>21.3.1</v>
      </c>
      <c r="K27" s="27" t="s">
        <v>2365</v>
      </c>
      <c r="L27" s="73">
        <f t="shared" ref="L27:L32" si="13">IF(I27="","",-SUMIFS(27:27,$20:$20,"=Credit"))</f>
        <v>0</v>
      </c>
      <c r="M27" s="74">
        <v>0</v>
      </c>
      <c r="N27" s="73">
        <f t="shared" ref="N27:N32" si="14">IF(I27="","",L27+M27)</f>
        <v>0</v>
      </c>
      <c r="O27" s="42"/>
      <c r="P27" s="75"/>
      <c r="Q27" s="44">
        <f>SUM(R27:R234)*5*Settings!B2</f>
        <v>0</v>
      </c>
      <c r="R27" s="76"/>
      <c r="S27" s="44">
        <f t="shared" ref="S27:S32" si="15">-ROUNDUP( R27 * ( Q$21 / R$22 ), 2)</f>
        <v>0</v>
      </c>
      <c r="T27" s="75"/>
      <c r="U27" s="44">
        <f>-M27-Q27</f>
        <v>0</v>
      </c>
      <c r="V27" s="76"/>
      <c r="W27" s="44">
        <f t="shared" ref="W27:W32" si="16">-ROUNDUP( V27 * ( U$21 / V$22 ), 2)</f>
        <v>0</v>
      </c>
      <c r="X27" s="75"/>
      <c r="Y27" s="44"/>
      <c r="Z27" s="76"/>
      <c r="AA27" s="44">
        <f t="shared" ref="AA27:AA32" si="17">-ROUNDUP( Z27 * ( Y$21 / Z$22 ), 2)</f>
        <v>0</v>
      </c>
      <c r="AB27" s="75"/>
      <c r="AC27" s="44"/>
      <c r="AD27" s="76"/>
      <c r="AE27" s="44">
        <f t="shared" ref="AE27:AE32" si="18">-ROUNDUP( AD27 * ( AC$21 / AD$22 ), 2)</f>
        <v>0</v>
      </c>
      <c r="AF27" s="75"/>
      <c r="AG27" s="44"/>
      <c r="AH27" s="76"/>
      <c r="AI27" s="44">
        <f t="shared" ref="AI27:AI32" si="19">-ROUNDUP( AH27 * ( AG$21 / AH$22 ), 2)</f>
        <v>0</v>
      </c>
      <c r="AJ27" s="75"/>
      <c r="AK27" s="44"/>
      <c r="AL27" s="76"/>
      <c r="AM27" s="44">
        <f t="shared" ref="AM27:AM32" si="20">-ROUNDUP( AL27 * ( AK$21 / AL$22 ), 2)</f>
        <v>0</v>
      </c>
      <c r="AN27" s="75"/>
      <c r="AO27" s="44"/>
      <c r="AP27" s="76"/>
      <c r="AQ27" s="44">
        <f t="shared" ref="AQ27:AQ32" si="21">-ROUNDUP( AP27 * ( AO$21 / AP$22 ), 2)</f>
        <v>0</v>
      </c>
      <c r="AR27" s="75"/>
      <c r="AS27" s="44"/>
      <c r="AT27" s="76"/>
      <c r="AU27" s="44">
        <f t="shared" ref="AU27:AU32" si="22">-ROUNDUP( AT27 * ( AS$21 / AT$22 ), 2)</f>
        <v>0</v>
      </c>
      <c r="AV27" s="75"/>
      <c r="AW27" s="44"/>
      <c r="AX27" s="76"/>
      <c r="AY27" s="44">
        <f t="shared" ref="AY27:AY32" si="23">-ROUNDUP( AX27 * ( AW$21 / AX$22 ), 2)</f>
        <v>0</v>
      </c>
      <c r="AZ27" s="75"/>
      <c r="BA27" s="44"/>
      <c r="BB27" s="76"/>
      <c r="BC27" s="44">
        <f t="shared" ref="BC27:BC32" si="24">-ROUNDUP( BB27 * ( BA$21 / BB$22 ), 2)</f>
        <v>0</v>
      </c>
      <c r="BD27" s="75"/>
      <c r="BE27" s="44"/>
      <c r="BF27" s="76"/>
      <c r="BG27" s="44">
        <f t="shared" ref="BG27:BG32" si="25">-ROUNDUP( BF27 * ( BE$21 / BF$22 ), 2)</f>
        <v>0</v>
      </c>
      <c r="BH27" s="75"/>
      <c r="BI27" s="44"/>
      <c r="BJ27" s="76"/>
      <c r="BK27" s="44">
        <f t="shared" ref="BK27:BK32" si="26">-ROUNDUP( BJ27 * ( BI$21 / BJ$22 ), 2)</f>
        <v>0</v>
      </c>
    </row>
    <row r="28" spans="1:63" ht="14.25" customHeight="1" x14ac:dyDescent="0.25">
      <c r="A28" s="41"/>
      <c r="B28" s="77" t="s">
        <v>2366</v>
      </c>
      <c r="C28" s="42"/>
      <c r="D28" s="42"/>
      <c r="E28" s="42"/>
      <c r="F28" s="128"/>
      <c r="G28" s="27">
        <f t="shared" si="11"/>
        <v>44357</v>
      </c>
      <c r="H28" s="27" t="str">
        <f>Settings!$B$1</f>
        <v>904097D</v>
      </c>
      <c r="I28" s="28">
        <v>1300</v>
      </c>
      <c r="J28" s="27" t="str">
        <f t="shared" si="12"/>
        <v>21.3.1</v>
      </c>
      <c r="K28" s="27" t="s">
        <v>2367</v>
      </c>
      <c r="L28" s="73">
        <f t="shared" si="13"/>
        <v>0</v>
      </c>
      <c r="M28" s="74">
        <v>0</v>
      </c>
      <c r="N28" s="73">
        <f t="shared" si="14"/>
        <v>0</v>
      </c>
      <c r="O28" s="42"/>
      <c r="P28" s="75"/>
      <c r="Q28" s="44"/>
      <c r="R28" s="76"/>
      <c r="S28" s="44">
        <f t="shared" si="15"/>
        <v>0</v>
      </c>
      <c r="T28" s="75"/>
      <c r="U28" s="44"/>
      <c r="V28" s="76"/>
      <c r="W28" s="44">
        <f t="shared" si="16"/>
        <v>0</v>
      </c>
      <c r="X28" s="75"/>
      <c r="Y28" s="44">
        <f>-M28</f>
        <v>0</v>
      </c>
      <c r="Z28" s="76"/>
      <c r="AA28" s="44">
        <f t="shared" si="17"/>
        <v>0</v>
      </c>
      <c r="AB28" s="75"/>
      <c r="AC28" s="44"/>
      <c r="AD28" s="76"/>
      <c r="AE28" s="44">
        <f t="shared" si="18"/>
        <v>0</v>
      </c>
      <c r="AF28" s="75"/>
      <c r="AG28" s="44"/>
      <c r="AH28" s="76"/>
      <c r="AI28" s="44">
        <f t="shared" si="19"/>
        <v>0</v>
      </c>
      <c r="AJ28" s="75"/>
      <c r="AK28" s="44"/>
      <c r="AL28" s="76"/>
      <c r="AM28" s="44">
        <f t="shared" si="20"/>
        <v>0</v>
      </c>
      <c r="AN28" s="75"/>
      <c r="AO28" s="44"/>
      <c r="AP28" s="76"/>
      <c r="AQ28" s="44">
        <f t="shared" si="21"/>
        <v>0</v>
      </c>
      <c r="AR28" s="75"/>
      <c r="AS28" s="44"/>
      <c r="AT28" s="76"/>
      <c r="AU28" s="44">
        <f t="shared" si="22"/>
        <v>0</v>
      </c>
      <c r="AV28" s="75"/>
      <c r="AW28" s="44"/>
      <c r="AX28" s="76"/>
      <c r="AY28" s="44">
        <f t="shared" si="23"/>
        <v>0</v>
      </c>
      <c r="AZ28" s="75"/>
      <c r="BA28" s="44"/>
      <c r="BB28" s="76"/>
      <c r="BC28" s="44">
        <f t="shared" si="24"/>
        <v>0</v>
      </c>
      <c r="BD28" s="75"/>
      <c r="BE28" s="44"/>
      <c r="BF28" s="76"/>
      <c r="BG28" s="44">
        <f t="shared" si="25"/>
        <v>0</v>
      </c>
      <c r="BH28" s="75"/>
      <c r="BI28" s="44"/>
      <c r="BJ28" s="76"/>
      <c r="BK28" s="44">
        <f t="shared" si="26"/>
        <v>0</v>
      </c>
    </row>
    <row r="29" spans="1:63" ht="14.25" customHeight="1" x14ac:dyDescent="0.25">
      <c r="A29" s="41"/>
      <c r="B29" s="78" t="s">
        <v>2368</v>
      </c>
      <c r="C29" s="42"/>
      <c r="D29" s="42"/>
      <c r="E29" s="42"/>
      <c r="F29" s="128"/>
      <c r="G29" s="27">
        <f t="shared" si="11"/>
        <v>44357</v>
      </c>
      <c r="H29" s="27" t="str">
        <f>Settings!$B$1</f>
        <v>904097D</v>
      </c>
      <c r="I29" s="28">
        <v>1300</v>
      </c>
      <c r="J29" s="27" t="str">
        <f t="shared" si="12"/>
        <v>21.3.1</v>
      </c>
      <c r="K29" s="27" t="s">
        <v>2369</v>
      </c>
      <c r="L29" s="73">
        <f t="shared" si="13"/>
        <v>0</v>
      </c>
      <c r="M29" s="74">
        <v>0</v>
      </c>
      <c r="N29" s="73">
        <f t="shared" si="14"/>
        <v>0</v>
      </c>
      <c r="O29" s="42"/>
      <c r="P29" s="75"/>
      <c r="Q29" s="44"/>
      <c r="R29" s="76"/>
      <c r="S29" s="44">
        <f t="shared" si="15"/>
        <v>0</v>
      </c>
      <c r="T29" s="75"/>
      <c r="U29" s="44"/>
      <c r="V29" s="76"/>
      <c r="W29" s="44">
        <f t="shared" si="16"/>
        <v>0</v>
      </c>
      <c r="X29" s="75"/>
      <c r="Y29" s="44"/>
      <c r="Z29" s="76"/>
      <c r="AA29" s="44">
        <f t="shared" si="17"/>
        <v>0</v>
      </c>
      <c r="AB29" s="75"/>
      <c r="AC29" s="44">
        <f>-M29</f>
        <v>0</v>
      </c>
      <c r="AD29" s="76"/>
      <c r="AE29" s="44">
        <f t="shared" si="18"/>
        <v>0</v>
      </c>
      <c r="AF29" s="75"/>
      <c r="AG29" s="44"/>
      <c r="AH29" s="76"/>
      <c r="AI29" s="44">
        <f t="shared" si="19"/>
        <v>0</v>
      </c>
      <c r="AJ29" s="75"/>
      <c r="AK29" s="44"/>
      <c r="AL29" s="76"/>
      <c r="AM29" s="44">
        <f t="shared" si="20"/>
        <v>0</v>
      </c>
      <c r="AN29" s="75"/>
      <c r="AO29" s="44"/>
      <c r="AP29" s="76"/>
      <c r="AQ29" s="44">
        <f t="shared" si="21"/>
        <v>0</v>
      </c>
      <c r="AR29" s="75"/>
      <c r="AS29" s="44"/>
      <c r="AT29" s="76"/>
      <c r="AU29" s="44">
        <f t="shared" si="22"/>
        <v>0</v>
      </c>
      <c r="AV29" s="75"/>
      <c r="AW29" s="44"/>
      <c r="AX29" s="76"/>
      <c r="AY29" s="44">
        <f t="shared" si="23"/>
        <v>0</v>
      </c>
      <c r="AZ29" s="75"/>
      <c r="BA29" s="44"/>
      <c r="BB29" s="76"/>
      <c r="BC29" s="44">
        <f t="shared" si="24"/>
        <v>0</v>
      </c>
      <c r="BD29" s="75"/>
      <c r="BE29" s="44"/>
      <c r="BF29" s="76"/>
      <c r="BG29" s="44">
        <f t="shared" si="25"/>
        <v>0</v>
      </c>
      <c r="BH29" s="75"/>
      <c r="BI29" s="44"/>
      <c r="BJ29" s="76"/>
      <c r="BK29" s="44">
        <f t="shared" si="26"/>
        <v>0</v>
      </c>
    </row>
    <row r="30" spans="1:63" ht="14.25" customHeight="1" x14ac:dyDescent="0.25">
      <c r="A30" s="41"/>
      <c r="B30" s="25" t="s">
        <v>2370</v>
      </c>
      <c r="C30" s="42"/>
      <c r="D30" s="42"/>
      <c r="E30" s="42"/>
      <c r="F30" s="128"/>
      <c r="G30" s="27">
        <f t="shared" si="11"/>
        <v>44357</v>
      </c>
      <c r="H30" s="27"/>
      <c r="I30" s="28">
        <v>1000</v>
      </c>
      <c r="J30" s="27" t="str">
        <f t="shared" si="12"/>
        <v>21.3.1</v>
      </c>
      <c r="K30" s="27" t="s">
        <v>2371</v>
      </c>
      <c r="L30" s="79">
        <f t="shared" si="13"/>
        <v>0</v>
      </c>
      <c r="M30" s="80">
        <f t="shared" ref="M30:M32" si="27">IF(I30="","",-SUMIFS(30:30,$20:$20,"=Debit"))</f>
        <v>0</v>
      </c>
      <c r="N30" s="79">
        <f t="shared" si="14"/>
        <v>0</v>
      </c>
      <c r="O30" s="42"/>
      <c r="P30" s="75"/>
      <c r="Q30" s="44"/>
      <c r="R30" s="76"/>
      <c r="S30" s="44">
        <f t="shared" si="15"/>
        <v>0</v>
      </c>
      <c r="T30" s="75"/>
      <c r="U30" s="44"/>
      <c r="V30" s="76"/>
      <c r="W30" s="44">
        <f t="shared" si="16"/>
        <v>0</v>
      </c>
      <c r="X30" s="75"/>
      <c r="Y30" s="44"/>
      <c r="Z30" s="76"/>
      <c r="AA30" s="44">
        <f t="shared" si="17"/>
        <v>0</v>
      </c>
      <c r="AB30" s="75"/>
      <c r="AC30" s="44"/>
      <c r="AD30" s="76"/>
      <c r="AE30" s="44">
        <f t="shared" si="18"/>
        <v>0</v>
      </c>
      <c r="AF30" s="81"/>
      <c r="AG30" s="82"/>
      <c r="AH30" s="83"/>
      <c r="AI30" s="44">
        <f t="shared" si="19"/>
        <v>0</v>
      </c>
      <c r="AJ30" s="81"/>
      <c r="AK30" s="82"/>
      <c r="AL30" s="83"/>
      <c r="AM30" s="44">
        <f t="shared" si="20"/>
        <v>0</v>
      </c>
      <c r="AN30" s="81"/>
      <c r="AO30" s="82"/>
      <c r="AP30" s="83"/>
      <c r="AQ30" s="44">
        <f t="shared" si="21"/>
        <v>0</v>
      </c>
      <c r="AR30" s="81"/>
      <c r="AS30" s="82"/>
      <c r="AT30" s="83"/>
      <c r="AU30" s="44">
        <f t="shared" si="22"/>
        <v>0</v>
      </c>
      <c r="AV30" s="81"/>
      <c r="AW30" s="82"/>
      <c r="AX30" s="83"/>
      <c r="AY30" s="44">
        <f t="shared" si="23"/>
        <v>0</v>
      </c>
      <c r="AZ30" s="81"/>
      <c r="BA30" s="82"/>
      <c r="BB30" s="83"/>
      <c r="BC30" s="44">
        <f t="shared" si="24"/>
        <v>0</v>
      </c>
      <c r="BD30" s="81"/>
      <c r="BE30" s="82"/>
      <c r="BF30" s="83"/>
      <c r="BG30" s="44">
        <f t="shared" si="25"/>
        <v>0</v>
      </c>
      <c r="BH30" s="81"/>
      <c r="BI30" s="82"/>
      <c r="BJ30" s="83"/>
      <c r="BK30" s="44">
        <f t="shared" si="26"/>
        <v>0</v>
      </c>
    </row>
    <row r="31" spans="1:63" ht="15" customHeight="1" x14ac:dyDescent="0.25">
      <c r="A31" s="41"/>
      <c r="B31" s="32" t="s">
        <v>2372</v>
      </c>
      <c r="C31" s="42"/>
      <c r="D31" s="42"/>
      <c r="E31" s="42"/>
      <c r="F31" s="128"/>
      <c r="G31" s="27">
        <f t="shared" si="11"/>
        <v>44357</v>
      </c>
      <c r="H31" s="27"/>
      <c r="I31" s="28">
        <v>1150</v>
      </c>
      <c r="J31" s="27" t="str">
        <f t="shared" si="12"/>
        <v>21.3.1</v>
      </c>
      <c r="K31" s="27" t="s">
        <v>2373</v>
      </c>
      <c r="L31" s="79">
        <f t="shared" si="13"/>
        <v>0</v>
      </c>
      <c r="M31" s="80">
        <f t="shared" si="27"/>
        <v>0</v>
      </c>
      <c r="N31" s="79">
        <f t="shared" si="14"/>
        <v>0</v>
      </c>
      <c r="O31" s="42"/>
      <c r="P31" s="75"/>
      <c r="Q31" s="44"/>
      <c r="R31" s="76"/>
      <c r="S31" s="44">
        <f t="shared" si="15"/>
        <v>0</v>
      </c>
      <c r="T31" s="75"/>
      <c r="U31" s="44"/>
      <c r="V31" s="76"/>
      <c r="W31" s="44">
        <f t="shared" si="16"/>
        <v>0</v>
      </c>
      <c r="X31" s="75"/>
      <c r="Y31" s="44"/>
      <c r="Z31" s="76"/>
      <c r="AA31" s="44">
        <f t="shared" si="17"/>
        <v>0</v>
      </c>
      <c r="AB31" s="75"/>
      <c r="AC31" s="44"/>
      <c r="AD31" s="76"/>
      <c r="AE31" s="44">
        <f t="shared" si="18"/>
        <v>0</v>
      </c>
      <c r="AF31" s="81"/>
      <c r="AG31" s="82"/>
      <c r="AH31" s="83"/>
      <c r="AI31" s="44">
        <f t="shared" si="19"/>
        <v>0</v>
      </c>
      <c r="AJ31" s="81"/>
      <c r="AK31" s="82"/>
      <c r="AL31" s="83"/>
      <c r="AM31" s="44">
        <f t="shared" si="20"/>
        <v>0</v>
      </c>
      <c r="AN31" s="81"/>
      <c r="AO31" s="82"/>
      <c r="AP31" s="83"/>
      <c r="AQ31" s="44">
        <f t="shared" si="21"/>
        <v>0</v>
      </c>
      <c r="AR31" s="81"/>
      <c r="AS31" s="82"/>
      <c r="AT31" s="83"/>
      <c r="AU31" s="44">
        <f t="shared" si="22"/>
        <v>0</v>
      </c>
      <c r="AV31" s="81"/>
      <c r="AW31" s="82"/>
      <c r="AX31" s="83"/>
      <c r="AY31" s="44">
        <f t="shared" si="23"/>
        <v>0</v>
      </c>
      <c r="AZ31" s="81"/>
      <c r="BA31" s="82"/>
      <c r="BB31" s="83"/>
      <c r="BC31" s="44">
        <f t="shared" si="24"/>
        <v>0</v>
      </c>
      <c r="BD31" s="81"/>
      <c r="BE31" s="82"/>
      <c r="BF31" s="83"/>
      <c r="BG31" s="44">
        <f t="shared" si="25"/>
        <v>0</v>
      </c>
      <c r="BH31" s="81"/>
      <c r="BI31" s="82"/>
      <c r="BJ31" s="83"/>
      <c r="BK31" s="44">
        <f t="shared" si="26"/>
        <v>0</v>
      </c>
    </row>
    <row r="32" spans="1:63" ht="14.25" customHeight="1" x14ac:dyDescent="0.25">
      <c r="A32" s="41"/>
      <c r="B32" s="42"/>
      <c r="C32" s="42"/>
      <c r="D32" s="42"/>
      <c r="E32" s="42"/>
      <c r="F32" s="129"/>
      <c r="G32" s="48" t="str">
        <f t="shared" si="11"/>
        <v/>
      </c>
      <c r="H32" s="84"/>
      <c r="I32" s="85"/>
      <c r="J32" s="48" t="str">
        <f t="shared" si="12"/>
        <v/>
      </c>
      <c r="K32" s="84"/>
      <c r="L32" s="86" t="str">
        <f t="shared" si="13"/>
        <v/>
      </c>
      <c r="M32" s="86" t="str">
        <f t="shared" si="27"/>
        <v/>
      </c>
      <c r="N32" s="86" t="str">
        <f t="shared" si="14"/>
        <v/>
      </c>
      <c r="O32" s="42"/>
      <c r="P32" s="81"/>
      <c r="Q32" s="82"/>
      <c r="R32" s="83"/>
      <c r="S32" s="44">
        <f t="shared" si="15"/>
        <v>0</v>
      </c>
      <c r="T32" s="81"/>
      <c r="U32" s="99">
        <v>391.3</v>
      </c>
      <c r="V32" s="83"/>
      <c r="W32" s="44">
        <f t="shared" si="16"/>
        <v>0</v>
      </c>
      <c r="X32" s="81"/>
      <c r="Y32" s="82"/>
      <c r="Z32" s="83"/>
      <c r="AA32" s="44">
        <f t="shared" si="17"/>
        <v>0</v>
      </c>
      <c r="AB32" s="81"/>
      <c r="AC32" s="99">
        <v>84</v>
      </c>
      <c r="AD32" s="83"/>
      <c r="AE32" s="44">
        <f t="shared" si="18"/>
        <v>0</v>
      </c>
      <c r="AF32" s="81"/>
      <c r="AG32" s="99">
        <v>11</v>
      </c>
      <c r="AH32" s="83"/>
      <c r="AI32" s="44">
        <f t="shared" si="19"/>
        <v>0</v>
      </c>
      <c r="AJ32" s="81"/>
      <c r="AK32" s="82"/>
      <c r="AL32" s="83"/>
      <c r="AM32" s="44">
        <f t="shared" si="20"/>
        <v>0</v>
      </c>
      <c r="AN32" s="81"/>
      <c r="AO32" s="82"/>
      <c r="AP32" s="83"/>
      <c r="AQ32" s="44">
        <f t="shared" si="21"/>
        <v>0</v>
      </c>
      <c r="AR32" s="81"/>
      <c r="AS32" s="82"/>
      <c r="AT32" s="83"/>
      <c r="AU32" s="44">
        <f t="shared" si="22"/>
        <v>0</v>
      </c>
      <c r="AV32" s="81"/>
      <c r="AW32" s="82"/>
      <c r="AX32" s="83"/>
      <c r="AY32" s="44">
        <f t="shared" si="23"/>
        <v>0</v>
      </c>
      <c r="AZ32" s="81"/>
      <c r="BA32" s="82"/>
      <c r="BB32" s="83"/>
      <c r="BC32" s="44">
        <f t="shared" si="24"/>
        <v>0</v>
      </c>
      <c r="BD32" s="81"/>
      <c r="BE32" s="82"/>
      <c r="BF32" s="83"/>
      <c r="BG32" s="44">
        <f t="shared" si="25"/>
        <v>0</v>
      </c>
      <c r="BH32" s="81"/>
      <c r="BI32" s="82"/>
      <c r="BJ32" s="83"/>
      <c r="BK32" s="44">
        <f t="shared" si="26"/>
        <v>0</v>
      </c>
    </row>
    <row r="33" spans="1:63" ht="14.25" customHeight="1" x14ac:dyDescent="0.25">
      <c r="A33" s="41"/>
      <c r="B33" s="42"/>
      <c r="C33" s="42"/>
      <c r="D33" s="42"/>
      <c r="E33" s="42"/>
      <c r="F33" s="87"/>
      <c r="G33" s="53"/>
      <c r="H33" s="42"/>
      <c r="I33" s="38"/>
      <c r="J33" s="53"/>
      <c r="K33" s="42"/>
      <c r="L33" s="55"/>
      <c r="M33" s="55"/>
      <c r="N33" s="55"/>
      <c r="O33" s="42"/>
      <c r="P33" s="88"/>
      <c r="Q33" s="55"/>
      <c r="R33" s="89"/>
      <c r="S33" s="55"/>
      <c r="T33" s="88"/>
      <c r="U33" s="55"/>
      <c r="V33" s="89"/>
      <c r="W33" s="55"/>
      <c r="X33" s="88"/>
      <c r="Y33" s="55"/>
      <c r="Z33" s="89"/>
      <c r="AA33" s="55"/>
      <c r="AB33" s="88"/>
      <c r="AC33" s="55"/>
      <c r="AD33" s="89"/>
      <c r="AE33" s="55"/>
      <c r="AF33" s="88"/>
      <c r="AG33" s="55"/>
      <c r="AH33" s="89"/>
      <c r="AI33" s="55"/>
      <c r="AJ33" s="88"/>
      <c r="AK33" s="55"/>
      <c r="AL33" s="89"/>
      <c r="AM33" s="55"/>
      <c r="AN33" s="88"/>
      <c r="AO33" s="55"/>
      <c r="AP33" s="89"/>
      <c r="AQ33" s="55"/>
      <c r="AR33" s="88"/>
      <c r="AS33" s="55"/>
      <c r="AT33" s="89"/>
      <c r="AU33" s="55"/>
      <c r="AV33" s="88"/>
      <c r="AW33" s="55"/>
      <c r="AX33" s="89"/>
      <c r="AY33" s="55"/>
      <c r="AZ33" s="88"/>
      <c r="BA33" s="55"/>
      <c r="BB33" s="89"/>
      <c r="BC33" s="55"/>
      <c r="BD33" s="88"/>
      <c r="BE33" s="55"/>
      <c r="BF33" s="89"/>
      <c r="BG33" s="55"/>
      <c r="BH33" s="88"/>
      <c r="BI33" s="55"/>
      <c r="BJ33" s="89"/>
      <c r="BK33" s="55"/>
    </row>
    <row r="34" spans="1:63" ht="14.25" customHeight="1" x14ac:dyDescent="0.25">
      <c r="A34" s="41"/>
      <c r="B34" s="28" t="s">
        <v>2374</v>
      </c>
      <c r="C34" s="42"/>
      <c r="D34" s="42"/>
      <c r="E34" s="28" t="s">
        <v>2375</v>
      </c>
      <c r="F34" s="90"/>
      <c r="G34" s="27" t="s">
        <v>2323</v>
      </c>
      <c r="H34" s="28" t="s">
        <v>2324</v>
      </c>
      <c r="I34" s="46" t="s">
        <v>2325</v>
      </c>
      <c r="J34" s="28" t="s">
        <v>2326</v>
      </c>
      <c r="K34" s="28" t="s">
        <v>2327</v>
      </c>
      <c r="L34" s="47" t="s">
        <v>2337</v>
      </c>
      <c r="M34" s="47" t="s">
        <v>2338</v>
      </c>
      <c r="N34" s="47" t="s">
        <v>2339</v>
      </c>
      <c r="O34" s="42"/>
      <c r="P34" s="88"/>
      <c r="Q34" s="55"/>
      <c r="R34" s="89"/>
      <c r="S34" s="55"/>
      <c r="T34" s="88"/>
      <c r="U34" s="55"/>
      <c r="V34" s="89"/>
      <c r="W34" s="55"/>
      <c r="X34" s="88"/>
      <c r="Y34" s="55"/>
      <c r="Z34" s="89"/>
      <c r="AA34" s="55"/>
      <c r="AB34" s="88"/>
      <c r="AC34" s="55"/>
      <c r="AD34" s="89"/>
      <c r="AE34" s="55"/>
      <c r="AF34" s="88"/>
      <c r="AG34" s="55"/>
      <c r="AH34" s="89"/>
      <c r="AI34" s="55"/>
      <c r="AJ34" s="88"/>
      <c r="AK34" s="55"/>
      <c r="AL34" s="89"/>
      <c r="AM34" s="55"/>
      <c r="AN34" s="88"/>
      <c r="AO34" s="55"/>
      <c r="AP34" s="89"/>
      <c r="AQ34" s="55"/>
      <c r="AR34" s="88"/>
      <c r="AS34" s="55"/>
      <c r="AT34" s="89"/>
      <c r="AU34" s="55"/>
      <c r="AV34" s="88"/>
      <c r="AW34" s="55"/>
      <c r="AX34" s="89"/>
      <c r="AY34" s="55"/>
      <c r="AZ34" s="88"/>
      <c r="BA34" s="55"/>
      <c r="BB34" s="89"/>
      <c r="BC34" s="55"/>
      <c r="BD34" s="88"/>
      <c r="BE34" s="55"/>
      <c r="BF34" s="89"/>
      <c r="BG34" s="55"/>
      <c r="BH34" s="88"/>
      <c r="BI34" s="55"/>
      <c r="BJ34" s="89"/>
      <c r="BK34" s="55"/>
    </row>
    <row r="35" spans="1:63" ht="15" customHeight="1" x14ac:dyDescent="0.25">
      <c r="A35" s="91">
        <v>1</v>
      </c>
      <c r="B35" s="96" t="s">
        <v>2387</v>
      </c>
      <c r="C35" s="42"/>
      <c r="D35" s="35">
        <v>1</v>
      </c>
      <c r="E35" s="100">
        <v>1219</v>
      </c>
      <c r="F35" s="127" t="s">
        <v>2377</v>
      </c>
      <c r="G35" s="48">
        <f t="shared" ref="G35:G234" si="28">IF($I35="","",$D$8)</f>
        <v>44357</v>
      </c>
      <c r="H35" s="25" t="str">
        <f t="array" ref="H35">IF(I35="","",IFERROR(INDEX(Lid!$F:$F,MATCH($E35,Lid!$A:$A,0)),""))</f>
        <v>9201219D</v>
      </c>
      <c r="I35" s="93">
        <f t="shared" ref="I35:I234" si="29">IF(E35="","",1300)</f>
        <v>1300</v>
      </c>
      <c r="J35" s="48" t="str">
        <f t="shared" ref="J35:J234" si="30">IF($I35="","",$D$7)</f>
        <v>21.3.1</v>
      </c>
      <c r="K35" s="25" t="str">
        <f>IF(I35="","",IFERROR($D$6&amp;" "&amp;LEFT(INDEX(Lid!$B:$B,MATCH($E35,Lid!$A:$A,0)),1)&amp;MID(INDEX(Lid!$B:$B,MATCH($E35,Lid!$A:$A,0)),FIND(" ",INDEX(Lid!$B:$B,MATCH($E35,Lid!$A:$A,0))),256),""))</f>
        <v>WALV dag 1 I van Beek</v>
      </c>
      <c r="L35" s="44">
        <f t="shared" ref="L35:L234" si="31">IF(I35="","",-SUMIFS(35:35,$20:$20,"=Credit"))</f>
        <v>16.829999999999998</v>
      </c>
      <c r="M35" s="44">
        <f t="shared" ref="M35:M234" si="32">IF(I35="","",-SUMIFS(35:35,$20:$20,"=Debit"))</f>
        <v>0</v>
      </c>
      <c r="N35" s="44">
        <f t="shared" ref="N35:N234" si="33">IF(I35="","",L35+M35)</f>
        <v>16.829999999999998</v>
      </c>
      <c r="O35" s="42"/>
      <c r="P35" s="81"/>
      <c r="Q35" s="82"/>
      <c r="R35" s="83"/>
      <c r="S35" s="44">
        <f t="shared" ref="S35:S234" si="34">-ROUNDUP( R35 * ( Q$21 / R$22 ), 2)</f>
        <v>0</v>
      </c>
      <c r="T35" s="81"/>
      <c r="U35" s="82"/>
      <c r="V35" s="101">
        <v>1</v>
      </c>
      <c r="W35" s="44">
        <f t="shared" ref="W35:W234" si="35">-ROUNDUP( V35 * ( U$21 / V$22 ), 2)</f>
        <v>-12.629999999999999</v>
      </c>
      <c r="X35" s="81"/>
      <c r="Y35" s="82"/>
      <c r="Z35" s="83"/>
      <c r="AA35" s="44">
        <f t="shared" ref="AA35:AA234" si="36">-ROUNDUP( Z35 * ( Y$21 / Z$22 ), 2)</f>
        <v>0</v>
      </c>
      <c r="AB35" s="81"/>
      <c r="AC35" s="82"/>
      <c r="AD35" s="101">
        <v>1</v>
      </c>
      <c r="AE35" s="44">
        <f t="shared" ref="AE35:AE234" si="37">-ROUNDUP( AD35 * ( AC$21 / AD$22 ), 2)</f>
        <v>-4.2</v>
      </c>
      <c r="AF35" s="81"/>
      <c r="AG35" s="82"/>
      <c r="AH35" s="83"/>
      <c r="AI35" s="44">
        <f t="shared" ref="AI35:AI234" si="38">-ROUNDUP( AH35 * ( AG$21 / AH$22 ), 2)</f>
        <v>0</v>
      </c>
      <c r="AJ35" s="81"/>
      <c r="AK35" s="82"/>
      <c r="AL35" s="83"/>
      <c r="AM35" s="44">
        <f t="shared" ref="AM35:AM234" si="39">-ROUNDUP( AL35 * ( AK$21 / AL$22 ), 2)</f>
        <v>0</v>
      </c>
      <c r="AN35" s="81"/>
      <c r="AO35" s="82"/>
      <c r="AP35" s="83"/>
      <c r="AQ35" s="44">
        <f t="shared" ref="AQ35:AQ234" si="40">-ROUNDUP( AP35 * ( AO$21 / AP$22 ), 2)</f>
        <v>0</v>
      </c>
      <c r="AR35" s="81"/>
      <c r="AS35" s="82"/>
      <c r="AT35" s="83"/>
      <c r="AU35" s="44">
        <f t="shared" ref="AU35:AU234" si="41">-ROUNDUP( AT35 * ( AS$21 / AT$22 ), 2)</f>
        <v>0</v>
      </c>
      <c r="AV35" s="81"/>
      <c r="AW35" s="82"/>
      <c r="AX35" s="83"/>
      <c r="AY35" s="44">
        <f t="shared" ref="AY35:AY234" si="42">-ROUNDUP( AX35 * ( AW$21 / AX$22 ), 2)</f>
        <v>0</v>
      </c>
      <c r="AZ35" s="81"/>
      <c r="BA35" s="82"/>
      <c r="BB35" s="83"/>
      <c r="BC35" s="44">
        <f t="shared" ref="BC35:BC234" si="43">-ROUNDUP( BB35 * ( BA$21 / BB$22 ), 2)</f>
        <v>0</v>
      </c>
      <c r="BD35" s="81"/>
      <c r="BE35" s="82"/>
      <c r="BF35" s="83"/>
      <c r="BG35" s="44">
        <f t="shared" ref="BG35:BG234" si="44">-ROUNDUP( BF35 * ( BE$21 / BF$22 ), 2)</f>
        <v>0</v>
      </c>
      <c r="BH35" s="81"/>
      <c r="BI35" s="82"/>
      <c r="BJ35" s="83"/>
      <c r="BK35" s="44">
        <f t="shared" ref="BK35:BK234" si="45">-ROUNDUP( BJ35 * ( BI$21 / BJ$22 ), 2)</f>
        <v>0</v>
      </c>
    </row>
    <row r="36" spans="1:63" ht="14.25" customHeight="1" x14ac:dyDescent="0.25">
      <c r="A36" s="94">
        <f t="shared" ref="A36:A47" ca="1" si="46">IFERROR(MATCH("*"&amp;$B$35&amp;"*",INDIRECT("Lid!B" &amp; A35 + 1 &amp;":B99999"),0)+A35,"")</f>
        <v>489</v>
      </c>
      <c r="B36" s="32" t="str">
        <f t="array" aca="1" ref="B36" ca="1">IFERROR(INDEX(Lid!A:A,A36) &amp; " - " &amp; INDEX(Lid!B:B,A36),"")</f>
        <v>1159 - Tycho Nicolaï</v>
      </c>
      <c r="C36" s="42"/>
      <c r="D36" s="35">
        <v>2</v>
      </c>
      <c r="E36" s="100">
        <v>1276</v>
      </c>
      <c r="F36" s="128"/>
      <c r="G36" s="48">
        <f t="shared" si="28"/>
        <v>44357</v>
      </c>
      <c r="H36" s="25" t="str">
        <f t="array" ref="H36">IF(I36="","",IFERROR(INDEX(Lid!$F:$F,MATCH($E36,Lid!$A:$A,0)),""))</f>
        <v>9211276D</v>
      </c>
      <c r="I36" s="93">
        <f t="shared" si="29"/>
        <v>1300</v>
      </c>
      <c r="J36" s="48" t="str">
        <f t="shared" si="30"/>
        <v>21.3.1</v>
      </c>
      <c r="K36" s="25" t="str">
        <f>IF(I36="","",IFERROR($D$6&amp;" "&amp;LEFT(INDEX(Lid!$B:$B,MATCH($E36,Lid!$A:$A,0)),1)&amp;MID(INDEX(Lid!$B:$B,MATCH($E36,Lid!$A:$A,0)),FIND(" ",INDEX(Lid!$B:$B,MATCH($E36,Lid!$A:$A,0))),256),""))</f>
        <v>WALV dag 1 D Wolff</v>
      </c>
      <c r="L36" s="44">
        <f t="shared" si="31"/>
        <v>16.829999999999998</v>
      </c>
      <c r="M36" s="44">
        <f t="shared" si="32"/>
        <v>0</v>
      </c>
      <c r="N36" s="44">
        <f t="shared" si="33"/>
        <v>16.829999999999998</v>
      </c>
      <c r="O36" s="42"/>
      <c r="P36" s="81"/>
      <c r="Q36" s="82"/>
      <c r="R36" s="83"/>
      <c r="S36" s="44">
        <f t="shared" si="34"/>
        <v>0</v>
      </c>
      <c r="T36" s="81"/>
      <c r="U36" s="82"/>
      <c r="V36" s="101">
        <v>1</v>
      </c>
      <c r="W36" s="44">
        <f t="shared" si="35"/>
        <v>-12.629999999999999</v>
      </c>
      <c r="X36" s="81"/>
      <c r="Y36" s="82"/>
      <c r="Z36" s="83"/>
      <c r="AA36" s="44">
        <f t="shared" si="36"/>
        <v>0</v>
      </c>
      <c r="AB36" s="81"/>
      <c r="AC36" s="82"/>
      <c r="AD36" s="101">
        <v>1</v>
      </c>
      <c r="AE36" s="44">
        <f t="shared" si="37"/>
        <v>-4.2</v>
      </c>
      <c r="AF36" s="81"/>
      <c r="AG36" s="82"/>
      <c r="AH36" s="83"/>
      <c r="AI36" s="44">
        <f t="shared" si="38"/>
        <v>0</v>
      </c>
      <c r="AJ36" s="81"/>
      <c r="AK36" s="82"/>
      <c r="AL36" s="83"/>
      <c r="AM36" s="44">
        <f t="shared" si="39"/>
        <v>0</v>
      </c>
      <c r="AN36" s="81"/>
      <c r="AO36" s="82"/>
      <c r="AP36" s="83"/>
      <c r="AQ36" s="44">
        <f t="shared" si="40"/>
        <v>0</v>
      </c>
      <c r="AR36" s="81"/>
      <c r="AS36" s="82"/>
      <c r="AT36" s="83"/>
      <c r="AU36" s="44">
        <f t="shared" si="41"/>
        <v>0</v>
      </c>
      <c r="AV36" s="81"/>
      <c r="AW36" s="82"/>
      <c r="AX36" s="83"/>
      <c r="AY36" s="44">
        <f t="shared" si="42"/>
        <v>0</v>
      </c>
      <c r="AZ36" s="81"/>
      <c r="BA36" s="82"/>
      <c r="BB36" s="83"/>
      <c r="BC36" s="44">
        <f t="shared" si="43"/>
        <v>0</v>
      </c>
      <c r="BD36" s="81"/>
      <c r="BE36" s="82"/>
      <c r="BF36" s="83"/>
      <c r="BG36" s="44">
        <f t="shared" si="44"/>
        <v>0</v>
      </c>
      <c r="BH36" s="81"/>
      <c r="BI36" s="82"/>
      <c r="BJ36" s="83"/>
      <c r="BK36" s="44">
        <f t="shared" si="45"/>
        <v>0</v>
      </c>
    </row>
    <row r="37" spans="1:63" ht="14.25" customHeight="1" x14ac:dyDescent="0.25">
      <c r="A37" s="94">
        <f t="shared" ca="1" si="46"/>
        <v>577</v>
      </c>
      <c r="B37" s="32" t="str">
        <f t="array" aca="1" ref="B37" ca="1">IFERROR(INDEX(Lid!A:A,A37) &amp; " - " &amp; INDEX(Lid!B:B,A37),"")</f>
        <v>1253 - Tycho Groenescheij</v>
      </c>
      <c r="C37" s="42"/>
      <c r="D37" s="35">
        <v>3</v>
      </c>
      <c r="E37" s="100">
        <v>1259</v>
      </c>
      <c r="F37" s="128"/>
      <c r="G37" s="48">
        <f t="shared" si="28"/>
        <v>44357</v>
      </c>
      <c r="H37" s="25" t="str">
        <f t="array" ref="H37">IF(I37="","",IFERROR(INDEX(Lid!$F:$F,MATCH($E37,Lid!$A:$A,0)),""))</f>
        <v>9211259D</v>
      </c>
      <c r="I37" s="93">
        <f t="shared" si="29"/>
        <v>1300</v>
      </c>
      <c r="J37" s="48" t="str">
        <f t="shared" si="30"/>
        <v>21.3.1</v>
      </c>
      <c r="K37" s="25" t="str">
        <f>IF(I37="","",IFERROR($D$6&amp;" "&amp;LEFT(INDEX(Lid!$B:$B,MATCH($E37,Lid!$A:$A,0)),1)&amp;MID(INDEX(Lid!$B:$B,MATCH($E37,Lid!$A:$A,0)),FIND(" ",INDEX(Lid!$B:$B,MATCH($E37,Lid!$A:$A,0))),256),""))</f>
        <v>WALV dag 1 R Zuidgeest</v>
      </c>
      <c r="L37" s="44">
        <f t="shared" si="31"/>
        <v>16.829999999999998</v>
      </c>
      <c r="M37" s="44">
        <f t="shared" si="32"/>
        <v>0</v>
      </c>
      <c r="N37" s="44">
        <f t="shared" si="33"/>
        <v>16.829999999999998</v>
      </c>
      <c r="O37" s="42"/>
      <c r="P37" s="81"/>
      <c r="Q37" s="82"/>
      <c r="R37" s="83"/>
      <c r="S37" s="44">
        <f t="shared" si="34"/>
        <v>0</v>
      </c>
      <c r="T37" s="81"/>
      <c r="U37" s="82"/>
      <c r="V37" s="101">
        <v>1</v>
      </c>
      <c r="W37" s="44">
        <f t="shared" si="35"/>
        <v>-12.629999999999999</v>
      </c>
      <c r="X37" s="81"/>
      <c r="Y37" s="82"/>
      <c r="Z37" s="83"/>
      <c r="AA37" s="44">
        <f t="shared" si="36"/>
        <v>0</v>
      </c>
      <c r="AB37" s="81"/>
      <c r="AC37" s="82"/>
      <c r="AD37" s="101">
        <v>1</v>
      </c>
      <c r="AE37" s="44">
        <f t="shared" si="37"/>
        <v>-4.2</v>
      </c>
      <c r="AF37" s="81"/>
      <c r="AG37" s="82"/>
      <c r="AH37" s="83"/>
      <c r="AI37" s="44">
        <f t="shared" si="38"/>
        <v>0</v>
      </c>
      <c r="AJ37" s="81"/>
      <c r="AK37" s="82"/>
      <c r="AL37" s="83"/>
      <c r="AM37" s="44">
        <f t="shared" si="39"/>
        <v>0</v>
      </c>
      <c r="AN37" s="81"/>
      <c r="AO37" s="82"/>
      <c r="AP37" s="83"/>
      <c r="AQ37" s="44">
        <f t="shared" si="40"/>
        <v>0</v>
      </c>
      <c r="AR37" s="81"/>
      <c r="AS37" s="82"/>
      <c r="AT37" s="83"/>
      <c r="AU37" s="44">
        <f t="shared" si="41"/>
        <v>0</v>
      </c>
      <c r="AV37" s="81"/>
      <c r="AW37" s="82"/>
      <c r="AX37" s="83"/>
      <c r="AY37" s="44">
        <f t="shared" si="42"/>
        <v>0</v>
      </c>
      <c r="AZ37" s="81"/>
      <c r="BA37" s="82"/>
      <c r="BB37" s="83"/>
      <c r="BC37" s="44">
        <f t="shared" si="43"/>
        <v>0</v>
      </c>
      <c r="BD37" s="81"/>
      <c r="BE37" s="82"/>
      <c r="BF37" s="83"/>
      <c r="BG37" s="44">
        <f t="shared" si="44"/>
        <v>0</v>
      </c>
      <c r="BH37" s="81"/>
      <c r="BI37" s="82"/>
      <c r="BJ37" s="83"/>
      <c r="BK37" s="44">
        <f t="shared" si="45"/>
        <v>0</v>
      </c>
    </row>
    <row r="38" spans="1:63" ht="14.25" customHeight="1" x14ac:dyDescent="0.25">
      <c r="A38" s="94" t="str">
        <f t="shared" ca="1" si="46"/>
        <v/>
      </c>
      <c r="B38" s="32" t="str">
        <f t="array" aca="1" ref="B38" ca="1">IFERROR(INDEX(Lid!A:A,A38) &amp; " - " &amp; INDEX(Lid!B:B,A38),"")</f>
        <v/>
      </c>
      <c r="C38" s="42"/>
      <c r="D38" s="35">
        <v>4</v>
      </c>
      <c r="E38" s="100">
        <v>1062</v>
      </c>
      <c r="F38" s="128"/>
      <c r="G38" s="48">
        <f t="shared" si="28"/>
        <v>44357</v>
      </c>
      <c r="H38" s="25" t="str">
        <f t="array" ref="H38">IF(I38="","",IFERROR(INDEX(Lid!$F:$F,MATCH($E38,Lid!$A:$A,0)),""))</f>
        <v>9171062D</v>
      </c>
      <c r="I38" s="93">
        <f t="shared" si="29"/>
        <v>1300</v>
      </c>
      <c r="J38" s="48" t="str">
        <f t="shared" si="30"/>
        <v>21.3.1</v>
      </c>
      <c r="K38" s="25" t="str">
        <f>IF(I38="","",IFERROR($D$6&amp;" "&amp;LEFT(INDEX(Lid!$B:$B,MATCH($E38,Lid!$A:$A,0)),1)&amp;MID(INDEX(Lid!$B:$B,MATCH($E38,Lid!$A:$A,0)),FIND(" ",INDEX(Lid!$B:$B,MATCH($E38,Lid!$A:$A,0))),256),""))</f>
        <v>WALV dag 1 T Brouwer</v>
      </c>
      <c r="L38" s="44">
        <f t="shared" si="31"/>
        <v>16.829999999999998</v>
      </c>
      <c r="M38" s="44">
        <f t="shared" si="32"/>
        <v>0</v>
      </c>
      <c r="N38" s="44">
        <f t="shared" si="33"/>
        <v>16.829999999999998</v>
      </c>
      <c r="O38" s="42"/>
      <c r="P38" s="81"/>
      <c r="Q38" s="82"/>
      <c r="R38" s="83"/>
      <c r="S38" s="44">
        <f t="shared" si="34"/>
        <v>0</v>
      </c>
      <c r="T38" s="81"/>
      <c r="U38" s="82"/>
      <c r="V38" s="101">
        <v>1</v>
      </c>
      <c r="W38" s="44">
        <f t="shared" si="35"/>
        <v>-12.629999999999999</v>
      </c>
      <c r="X38" s="81"/>
      <c r="Y38" s="82"/>
      <c r="Z38" s="83"/>
      <c r="AA38" s="44">
        <f t="shared" si="36"/>
        <v>0</v>
      </c>
      <c r="AB38" s="81"/>
      <c r="AC38" s="82"/>
      <c r="AD38" s="101">
        <v>1</v>
      </c>
      <c r="AE38" s="44">
        <f t="shared" si="37"/>
        <v>-4.2</v>
      </c>
      <c r="AF38" s="81"/>
      <c r="AG38" s="82"/>
      <c r="AH38" s="83"/>
      <c r="AI38" s="44">
        <f t="shared" si="38"/>
        <v>0</v>
      </c>
      <c r="AJ38" s="81"/>
      <c r="AK38" s="82"/>
      <c r="AL38" s="83"/>
      <c r="AM38" s="44">
        <f t="shared" si="39"/>
        <v>0</v>
      </c>
      <c r="AN38" s="81"/>
      <c r="AO38" s="82"/>
      <c r="AP38" s="83"/>
      <c r="AQ38" s="44">
        <f t="shared" si="40"/>
        <v>0</v>
      </c>
      <c r="AR38" s="81"/>
      <c r="AS38" s="82"/>
      <c r="AT38" s="83"/>
      <c r="AU38" s="44">
        <f t="shared" si="41"/>
        <v>0</v>
      </c>
      <c r="AV38" s="81"/>
      <c r="AW38" s="82"/>
      <c r="AX38" s="83"/>
      <c r="AY38" s="44">
        <f t="shared" si="42"/>
        <v>0</v>
      </c>
      <c r="AZ38" s="81"/>
      <c r="BA38" s="82"/>
      <c r="BB38" s="83"/>
      <c r="BC38" s="44">
        <f t="shared" si="43"/>
        <v>0</v>
      </c>
      <c r="BD38" s="81"/>
      <c r="BE38" s="82"/>
      <c r="BF38" s="83"/>
      <c r="BG38" s="44">
        <f t="shared" si="44"/>
        <v>0</v>
      </c>
      <c r="BH38" s="81"/>
      <c r="BI38" s="82"/>
      <c r="BJ38" s="83"/>
      <c r="BK38" s="44">
        <f t="shared" si="45"/>
        <v>0</v>
      </c>
    </row>
    <row r="39" spans="1:63" ht="14.25" customHeight="1" x14ac:dyDescent="0.25">
      <c r="A39" s="94" t="str">
        <f t="shared" ca="1" si="46"/>
        <v/>
      </c>
      <c r="B39" s="32" t="str">
        <f t="array" aca="1" ref="B39" ca="1">IFERROR(INDEX(Lid!A:A,A39) &amp; " - " &amp; INDEX(Lid!B:B,A39),"")</f>
        <v/>
      </c>
      <c r="C39" s="42"/>
      <c r="D39" s="35">
        <v>5</v>
      </c>
      <c r="E39" s="100">
        <v>1153</v>
      </c>
      <c r="F39" s="128"/>
      <c r="G39" s="48">
        <f t="shared" si="28"/>
        <v>44357</v>
      </c>
      <c r="H39" s="25" t="str">
        <f t="array" ref="H39">IF(I39="","",IFERROR(INDEX(Lid!$F:$F,MATCH($E39,Lid!$A:$A,0)),""))</f>
        <v>9191153D</v>
      </c>
      <c r="I39" s="93">
        <f t="shared" si="29"/>
        <v>1300</v>
      </c>
      <c r="J39" s="48" t="str">
        <f t="shared" si="30"/>
        <v>21.3.1</v>
      </c>
      <c r="K39" s="25" t="str">
        <f>IF(I39="","",IFERROR($D$6&amp;" "&amp;LEFT(INDEX(Lid!$B:$B,MATCH($E39,Lid!$A:$A,0)),1)&amp;MID(INDEX(Lid!$B:$B,MATCH($E39,Lid!$A:$A,0)),FIND(" ",INDEX(Lid!$B:$B,MATCH($E39,Lid!$A:$A,0))),256),""))</f>
        <v>WALV dag 1 F van Leeuwen</v>
      </c>
      <c r="L39" s="44">
        <f t="shared" si="31"/>
        <v>16.829999999999998</v>
      </c>
      <c r="M39" s="44">
        <f t="shared" si="32"/>
        <v>0</v>
      </c>
      <c r="N39" s="44">
        <f t="shared" si="33"/>
        <v>16.829999999999998</v>
      </c>
      <c r="O39" s="42"/>
      <c r="P39" s="81"/>
      <c r="Q39" s="82"/>
      <c r="R39" s="83"/>
      <c r="S39" s="44">
        <f t="shared" si="34"/>
        <v>0</v>
      </c>
      <c r="T39" s="81"/>
      <c r="U39" s="82"/>
      <c r="V39" s="101">
        <v>1</v>
      </c>
      <c r="W39" s="44">
        <f t="shared" si="35"/>
        <v>-12.629999999999999</v>
      </c>
      <c r="X39" s="81"/>
      <c r="Y39" s="82"/>
      <c r="Z39" s="83"/>
      <c r="AA39" s="44">
        <f t="shared" si="36"/>
        <v>0</v>
      </c>
      <c r="AB39" s="81"/>
      <c r="AC39" s="82"/>
      <c r="AD39" s="101">
        <v>1</v>
      </c>
      <c r="AE39" s="44">
        <f t="shared" si="37"/>
        <v>-4.2</v>
      </c>
      <c r="AF39" s="81"/>
      <c r="AG39" s="82"/>
      <c r="AH39" s="83"/>
      <c r="AI39" s="44">
        <f t="shared" si="38"/>
        <v>0</v>
      </c>
      <c r="AJ39" s="81"/>
      <c r="AK39" s="82"/>
      <c r="AL39" s="83"/>
      <c r="AM39" s="44">
        <f t="shared" si="39"/>
        <v>0</v>
      </c>
      <c r="AN39" s="81"/>
      <c r="AO39" s="82"/>
      <c r="AP39" s="83"/>
      <c r="AQ39" s="44">
        <f t="shared" si="40"/>
        <v>0</v>
      </c>
      <c r="AR39" s="81"/>
      <c r="AS39" s="82"/>
      <c r="AT39" s="83"/>
      <c r="AU39" s="44">
        <f t="shared" si="41"/>
        <v>0</v>
      </c>
      <c r="AV39" s="81"/>
      <c r="AW39" s="82"/>
      <c r="AX39" s="83"/>
      <c r="AY39" s="44">
        <f t="shared" si="42"/>
        <v>0</v>
      </c>
      <c r="AZ39" s="81"/>
      <c r="BA39" s="82"/>
      <c r="BB39" s="83"/>
      <c r="BC39" s="44">
        <f t="shared" si="43"/>
        <v>0</v>
      </c>
      <c r="BD39" s="81"/>
      <c r="BE39" s="82"/>
      <c r="BF39" s="83"/>
      <c r="BG39" s="44">
        <f t="shared" si="44"/>
        <v>0</v>
      </c>
      <c r="BH39" s="81"/>
      <c r="BI39" s="82"/>
      <c r="BJ39" s="83"/>
      <c r="BK39" s="44">
        <f t="shared" si="45"/>
        <v>0</v>
      </c>
    </row>
    <row r="40" spans="1:63" ht="14.25" customHeight="1" x14ac:dyDescent="0.25">
      <c r="A40" s="94" t="str">
        <f t="shared" ca="1" si="46"/>
        <v/>
      </c>
      <c r="B40" s="32" t="str">
        <f t="array" aca="1" ref="B40" ca="1">IFERROR(INDEX(Lid!A:A,A40) &amp; " - " &amp; INDEX(Lid!B:B,A40),"")</f>
        <v/>
      </c>
      <c r="C40" s="42"/>
      <c r="D40" s="35">
        <v>6</v>
      </c>
      <c r="E40" s="100">
        <v>1228</v>
      </c>
      <c r="F40" s="128"/>
      <c r="G40" s="48">
        <f t="shared" si="28"/>
        <v>44357</v>
      </c>
      <c r="H40" s="25" t="str">
        <f t="array" ref="H40">IF(I40="","",IFERROR(INDEX(Lid!$F:$F,MATCH($E40,Lid!$A:$A,0)),""))</f>
        <v>9201228D</v>
      </c>
      <c r="I40" s="93">
        <f t="shared" si="29"/>
        <v>1300</v>
      </c>
      <c r="J40" s="48" t="str">
        <f t="shared" si="30"/>
        <v>21.3.1</v>
      </c>
      <c r="K40" s="25" t="str">
        <f>IF(I40="","",IFERROR($D$6&amp;" "&amp;LEFT(INDEX(Lid!$B:$B,MATCH($E40,Lid!$A:$A,0)),1)&amp;MID(INDEX(Lid!$B:$B,MATCH($E40,Lid!$A:$A,0)),FIND(" ",INDEX(Lid!$B:$B,MATCH($E40,Lid!$A:$A,0))),256),""))</f>
        <v>WALV dag 1 C Linn</v>
      </c>
      <c r="L40" s="44">
        <f t="shared" si="31"/>
        <v>16.829999999999998</v>
      </c>
      <c r="M40" s="44">
        <f t="shared" si="32"/>
        <v>0</v>
      </c>
      <c r="N40" s="44">
        <f t="shared" si="33"/>
        <v>16.829999999999998</v>
      </c>
      <c r="O40" s="42"/>
      <c r="P40" s="81"/>
      <c r="Q40" s="82"/>
      <c r="R40" s="83"/>
      <c r="S40" s="44">
        <f t="shared" si="34"/>
        <v>0</v>
      </c>
      <c r="T40" s="81"/>
      <c r="U40" s="82"/>
      <c r="V40" s="101">
        <v>1</v>
      </c>
      <c r="W40" s="44">
        <f t="shared" si="35"/>
        <v>-12.629999999999999</v>
      </c>
      <c r="X40" s="81"/>
      <c r="Y40" s="82"/>
      <c r="Z40" s="83"/>
      <c r="AA40" s="44">
        <f t="shared" si="36"/>
        <v>0</v>
      </c>
      <c r="AB40" s="81"/>
      <c r="AC40" s="82"/>
      <c r="AD40" s="101">
        <v>1</v>
      </c>
      <c r="AE40" s="44">
        <f t="shared" si="37"/>
        <v>-4.2</v>
      </c>
      <c r="AF40" s="81"/>
      <c r="AG40" s="82"/>
      <c r="AH40" s="83"/>
      <c r="AI40" s="44">
        <f t="shared" si="38"/>
        <v>0</v>
      </c>
      <c r="AJ40" s="81"/>
      <c r="AK40" s="82"/>
      <c r="AL40" s="83"/>
      <c r="AM40" s="44">
        <f t="shared" si="39"/>
        <v>0</v>
      </c>
      <c r="AN40" s="81"/>
      <c r="AO40" s="82"/>
      <c r="AP40" s="83"/>
      <c r="AQ40" s="44">
        <f t="shared" si="40"/>
        <v>0</v>
      </c>
      <c r="AR40" s="81"/>
      <c r="AS40" s="82"/>
      <c r="AT40" s="83"/>
      <c r="AU40" s="44">
        <f t="shared" si="41"/>
        <v>0</v>
      </c>
      <c r="AV40" s="81"/>
      <c r="AW40" s="82"/>
      <c r="AX40" s="83"/>
      <c r="AY40" s="44">
        <f t="shared" si="42"/>
        <v>0</v>
      </c>
      <c r="AZ40" s="81"/>
      <c r="BA40" s="82"/>
      <c r="BB40" s="83"/>
      <c r="BC40" s="44">
        <f t="shared" si="43"/>
        <v>0</v>
      </c>
      <c r="BD40" s="81"/>
      <c r="BE40" s="82"/>
      <c r="BF40" s="83"/>
      <c r="BG40" s="44">
        <f t="shared" si="44"/>
        <v>0</v>
      </c>
      <c r="BH40" s="81"/>
      <c r="BI40" s="82"/>
      <c r="BJ40" s="83"/>
      <c r="BK40" s="44">
        <f t="shared" si="45"/>
        <v>0</v>
      </c>
    </row>
    <row r="41" spans="1:63" ht="14.25" customHeight="1" x14ac:dyDescent="0.25">
      <c r="A41" s="94" t="str">
        <f t="shared" ca="1" si="46"/>
        <v/>
      </c>
      <c r="B41" s="32" t="str">
        <f t="array" aca="1" ref="B41" ca="1">IFERROR(INDEX(Lid!A:A,A41) &amp; " - " &amp; INDEX(Lid!B:B,A41),"")</f>
        <v/>
      </c>
      <c r="C41" s="42"/>
      <c r="D41" s="35">
        <v>7</v>
      </c>
      <c r="E41" s="100">
        <v>1240</v>
      </c>
      <c r="F41" s="128"/>
      <c r="G41" s="48">
        <f t="shared" si="28"/>
        <v>44357</v>
      </c>
      <c r="H41" s="25" t="str">
        <f t="array" ref="H41">IF(I41="","",IFERROR(INDEX(Lid!$F:$F,MATCH($E41,Lid!$A:$A,0)),""))</f>
        <v>9201240D</v>
      </c>
      <c r="I41" s="93">
        <f t="shared" si="29"/>
        <v>1300</v>
      </c>
      <c r="J41" s="48" t="str">
        <f t="shared" si="30"/>
        <v>21.3.1</v>
      </c>
      <c r="K41" s="25" t="str">
        <f>IF(I41="","",IFERROR($D$6&amp;" "&amp;LEFT(INDEX(Lid!$B:$B,MATCH($E41,Lid!$A:$A,0)),1)&amp;MID(INDEX(Lid!$B:$B,MATCH($E41,Lid!$A:$A,0)),FIND(" ",INDEX(Lid!$B:$B,MATCH($E41,Lid!$A:$A,0))),256),""))</f>
        <v>WALV dag 1 J Hogervorst</v>
      </c>
      <c r="L41" s="44">
        <f t="shared" si="31"/>
        <v>16.829999999999998</v>
      </c>
      <c r="M41" s="44">
        <f t="shared" si="32"/>
        <v>0</v>
      </c>
      <c r="N41" s="44">
        <f t="shared" si="33"/>
        <v>16.829999999999998</v>
      </c>
      <c r="O41" s="42"/>
      <c r="P41" s="81"/>
      <c r="Q41" s="82"/>
      <c r="R41" s="83"/>
      <c r="S41" s="44">
        <f t="shared" si="34"/>
        <v>0</v>
      </c>
      <c r="T41" s="81"/>
      <c r="U41" s="82"/>
      <c r="V41" s="101">
        <v>1</v>
      </c>
      <c r="W41" s="44">
        <f t="shared" si="35"/>
        <v>-12.629999999999999</v>
      </c>
      <c r="X41" s="81"/>
      <c r="Y41" s="82"/>
      <c r="Z41" s="83"/>
      <c r="AA41" s="44">
        <f t="shared" si="36"/>
        <v>0</v>
      </c>
      <c r="AB41" s="81"/>
      <c r="AC41" s="82"/>
      <c r="AD41" s="101">
        <v>1</v>
      </c>
      <c r="AE41" s="44">
        <f t="shared" si="37"/>
        <v>-4.2</v>
      </c>
      <c r="AF41" s="81"/>
      <c r="AG41" s="82"/>
      <c r="AH41" s="83"/>
      <c r="AI41" s="44">
        <f t="shared" si="38"/>
        <v>0</v>
      </c>
      <c r="AJ41" s="81"/>
      <c r="AK41" s="82"/>
      <c r="AL41" s="83"/>
      <c r="AM41" s="44">
        <f t="shared" si="39"/>
        <v>0</v>
      </c>
      <c r="AN41" s="81"/>
      <c r="AO41" s="82"/>
      <c r="AP41" s="83"/>
      <c r="AQ41" s="44">
        <f t="shared" si="40"/>
        <v>0</v>
      </c>
      <c r="AR41" s="81"/>
      <c r="AS41" s="82"/>
      <c r="AT41" s="83"/>
      <c r="AU41" s="44">
        <f t="shared" si="41"/>
        <v>0</v>
      </c>
      <c r="AV41" s="81"/>
      <c r="AW41" s="82"/>
      <c r="AX41" s="83"/>
      <c r="AY41" s="44">
        <f t="shared" si="42"/>
        <v>0</v>
      </c>
      <c r="AZ41" s="81"/>
      <c r="BA41" s="82"/>
      <c r="BB41" s="83"/>
      <c r="BC41" s="44">
        <f t="shared" si="43"/>
        <v>0</v>
      </c>
      <c r="BD41" s="81"/>
      <c r="BE41" s="82"/>
      <c r="BF41" s="83"/>
      <c r="BG41" s="44">
        <f t="shared" si="44"/>
        <v>0</v>
      </c>
      <c r="BH41" s="81"/>
      <c r="BI41" s="82"/>
      <c r="BJ41" s="83"/>
      <c r="BK41" s="44">
        <f t="shared" si="45"/>
        <v>0</v>
      </c>
    </row>
    <row r="42" spans="1:63" ht="15" customHeight="1" x14ac:dyDescent="0.25">
      <c r="A42" s="94" t="str">
        <f t="shared" ca="1" si="46"/>
        <v/>
      </c>
      <c r="B42" s="32" t="str">
        <f t="array" aca="1" ref="B42" ca="1">IFERROR(INDEX(Lid!A:A,A42) &amp; " - " &amp; INDEX(Lid!B:B,A42),"")</f>
        <v/>
      </c>
      <c r="C42" s="42"/>
      <c r="D42" s="35">
        <v>8</v>
      </c>
      <c r="E42" s="100">
        <v>614</v>
      </c>
      <c r="F42" s="128"/>
      <c r="G42" s="48">
        <f t="shared" si="28"/>
        <v>44357</v>
      </c>
      <c r="H42" s="25" t="str">
        <f t="array" ref="H42">IF(I42="","",IFERROR(INDEX(Lid!$F:$F,MATCH($E42,Lid!$A:$A,0)),""))</f>
        <v>912614D</v>
      </c>
      <c r="I42" s="93">
        <f t="shared" si="29"/>
        <v>1300</v>
      </c>
      <c r="J42" s="48" t="str">
        <f t="shared" si="30"/>
        <v>21.3.1</v>
      </c>
      <c r="K42" s="25" t="str">
        <f>IF(I42="","",IFERROR($D$6&amp;" "&amp;LEFT(INDEX(Lid!$B:$B,MATCH($E42,Lid!$A:$A,0)),1)&amp;MID(INDEX(Lid!$B:$B,MATCH($E42,Lid!$A:$A,0)),FIND(" ",INDEX(Lid!$B:$B,MATCH($E42,Lid!$A:$A,0))),256),""))</f>
        <v>WALV dag 1 K Gelton</v>
      </c>
      <c r="L42" s="44">
        <f t="shared" si="31"/>
        <v>16.829999999999998</v>
      </c>
      <c r="M42" s="44">
        <f t="shared" si="32"/>
        <v>0</v>
      </c>
      <c r="N42" s="44">
        <f t="shared" si="33"/>
        <v>16.829999999999998</v>
      </c>
      <c r="O42" s="42"/>
      <c r="P42" s="81"/>
      <c r="Q42" s="82"/>
      <c r="R42" s="83"/>
      <c r="S42" s="44">
        <f t="shared" si="34"/>
        <v>0</v>
      </c>
      <c r="T42" s="81"/>
      <c r="U42" s="82"/>
      <c r="V42" s="101">
        <v>1</v>
      </c>
      <c r="W42" s="44">
        <f t="shared" si="35"/>
        <v>-12.629999999999999</v>
      </c>
      <c r="X42" s="81"/>
      <c r="Y42" s="82"/>
      <c r="Z42" s="83"/>
      <c r="AA42" s="44">
        <f t="shared" si="36"/>
        <v>0</v>
      </c>
      <c r="AB42" s="81"/>
      <c r="AC42" s="82"/>
      <c r="AD42" s="101">
        <v>1</v>
      </c>
      <c r="AE42" s="44">
        <f t="shared" si="37"/>
        <v>-4.2</v>
      </c>
      <c r="AF42" s="81"/>
      <c r="AG42" s="82"/>
      <c r="AH42" s="83"/>
      <c r="AI42" s="44">
        <f t="shared" si="38"/>
        <v>0</v>
      </c>
      <c r="AJ42" s="81"/>
      <c r="AK42" s="82"/>
      <c r="AL42" s="83"/>
      <c r="AM42" s="44">
        <f t="shared" si="39"/>
        <v>0</v>
      </c>
      <c r="AN42" s="81"/>
      <c r="AO42" s="82"/>
      <c r="AP42" s="83"/>
      <c r="AQ42" s="44">
        <f t="shared" si="40"/>
        <v>0</v>
      </c>
      <c r="AR42" s="81"/>
      <c r="AS42" s="82"/>
      <c r="AT42" s="83"/>
      <c r="AU42" s="44">
        <f t="shared" si="41"/>
        <v>0</v>
      </c>
      <c r="AV42" s="81"/>
      <c r="AW42" s="82"/>
      <c r="AX42" s="83"/>
      <c r="AY42" s="44">
        <f t="shared" si="42"/>
        <v>0</v>
      </c>
      <c r="AZ42" s="81"/>
      <c r="BA42" s="82"/>
      <c r="BB42" s="83"/>
      <c r="BC42" s="44">
        <f t="shared" si="43"/>
        <v>0</v>
      </c>
      <c r="BD42" s="81"/>
      <c r="BE42" s="82"/>
      <c r="BF42" s="83"/>
      <c r="BG42" s="44">
        <f t="shared" si="44"/>
        <v>0</v>
      </c>
      <c r="BH42" s="81"/>
      <c r="BI42" s="82"/>
      <c r="BJ42" s="83"/>
      <c r="BK42" s="44">
        <f t="shared" si="45"/>
        <v>0</v>
      </c>
    </row>
    <row r="43" spans="1:63" ht="14.25" customHeight="1" x14ac:dyDescent="0.25">
      <c r="A43" s="94" t="str">
        <f t="shared" ca="1" si="46"/>
        <v/>
      </c>
      <c r="B43" s="32" t="str">
        <f t="array" aca="1" ref="B43" ca="1">IFERROR(INDEX(Lid!A:A,A43) &amp; " - " &amp; INDEX(Lid!B:B,A43),"")</f>
        <v/>
      </c>
      <c r="C43" s="42"/>
      <c r="D43" s="35">
        <v>9</v>
      </c>
      <c r="E43" s="100">
        <v>775</v>
      </c>
      <c r="F43" s="128"/>
      <c r="G43" s="48">
        <f t="shared" si="28"/>
        <v>44357</v>
      </c>
      <c r="H43" s="25" t="str">
        <f t="array" ref="H43">IF(I43="","",IFERROR(INDEX(Lid!$F:$F,MATCH($E43,Lid!$A:$A,0)),""))</f>
        <v>914775D</v>
      </c>
      <c r="I43" s="93">
        <f t="shared" si="29"/>
        <v>1300</v>
      </c>
      <c r="J43" s="48" t="str">
        <f t="shared" si="30"/>
        <v>21.3.1</v>
      </c>
      <c r="K43" s="25" t="str">
        <f>IF(I43="","",IFERROR($D$6&amp;" "&amp;LEFT(INDEX(Lid!$B:$B,MATCH($E43,Lid!$A:$A,0)),1)&amp;MID(INDEX(Lid!$B:$B,MATCH($E43,Lid!$A:$A,0)),FIND(" ",INDEX(Lid!$B:$B,MATCH($E43,Lid!$A:$A,0))),256),""))</f>
        <v>WALV dag 1 J Esenkbrink</v>
      </c>
      <c r="L43" s="44">
        <f t="shared" si="31"/>
        <v>16.829999999999998</v>
      </c>
      <c r="M43" s="44">
        <f t="shared" si="32"/>
        <v>0</v>
      </c>
      <c r="N43" s="44">
        <f t="shared" si="33"/>
        <v>16.829999999999998</v>
      </c>
      <c r="O43" s="42"/>
      <c r="P43" s="81"/>
      <c r="Q43" s="82"/>
      <c r="R43" s="83"/>
      <c r="S43" s="44">
        <f t="shared" si="34"/>
        <v>0</v>
      </c>
      <c r="T43" s="81"/>
      <c r="U43" s="82"/>
      <c r="V43" s="101">
        <v>1</v>
      </c>
      <c r="W43" s="44">
        <f t="shared" si="35"/>
        <v>-12.629999999999999</v>
      </c>
      <c r="X43" s="81"/>
      <c r="Y43" s="82"/>
      <c r="Z43" s="83"/>
      <c r="AA43" s="44">
        <f t="shared" si="36"/>
        <v>0</v>
      </c>
      <c r="AB43" s="81"/>
      <c r="AC43" s="82"/>
      <c r="AD43" s="101">
        <v>1</v>
      </c>
      <c r="AE43" s="44">
        <f t="shared" si="37"/>
        <v>-4.2</v>
      </c>
      <c r="AF43" s="81"/>
      <c r="AG43" s="82"/>
      <c r="AH43" s="83"/>
      <c r="AI43" s="44">
        <f t="shared" si="38"/>
        <v>0</v>
      </c>
      <c r="AJ43" s="81"/>
      <c r="AK43" s="82"/>
      <c r="AL43" s="83"/>
      <c r="AM43" s="44">
        <f t="shared" si="39"/>
        <v>0</v>
      </c>
      <c r="AN43" s="81"/>
      <c r="AO43" s="82"/>
      <c r="AP43" s="83"/>
      <c r="AQ43" s="44">
        <f t="shared" si="40"/>
        <v>0</v>
      </c>
      <c r="AR43" s="81"/>
      <c r="AS43" s="82"/>
      <c r="AT43" s="83"/>
      <c r="AU43" s="44">
        <f t="shared" si="41"/>
        <v>0</v>
      </c>
      <c r="AV43" s="81"/>
      <c r="AW43" s="82"/>
      <c r="AX43" s="83"/>
      <c r="AY43" s="44">
        <f t="shared" si="42"/>
        <v>0</v>
      </c>
      <c r="AZ43" s="81"/>
      <c r="BA43" s="82"/>
      <c r="BB43" s="83"/>
      <c r="BC43" s="44">
        <f t="shared" si="43"/>
        <v>0</v>
      </c>
      <c r="BD43" s="81"/>
      <c r="BE43" s="82"/>
      <c r="BF43" s="83"/>
      <c r="BG43" s="44">
        <f t="shared" si="44"/>
        <v>0</v>
      </c>
      <c r="BH43" s="81"/>
      <c r="BI43" s="82"/>
      <c r="BJ43" s="83"/>
      <c r="BK43" s="44">
        <f t="shared" si="45"/>
        <v>0</v>
      </c>
    </row>
    <row r="44" spans="1:63" ht="14.25" customHeight="1" x14ac:dyDescent="0.25">
      <c r="A44" s="94" t="str">
        <f t="shared" ca="1" si="46"/>
        <v/>
      </c>
      <c r="B44" s="32" t="str">
        <f t="array" aca="1" ref="B44" ca="1">IFERROR(INDEX(Lid!A:A,A44) &amp; " - " &amp; INDEX(Lid!B:B,A44),"")</f>
        <v/>
      </c>
      <c r="C44" s="42"/>
      <c r="D44" s="35">
        <v>10</v>
      </c>
      <c r="E44" s="100">
        <v>1263</v>
      </c>
      <c r="F44" s="128"/>
      <c r="G44" s="48">
        <f t="shared" si="28"/>
        <v>44357</v>
      </c>
      <c r="H44" s="25" t="str">
        <f t="array" ref="H44">IF(I44="","",IFERROR(INDEX(Lid!$F:$F,MATCH($E44,Lid!$A:$A,0)),""))</f>
        <v>9211263D</v>
      </c>
      <c r="I44" s="93">
        <f t="shared" si="29"/>
        <v>1300</v>
      </c>
      <c r="J44" s="48" t="str">
        <f t="shared" si="30"/>
        <v>21.3.1</v>
      </c>
      <c r="K44" s="25" t="str">
        <f>IF(I44="","",IFERROR($D$6&amp;" "&amp;LEFT(INDEX(Lid!$B:$B,MATCH($E44,Lid!$A:$A,0)),1)&amp;MID(INDEX(Lid!$B:$B,MATCH($E44,Lid!$A:$A,0)),FIND(" ",INDEX(Lid!$B:$B,MATCH($E44,Lid!$A:$A,0))),256),""))</f>
        <v>WALV dag 1 S Dollé</v>
      </c>
      <c r="L44" s="44">
        <f t="shared" si="31"/>
        <v>16.829999999999998</v>
      </c>
      <c r="M44" s="44">
        <f t="shared" si="32"/>
        <v>0</v>
      </c>
      <c r="N44" s="44">
        <f t="shared" si="33"/>
        <v>16.829999999999998</v>
      </c>
      <c r="O44" s="42"/>
      <c r="P44" s="81"/>
      <c r="Q44" s="82"/>
      <c r="R44" s="83"/>
      <c r="S44" s="44">
        <f t="shared" si="34"/>
        <v>0</v>
      </c>
      <c r="T44" s="81"/>
      <c r="U44" s="82"/>
      <c r="V44" s="101">
        <v>1</v>
      </c>
      <c r="W44" s="44">
        <f t="shared" si="35"/>
        <v>-12.629999999999999</v>
      </c>
      <c r="X44" s="81"/>
      <c r="Y44" s="82"/>
      <c r="Z44" s="83"/>
      <c r="AA44" s="44">
        <f t="shared" si="36"/>
        <v>0</v>
      </c>
      <c r="AB44" s="81"/>
      <c r="AC44" s="82"/>
      <c r="AD44" s="101">
        <v>1</v>
      </c>
      <c r="AE44" s="44">
        <f t="shared" si="37"/>
        <v>-4.2</v>
      </c>
      <c r="AF44" s="81"/>
      <c r="AG44" s="82"/>
      <c r="AH44" s="83"/>
      <c r="AI44" s="44">
        <f t="shared" si="38"/>
        <v>0</v>
      </c>
      <c r="AJ44" s="81"/>
      <c r="AK44" s="82"/>
      <c r="AL44" s="83"/>
      <c r="AM44" s="44">
        <f t="shared" si="39"/>
        <v>0</v>
      </c>
      <c r="AN44" s="81"/>
      <c r="AO44" s="82"/>
      <c r="AP44" s="83"/>
      <c r="AQ44" s="44">
        <f t="shared" si="40"/>
        <v>0</v>
      </c>
      <c r="AR44" s="81"/>
      <c r="AS44" s="82"/>
      <c r="AT44" s="83"/>
      <c r="AU44" s="44">
        <f t="shared" si="41"/>
        <v>0</v>
      </c>
      <c r="AV44" s="81"/>
      <c r="AW44" s="82"/>
      <c r="AX44" s="83"/>
      <c r="AY44" s="44">
        <f t="shared" si="42"/>
        <v>0</v>
      </c>
      <c r="AZ44" s="81"/>
      <c r="BA44" s="82"/>
      <c r="BB44" s="83"/>
      <c r="BC44" s="44">
        <f t="shared" si="43"/>
        <v>0</v>
      </c>
      <c r="BD44" s="81"/>
      <c r="BE44" s="82"/>
      <c r="BF44" s="83"/>
      <c r="BG44" s="44">
        <f t="shared" si="44"/>
        <v>0</v>
      </c>
      <c r="BH44" s="81"/>
      <c r="BI44" s="82"/>
      <c r="BJ44" s="83"/>
      <c r="BK44" s="44">
        <f t="shared" si="45"/>
        <v>0</v>
      </c>
    </row>
    <row r="45" spans="1:63" ht="14.25" customHeight="1" x14ac:dyDescent="0.25">
      <c r="A45" s="94" t="str">
        <f t="shared" ca="1" si="46"/>
        <v/>
      </c>
      <c r="B45" s="32" t="str">
        <f t="array" aca="1" ref="B45" ca="1">IFERROR(INDEX(Lid!A:A,A45) &amp; " - " &amp; INDEX(Lid!B:B,A45),"")</f>
        <v/>
      </c>
      <c r="C45" s="42"/>
      <c r="D45" s="35">
        <v>11</v>
      </c>
      <c r="E45" s="100">
        <v>1188</v>
      </c>
      <c r="F45" s="128"/>
      <c r="G45" s="48">
        <f t="shared" si="28"/>
        <v>44357</v>
      </c>
      <c r="H45" s="25" t="str">
        <f t="array" ref="H45">IF(I45="","",IFERROR(INDEX(Lid!$F:$F,MATCH($E45,Lid!$A:$A,0)),""))</f>
        <v>9191188D</v>
      </c>
      <c r="I45" s="93">
        <f t="shared" si="29"/>
        <v>1300</v>
      </c>
      <c r="J45" s="48" t="str">
        <f t="shared" si="30"/>
        <v>21.3.1</v>
      </c>
      <c r="K45" s="25" t="str">
        <f>IF(I45="","",IFERROR($D$6&amp;" "&amp;LEFT(INDEX(Lid!$B:$B,MATCH($E45,Lid!$A:$A,0)),1)&amp;MID(INDEX(Lid!$B:$B,MATCH($E45,Lid!$A:$A,0)),FIND(" ",INDEX(Lid!$B:$B,MATCH($E45,Lid!$A:$A,0))),256),""))</f>
        <v>WALV dag 1 T van Leeuwen</v>
      </c>
      <c r="L45" s="44">
        <f t="shared" si="31"/>
        <v>16.829999999999998</v>
      </c>
      <c r="M45" s="44">
        <f t="shared" si="32"/>
        <v>0</v>
      </c>
      <c r="N45" s="44">
        <f t="shared" si="33"/>
        <v>16.829999999999998</v>
      </c>
      <c r="O45" s="42"/>
      <c r="P45" s="81"/>
      <c r="Q45" s="82"/>
      <c r="R45" s="83"/>
      <c r="S45" s="44">
        <f t="shared" si="34"/>
        <v>0</v>
      </c>
      <c r="T45" s="81"/>
      <c r="U45" s="82"/>
      <c r="V45" s="101">
        <v>1</v>
      </c>
      <c r="W45" s="44">
        <f t="shared" si="35"/>
        <v>-12.629999999999999</v>
      </c>
      <c r="X45" s="81"/>
      <c r="Y45" s="82"/>
      <c r="Z45" s="83"/>
      <c r="AA45" s="44">
        <f t="shared" si="36"/>
        <v>0</v>
      </c>
      <c r="AB45" s="81"/>
      <c r="AC45" s="82"/>
      <c r="AD45" s="101">
        <v>1</v>
      </c>
      <c r="AE45" s="44">
        <f t="shared" si="37"/>
        <v>-4.2</v>
      </c>
      <c r="AF45" s="81"/>
      <c r="AG45" s="82"/>
      <c r="AH45" s="83"/>
      <c r="AI45" s="44">
        <f t="shared" si="38"/>
        <v>0</v>
      </c>
      <c r="AJ45" s="81"/>
      <c r="AK45" s="82"/>
      <c r="AL45" s="83"/>
      <c r="AM45" s="44">
        <f t="shared" si="39"/>
        <v>0</v>
      </c>
      <c r="AN45" s="81"/>
      <c r="AO45" s="82"/>
      <c r="AP45" s="83"/>
      <c r="AQ45" s="44">
        <f t="shared" si="40"/>
        <v>0</v>
      </c>
      <c r="AR45" s="81"/>
      <c r="AS45" s="82"/>
      <c r="AT45" s="83"/>
      <c r="AU45" s="44">
        <f t="shared" si="41"/>
        <v>0</v>
      </c>
      <c r="AV45" s="81"/>
      <c r="AW45" s="82"/>
      <c r="AX45" s="83"/>
      <c r="AY45" s="44">
        <f t="shared" si="42"/>
        <v>0</v>
      </c>
      <c r="AZ45" s="81"/>
      <c r="BA45" s="82"/>
      <c r="BB45" s="83"/>
      <c r="BC45" s="44">
        <f t="shared" si="43"/>
        <v>0</v>
      </c>
      <c r="BD45" s="81"/>
      <c r="BE45" s="82"/>
      <c r="BF45" s="83"/>
      <c r="BG45" s="44">
        <f t="shared" si="44"/>
        <v>0</v>
      </c>
      <c r="BH45" s="81"/>
      <c r="BI45" s="82"/>
      <c r="BJ45" s="83"/>
      <c r="BK45" s="44">
        <f t="shared" si="45"/>
        <v>0</v>
      </c>
    </row>
    <row r="46" spans="1:63" ht="14.25" customHeight="1" x14ac:dyDescent="0.25">
      <c r="A46" s="94" t="str">
        <f t="shared" ca="1" si="46"/>
        <v/>
      </c>
      <c r="B46" s="32" t="str">
        <f t="array" aca="1" ref="B46" ca="1">IFERROR(INDEX(Lid!A:A,A46) &amp; " - " &amp; INDEX(Lid!B:B,A46),"")</f>
        <v/>
      </c>
      <c r="C46" s="42"/>
      <c r="D46" s="35">
        <v>12</v>
      </c>
      <c r="E46" s="100">
        <v>1131</v>
      </c>
      <c r="F46" s="128"/>
      <c r="G46" s="48">
        <f t="shared" si="28"/>
        <v>44357</v>
      </c>
      <c r="H46" s="25" t="str">
        <f t="array" ref="H46">IF(I46="","",IFERROR(INDEX(Lid!$F:$F,MATCH($E46,Lid!$A:$A,0)),""))</f>
        <v>9181131D</v>
      </c>
      <c r="I46" s="93">
        <f t="shared" si="29"/>
        <v>1300</v>
      </c>
      <c r="J46" s="48" t="str">
        <f t="shared" si="30"/>
        <v>21.3.1</v>
      </c>
      <c r="K46" s="25" t="str">
        <f>IF(I46="","",IFERROR($D$6&amp;" "&amp;LEFT(INDEX(Lid!$B:$B,MATCH($E46,Lid!$A:$A,0)),1)&amp;MID(INDEX(Lid!$B:$B,MATCH($E46,Lid!$A:$A,0)),FIND(" ",INDEX(Lid!$B:$B,MATCH($E46,Lid!$A:$A,0))),256),""))</f>
        <v>WALV dag 1 J Huijbregts</v>
      </c>
      <c r="L46" s="44">
        <f t="shared" si="31"/>
        <v>16.829999999999998</v>
      </c>
      <c r="M46" s="44">
        <f t="shared" si="32"/>
        <v>0</v>
      </c>
      <c r="N46" s="44">
        <f t="shared" si="33"/>
        <v>16.829999999999998</v>
      </c>
      <c r="O46" s="42"/>
      <c r="P46" s="81"/>
      <c r="Q46" s="82"/>
      <c r="R46" s="83"/>
      <c r="S46" s="44">
        <f t="shared" si="34"/>
        <v>0</v>
      </c>
      <c r="T46" s="81"/>
      <c r="U46" s="82"/>
      <c r="V46" s="101">
        <v>1</v>
      </c>
      <c r="W46" s="44">
        <f t="shared" si="35"/>
        <v>-12.629999999999999</v>
      </c>
      <c r="X46" s="81"/>
      <c r="Y46" s="82"/>
      <c r="Z46" s="83"/>
      <c r="AA46" s="44">
        <f t="shared" si="36"/>
        <v>0</v>
      </c>
      <c r="AB46" s="81"/>
      <c r="AC46" s="82"/>
      <c r="AD46" s="101">
        <v>1</v>
      </c>
      <c r="AE46" s="44">
        <f t="shared" si="37"/>
        <v>-4.2</v>
      </c>
      <c r="AF46" s="81"/>
      <c r="AG46" s="82"/>
      <c r="AH46" s="83"/>
      <c r="AI46" s="44">
        <f t="shared" si="38"/>
        <v>0</v>
      </c>
      <c r="AJ46" s="81"/>
      <c r="AK46" s="82"/>
      <c r="AL46" s="83"/>
      <c r="AM46" s="44">
        <f t="shared" si="39"/>
        <v>0</v>
      </c>
      <c r="AN46" s="81"/>
      <c r="AO46" s="82"/>
      <c r="AP46" s="83"/>
      <c r="AQ46" s="44">
        <f t="shared" si="40"/>
        <v>0</v>
      </c>
      <c r="AR46" s="81"/>
      <c r="AS46" s="82"/>
      <c r="AT46" s="83"/>
      <c r="AU46" s="44">
        <f t="shared" si="41"/>
        <v>0</v>
      </c>
      <c r="AV46" s="81"/>
      <c r="AW46" s="82"/>
      <c r="AX46" s="83"/>
      <c r="AY46" s="44">
        <f t="shared" si="42"/>
        <v>0</v>
      </c>
      <c r="AZ46" s="81"/>
      <c r="BA46" s="82"/>
      <c r="BB46" s="83"/>
      <c r="BC46" s="44">
        <f t="shared" si="43"/>
        <v>0</v>
      </c>
      <c r="BD46" s="81"/>
      <c r="BE46" s="82"/>
      <c r="BF46" s="83"/>
      <c r="BG46" s="44">
        <f t="shared" si="44"/>
        <v>0</v>
      </c>
      <c r="BH46" s="81"/>
      <c r="BI46" s="82"/>
      <c r="BJ46" s="83"/>
      <c r="BK46" s="44">
        <f t="shared" si="45"/>
        <v>0</v>
      </c>
    </row>
    <row r="47" spans="1:63" ht="14.25" customHeight="1" x14ac:dyDescent="0.25">
      <c r="A47" s="94" t="str">
        <f t="shared" ca="1" si="46"/>
        <v/>
      </c>
      <c r="B47" s="32" t="str">
        <f t="array" aca="1" ref="B47" ca="1">IFERROR(INDEX(Lid!A:A,A47) &amp; " - " &amp; INDEX(Lid!B:B,A47),"")</f>
        <v/>
      </c>
      <c r="C47" s="42"/>
      <c r="D47" s="35">
        <v>13</v>
      </c>
      <c r="E47" s="100">
        <v>1113</v>
      </c>
      <c r="F47" s="128"/>
      <c r="G47" s="48">
        <f t="shared" si="28"/>
        <v>44357</v>
      </c>
      <c r="H47" s="25" t="str">
        <f t="array" ref="H47">IF(I47="","",IFERROR(INDEX(Lid!$F:$F,MATCH($E47,Lid!$A:$A,0)),""))</f>
        <v>9181113D</v>
      </c>
      <c r="I47" s="93">
        <f t="shared" si="29"/>
        <v>1300</v>
      </c>
      <c r="J47" s="48" t="str">
        <f t="shared" si="30"/>
        <v>21.3.1</v>
      </c>
      <c r="K47" s="25" t="str">
        <f>IF(I47="","",IFERROR($D$6&amp;" "&amp;LEFT(INDEX(Lid!$B:$B,MATCH($E47,Lid!$A:$A,0)),1)&amp;MID(INDEX(Lid!$B:$B,MATCH($E47,Lid!$A:$A,0)),FIND(" ",INDEX(Lid!$B:$B,MATCH($E47,Lid!$A:$A,0))),256),""))</f>
        <v>WALV dag 1 L Kroes</v>
      </c>
      <c r="L47" s="44">
        <f t="shared" si="31"/>
        <v>16.829999999999998</v>
      </c>
      <c r="M47" s="44">
        <f t="shared" si="32"/>
        <v>0</v>
      </c>
      <c r="N47" s="44">
        <f t="shared" si="33"/>
        <v>16.829999999999998</v>
      </c>
      <c r="O47" s="42"/>
      <c r="P47" s="81"/>
      <c r="Q47" s="82"/>
      <c r="R47" s="83"/>
      <c r="S47" s="44">
        <f t="shared" si="34"/>
        <v>0</v>
      </c>
      <c r="T47" s="81"/>
      <c r="U47" s="82"/>
      <c r="V47" s="101">
        <v>1</v>
      </c>
      <c r="W47" s="44">
        <f t="shared" si="35"/>
        <v>-12.629999999999999</v>
      </c>
      <c r="X47" s="81"/>
      <c r="Y47" s="82"/>
      <c r="Z47" s="83"/>
      <c r="AA47" s="44">
        <f t="shared" si="36"/>
        <v>0</v>
      </c>
      <c r="AB47" s="81"/>
      <c r="AC47" s="82"/>
      <c r="AD47" s="101">
        <v>1</v>
      </c>
      <c r="AE47" s="44">
        <f t="shared" si="37"/>
        <v>-4.2</v>
      </c>
      <c r="AF47" s="81"/>
      <c r="AG47" s="82"/>
      <c r="AH47" s="83"/>
      <c r="AI47" s="44">
        <f t="shared" si="38"/>
        <v>0</v>
      </c>
      <c r="AJ47" s="81"/>
      <c r="AK47" s="82"/>
      <c r="AL47" s="83"/>
      <c r="AM47" s="44">
        <f t="shared" si="39"/>
        <v>0</v>
      </c>
      <c r="AN47" s="81"/>
      <c r="AO47" s="82"/>
      <c r="AP47" s="83"/>
      <c r="AQ47" s="44">
        <f t="shared" si="40"/>
        <v>0</v>
      </c>
      <c r="AR47" s="81"/>
      <c r="AS47" s="82"/>
      <c r="AT47" s="83"/>
      <c r="AU47" s="44">
        <f t="shared" si="41"/>
        <v>0</v>
      </c>
      <c r="AV47" s="81"/>
      <c r="AW47" s="82"/>
      <c r="AX47" s="83"/>
      <c r="AY47" s="44">
        <f t="shared" si="42"/>
        <v>0</v>
      </c>
      <c r="AZ47" s="81"/>
      <c r="BA47" s="82"/>
      <c r="BB47" s="83"/>
      <c r="BC47" s="44">
        <f t="shared" si="43"/>
        <v>0</v>
      </c>
      <c r="BD47" s="81"/>
      <c r="BE47" s="82"/>
      <c r="BF47" s="83"/>
      <c r="BG47" s="44">
        <f t="shared" si="44"/>
        <v>0</v>
      </c>
      <c r="BH47" s="81"/>
      <c r="BI47" s="82"/>
      <c r="BJ47" s="83"/>
      <c r="BK47" s="44">
        <f t="shared" si="45"/>
        <v>0</v>
      </c>
    </row>
    <row r="48" spans="1:63" ht="14.25" customHeight="1" x14ac:dyDescent="0.25">
      <c r="A48" s="94">
        <f ca="1">COUNTIF(Lid!B:B,"=*"&amp;$B$35&amp;"*") -COUNTIF(B36:B47,"&gt;''")</f>
        <v>0</v>
      </c>
      <c r="B48" s="95" t="str">
        <f ca="1">IF( A48 = 0, "", "Another " &amp; A48 &amp; " results … ")</f>
        <v/>
      </c>
      <c r="C48" s="42"/>
      <c r="D48" s="35">
        <v>14</v>
      </c>
      <c r="E48" s="100">
        <v>1128</v>
      </c>
      <c r="F48" s="128"/>
      <c r="G48" s="48">
        <f t="shared" si="28"/>
        <v>44357</v>
      </c>
      <c r="H48" s="25" t="str">
        <f t="array" ref="H48">IF(I48="","",IFERROR(INDEX(Lid!$F:$F,MATCH($E48,Lid!$A:$A,0)),""))</f>
        <v>9181128D</v>
      </c>
      <c r="I48" s="93">
        <f t="shared" si="29"/>
        <v>1300</v>
      </c>
      <c r="J48" s="48" t="str">
        <f t="shared" si="30"/>
        <v>21.3.1</v>
      </c>
      <c r="K48" s="25" t="str">
        <f>IF(I48="","",IFERROR($D$6&amp;" "&amp;LEFT(INDEX(Lid!$B:$B,MATCH($E48,Lid!$A:$A,0)),1)&amp;MID(INDEX(Lid!$B:$B,MATCH($E48,Lid!$A:$A,0)),FIND(" ",INDEX(Lid!$B:$B,MATCH($E48,Lid!$A:$A,0))),256),""))</f>
        <v>WALV dag 1 I Heeling</v>
      </c>
      <c r="L48" s="44">
        <f t="shared" si="31"/>
        <v>16.829999999999998</v>
      </c>
      <c r="M48" s="44">
        <f t="shared" si="32"/>
        <v>0</v>
      </c>
      <c r="N48" s="44">
        <f t="shared" si="33"/>
        <v>16.829999999999998</v>
      </c>
      <c r="O48" s="42"/>
      <c r="P48" s="81"/>
      <c r="Q48" s="82"/>
      <c r="R48" s="83"/>
      <c r="S48" s="44">
        <f t="shared" si="34"/>
        <v>0</v>
      </c>
      <c r="T48" s="81"/>
      <c r="U48" s="82"/>
      <c r="V48" s="101">
        <v>1</v>
      </c>
      <c r="W48" s="44">
        <f t="shared" si="35"/>
        <v>-12.629999999999999</v>
      </c>
      <c r="X48" s="81"/>
      <c r="Y48" s="82"/>
      <c r="Z48" s="83"/>
      <c r="AA48" s="44">
        <f t="shared" si="36"/>
        <v>0</v>
      </c>
      <c r="AB48" s="81"/>
      <c r="AC48" s="82"/>
      <c r="AD48" s="101">
        <v>1</v>
      </c>
      <c r="AE48" s="44">
        <f t="shared" si="37"/>
        <v>-4.2</v>
      </c>
      <c r="AF48" s="81"/>
      <c r="AG48" s="82"/>
      <c r="AH48" s="83"/>
      <c r="AI48" s="44">
        <f t="shared" si="38"/>
        <v>0</v>
      </c>
      <c r="AJ48" s="81"/>
      <c r="AK48" s="82"/>
      <c r="AL48" s="83"/>
      <c r="AM48" s="44">
        <f t="shared" si="39"/>
        <v>0</v>
      </c>
      <c r="AN48" s="81"/>
      <c r="AO48" s="82"/>
      <c r="AP48" s="83"/>
      <c r="AQ48" s="44">
        <f t="shared" si="40"/>
        <v>0</v>
      </c>
      <c r="AR48" s="81"/>
      <c r="AS48" s="82"/>
      <c r="AT48" s="83"/>
      <c r="AU48" s="44">
        <f t="shared" si="41"/>
        <v>0</v>
      </c>
      <c r="AV48" s="81"/>
      <c r="AW48" s="82"/>
      <c r="AX48" s="83"/>
      <c r="AY48" s="44">
        <f t="shared" si="42"/>
        <v>0</v>
      </c>
      <c r="AZ48" s="81"/>
      <c r="BA48" s="82"/>
      <c r="BB48" s="83"/>
      <c r="BC48" s="44">
        <f t="shared" si="43"/>
        <v>0</v>
      </c>
      <c r="BD48" s="81"/>
      <c r="BE48" s="82"/>
      <c r="BF48" s="83"/>
      <c r="BG48" s="44">
        <f t="shared" si="44"/>
        <v>0</v>
      </c>
      <c r="BH48" s="81"/>
      <c r="BI48" s="82"/>
      <c r="BJ48" s="83"/>
      <c r="BK48" s="44">
        <f t="shared" si="45"/>
        <v>0</v>
      </c>
    </row>
    <row r="49" spans="1:63" ht="15" customHeight="1" x14ac:dyDescent="0.25">
      <c r="A49" s="41"/>
      <c r="B49" s="42"/>
      <c r="C49" s="42"/>
      <c r="D49" s="35">
        <v>15</v>
      </c>
      <c r="E49" s="100">
        <v>1132</v>
      </c>
      <c r="F49" s="128"/>
      <c r="G49" s="48">
        <f t="shared" si="28"/>
        <v>44357</v>
      </c>
      <c r="H49" s="25" t="str">
        <f t="array" ref="H49">IF(I49="","",IFERROR(INDEX(Lid!$F:$F,MATCH($E49,Lid!$A:$A,0)),""))</f>
        <v>9181132D</v>
      </c>
      <c r="I49" s="93">
        <f t="shared" si="29"/>
        <v>1300</v>
      </c>
      <c r="J49" s="48" t="str">
        <f t="shared" si="30"/>
        <v>21.3.1</v>
      </c>
      <c r="K49" s="25" t="str">
        <f>IF(I49="","",IFERROR($D$6&amp;" "&amp;LEFT(INDEX(Lid!$B:$B,MATCH($E49,Lid!$A:$A,0)),1)&amp;MID(INDEX(Lid!$B:$B,MATCH($E49,Lid!$A:$A,0)),FIND(" ",INDEX(Lid!$B:$B,MATCH($E49,Lid!$A:$A,0))),256),""))</f>
        <v>WALV dag 1 J de Ruiter</v>
      </c>
      <c r="L49" s="44">
        <f t="shared" si="31"/>
        <v>16.829999999999998</v>
      </c>
      <c r="M49" s="44">
        <f t="shared" si="32"/>
        <v>0</v>
      </c>
      <c r="N49" s="44">
        <f t="shared" si="33"/>
        <v>16.829999999999998</v>
      </c>
      <c r="O49" s="42"/>
      <c r="P49" s="81"/>
      <c r="Q49" s="82"/>
      <c r="R49" s="83"/>
      <c r="S49" s="44">
        <f t="shared" si="34"/>
        <v>0</v>
      </c>
      <c r="T49" s="81"/>
      <c r="U49" s="82"/>
      <c r="V49" s="101">
        <v>1</v>
      </c>
      <c r="W49" s="44">
        <f t="shared" si="35"/>
        <v>-12.629999999999999</v>
      </c>
      <c r="X49" s="81"/>
      <c r="Y49" s="82"/>
      <c r="Z49" s="83"/>
      <c r="AA49" s="44">
        <f t="shared" si="36"/>
        <v>0</v>
      </c>
      <c r="AB49" s="81"/>
      <c r="AC49" s="82"/>
      <c r="AD49" s="101">
        <v>1</v>
      </c>
      <c r="AE49" s="44">
        <f t="shared" si="37"/>
        <v>-4.2</v>
      </c>
      <c r="AF49" s="81"/>
      <c r="AG49" s="82"/>
      <c r="AH49" s="83"/>
      <c r="AI49" s="44">
        <f t="shared" si="38"/>
        <v>0</v>
      </c>
      <c r="AJ49" s="81"/>
      <c r="AK49" s="82"/>
      <c r="AL49" s="83"/>
      <c r="AM49" s="44">
        <f t="shared" si="39"/>
        <v>0</v>
      </c>
      <c r="AN49" s="81"/>
      <c r="AO49" s="82"/>
      <c r="AP49" s="83"/>
      <c r="AQ49" s="44">
        <f t="shared" si="40"/>
        <v>0</v>
      </c>
      <c r="AR49" s="81"/>
      <c r="AS49" s="82"/>
      <c r="AT49" s="83"/>
      <c r="AU49" s="44">
        <f t="shared" si="41"/>
        <v>0</v>
      </c>
      <c r="AV49" s="81"/>
      <c r="AW49" s="82"/>
      <c r="AX49" s="83"/>
      <c r="AY49" s="44">
        <f t="shared" si="42"/>
        <v>0</v>
      </c>
      <c r="AZ49" s="81"/>
      <c r="BA49" s="82"/>
      <c r="BB49" s="83"/>
      <c r="BC49" s="44">
        <f t="shared" si="43"/>
        <v>0</v>
      </c>
      <c r="BD49" s="81"/>
      <c r="BE49" s="82"/>
      <c r="BF49" s="83"/>
      <c r="BG49" s="44">
        <f t="shared" si="44"/>
        <v>0</v>
      </c>
      <c r="BH49" s="81"/>
      <c r="BI49" s="82"/>
      <c r="BJ49" s="83"/>
      <c r="BK49" s="44">
        <f t="shared" si="45"/>
        <v>0</v>
      </c>
    </row>
    <row r="50" spans="1:63" ht="14.25" customHeight="1" x14ac:dyDescent="0.25">
      <c r="A50" s="41"/>
      <c r="B50" s="28" t="s">
        <v>2378</v>
      </c>
      <c r="C50" s="42"/>
      <c r="D50" s="35">
        <v>16</v>
      </c>
      <c r="E50" s="100">
        <v>1114</v>
      </c>
      <c r="F50" s="128"/>
      <c r="G50" s="48">
        <f t="shared" si="28"/>
        <v>44357</v>
      </c>
      <c r="H50" s="25" t="str">
        <f t="array" ref="H50">IF(I50="","",IFERROR(INDEX(Lid!$F:$F,MATCH($E50,Lid!$A:$A,0)),""))</f>
        <v>9181114D</v>
      </c>
      <c r="I50" s="93">
        <f t="shared" si="29"/>
        <v>1300</v>
      </c>
      <c r="J50" s="48" t="str">
        <f t="shared" si="30"/>
        <v>21.3.1</v>
      </c>
      <c r="K50" s="25" t="str">
        <f>IF(I50="","",IFERROR($D$6&amp;" "&amp;LEFT(INDEX(Lid!$B:$B,MATCH($E50,Lid!$A:$A,0)),1)&amp;MID(INDEX(Lid!$B:$B,MATCH($E50,Lid!$A:$A,0)),FIND(" ",INDEX(Lid!$B:$B,MATCH($E50,Lid!$A:$A,0))),256),""))</f>
        <v>WALV dag 1 M Mooij</v>
      </c>
      <c r="L50" s="44">
        <f t="shared" si="31"/>
        <v>16.829999999999998</v>
      </c>
      <c r="M50" s="44">
        <f t="shared" si="32"/>
        <v>0</v>
      </c>
      <c r="N50" s="44">
        <f t="shared" si="33"/>
        <v>16.829999999999998</v>
      </c>
      <c r="O50" s="42"/>
      <c r="P50" s="81"/>
      <c r="Q50" s="82"/>
      <c r="R50" s="83"/>
      <c r="S50" s="44">
        <f t="shared" si="34"/>
        <v>0</v>
      </c>
      <c r="T50" s="81"/>
      <c r="U50" s="82"/>
      <c r="V50" s="101">
        <v>1</v>
      </c>
      <c r="W50" s="44">
        <f t="shared" si="35"/>
        <v>-12.629999999999999</v>
      </c>
      <c r="X50" s="81"/>
      <c r="Y50" s="82"/>
      <c r="Z50" s="83"/>
      <c r="AA50" s="44">
        <f t="shared" si="36"/>
        <v>0</v>
      </c>
      <c r="AB50" s="81"/>
      <c r="AC50" s="82"/>
      <c r="AD50" s="101">
        <v>1</v>
      </c>
      <c r="AE50" s="44">
        <f t="shared" si="37"/>
        <v>-4.2</v>
      </c>
      <c r="AF50" s="81"/>
      <c r="AG50" s="82"/>
      <c r="AH50" s="83"/>
      <c r="AI50" s="44">
        <f t="shared" si="38"/>
        <v>0</v>
      </c>
      <c r="AJ50" s="81"/>
      <c r="AK50" s="82"/>
      <c r="AL50" s="83"/>
      <c r="AM50" s="44">
        <f t="shared" si="39"/>
        <v>0</v>
      </c>
      <c r="AN50" s="81"/>
      <c r="AO50" s="82"/>
      <c r="AP50" s="83"/>
      <c r="AQ50" s="44">
        <f t="shared" si="40"/>
        <v>0</v>
      </c>
      <c r="AR50" s="81"/>
      <c r="AS50" s="82"/>
      <c r="AT50" s="83"/>
      <c r="AU50" s="44">
        <f t="shared" si="41"/>
        <v>0</v>
      </c>
      <c r="AV50" s="81"/>
      <c r="AW50" s="82"/>
      <c r="AX50" s="83"/>
      <c r="AY50" s="44">
        <f t="shared" si="42"/>
        <v>0</v>
      </c>
      <c r="AZ50" s="81"/>
      <c r="BA50" s="82"/>
      <c r="BB50" s="83"/>
      <c r="BC50" s="44">
        <f t="shared" si="43"/>
        <v>0</v>
      </c>
      <c r="BD50" s="81"/>
      <c r="BE50" s="82"/>
      <c r="BF50" s="83"/>
      <c r="BG50" s="44">
        <f t="shared" si="44"/>
        <v>0</v>
      </c>
      <c r="BH50" s="81"/>
      <c r="BI50" s="82"/>
      <c r="BJ50" s="83"/>
      <c r="BK50" s="44">
        <f t="shared" si="45"/>
        <v>0</v>
      </c>
    </row>
    <row r="51" spans="1:63" ht="14.25" customHeight="1" x14ac:dyDescent="0.25">
      <c r="A51" s="91">
        <v>1</v>
      </c>
      <c r="B51" s="92" t="s">
        <v>2379</v>
      </c>
      <c r="C51" s="42"/>
      <c r="D51" s="35">
        <v>17</v>
      </c>
      <c r="E51" s="100">
        <v>1211</v>
      </c>
      <c r="F51" s="128"/>
      <c r="G51" s="48">
        <f t="shared" si="28"/>
        <v>44357</v>
      </c>
      <c r="H51" s="25" t="str">
        <f t="array" ref="H51">IF(I51="","",IFERROR(INDEX(Lid!$F:$F,MATCH($E51,Lid!$A:$A,0)),""))</f>
        <v>9191211D</v>
      </c>
      <c r="I51" s="93">
        <f t="shared" si="29"/>
        <v>1300</v>
      </c>
      <c r="J51" s="48" t="str">
        <f t="shared" si="30"/>
        <v>21.3.1</v>
      </c>
      <c r="K51" s="25" t="str">
        <f>IF(I51="","",IFERROR($D$6&amp;" "&amp;LEFT(INDEX(Lid!$B:$B,MATCH($E51,Lid!$A:$A,0)),1)&amp;MID(INDEX(Lid!$B:$B,MATCH($E51,Lid!$A:$A,0)),FIND(" ",INDEX(Lid!$B:$B,MATCH($E51,Lid!$A:$A,0))),256),""))</f>
        <v>WALV dag 1 F Zandhuis</v>
      </c>
      <c r="L51" s="44">
        <f t="shared" si="31"/>
        <v>16.829999999999998</v>
      </c>
      <c r="M51" s="44">
        <f t="shared" si="32"/>
        <v>0</v>
      </c>
      <c r="N51" s="44">
        <f t="shared" si="33"/>
        <v>16.829999999999998</v>
      </c>
      <c r="O51" s="42"/>
      <c r="P51" s="81"/>
      <c r="Q51" s="82"/>
      <c r="R51" s="83"/>
      <c r="S51" s="44">
        <f t="shared" si="34"/>
        <v>0</v>
      </c>
      <c r="T51" s="81"/>
      <c r="U51" s="82"/>
      <c r="V51" s="101">
        <v>1</v>
      </c>
      <c r="W51" s="44">
        <f t="shared" si="35"/>
        <v>-12.629999999999999</v>
      </c>
      <c r="X51" s="81"/>
      <c r="Y51" s="82"/>
      <c r="Z51" s="83"/>
      <c r="AA51" s="44">
        <f t="shared" si="36"/>
        <v>0</v>
      </c>
      <c r="AB51" s="81"/>
      <c r="AC51" s="82"/>
      <c r="AD51" s="101">
        <v>1</v>
      </c>
      <c r="AE51" s="44">
        <f t="shared" si="37"/>
        <v>-4.2</v>
      </c>
      <c r="AF51" s="81"/>
      <c r="AG51" s="82"/>
      <c r="AH51" s="83"/>
      <c r="AI51" s="44">
        <f t="shared" si="38"/>
        <v>0</v>
      </c>
      <c r="AJ51" s="81"/>
      <c r="AK51" s="82"/>
      <c r="AL51" s="83"/>
      <c r="AM51" s="44">
        <f t="shared" si="39"/>
        <v>0</v>
      </c>
      <c r="AN51" s="81"/>
      <c r="AO51" s="82"/>
      <c r="AP51" s="83"/>
      <c r="AQ51" s="44">
        <f t="shared" si="40"/>
        <v>0</v>
      </c>
      <c r="AR51" s="81"/>
      <c r="AS51" s="82"/>
      <c r="AT51" s="83"/>
      <c r="AU51" s="44">
        <f t="shared" si="41"/>
        <v>0</v>
      </c>
      <c r="AV51" s="81"/>
      <c r="AW51" s="82"/>
      <c r="AX51" s="83"/>
      <c r="AY51" s="44">
        <f t="shared" si="42"/>
        <v>0</v>
      </c>
      <c r="AZ51" s="81"/>
      <c r="BA51" s="82"/>
      <c r="BB51" s="83"/>
      <c r="BC51" s="44">
        <f t="shared" si="43"/>
        <v>0</v>
      </c>
      <c r="BD51" s="81"/>
      <c r="BE51" s="82"/>
      <c r="BF51" s="83"/>
      <c r="BG51" s="44">
        <f t="shared" si="44"/>
        <v>0</v>
      </c>
      <c r="BH51" s="81"/>
      <c r="BI51" s="82"/>
      <c r="BJ51" s="83"/>
      <c r="BK51" s="44">
        <f t="shared" si="45"/>
        <v>0</v>
      </c>
    </row>
    <row r="52" spans="1:63" ht="14.25" customHeight="1" x14ac:dyDescent="0.25">
      <c r="A52" s="94">
        <f t="shared" ref="A52:A68" ca="1" si="47">IFERROR(MATCH("*"&amp;$B$51&amp;"*",INDIRECT("GBK!B" &amp; A51 + 1 &amp;":B99999"),0)+A51,"")</f>
        <v>19</v>
      </c>
      <c r="B52" s="32" t="str">
        <f t="array" aca="1" ref="B52" ca="1">IFERROR(INDEX(GBK!A:A,A52) &amp; " - " &amp; INDEX(GBK!B:B,A52),"")</f>
        <v>0193 - Schulties (0.49 per stuk)</v>
      </c>
      <c r="C52" s="42"/>
      <c r="D52" s="35">
        <v>18</v>
      </c>
      <c r="E52" s="100">
        <v>997</v>
      </c>
      <c r="F52" s="128"/>
      <c r="G52" s="48">
        <f t="shared" si="28"/>
        <v>44357</v>
      </c>
      <c r="H52" s="25" t="str">
        <f t="array" ref="H52">IF(I52="","",IFERROR(INDEX(Lid!$F:$F,MATCH($E52,Lid!$A:$A,0)),""))</f>
        <v>916997D</v>
      </c>
      <c r="I52" s="93">
        <f t="shared" si="29"/>
        <v>1300</v>
      </c>
      <c r="J52" s="48" t="str">
        <f t="shared" si="30"/>
        <v>21.3.1</v>
      </c>
      <c r="K52" s="25" t="str">
        <f>IF(I52="","",IFERROR($D$6&amp;" "&amp;LEFT(INDEX(Lid!$B:$B,MATCH($E52,Lid!$A:$A,0)),1)&amp;MID(INDEX(Lid!$B:$B,MATCH($E52,Lid!$A:$A,0)),FIND(" ",INDEX(Lid!$B:$B,MATCH($E52,Lid!$A:$A,0))),256),""))</f>
        <v>WALV dag 1 J Schrijver</v>
      </c>
      <c r="L52" s="44">
        <f t="shared" si="31"/>
        <v>16.829999999999998</v>
      </c>
      <c r="M52" s="44">
        <f t="shared" si="32"/>
        <v>0</v>
      </c>
      <c r="N52" s="44">
        <f t="shared" si="33"/>
        <v>16.829999999999998</v>
      </c>
      <c r="O52" s="42"/>
      <c r="P52" s="81"/>
      <c r="Q52" s="82"/>
      <c r="R52" s="83"/>
      <c r="S52" s="44">
        <f t="shared" si="34"/>
        <v>0</v>
      </c>
      <c r="T52" s="81"/>
      <c r="U52" s="82"/>
      <c r="V52" s="101">
        <v>1</v>
      </c>
      <c r="W52" s="44">
        <f t="shared" si="35"/>
        <v>-12.629999999999999</v>
      </c>
      <c r="X52" s="81"/>
      <c r="Y52" s="82"/>
      <c r="Z52" s="83"/>
      <c r="AA52" s="44">
        <f t="shared" si="36"/>
        <v>0</v>
      </c>
      <c r="AB52" s="81"/>
      <c r="AC52" s="82"/>
      <c r="AD52" s="101">
        <v>1</v>
      </c>
      <c r="AE52" s="44">
        <f t="shared" si="37"/>
        <v>-4.2</v>
      </c>
      <c r="AF52" s="81"/>
      <c r="AG52" s="82"/>
      <c r="AH52" s="83"/>
      <c r="AI52" s="44">
        <f t="shared" si="38"/>
        <v>0</v>
      </c>
      <c r="AJ52" s="81"/>
      <c r="AK52" s="82"/>
      <c r="AL52" s="83"/>
      <c r="AM52" s="44">
        <f t="shared" si="39"/>
        <v>0</v>
      </c>
      <c r="AN52" s="81"/>
      <c r="AO52" s="82"/>
      <c r="AP52" s="83"/>
      <c r="AQ52" s="44">
        <f t="shared" si="40"/>
        <v>0</v>
      </c>
      <c r="AR52" s="81"/>
      <c r="AS52" s="82"/>
      <c r="AT52" s="83"/>
      <c r="AU52" s="44">
        <f t="shared" si="41"/>
        <v>0</v>
      </c>
      <c r="AV52" s="81"/>
      <c r="AW52" s="82"/>
      <c r="AX52" s="83"/>
      <c r="AY52" s="44">
        <f t="shared" si="42"/>
        <v>0</v>
      </c>
      <c r="AZ52" s="81"/>
      <c r="BA52" s="82"/>
      <c r="BB52" s="83"/>
      <c r="BC52" s="44">
        <f t="shared" si="43"/>
        <v>0</v>
      </c>
      <c r="BD52" s="81"/>
      <c r="BE52" s="82"/>
      <c r="BF52" s="83"/>
      <c r="BG52" s="44">
        <f t="shared" si="44"/>
        <v>0</v>
      </c>
      <c r="BH52" s="81"/>
      <c r="BI52" s="82"/>
      <c r="BJ52" s="83"/>
      <c r="BK52" s="44">
        <f t="shared" si="45"/>
        <v>0</v>
      </c>
    </row>
    <row r="53" spans="1:63" ht="14.25" customHeight="1" x14ac:dyDescent="0.25">
      <c r="A53" s="94" t="str">
        <f t="shared" ca="1" si="47"/>
        <v/>
      </c>
      <c r="B53" s="32" t="str">
        <f t="array" aca="1" ref="B53" ca="1">IFERROR(INDEX(GBK!A:A,A53) &amp; " - " &amp; INDEX(GBK!B:B,A53),"")</f>
        <v/>
      </c>
      <c r="C53" s="42"/>
      <c r="D53" s="35">
        <v>19</v>
      </c>
      <c r="E53" s="100">
        <v>1138</v>
      </c>
      <c r="F53" s="128"/>
      <c r="G53" s="48">
        <f t="shared" si="28"/>
        <v>44357</v>
      </c>
      <c r="H53" s="25" t="str">
        <f t="array" ref="H53">IF(I53="","",IFERROR(INDEX(Lid!$F:$F,MATCH($E53,Lid!$A:$A,0)),""))</f>
        <v>9181138D</v>
      </c>
      <c r="I53" s="93">
        <f t="shared" si="29"/>
        <v>1300</v>
      </c>
      <c r="J53" s="48" t="str">
        <f t="shared" si="30"/>
        <v>21.3.1</v>
      </c>
      <c r="K53" s="25" t="str">
        <f>IF(I53="","",IFERROR($D$6&amp;" "&amp;LEFT(INDEX(Lid!$B:$B,MATCH($E53,Lid!$A:$A,0)),1)&amp;MID(INDEX(Lid!$B:$B,MATCH($E53,Lid!$A:$A,0)),FIND(" ",INDEX(Lid!$B:$B,MATCH($E53,Lid!$A:$A,0))),256),""))</f>
        <v>WALV dag 1 P de Rijk</v>
      </c>
      <c r="L53" s="44">
        <f t="shared" si="31"/>
        <v>16.829999999999998</v>
      </c>
      <c r="M53" s="44">
        <f t="shared" si="32"/>
        <v>0</v>
      </c>
      <c r="N53" s="44">
        <f t="shared" si="33"/>
        <v>16.829999999999998</v>
      </c>
      <c r="O53" s="42"/>
      <c r="P53" s="81"/>
      <c r="Q53" s="82"/>
      <c r="R53" s="83"/>
      <c r="S53" s="44">
        <f t="shared" si="34"/>
        <v>0</v>
      </c>
      <c r="T53" s="81"/>
      <c r="U53" s="82"/>
      <c r="V53" s="101">
        <v>1</v>
      </c>
      <c r="W53" s="44">
        <f t="shared" si="35"/>
        <v>-12.629999999999999</v>
      </c>
      <c r="X53" s="81"/>
      <c r="Y53" s="82"/>
      <c r="Z53" s="83"/>
      <c r="AA53" s="44">
        <f t="shared" si="36"/>
        <v>0</v>
      </c>
      <c r="AB53" s="81"/>
      <c r="AC53" s="82"/>
      <c r="AD53" s="101">
        <v>1</v>
      </c>
      <c r="AE53" s="44">
        <f t="shared" si="37"/>
        <v>-4.2</v>
      </c>
      <c r="AF53" s="81"/>
      <c r="AG53" s="82"/>
      <c r="AH53" s="83"/>
      <c r="AI53" s="44">
        <f t="shared" si="38"/>
        <v>0</v>
      </c>
      <c r="AJ53" s="81"/>
      <c r="AK53" s="82"/>
      <c r="AL53" s="83"/>
      <c r="AM53" s="44">
        <f t="shared" si="39"/>
        <v>0</v>
      </c>
      <c r="AN53" s="81"/>
      <c r="AO53" s="82"/>
      <c r="AP53" s="83"/>
      <c r="AQ53" s="44">
        <f t="shared" si="40"/>
        <v>0</v>
      </c>
      <c r="AR53" s="81"/>
      <c r="AS53" s="82"/>
      <c r="AT53" s="83"/>
      <c r="AU53" s="44">
        <f t="shared" si="41"/>
        <v>0</v>
      </c>
      <c r="AV53" s="81"/>
      <c r="AW53" s="82"/>
      <c r="AX53" s="83"/>
      <c r="AY53" s="44">
        <f t="shared" si="42"/>
        <v>0</v>
      </c>
      <c r="AZ53" s="81"/>
      <c r="BA53" s="82"/>
      <c r="BB53" s="83"/>
      <c r="BC53" s="44">
        <f t="shared" si="43"/>
        <v>0</v>
      </c>
      <c r="BD53" s="81"/>
      <c r="BE53" s="82"/>
      <c r="BF53" s="83"/>
      <c r="BG53" s="44">
        <f t="shared" si="44"/>
        <v>0</v>
      </c>
      <c r="BH53" s="81"/>
      <c r="BI53" s="82"/>
      <c r="BJ53" s="83"/>
      <c r="BK53" s="44">
        <f t="shared" si="45"/>
        <v>0</v>
      </c>
    </row>
    <row r="54" spans="1:63" ht="14.25" customHeight="1" x14ac:dyDescent="0.25">
      <c r="A54" s="94" t="str">
        <f t="shared" ca="1" si="47"/>
        <v/>
      </c>
      <c r="B54" s="32" t="str">
        <f t="array" aca="1" ref="B54" ca="1">IFERROR(INDEX(GBK!A:A,A54) &amp; " - " &amp; INDEX(GBK!B:B,A54),"")</f>
        <v/>
      </c>
      <c r="C54" s="42"/>
      <c r="D54" s="35">
        <v>20</v>
      </c>
      <c r="E54" s="100">
        <v>1231</v>
      </c>
      <c r="F54" s="128"/>
      <c r="G54" s="48">
        <f t="shared" si="28"/>
        <v>44357</v>
      </c>
      <c r="H54" s="25" t="str">
        <f t="array" ref="H54">IF(I54="","",IFERROR(INDEX(Lid!$F:$F,MATCH($E54,Lid!$A:$A,0)),""))</f>
        <v>9201231D</v>
      </c>
      <c r="I54" s="93">
        <f t="shared" si="29"/>
        <v>1300</v>
      </c>
      <c r="J54" s="48" t="str">
        <f t="shared" si="30"/>
        <v>21.3.1</v>
      </c>
      <c r="K54" s="25" t="str">
        <f>IF(I54="","",IFERROR($D$6&amp;" "&amp;LEFT(INDEX(Lid!$B:$B,MATCH($E54,Lid!$A:$A,0)),1)&amp;MID(INDEX(Lid!$B:$B,MATCH($E54,Lid!$A:$A,0)),FIND(" ",INDEX(Lid!$B:$B,MATCH($E54,Lid!$A:$A,0))),256),""))</f>
        <v>WALV dag 1 D van Erp</v>
      </c>
      <c r="L54" s="44">
        <f t="shared" si="31"/>
        <v>27.83</v>
      </c>
      <c r="M54" s="44">
        <f t="shared" si="32"/>
        <v>0</v>
      </c>
      <c r="N54" s="44">
        <f t="shared" si="33"/>
        <v>27.83</v>
      </c>
      <c r="O54" s="42"/>
      <c r="P54" s="81"/>
      <c r="Q54" s="82"/>
      <c r="R54" s="83"/>
      <c r="S54" s="44">
        <f t="shared" si="34"/>
        <v>0</v>
      </c>
      <c r="T54" s="81"/>
      <c r="U54" s="82"/>
      <c r="V54" s="101">
        <v>1</v>
      </c>
      <c r="W54" s="44">
        <f t="shared" si="35"/>
        <v>-12.629999999999999</v>
      </c>
      <c r="X54" s="81"/>
      <c r="Y54" s="82"/>
      <c r="Z54" s="83"/>
      <c r="AA54" s="44">
        <f t="shared" si="36"/>
        <v>0</v>
      </c>
      <c r="AB54" s="81"/>
      <c r="AC54" s="82"/>
      <c r="AD54" s="101">
        <v>1</v>
      </c>
      <c r="AE54" s="44">
        <f t="shared" si="37"/>
        <v>-4.2</v>
      </c>
      <c r="AF54" s="81"/>
      <c r="AG54" s="82"/>
      <c r="AH54" s="101">
        <v>1</v>
      </c>
      <c r="AI54" s="44">
        <f t="shared" si="38"/>
        <v>-11</v>
      </c>
      <c r="AJ54" s="81"/>
      <c r="AK54" s="82"/>
      <c r="AL54" s="83"/>
      <c r="AM54" s="44">
        <f t="shared" si="39"/>
        <v>0</v>
      </c>
      <c r="AN54" s="81"/>
      <c r="AO54" s="82"/>
      <c r="AP54" s="83"/>
      <c r="AQ54" s="44">
        <f t="shared" si="40"/>
        <v>0</v>
      </c>
      <c r="AR54" s="81"/>
      <c r="AS54" s="82"/>
      <c r="AT54" s="83"/>
      <c r="AU54" s="44">
        <f t="shared" si="41"/>
        <v>0</v>
      </c>
      <c r="AV54" s="81"/>
      <c r="AW54" s="82"/>
      <c r="AX54" s="83"/>
      <c r="AY54" s="44">
        <f t="shared" si="42"/>
        <v>0</v>
      </c>
      <c r="AZ54" s="81"/>
      <c r="BA54" s="82"/>
      <c r="BB54" s="83"/>
      <c r="BC54" s="44">
        <f t="shared" si="43"/>
        <v>0</v>
      </c>
      <c r="BD54" s="81"/>
      <c r="BE54" s="82"/>
      <c r="BF54" s="83"/>
      <c r="BG54" s="44">
        <f t="shared" si="44"/>
        <v>0</v>
      </c>
      <c r="BH54" s="81"/>
      <c r="BI54" s="82"/>
      <c r="BJ54" s="83"/>
      <c r="BK54" s="44">
        <f t="shared" si="45"/>
        <v>0</v>
      </c>
    </row>
    <row r="55" spans="1:63" ht="14.25" customHeight="1" x14ac:dyDescent="0.25">
      <c r="A55" s="94" t="str">
        <f t="shared" ca="1" si="47"/>
        <v/>
      </c>
      <c r="B55" s="32" t="str">
        <f t="array" aca="1" ref="B55" ca="1">IFERROR(INDEX(GBK!A:A,A55) &amp; " - " &amp; INDEX(GBK!B:B,A55),"")</f>
        <v/>
      </c>
      <c r="C55" s="42"/>
      <c r="D55" s="35">
        <v>21</v>
      </c>
      <c r="E55" s="100">
        <v>1006</v>
      </c>
      <c r="F55" s="128"/>
      <c r="G55" s="48">
        <f t="shared" si="28"/>
        <v>44357</v>
      </c>
      <c r="H55" s="25" t="str">
        <f t="array" ref="H55">IF(I55="","",IFERROR(INDEX(Lid!$F:$F,MATCH($E55,Lid!$A:$A,0)),""))</f>
        <v>9161006D</v>
      </c>
      <c r="I55" s="93">
        <f t="shared" si="29"/>
        <v>1300</v>
      </c>
      <c r="J55" s="48" t="str">
        <f t="shared" si="30"/>
        <v>21.3.1</v>
      </c>
      <c r="K55" s="25" t="str">
        <f>IF(I55="","",IFERROR($D$6&amp;" "&amp;LEFT(INDEX(Lid!$B:$B,MATCH($E55,Lid!$A:$A,0)),1)&amp;MID(INDEX(Lid!$B:$B,MATCH($E55,Lid!$A:$A,0)),FIND(" ",INDEX(Lid!$B:$B,MATCH($E55,Lid!$A:$A,0))),256),""))</f>
        <v>WALV dag 1 W Grul</v>
      </c>
      <c r="L55" s="44">
        <f t="shared" si="31"/>
        <v>12.629999999999999</v>
      </c>
      <c r="M55" s="44">
        <f t="shared" si="32"/>
        <v>0</v>
      </c>
      <c r="N55" s="44">
        <f t="shared" si="33"/>
        <v>12.629999999999999</v>
      </c>
      <c r="O55" s="42"/>
      <c r="P55" s="81"/>
      <c r="Q55" s="82"/>
      <c r="R55" s="83"/>
      <c r="S55" s="44">
        <f t="shared" si="34"/>
        <v>0</v>
      </c>
      <c r="T55" s="81"/>
      <c r="U55" s="82"/>
      <c r="V55" s="101">
        <v>1</v>
      </c>
      <c r="W55" s="44">
        <f t="shared" si="35"/>
        <v>-12.629999999999999</v>
      </c>
      <c r="X55" s="81"/>
      <c r="Y55" s="82"/>
      <c r="Z55" s="83"/>
      <c r="AA55" s="44">
        <f t="shared" si="36"/>
        <v>0</v>
      </c>
      <c r="AB55" s="81"/>
      <c r="AC55" s="82"/>
      <c r="AD55" s="83"/>
      <c r="AE55" s="44">
        <f t="shared" si="37"/>
        <v>0</v>
      </c>
      <c r="AF55" s="81"/>
      <c r="AG55" s="82"/>
      <c r="AH55" s="83"/>
      <c r="AI55" s="44">
        <f t="shared" si="38"/>
        <v>0</v>
      </c>
      <c r="AJ55" s="81"/>
      <c r="AK55" s="82"/>
      <c r="AL55" s="83"/>
      <c r="AM55" s="44">
        <f t="shared" si="39"/>
        <v>0</v>
      </c>
      <c r="AN55" s="81"/>
      <c r="AO55" s="82"/>
      <c r="AP55" s="83"/>
      <c r="AQ55" s="44">
        <f t="shared" si="40"/>
        <v>0</v>
      </c>
      <c r="AR55" s="81"/>
      <c r="AS55" s="82"/>
      <c r="AT55" s="83"/>
      <c r="AU55" s="44">
        <f t="shared" si="41"/>
        <v>0</v>
      </c>
      <c r="AV55" s="81"/>
      <c r="AW55" s="82"/>
      <c r="AX55" s="83"/>
      <c r="AY55" s="44">
        <f t="shared" si="42"/>
        <v>0</v>
      </c>
      <c r="AZ55" s="81"/>
      <c r="BA55" s="82"/>
      <c r="BB55" s="83"/>
      <c r="BC55" s="44">
        <f t="shared" si="43"/>
        <v>0</v>
      </c>
      <c r="BD55" s="81"/>
      <c r="BE55" s="82"/>
      <c r="BF55" s="83"/>
      <c r="BG55" s="44">
        <f t="shared" si="44"/>
        <v>0</v>
      </c>
      <c r="BH55" s="81"/>
      <c r="BI55" s="82"/>
      <c r="BJ55" s="83"/>
      <c r="BK55" s="44">
        <f t="shared" si="45"/>
        <v>0</v>
      </c>
    </row>
    <row r="56" spans="1:63" ht="14.25" customHeight="1" x14ac:dyDescent="0.25">
      <c r="A56" s="94" t="str">
        <f t="shared" ca="1" si="47"/>
        <v/>
      </c>
      <c r="B56" s="32" t="str">
        <f t="array" aca="1" ref="B56" ca="1">IFERROR(INDEX(GBK!A:A,A56) &amp; " - " &amp; INDEX(GBK!B:B,A56),"")</f>
        <v/>
      </c>
      <c r="C56" s="42"/>
      <c r="D56" s="35">
        <v>22</v>
      </c>
      <c r="E56" s="100">
        <v>1015</v>
      </c>
      <c r="F56" s="128"/>
      <c r="G56" s="48">
        <f t="shared" si="28"/>
        <v>44357</v>
      </c>
      <c r="H56" s="25" t="str">
        <f t="array" ref="H56">IF(I56="","",IFERROR(INDEX(Lid!$F:$F,MATCH($E56,Lid!$A:$A,0)),""))</f>
        <v>9161015D</v>
      </c>
      <c r="I56" s="93">
        <f t="shared" si="29"/>
        <v>1300</v>
      </c>
      <c r="J56" s="48" t="str">
        <f t="shared" si="30"/>
        <v>21.3.1</v>
      </c>
      <c r="K56" s="25" t="str">
        <f>IF(I56="","",IFERROR($D$6&amp;" "&amp;LEFT(INDEX(Lid!$B:$B,MATCH($E56,Lid!$A:$A,0)),1)&amp;MID(INDEX(Lid!$B:$B,MATCH($E56,Lid!$A:$A,0)),FIND(" ",INDEX(Lid!$B:$B,MATCH($E56,Lid!$A:$A,0))),256),""))</f>
        <v>WALV dag 1 S van Hasselt</v>
      </c>
      <c r="L56" s="44">
        <f t="shared" si="31"/>
        <v>12.629999999999999</v>
      </c>
      <c r="M56" s="44">
        <f t="shared" si="32"/>
        <v>0</v>
      </c>
      <c r="N56" s="44">
        <f t="shared" si="33"/>
        <v>12.629999999999999</v>
      </c>
      <c r="O56" s="42"/>
      <c r="P56" s="81"/>
      <c r="Q56" s="82"/>
      <c r="R56" s="83"/>
      <c r="S56" s="44">
        <f t="shared" si="34"/>
        <v>0</v>
      </c>
      <c r="T56" s="81"/>
      <c r="U56" s="82"/>
      <c r="V56" s="101">
        <v>1</v>
      </c>
      <c r="W56" s="44">
        <f t="shared" si="35"/>
        <v>-12.629999999999999</v>
      </c>
      <c r="X56" s="81"/>
      <c r="Y56" s="82"/>
      <c r="Z56" s="83"/>
      <c r="AA56" s="44">
        <f t="shared" si="36"/>
        <v>0</v>
      </c>
      <c r="AB56" s="81"/>
      <c r="AC56" s="82"/>
      <c r="AD56" s="83"/>
      <c r="AE56" s="44">
        <f t="shared" si="37"/>
        <v>0</v>
      </c>
      <c r="AF56" s="81"/>
      <c r="AG56" s="82"/>
      <c r="AH56" s="83"/>
      <c r="AI56" s="44">
        <f t="shared" si="38"/>
        <v>0</v>
      </c>
      <c r="AJ56" s="81"/>
      <c r="AK56" s="82"/>
      <c r="AL56" s="83"/>
      <c r="AM56" s="44">
        <f t="shared" si="39"/>
        <v>0</v>
      </c>
      <c r="AN56" s="81"/>
      <c r="AO56" s="82"/>
      <c r="AP56" s="83"/>
      <c r="AQ56" s="44">
        <f t="shared" si="40"/>
        <v>0</v>
      </c>
      <c r="AR56" s="81"/>
      <c r="AS56" s="82"/>
      <c r="AT56" s="83"/>
      <c r="AU56" s="44">
        <f t="shared" si="41"/>
        <v>0</v>
      </c>
      <c r="AV56" s="81"/>
      <c r="AW56" s="82"/>
      <c r="AX56" s="83"/>
      <c r="AY56" s="44">
        <f t="shared" si="42"/>
        <v>0</v>
      </c>
      <c r="AZ56" s="81"/>
      <c r="BA56" s="82"/>
      <c r="BB56" s="83"/>
      <c r="BC56" s="44">
        <f t="shared" si="43"/>
        <v>0</v>
      </c>
      <c r="BD56" s="81"/>
      <c r="BE56" s="82"/>
      <c r="BF56" s="83"/>
      <c r="BG56" s="44">
        <f t="shared" si="44"/>
        <v>0</v>
      </c>
      <c r="BH56" s="81"/>
      <c r="BI56" s="82"/>
      <c r="BJ56" s="83"/>
      <c r="BK56" s="44">
        <f t="shared" si="45"/>
        <v>0</v>
      </c>
    </row>
    <row r="57" spans="1:63" ht="14.25" customHeight="1" x14ac:dyDescent="0.25">
      <c r="A57" s="94" t="str">
        <f t="shared" ca="1" si="47"/>
        <v/>
      </c>
      <c r="B57" s="32" t="str">
        <f t="array" aca="1" ref="B57" ca="1">IFERROR(INDEX(GBK!A:A,A57) &amp; " - " &amp; INDEX(GBK!B:B,A57),"")</f>
        <v/>
      </c>
      <c r="C57" s="42"/>
      <c r="D57" s="35">
        <v>23</v>
      </c>
      <c r="E57" s="100">
        <v>672</v>
      </c>
      <c r="F57" s="128"/>
      <c r="G57" s="48">
        <f t="shared" si="28"/>
        <v>44357</v>
      </c>
      <c r="H57" s="25" t="str">
        <f t="array" ref="H57">IF(I57="","",IFERROR(INDEX(Lid!$F:$F,MATCH($E57,Lid!$A:$A,0)),""))</f>
        <v>913672D</v>
      </c>
      <c r="I57" s="93">
        <f t="shared" si="29"/>
        <v>1300</v>
      </c>
      <c r="J57" s="48" t="str">
        <f t="shared" si="30"/>
        <v>21.3.1</v>
      </c>
      <c r="K57" s="25" t="str">
        <f>IF(I57="","",IFERROR($D$6&amp;" "&amp;LEFT(INDEX(Lid!$B:$B,MATCH($E57,Lid!$A:$A,0)),1)&amp;MID(INDEX(Lid!$B:$B,MATCH($E57,Lid!$A:$A,0)),FIND(" ",INDEX(Lid!$B:$B,MATCH($E57,Lid!$A:$A,0))),256),""))</f>
        <v>WALV dag 1 M Bruil</v>
      </c>
      <c r="L57" s="44">
        <f t="shared" si="31"/>
        <v>12.629999999999999</v>
      </c>
      <c r="M57" s="44">
        <f t="shared" si="32"/>
        <v>0</v>
      </c>
      <c r="N57" s="44">
        <f t="shared" si="33"/>
        <v>12.629999999999999</v>
      </c>
      <c r="O57" s="42"/>
      <c r="P57" s="81"/>
      <c r="Q57" s="82"/>
      <c r="R57" s="83"/>
      <c r="S57" s="44">
        <f t="shared" si="34"/>
        <v>0</v>
      </c>
      <c r="T57" s="81"/>
      <c r="U57" s="82"/>
      <c r="V57" s="101">
        <v>1</v>
      </c>
      <c r="W57" s="44">
        <f t="shared" si="35"/>
        <v>-12.629999999999999</v>
      </c>
      <c r="X57" s="81"/>
      <c r="Y57" s="82"/>
      <c r="Z57" s="83"/>
      <c r="AA57" s="44">
        <f t="shared" si="36"/>
        <v>0</v>
      </c>
      <c r="AB57" s="81"/>
      <c r="AC57" s="82"/>
      <c r="AD57" s="83"/>
      <c r="AE57" s="44">
        <f t="shared" si="37"/>
        <v>0</v>
      </c>
      <c r="AF57" s="81"/>
      <c r="AG57" s="82"/>
      <c r="AH57" s="83"/>
      <c r="AI57" s="44">
        <f t="shared" si="38"/>
        <v>0</v>
      </c>
      <c r="AJ57" s="81"/>
      <c r="AK57" s="82"/>
      <c r="AL57" s="83"/>
      <c r="AM57" s="44">
        <f t="shared" si="39"/>
        <v>0</v>
      </c>
      <c r="AN57" s="81"/>
      <c r="AO57" s="82"/>
      <c r="AP57" s="83"/>
      <c r="AQ57" s="44">
        <f t="shared" si="40"/>
        <v>0</v>
      </c>
      <c r="AR57" s="81"/>
      <c r="AS57" s="82"/>
      <c r="AT57" s="83"/>
      <c r="AU57" s="44">
        <f t="shared" si="41"/>
        <v>0</v>
      </c>
      <c r="AV57" s="81"/>
      <c r="AW57" s="82"/>
      <c r="AX57" s="83"/>
      <c r="AY57" s="44">
        <f t="shared" si="42"/>
        <v>0</v>
      </c>
      <c r="AZ57" s="81"/>
      <c r="BA57" s="82"/>
      <c r="BB57" s="83"/>
      <c r="BC57" s="44">
        <f t="shared" si="43"/>
        <v>0</v>
      </c>
      <c r="BD57" s="81"/>
      <c r="BE57" s="82"/>
      <c r="BF57" s="83"/>
      <c r="BG57" s="44">
        <f t="shared" si="44"/>
        <v>0</v>
      </c>
      <c r="BH57" s="81"/>
      <c r="BI57" s="82"/>
      <c r="BJ57" s="83"/>
      <c r="BK57" s="44">
        <f t="shared" si="45"/>
        <v>0</v>
      </c>
    </row>
    <row r="58" spans="1:63" ht="14.25" customHeight="1" x14ac:dyDescent="0.25">
      <c r="A58" s="94" t="str">
        <f t="shared" ca="1" si="47"/>
        <v/>
      </c>
      <c r="B58" s="32" t="str">
        <f t="array" aca="1" ref="B58" ca="1">IFERROR(INDEX(GBK!A:A,A58) &amp; " - " &amp; INDEX(GBK!B:B,A58),"")</f>
        <v/>
      </c>
      <c r="C58" s="42"/>
      <c r="D58" s="35">
        <v>24</v>
      </c>
      <c r="E58" s="100">
        <v>674</v>
      </c>
      <c r="F58" s="128"/>
      <c r="G58" s="48">
        <f t="shared" si="28"/>
        <v>44357</v>
      </c>
      <c r="H58" s="25" t="str">
        <f t="array" ref="H58">IF(I58="","",IFERROR(INDEX(Lid!$F:$F,MATCH($E58,Lid!$A:$A,0)),""))</f>
        <v>913674D</v>
      </c>
      <c r="I58" s="93">
        <f t="shared" si="29"/>
        <v>1300</v>
      </c>
      <c r="J58" s="48" t="str">
        <f t="shared" si="30"/>
        <v>21.3.1</v>
      </c>
      <c r="K58" s="25" t="str">
        <f>IF(I58="","",IFERROR($D$6&amp;" "&amp;LEFT(INDEX(Lid!$B:$B,MATCH($E58,Lid!$A:$A,0)),1)&amp;MID(INDEX(Lid!$B:$B,MATCH($E58,Lid!$A:$A,0)),FIND(" ",INDEX(Lid!$B:$B,MATCH($E58,Lid!$A:$A,0))),256),""))</f>
        <v>WALV dag 1 B de Waard</v>
      </c>
      <c r="L58" s="44">
        <f t="shared" si="31"/>
        <v>12.629999999999999</v>
      </c>
      <c r="M58" s="44">
        <f t="shared" si="32"/>
        <v>0</v>
      </c>
      <c r="N58" s="44">
        <f t="shared" si="33"/>
        <v>12.629999999999999</v>
      </c>
      <c r="O58" s="42"/>
      <c r="P58" s="81"/>
      <c r="Q58" s="82"/>
      <c r="R58" s="83"/>
      <c r="S58" s="44">
        <f t="shared" si="34"/>
        <v>0</v>
      </c>
      <c r="T58" s="81"/>
      <c r="U58" s="82"/>
      <c r="V58" s="101">
        <v>1</v>
      </c>
      <c r="W58" s="44">
        <f t="shared" si="35"/>
        <v>-12.629999999999999</v>
      </c>
      <c r="X58" s="81"/>
      <c r="Y58" s="82"/>
      <c r="Z58" s="83"/>
      <c r="AA58" s="44">
        <f t="shared" si="36"/>
        <v>0</v>
      </c>
      <c r="AB58" s="81"/>
      <c r="AC58" s="82"/>
      <c r="AD58" s="83"/>
      <c r="AE58" s="44">
        <f t="shared" si="37"/>
        <v>0</v>
      </c>
      <c r="AF58" s="81"/>
      <c r="AG58" s="82"/>
      <c r="AH58" s="83"/>
      <c r="AI58" s="44">
        <f t="shared" si="38"/>
        <v>0</v>
      </c>
      <c r="AJ58" s="81"/>
      <c r="AK58" s="82"/>
      <c r="AL58" s="83"/>
      <c r="AM58" s="44">
        <f t="shared" si="39"/>
        <v>0</v>
      </c>
      <c r="AN58" s="81"/>
      <c r="AO58" s="82"/>
      <c r="AP58" s="83"/>
      <c r="AQ58" s="44">
        <f t="shared" si="40"/>
        <v>0</v>
      </c>
      <c r="AR58" s="81"/>
      <c r="AS58" s="82"/>
      <c r="AT58" s="83"/>
      <c r="AU58" s="44">
        <f t="shared" si="41"/>
        <v>0</v>
      </c>
      <c r="AV58" s="81"/>
      <c r="AW58" s="82"/>
      <c r="AX58" s="83"/>
      <c r="AY58" s="44">
        <f t="shared" si="42"/>
        <v>0</v>
      </c>
      <c r="AZ58" s="81"/>
      <c r="BA58" s="82"/>
      <c r="BB58" s="83"/>
      <c r="BC58" s="44">
        <f t="shared" si="43"/>
        <v>0</v>
      </c>
      <c r="BD58" s="81"/>
      <c r="BE58" s="82"/>
      <c r="BF58" s="83"/>
      <c r="BG58" s="44">
        <f t="shared" si="44"/>
        <v>0</v>
      </c>
      <c r="BH58" s="81"/>
      <c r="BI58" s="82"/>
      <c r="BJ58" s="83"/>
      <c r="BK58" s="44">
        <f t="shared" si="45"/>
        <v>0</v>
      </c>
    </row>
    <row r="59" spans="1:63" ht="14.25" customHeight="1" x14ac:dyDescent="0.25">
      <c r="A59" s="94" t="str">
        <f t="shared" ca="1" si="47"/>
        <v/>
      </c>
      <c r="B59" s="32" t="str">
        <f t="array" aca="1" ref="B59" ca="1">IFERROR(INDEX(GBK!A:A,A59) &amp; " - " &amp; INDEX(GBK!B:B,A59),"")</f>
        <v/>
      </c>
      <c r="C59" s="42"/>
      <c r="D59" s="35">
        <v>25</v>
      </c>
      <c r="E59" s="100">
        <v>884</v>
      </c>
      <c r="F59" s="128"/>
      <c r="G59" s="48">
        <f t="shared" si="28"/>
        <v>44357</v>
      </c>
      <c r="H59" s="25" t="str">
        <f t="array" ref="H59">IF(I59="","",IFERROR(INDEX(Lid!$F:$F,MATCH($E59,Lid!$A:$A,0)),""))</f>
        <v>915884D</v>
      </c>
      <c r="I59" s="93">
        <f t="shared" si="29"/>
        <v>1300</v>
      </c>
      <c r="J59" s="48" t="str">
        <f t="shared" si="30"/>
        <v>21.3.1</v>
      </c>
      <c r="K59" s="25" t="str">
        <f>IF(I59="","",IFERROR($D$6&amp;" "&amp;LEFT(INDEX(Lid!$B:$B,MATCH($E59,Lid!$A:$A,0)),1)&amp;MID(INDEX(Lid!$B:$B,MATCH($E59,Lid!$A:$A,0)),FIND(" ",INDEX(Lid!$B:$B,MATCH($E59,Lid!$A:$A,0))),256),""))</f>
        <v>WALV dag 1 M Blankespoor</v>
      </c>
      <c r="L59" s="44">
        <f t="shared" si="31"/>
        <v>12.629999999999999</v>
      </c>
      <c r="M59" s="44">
        <f t="shared" si="32"/>
        <v>0</v>
      </c>
      <c r="N59" s="44">
        <f t="shared" si="33"/>
        <v>12.629999999999999</v>
      </c>
      <c r="O59" s="42"/>
      <c r="P59" s="81"/>
      <c r="Q59" s="82"/>
      <c r="R59" s="83"/>
      <c r="S59" s="44">
        <f t="shared" si="34"/>
        <v>0</v>
      </c>
      <c r="T59" s="81"/>
      <c r="U59" s="82"/>
      <c r="V59" s="101">
        <v>1</v>
      </c>
      <c r="W59" s="44">
        <f t="shared" si="35"/>
        <v>-12.629999999999999</v>
      </c>
      <c r="X59" s="81"/>
      <c r="Y59" s="82"/>
      <c r="Z59" s="83"/>
      <c r="AA59" s="44">
        <f t="shared" si="36"/>
        <v>0</v>
      </c>
      <c r="AB59" s="81"/>
      <c r="AC59" s="82"/>
      <c r="AD59" s="83"/>
      <c r="AE59" s="44">
        <f t="shared" si="37"/>
        <v>0</v>
      </c>
      <c r="AF59" s="81"/>
      <c r="AG59" s="82"/>
      <c r="AH59" s="83"/>
      <c r="AI59" s="44">
        <f t="shared" si="38"/>
        <v>0</v>
      </c>
      <c r="AJ59" s="81"/>
      <c r="AK59" s="82"/>
      <c r="AL59" s="83"/>
      <c r="AM59" s="44">
        <f t="shared" si="39"/>
        <v>0</v>
      </c>
      <c r="AN59" s="81"/>
      <c r="AO59" s="82"/>
      <c r="AP59" s="83"/>
      <c r="AQ59" s="44">
        <f t="shared" si="40"/>
        <v>0</v>
      </c>
      <c r="AR59" s="81"/>
      <c r="AS59" s="82"/>
      <c r="AT59" s="83"/>
      <c r="AU59" s="44">
        <f t="shared" si="41"/>
        <v>0</v>
      </c>
      <c r="AV59" s="81"/>
      <c r="AW59" s="82"/>
      <c r="AX59" s="83"/>
      <c r="AY59" s="44">
        <f t="shared" si="42"/>
        <v>0</v>
      </c>
      <c r="AZ59" s="81"/>
      <c r="BA59" s="82"/>
      <c r="BB59" s="83"/>
      <c r="BC59" s="44">
        <f t="shared" si="43"/>
        <v>0</v>
      </c>
      <c r="BD59" s="81"/>
      <c r="BE59" s="82"/>
      <c r="BF59" s="83"/>
      <c r="BG59" s="44">
        <f t="shared" si="44"/>
        <v>0</v>
      </c>
      <c r="BH59" s="81"/>
      <c r="BI59" s="82"/>
      <c r="BJ59" s="83"/>
      <c r="BK59" s="44">
        <f t="shared" si="45"/>
        <v>0</v>
      </c>
    </row>
    <row r="60" spans="1:63" ht="14.25" customHeight="1" x14ac:dyDescent="0.25">
      <c r="A60" s="94" t="str">
        <f t="shared" ca="1" si="47"/>
        <v/>
      </c>
      <c r="B60" s="32" t="str">
        <f t="array" aca="1" ref="B60" ca="1">IFERROR(INDEX(GBK!A:A,A60) &amp; " - " &amp; INDEX(GBK!B:B,A60),"")</f>
        <v/>
      </c>
      <c r="C60" s="42"/>
      <c r="D60" s="35">
        <v>26</v>
      </c>
      <c r="E60" s="100">
        <v>1158</v>
      </c>
      <c r="F60" s="128"/>
      <c r="G60" s="48">
        <f t="shared" si="28"/>
        <v>44357</v>
      </c>
      <c r="H60" s="25" t="str">
        <f t="array" ref="H60">IF(I60="","",IFERROR(INDEX(Lid!$F:$F,MATCH($E60,Lid!$A:$A,0)),""))</f>
        <v>9191158D</v>
      </c>
      <c r="I60" s="93">
        <f t="shared" si="29"/>
        <v>1300</v>
      </c>
      <c r="J60" s="48" t="str">
        <f t="shared" si="30"/>
        <v>21.3.1</v>
      </c>
      <c r="K60" s="25" t="str">
        <f>IF(I60="","",IFERROR($D$6&amp;" "&amp;LEFT(INDEX(Lid!$B:$B,MATCH($E60,Lid!$A:$A,0)),1)&amp;MID(INDEX(Lid!$B:$B,MATCH($E60,Lid!$A:$A,0)),FIND(" ",INDEX(Lid!$B:$B,MATCH($E60,Lid!$A:$A,0))),256),""))</f>
        <v>WALV dag 1 F Brouwer</v>
      </c>
      <c r="L60" s="44">
        <f t="shared" si="31"/>
        <v>12.629999999999999</v>
      </c>
      <c r="M60" s="44">
        <f t="shared" si="32"/>
        <v>0</v>
      </c>
      <c r="N60" s="44">
        <f t="shared" si="33"/>
        <v>12.629999999999999</v>
      </c>
      <c r="O60" s="42"/>
      <c r="P60" s="81"/>
      <c r="Q60" s="82"/>
      <c r="R60" s="83"/>
      <c r="S60" s="44">
        <f t="shared" si="34"/>
        <v>0</v>
      </c>
      <c r="T60" s="81"/>
      <c r="U60" s="82"/>
      <c r="V60" s="101">
        <v>1</v>
      </c>
      <c r="W60" s="44">
        <f t="shared" si="35"/>
        <v>-12.629999999999999</v>
      </c>
      <c r="X60" s="81"/>
      <c r="Y60" s="82"/>
      <c r="Z60" s="83"/>
      <c r="AA60" s="44">
        <f t="shared" si="36"/>
        <v>0</v>
      </c>
      <c r="AB60" s="81"/>
      <c r="AC60" s="82"/>
      <c r="AD60" s="83"/>
      <c r="AE60" s="44">
        <f t="shared" si="37"/>
        <v>0</v>
      </c>
      <c r="AF60" s="81"/>
      <c r="AG60" s="82"/>
      <c r="AH60" s="83"/>
      <c r="AI60" s="44">
        <f t="shared" si="38"/>
        <v>0</v>
      </c>
      <c r="AJ60" s="81"/>
      <c r="AK60" s="82"/>
      <c r="AL60" s="83"/>
      <c r="AM60" s="44">
        <f t="shared" si="39"/>
        <v>0</v>
      </c>
      <c r="AN60" s="81"/>
      <c r="AO60" s="82"/>
      <c r="AP60" s="83"/>
      <c r="AQ60" s="44">
        <f t="shared" si="40"/>
        <v>0</v>
      </c>
      <c r="AR60" s="81"/>
      <c r="AS60" s="82"/>
      <c r="AT60" s="83"/>
      <c r="AU60" s="44">
        <f t="shared" si="41"/>
        <v>0</v>
      </c>
      <c r="AV60" s="81"/>
      <c r="AW60" s="82"/>
      <c r="AX60" s="83"/>
      <c r="AY60" s="44">
        <f t="shared" si="42"/>
        <v>0</v>
      </c>
      <c r="AZ60" s="81"/>
      <c r="BA60" s="82"/>
      <c r="BB60" s="83"/>
      <c r="BC60" s="44">
        <f t="shared" si="43"/>
        <v>0</v>
      </c>
      <c r="BD60" s="81"/>
      <c r="BE60" s="82"/>
      <c r="BF60" s="83"/>
      <c r="BG60" s="44">
        <f t="shared" si="44"/>
        <v>0</v>
      </c>
      <c r="BH60" s="81"/>
      <c r="BI60" s="82"/>
      <c r="BJ60" s="83"/>
      <c r="BK60" s="44">
        <f t="shared" si="45"/>
        <v>0</v>
      </c>
    </row>
    <row r="61" spans="1:63" ht="14.25" customHeight="1" x14ac:dyDescent="0.25">
      <c r="A61" s="94" t="str">
        <f t="shared" ca="1" si="47"/>
        <v/>
      </c>
      <c r="B61" s="32" t="str">
        <f t="array" aca="1" ref="B61" ca="1">IFERROR(INDEX(GBK!A:A,A61) &amp; " - " &amp; INDEX(GBK!B:B,A61),"")</f>
        <v/>
      </c>
      <c r="C61" s="42"/>
      <c r="D61" s="35">
        <v>27</v>
      </c>
      <c r="E61" s="100">
        <v>1129</v>
      </c>
      <c r="F61" s="128"/>
      <c r="G61" s="48">
        <f t="shared" si="28"/>
        <v>44357</v>
      </c>
      <c r="H61" s="25" t="str">
        <f t="array" ref="H61">IF(I61="","",IFERROR(INDEX(Lid!$F:$F,MATCH($E61,Lid!$A:$A,0)),""))</f>
        <v>9181129D</v>
      </c>
      <c r="I61" s="93">
        <f t="shared" si="29"/>
        <v>1300</v>
      </c>
      <c r="J61" s="48" t="str">
        <f t="shared" si="30"/>
        <v>21.3.1</v>
      </c>
      <c r="K61" s="25" t="str">
        <f>IF(I61="","",IFERROR($D$6&amp;" "&amp;LEFT(INDEX(Lid!$B:$B,MATCH($E61,Lid!$A:$A,0)),1)&amp;MID(INDEX(Lid!$B:$B,MATCH($E61,Lid!$A:$A,0)),FIND(" ",INDEX(Lid!$B:$B,MATCH($E61,Lid!$A:$A,0))),256),""))</f>
        <v>WALV dag 1 J van der Heijden</v>
      </c>
      <c r="L61" s="44">
        <f t="shared" si="31"/>
        <v>12.629999999999999</v>
      </c>
      <c r="M61" s="44">
        <f t="shared" si="32"/>
        <v>0</v>
      </c>
      <c r="N61" s="44">
        <f t="shared" si="33"/>
        <v>12.629999999999999</v>
      </c>
      <c r="O61" s="42"/>
      <c r="P61" s="81"/>
      <c r="Q61" s="82"/>
      <c r="R61" s="83"/>
      <c r="S61" s="44">
        <f t="shared" si="34"/>
        <v>0</v>
      </c>
      <c r="T61" s="81"/>
      <c r="U61" s="82"/>
      <c r="V61" s="101">
        <v>1</v>
      </c>
      <c r="W61" s="44">
        <f t="shared" si="35"/>
        <v>-12.629999999999999</v>
      </c>
      <c r="X61" s="81"/>
      <c r="Y61" s="82"/>
      <c r="Z61" s="83"/>
      <c r="AA61" s="44">
        <f t="shared" si="36"/>
        <v>0</v>
      </c>
      <c r="AB61" s="81"/>
      <c r="AC61" s="82"/>
      <c r="AD61" s="83"/>
      <c r="AE61" s="44">
        <f t="shared" si="37"/>
        <v>0</v>
      </c>
      <c r="AF61" s="81"/>
      <c r="AG61" s="82"/>
      <c r="AH61" s="83"/>
      <c r="AI61" s="44">
        <f t="shared" si="38"/>
        <v>0</v>
      </c>
      <c r="AJ61" s="81"/>
      <c r="AK61" s="82"/>
      <c r="AL61" s="83"/>
      <c r="AM61" s="44">
        <f t="shared" si="39"/>
        <v>0</v>
      </c>
      <c r="AN61" s="81"/>
      <c r="AO61" s="82"/>
      <c r="AP61" s="83"/>
      <c r="AQ61" s="44">
        <f t="shared" si="40"/>
        <v>0</v>
      </c>
      <c r="AR61" s="81"/>
      <c r="AS61" s="82"/>
      <c r="AT61" s="83"/>
      <c r="AU61" s="44">
        <f t="shared" si="41"/>
        <v>0</v>
      </c>
      <c r="AV61" s="81"/>
      <c r="AW61" s="82"/>
      <c r="AX61" s="83"/>
      <c r="AY61" s="44">
        <f t="shared" si="42"/>
        <v>0</v>
      </c>
      <c r="AZ61" s="81"/>
      <c r="BA61" s="82"/>
      <c r="BB61" s="83"/>
      <c r="BC61" s="44">
        <f t="shared" si="43"/>
        <v>0</v>
      </c>
      <c r="BD61" s="81"/>
      <c r="BE61" s="82"/>
      <c r="BF61" s="83"/>
      <c r="BG61" s="44">
        <f t="shared" si="44"/>
        <v>0</v>
      </c>
      <c r="BH61" s="81"/>
      <c r="BI61" s="82"/>
      <c r="BJ61" s="83"/>
      <c r="BK61" s="44">
        <f t="shared" si="45"/>
        <v>0</v>
      </c>
    </row>
    <row r="62" spans="1:63" ht="14.25" customHeight="1" x14ac:dyDescent="0.25">
      <c r="A62" s="94" t="str">
        <f t="shared" ca="1" si="47"/>
        <v/>
      </c>
      <c r="B62" s="32" t="str">
        <f t="array" aca="1" ref="B62" ca="1">IFERROR(INDEX(GBK!A:A,A62) &amp; " - " &amp; INDEX(GBK!B:B,A62),"")</f>
        <v/>
      </c>
      <c r="C62" s="42"/>
      <c r="D62" s="35">
        <v>28</v>
      </c>
      <c r="E62" s="100">
        <v>901</v>
      </c>
      <c r="F62" s="128"/>
      <c r="G62" s="48">
        <f t="shared" si="28"/>
        <v>44357</v>
      </c>
      <c r="H62" s="25" t="str">
        <f t="array" ref="H62">IF(I62="","",IFERROR(INDEX(Lid!$F:$F,MATCH($E62,Lid!$A:$A,0)),""))</f>
        <v>915901D</v>
      </c>
      <c r="I62" s="93">
        <f t="shared" si="29"/>
        <v>1300</v>
      </c>
      <c r="J62" s="48" t="str">
        <f t="shared" si="30"/>
        <v>21.3.1</v>
      </c>
      <c r="K62" s="25" t="str">
        <f>IF(I62="","",IFERROR($D$6&amp;" "&amp;LEFT(INDEX(Lid!$B:$B,MATCH($E62,Lid!$A:$A,0)),1)&amp;MID(INDEX(Lid!$B:$B,MATCH($E62,Lid!$A:$A,0)),FIND(" ",INDEX(Lid!$B:$B,MATCH($E62,Lid!$A:$A,0))),256),""))</f>
        <v>WALV dag 1 M Rijsenbrij</v>
      </c>
      <c r="L62" s="44">
        <f t="shared" si="31"/>
        <v>12.629999999999999</v>
      </c>
      <c r="M62" s="44">
        <f t="shared" si="32"/>
        <v>0</v>
      </c>
      <c r="N62" s="44">
        <f t="shared" si="33"/>
        <v>12.629999999999999</v>
      </c>
      <c r="O62" s="42"/>
      <c r="P62" s="81"/>
      <c r="Q62" s="82"/>
      <c r="R62" s="83"/>
      <c r="S62" s="44">
        <f t="shared" si="34"/>
        <v>0</v>
      </c>
      <c r="T62" s="81"/>
      <c r="U62" s="82"/>
      <c r="V62" s="101">
        <v>1</v>
      </c>
      <c r="W62" s="44">
        <f t="shared" si="35"/>
        <v>-12.629999999999999</v>
      </c>
      <c r="X62" s="81"/>
      <c r="Y62" s="82"/>
      <c r="Z62" s="83"/>
      <c r="AA62" s="44">
        <f t="shared" si="36"/>
        <v>0</v>
      </c>
      <c r="AB62" s="81"/>
      <c r="AC62" s="82"/>
      <c r="AD62" s="83"/>
      <c r="AE62" s="44">
        <f t="shared" si="37"/>
        <v>0</v>
      </c>
      <c r="AF62" s="81"/>
      <c r="AG62" s="82"/>
      <c r="AH62" s="83"/>
      <c r="AI62" s="44">
        <f t="shared" si="38"/>
        <v>0</v>
      </c>
      <c r="AJ62" s="81"/>
      <c r="AK62" s="82"/>
      <c r="AL62" s="83"/>
      <c r="AM62" s="44">
        <f t="shared" si="39"/>
        <v>0</v>
      </c>
      <c r="AN62" s="81"/>
      <c r="AO62" s="82"/>
      <c r="AP62" s="83"/>
      <c r="AQ62" s="44">
        <f t="shared" si="40"/>
        <v>0</v>
      </c>
      <c r="AR62" s="81"/>
      <c r="AS62" s="82"/>
      <c r="AT62" s="83"/>
      <c r="AU62" s="44">
        <f t="shared" si="41"/>
        <v>0</v>
      </c>
      <c r="AV62" s="81"/>
      <c r="AW62" s="82"/>
      <c r="AX62" s="83"/>
      <c r="AY62" s="44">
        <f t="shared" si="42"/>
        <v>0</v>
      </c>
      <c r="AZ62" s="81"/>
      <c r="BA62" s="82"/>
      <c r="BB62" s="83"/>
      <c r="BC62" s="44">
        <f t="shared" si="43"/>
        <v>0</v>
      </c>
      <c r="BD62" s="81"/>
      <c r="BE62" s="82"/>
      <c r="BF62" s="83"/>
      <c r="BG62" s="44">
        <f t="shared" si="44"/>
        <v>0</v>
      </c>
      <c r="BH62" s="81"/>
      <c r="BI62" s="82"/>
      <c r="BJ62" s="83"/>
      <c r="BK62" s="44">
        <f t="shared" si="45"/>
        <v>0</v>
      </c>
    </row>
    <row r="63" spans="1:63" ht="14.25" customHeight="1" x14ac:dyDescent="0.25">
      <c r="A63" s="94" t="str">
        <f t="shared" ca="1" si="47"/>
        <v/>
      </c>
      <c r="B63" s="32" t="str">
        <f t="array" aca="1" ref="B63" ca="1">IFERROR(INDEX(GBK!A:A,A63) &amp; " - " &amp; INDEX(GBK!B:B,A63),"")</f>
        <v/>
      </c>
      <c r="C63" s="42"/>
      <c r="D63" s="35">
        <v>29</v>
      </c>
      <c r="E63" s="100">
        <v>1037</v>
      </c>
      <c r="F63" s="128"/>
      <c r="G63" s="48">
        <f t="shared" si="28"/>
        <v>44357</v>
      </c>
      <c r="H63" s="25" t="str">
        <f t="array" ref="H63">IF(I63="","",IFERROR(INDEX(Lid!$F:$F,MATCH($E63,Lid!$A:$A,0)),""))</f>
        <v>9171037D</v>
      </c>
      <c r="I63" s="93">
        <f t="shared" si="29"/>
        <v>1300</v>
      </c>
      <c r="J63" s="48" t="str">
        <f t="shared" si="30"/>
        <v>21.3.1</v>
      </c>
      <c r="K63" s="25" t="str">
        <f>IF(I63="","",IFERROR($D$6&amp;" "&amp;LEFT(INDEX(Lid!$B:$B,MATCH($E63,Lid!$A:$A,0)),1)&amp;MID(INDEX(Lid!$B:$B,MATCH($E63,Lid!$A:$A,0)),FIND(" ",INDEX(Lid!$B:$B,MATCH($E63,Lid!$A:$A,0))),256),""))</f>
        <v>WALV dag 1 E van Hamel</v>
      </c>
      <c r="L63" s="44">
        <f t="shared" si="31"/>
        <v>12.629999999999999</v>
      </c>
      <c r="M63" s="44">
        <f t="shared" si="32"/>
        <v>0</v>
      </c>
      <c r="N63" s="44">
        <f t="shared" si="33"/>
        <v>12.629999999999999</v>
      </c>
      <c r="O63" s="42"/>
      <c r="P63" s="81"/>
      <c r="Q63" s="82"/>
      <c r="R63" s="83"/>
      <c r="S63" s="44">
        <f t="shared" si="34"/>
        <v>0</v>
      </c>
      <c r="T63" s="81"/>
      <c r="U63" s="82"/>
      <c r="V63" s="101">
        <v>1</v>
      </c>
      <c r="W63" s="44">
        <f t="shared" si="35"/>
        <v>-12.629999999999999</v>
      </c>
      <c r="X63" s="81"/>
      <c r="Y63" s="82"/>
      <c r="Z63" s="83"/>
      <c r="AA63" s="44">
        <f t="shared" si="36"/>
        <v>0</v>
      </c>
      <c r="AB63" s="81"/>
      <c r="AC63" s="82"/>
      <c r="AD63" s="83"/>
      <c r="AE63" s="44">
        <f t="shared" si="37"/>
        <v>0</v>
      </c>
      <c r="AF63" s="81"/>
      <c r="AG63" s="82"/>
      <c r="AH63" s="83"/>
      <c r="AI63" s="44">
        <f t="shared" si="38"/>
        <v>0</v>
      </c>
      <c r="AJ63" s="81"/>
      <c r="AK63" s="82"/>
      <c r="AL63" s="83"/>
      <c r="AM63" s="44">
        <f t="shared" si="39"/>
        <v>0</v>
      </c>
      <c r="AN63" s="81"/>
      <c r="AO63" s="82"/>
      <c r="AP63" s="83"/>
      <c r="AQ63" s="44">
        <f t="shared" si="40"/>
        <v>0</v>
      </c>
      <c r="AR63" s="81"/>
      <c r="AS63" s="82"/>
      <c r="AT63" s="83"/>
      <c r="AU63" s="44">
        <f t="shared" si="41"/>
        <v>0</v>
      </c>
      <c r="AV63" s="81"/>
      <c r="AW63" s="82"/>
      <c r="AX63" s="83"/>
      <c r="AY63" s="44">
        <f t="shared" si="42"/>
        <v>0</v>
      </c>
      <c r="AZ63" s="81"/>
      <c r="BA63" s="82"/>
      <c r="BB63" s="83"/>
      <c r="BC63" s="44">
        <f t="shared" si="43"/>
        <v>0</v>
      </c>
      <c r="BD63" s="81"/>
      <c r="BE63" s="82"/>
      <c r="BF63" s="83"/>
      <c r="BG63" s="44">
        <f t="shared" si="44"/>
        <v>0</v>
      </c>
      <c r="BH63" s="81"/>
      <c r="BI63" s="82"/>
      <c r="BJ63" s="83"/>
      <c r="BK63" s="44">
        <f t="shared" si="45"/>
        <v>0</v>
      </c>
    </row>
    <row r="64" spans="1:63" ht="14.25" customHeight="1" x14ac:dyDescent="0.25">
      <c r="A64" s="94" t="str">
        <f t="shared" ca="1" si="47"/>
        <v/>
      </c>
      <c r="B64" s="32" t="str">
        <f t="array" aca="1" ref="B64" ca="1">IFERROR(INDEX(GBK!A:A,A64) &amp; " - " &amp; INDEX(GBK!B:B,A64),"")</f>
        <v/>
      </c>
      <c r="C64" s="42"/>
      <c r="D64" s="35">
        <v>30</v>
      </c>
      <c r="E64" s="100">
        <v>1149</v>
      </c>
      <c r="F64" s="128"/>
      <c r="G64" s="48">
        <f t="shared" si="28"/>
        <v>44357</v>
      </c>
      <c r="H64" s="25" t="str">
        <f t="array" ref="H64">IF(I64="","",IFERROR(INDEX(Lid!$F:$F,MATCH($E64,Lid!$A:$A,0)),""))</f>
        <v>9191149D</v>
      </c>
      <c r="I64" s="93">
        <f t="shared" si="29"/>
        <v>1300</v>
      </c>
      <c r="J64" s="48" t="str">
        <f t="shared" si="30"/>
        <v>21.3.1</v>
      </c>
      <c r="K64" s="25" t="str">
        <f>IF(I64="","",IFERROR($D$6&amp;" "&amp;LEFT(INDEX(Lid!$B:$B,MATCH($E64,Lid!$A:$A,0)),1)&amp;MID(INDEX(Lid!$B:$B,MATCH($E64,Lid!$A:$A,0)),FIND(" ",INDEX(Lid!$B:$B,MATCH($E64,Lid!$A:$A,0))),256),""))</f>
        <v>WALV dag 1 E Stein</v>
      </c>
      <c r="L64" s="44">
        <f t="shared" si="31"/>
        <v>12.629999999999999</v>
      </c>
      <c r="M64" s="44">
        <f t="shared" si="32"/>
        <v>0</v>
      </c>
      <c r="N64" s="44">
        <f t="shared" si="33"/>
        <v>12.629999999999999</v>
      </c>
      <c r="O64" s="42"/>
      <c r="P64" s="81"/>
      <c r="Q64" s="82"/>
      <c r="R64" s="83"/>
      <c r="S64" s="44">
        <f t="shared" si="34"/>
        <v>0</v>
      </c>
      <c r="T64" s="81"/>
      <c r="U64" s="82"/>
      <c r="V64" s="101">
        <v>1</v>
      </c>
      <c r="W64" s="44">
        <f t="shared" si="35"/>
        <v>-12.629999999999999</v>
      </c>
      <c r="X64" s="81"/>
      <c r="Y64" s="82"/>
      <c r="Z64" s="83"/>
      <c r="AA64" s="44">
        <f t="shared" si="36"/>
        <v>0</v>
      </c>
      <c r="AB64" s="81"/>
      <c r="AC64" s="82"/>
      <c r="AD64" s="83"/>
      <c r="AE64" s="44">
        <f t="shared" si="37"/>
        <v>0</v>
      </c>
      <c r="AF64" s="81"/>
      <c r="AG64" s="82"/>
      <c r="AH64" s="83"/>
      <c r="AI64" s="44">
        <f t="shared" si="38"/>
        <v>0</v>
      </c>
      <c r="AJ64" s="81"/>
      <c r="AK64" s="82"/>
      <c r="AL64" s="83"/>
      <c r="AM64" s="44">
        <f t="shared" si="39"/>
        <v>0</v>
      </c>
      <c r="AN64" s="81"/>
      <c r="AO64" s="82"/>
      <c r="AP64" s="83"/>
      <c r="AQ64" s="44">
        <f t="shared" si="40"/>
        <v>0</v>
      </c>
      <c r="AR64" s="81"/>
      <c r="AS64" s="82"/>
      <c r="AT64" s="83"/>
      <c r="AU64" s="44">
        <f t="shared" si="41"/>
        <v>0</v>
      </c>
      <c r="AV64" s="81"/>
      <c r="AW64" s="82"/>
      <c r="AX64" s="83"/>
      <c r="AY64" s="44">
        <f t="shared" si="42"/>
        <v>0</v>
      </c>
      <c r="AZ64" s="81"/>
      <c r="BA64" s="82"/>
      <c r="BB64" s="83"/>
      <c r="BC64" s="44">
        <f t="shared" si="43"/>
        <v>0</v>
      </c>
      <c r="BD64" s="81"/>
      <c r="BE64" s="82"/>
      <c r="BF64" s="83"/>
      <c r="BG64" s="44">
        <f t="shared" si="44"/>
        <v>0</v>
      </c>
      <c r="BH64" s="81"/>
      <c r="BI64" s="82"/>
      <c r="BJ64" s="83"/>
      <c r="BK64" s="44">
        <f t="shared" si="45"/>
        <v>0</v>
      </c>
    </row>
    <row r="65" spans="1:63" ht="14.25" customHeight="1" x14ac:dyDescent="0.25">
      <c r="A65" s="94" t="str">
        <f t="shared" ca="1" si="47"/>
        <v/>
      </c>
      <c r="B65" s="32" t="str">
        <f t="array" aca="1" ref="B65" ca="1">IFERROR(INDEX(GBK!A:A,A65) &amp; " - " &amp; INDEX(GBK!B:B,A65),"")</f>
        <v/>
      </c>
      <c r="C65" s="42"/>
      <c r="D65" s="35">
        <v>31</v>
      </c>
      <c r="E65" s="100">
        <v>1159</v>
      </c>
      <c r="F65" s="128"/>
      <c r="G65" s="48">
        <f t="shared" si="28"/>
        <v>44357</v>
      </c>
      <c r="H65" s="25" t="str">
        <f t="array" ref="H65">IF(I65="","",IFERROR(INDEX(Lid!$F:$F,MATCH($E65,Lid!$A:$A,0)),""))</f>
        <v>9191159D</v>
      </c>
      <c r="I65" s="93">
        <f t="shared" si="29"/>
        <v>1300</v>
      </c>
      <c r="J65" s="48" t="str">
        <f t="shared" si="30"/>
        <v>21.3.1</v>
      </c>
      <c r="K65" s="25" t="str">
        <f>IF(I65="","",IFERROR($D$6&amp;" "&amp;LEFT(INDEX(Lid!$B:$B,MATCH($E65,Lid!$A:$A,0)),1)&amp;MID(INDEX(Lid!$B:$B,MATCH($E65,Lid!$A:$A,0)),FIND(" ",INDEX(Lid!$B:$B,MATCH($E65,Lid!$A:$A,0))),256),""))</f>
        <v>WALV dag 1 T Nicolaï</v>
      </c>
      <c r="L65" s="44">
        <f t="shared" si="31"/>
        <v>12.629999999999999</v>
      </c>
      <c r="M65" s="44">
        <f t="shared" si="32"/>
        <v>0</v>
      </c>
      <c r="N65" s="44">
        <f t="shared" si="33"/>
        <v>12.629999999999999</v>
      </c>
      <c r="O65" s="42"/>
      <c r="P65" s="81"/>
      <c r="Q65" s="82"/>
      <c r="R65" s="83"/>
      <c r="S65" s="44">
        <f t="shared" si="34"/>
        <v>0</v>
      </c>
      <c r="T65" s="81"/>
      <c r="U65" s="82"/>
      <c r="V65" s="101">
        <v>1</v>
      </c>
      <c r="W65" s="44">
        <f t="shared" si="35"/>
        <v>-12.629999999999999</v>
      </c>
      <c r="X65" s="81"/>
      <c r="Y65" s="82"/>
      <c r="Z65" s="83"/>
      <c r="AA65" s="44">
        <f t="shared" si="36"/>
        <v>0</v>
      </c>
      <c r="AB65" s="81"/>
      <c r="AC65" s="82"/>
      <c r="AD65" s="83"/>
      <c r="AE65" s="44">
        <f t="shared" si="37"/>
        <v>0</v>
      </c>
      <c r="AF65" s="81"/>
      <c r="AG65" s="82"/>
      <c r="AH65" s="83"/>
      <c r="AI65" s="44">
        <f t="shared" si="38"/>
        <v>0</v>
      </c>
      <c r="AJ65" s="81"/>
      <c r="AK65" s="82"/>
      <c r="AL65" s="83"/>
      <c r="AM65" s="44">
        <f t="shared" si="39"/>
        <v>0</v>
      </c>
      <c r="AN65" s="81"/>
      <c r="AO65" s="82"/>
      <c r="AP65" s="83"/>
      <c r="AQ65" s="44">
        <f t="shared" si="40"/>
        <v>0</v>
      </c>
      <c r="AR65" s="81"/>
      <c r="AS65" s="82"/>
      <c r="AT65" s="83"/>
      <c r="AU65" s="44">
        <f t="shared" si="41"/>
        <v>0</v>
      </c>
      <c r="AV65" s="81"/>
      <c r="AW65" s="82"/>
      <c r="AX65" s="83"/>
      <c r="AY65" s="44">
        <f t="shared" si="42"/>
        <v>0</v>
      </c>
      <c r="AZ65" s="81"/>
      <c r="BA65" s="82"/>
      <c r="BB65" s="83"/>
      <c r="BC65" s="44">
        <f t="shared" si="43"/>
        <v>0</v>
      </c>
      <c r="BD65" s="81"/>
      <c r="BE65" s="82"/>
      <c r="BF65" s="83"/>
      <c r="BG65" s="44">
        <f t="shared" si="44"/>
        <v>0</v>
      </c>
      <c r="BH65" s="81"/>
      <c r="BI65" s="82"/>
      <c r="BJ65" s="83"/>
      <c r="BK65" s="44">
        <f t="shared" si="45"/>
        <v>0</v>
      </c>
    </row>
    <row r="66" spans="1:63" ht="14.25" customHeight="1" x14ac:dyDescent="0.25">
      <c r="A66" s="94" t="str">
        <f t="shared" ca="1" si="47"/>
        <v/>
      </c>
      <c r="B66" s="32" t="str">
        <f t="array" aca="1" ref="B66" ca="1">IFERROR(INDEX(GBK!A:A,A66) &amp; " - " &amp; INDEX(GBK!B:B,A66),"")</f>
        <v/>
      </c>
      <c r="C66" s="42"/>
      <c r="D66" s="35">
        <v>32</v>
      </c>
      <c r="E66" s="84"/>
      <c r="F66" s="128"/>
      <c r="G66" s="48" t="str">
        <f t="shared" si="28"/>
        <v/>
      </c>
      <c r="H66" s="25" t="str">
        <f t="array" ref="H66">IF(I66="","",IFERROR(INDEX(Lid!$F:$F,MATCH($E66,Lid!$A:$A,0)),""))</f>
        <v/>
      </c>
      <c r="I66" s="93" t="str">
        <f t="shared" si="29"/>
        <v/>
      </c>
      <c r="J66" s="48" t="str">
        <f t="shared" si="30"/>
        <v/>
      </c>
      <c r="K66" s="25" t="str">
        <f>IF(I66="","",IFERROR($D$6&amp;" "&amp;LEFT(INDEX(Lid!$B:$B,MATCH($E66,Lid!$A:$A,0)),1)&amp;MID(INDEX(Lid!$B:$B,MATCH($E66,Lid!$A:$A,0)),FIND(" ",INDEX(Lid!$B:$B,MATCH($E66,Lid!$A:$A,0))),256),""))</f>
        <v/>
      </c>
      <c r="L66" s="44" t="str">
        <f t="shared" si="31"/>
        <v/>
      </c>
      <c r="M66" s="44" t="str">
        <f t="shared" si="32"/>
        <v/>
      </c>
      <c r="N66" s="44" t="str">
        <f t="shared" si="33"/>
        <v/>
      </c>
      <c r="O66" s="42"/>
      <c r="P66" s="81"/>
      <c r="Q66" s="82"/>
      <c r="R66" s="83"/>
      <c r="S66" s="44">
        <f t="shared" si="34"/>
        <v>0</v>
      </c>
      <c r="T66" s="81"/>
      <c r="U66" s="82"/>
      <c r="V66" s="83"/>
      <c r="W66" s="44">
        <f t="shared" si="35"/>
        <v>0</v>
      </c>
      <c r="X66" s="81"/>
      <c r="Y66" s="82"/>
      <c r="Z66" s="83"/>
      <c r="AA66" s="44">
        <f t="shared" si="36"/>
        <v>0</v>
      </c>
      <c r="AB66" s="81"/>
      <c r="AC66" s="82"/>
      <c r="AD66" s="83"/>
      <c r="AE66" s="44">
        <f t="shared" si="37"/>
        <v>0</v>
      </c>
      <c r="AF66" s="81"/>
      <c r="AG66" s="82"/>
      <c r="AH66" s="83"/>
      <c r="AI66" s="44">
        <f t="shared" si="38"/>
        <v>0</v>
      </c>
      <c r="AJ66" s="81"/>
      <c r="AK66" s="82"/>
      <c r="AL66" s="83"/>
      <c r="AM66" s="44">
        <f t="shared" si="39"/>
        <v>0</v>
      </c>
      <c r="AN66" s="81"/>
      <c r="AO66" s="82"/>
      <c r="AP66" s="83"/>
      <c r="AQ66" s="44">
        <f t="shared" si="40"/>
        <v>0</v>
      </c>
      <c r="AR66" s="81"/>
      <c r="AS66" s="82"/>
      <c r="AT66" s="83"/>
      <c r="AU66" s="44">
        <f t="shared" si="41"/>
        <v>0</v>
      </c>
      <c r="AV66" s="81"/>
      <c r="AW66" s="82"/>
      <c r="AX66" s="83"/>
      <c r="AY66" s="44">
        <f t="shared" si="42"/>
        <v>0</v>
      </c>
      <c r="AZ66" s="81"/>
      <c r="BA66" s="82"/>
      <c r="BB66" s="83"/>
      <c r="BC66" s="44">
        <f t="shared" si="43"/>
        <v>0</v>
      </c>
      <c r="BD66" s="81"/>
      <c r="BE66" s="82"/>
      <c r="BF66" s="83"/>
      <c r="BG66" s="44">
        <f t="shared" si="44"/>
        <v>0</v>
      </c>
      <c r="BH66" s="81"/>
      <c r="BI66" s="82"/>
      <c r="BJ66" s="83"/>
      <c r="BK66" s="44">
        <f t="shared" si="45"/>
        <v>0</v>
      </c>
    </row>
    <row r="67" spans="1:63" ht="14.25" customHeight="1" x14ac:dyDescent="0.25">
      <c r="A67" s="94" t="str">
        <f t="shared" ca="1" si="47"/>
        <v/>
      </c>
      <c r="B67" s="32" t="str">
        <f t="array" aca="1" ref="B67" ca="1">IFERROR(INDEX(GBK!A:A,A67) &amp; " - " &amp; INDEX(GBK!B:B,A67),"")</f>
        <v/>
      </c>
      <c r="C67" s="42"/>
      <c r="D67" s="35">
        <v>33</v>
      </c>
      <c r="E67" s="84"/>
      <c r="F67" s="128"/>
      <c r="G67" s="48" t="str">
        <f t="shared" si="28"/>
        <v/>
      </c>
      <c r="H67" s="25" t="str">
        <f t="array" ref="H67">IF(I67="","",IFERROR(INDEX(Lid!$F:$F,MATCH($E67,Lid!$A:$A,0)),""))</f>
        <v/>
      </c>
      <c r="I67" s="93" t="str">
        <f t="shared" si="29"/>
        <v/>
      </c>
      <c r="J67" s="48" t="str">
        <f t="shared" si="30"/>
        <v/>
      </c>
      <c r="K67" s="25" t="str">
        <f>IF(I67="","",IFERROR($D$6&amp;" "&amp;LEFT(INDEX(Lid!$B:$B,MATCH($E67,Lid!$A:$A,0)),1)&amp;MID(INDEX(Lid!$B:$B,MATCH($E67,Lid!$A:$A,0)),FIND(" ",INDEX(Lid!$B:$B,MATCH($E67,Lid!$A:$A,0))),256),""))</f>
        <v/>
      </c>
      <c r="L67" s="44" t="str">
        <f t="shared" si="31"/>
        <v/>
      </c>
      <c r="M67" s="44" t="str">
        <f t="shared" si="32"/>
        <v/>
      </c>
      <c r="N67" s="44" t="str">
        <f t="shared" si="33"/>
        <v/>
      </c>
      <c r="O67" s="42"/>
      <c r="P67" s="81"/>
      <c r="Q67" s="82"/>
      <c r="R67" s="83"/>
      <c r="S67" s="44">
        <f t="shared" si="34"/>
        <v>0</v>
      </c>
      <c r="T67" s="81"/>
      <c r="U67" s="82"/>
      <c r="V67" s="83"/>
      <c r="W67" s="44">
        <f t="shared" si="35"/>
        <v>0</v>
      </c>
      <c r="X67" s="81"/>
      <c r="Y67" s="82"/>
      <c r="Z67" s="83"/>
      <c r="AA67" s="44">
        <f t="shared" si="36"/>
        <v>0</v>
      </c>
      <c r="AB67" s="81"/>
      <c r="AC67" s="82"/>
      <c r="AD67" s="83"/>
      <c r="AE67" s="44">
        <f t="shared" si="37"/>
        <v>0</v>
      </c>
      <c r="AF67" s="81"/>
      <c r="AG67" s="82"/>
      <c r="AH67" s="83"/>
      <c r="AI67" s="44">
        <f t="shared" si="38"/>
        <v>0</v>
      </c>
      <c r="AJ67" s="81"/>
      <c r="AK67" s="82"/>
      <c r="AL67" s="83"/>
      <c r="AM67" s="44">
        <f t="shared" si="39"/>
        <v>0</v>
      </c>
      <c r="AN67" s="81"/>
      <c r="AO67" s="82"/>
      <c r="AP67" s="83"/>
      <c r="AQ67" s="44">
        <f t="shared" si="40"/>
        <v>0</v>
      </c>
      <c r="AR67" s="81"/>
      <c r="AS67" s="82"/>
      <c r="AT67" s="83"/>
      <c r="AU67" s="44">
        <f t="shared" si="41"/>
        <v>0</v>
      </c>
      <c r="AV67" s="81"/>
      <c r="AW67" s="82"/>
      <c r="AX67" s="83"/>
      <c r="AY67" s="44">
        <f t="shared" si="42"/>
        <v>0</v>
      </c>
      <c r="AZ67" s="81"/>
      <c r="BA67" s="82"/>
      <c r="BB67" s="83"/>
      <c r="BC67" s="44">
        <f t="shared" si="43"/>
        <v>0</v>
      </c>
      <c r="BD67" s="81"/>
      <c r="BE67" s="82"/>
      <c r="BF67" s="83"/>
      <c r="BG67" s="44">
        <f t="shared" si="44"/>
        <v>0</v>
      </c>
      <c r="BH67" s="81"/>
      <c r="BI67" s="82"/>
      <c r="BJ67" s="83"/>
      <c r="BK67" s="44">
        <f t="shared" si="45"/>
        <v>0</v>
      </c>
    </row>
    <row r="68" spans="1:63" ht="14.25" customHeight="1" x14ac:dyDescent="0.25">
      <c r="A68" s="94" t="str">
        <f t="shared" ca="1" si="47"/>
        <v/>
      </c>
      <c r="B68" s="32" t="str">
        <f t="array" aca="1" ref="B68" ca="1">IFERROR(INDEX(GBK!A:A,A68) &amp; " - " &amp; INDEX(GBK!B:B,A68),"")</f>
        <v/>
      </c>
      <c r="C68" s="42"/>
      <c r="D68" s="35">
        <v>34</v>
      </c>
      <c r="E68" s="84"/>
      <c r="F68" s="128"/>
      <c r="G68" s="48" t="str">
        <f t="shared" si="28"/>
        <v/>
      </c>
      <c r="H68" s="25" t="str">
        <f t="array" ref="H68">IF(I68="","",IFERROR(INDEX(Lid!$F:$F,MATCH($E68,Lid!$A:$A,0)),""))</f>
        <v/>
      </c>
      <c r="I68" s="93" t="str">
        <f t="shared" si="29"/>
        <v/>
      </c>
      <c r="J68" s="48" t="str">
        <f t="shared" si="30"/>
        <v/>
      </c>
      <c r="K68" s="25" t="str">
        <f>IF(I68="","",IFERROR($D$6&amp;" "&amp;LEFT(INDEX(Lid!$B:$B,MATCH($E68,Lid!$A:$A,0)),1)&amp;MID(INDEX(Lid!$B:$B,MATCH($E68,Lid!$A:$A,0)),FIND(" ",INDEX(Lid!$B:$B,MATCH($E68,Lid!$A:$A,0))),256),""))</f>
        <v/>
      </c>
      <c r="L68" s="44" t="str">
        <f t="shared" si="31"/>
        <v/>
      </c>
      <c r="M68" s="44" t="str">
        <f t="shared" si="32"/>
        <v/>
      </c>
      <c r="N68" s="44" t="str">
        <f t="shared" si="33"/>
        <v/>
      </c>
      <c r="O68" s="42"/>
      <c r="P68" s="81"/>
      <c r="Q68" s="82"/>
      <c r="R68" s="83"/>
      <c r="S68" s="44">
        <f t="shared" si="34"/>
        <v>0</v>
      </c>
      <c r="T68" s="81"/>
      <c r="U68" s="82"/>
      <c r="V68" s="83"/>
      <c r="W68" s="44">
        <f t="shared" si="35"/>
        <v>0</v>
      </c>
      <c r="X68" s="81"/>
      <c r="Y68" s="82"/>
      <c r="Z68" s="83"/>
      <c r="AA68" s="44">
        <f t="shared" si="36"/>
        <v>0</v>
      </c>
      <c r="AB68" s="81"/>
      <c r="AC68" s="82"/>
      <c r="AD68" s="83"/>
      <c r="AE68" s="44">
        <f t="shared" si="37"/>
        <v>0</v>
      </c>
      <c r="AF68" s="81"/>
      <c r="AG68" s="82"/>
      <c r="AH68" s="83"/>
      <c r="AI68" s="44">
        <f t="shared" si="38"/>
        <v>0</v>
      </c>
      <c r="AJ68" s="81"/>
      <c r="AK68" s="82"/>
      <c r="AL68" s="83"/>
      <c r="AM68" s="44">
        <f t="shared" si="39"/>
        <v>0</v>
      </c>
      <c r="AN68" s="81"/>
      <c r="AO68" s="82"/>
      <c r="AP68" s="83"/>
      <c r="AQ68" s="44">
        <f t="shared" si="40"/>
        <v>0</v>
      </c>
      <c r="AR68" s="81"/>
      <c r="AS68" s="82"/>
      <c r="AT68" s="83"/>
      <c r="AU68" s="44">
        <f t="shared" si="41"/>
        <v>0</v>
      </c>
      <c r="AV68" s="81"/>
      <c r="AW68" s="82"/>
      <c r="AX68" s="83"/>
      <c r="AY68" s="44">
        <f t="shared" si="42"/>
        <v>0</v>
      </c>
      <c r="AZ68" s="81"/>
      <c r="BA68" s="82"/>
      <c r="BB68" s="83"/>
      <c r="BC68" s="44">
        <f t="shared" si="43"/>
        <v>0</v>
      </c>
      <c r="BD68" s="81"/>
      <c r="BE68" s="82"/>
      <c r="BF68" s="83"/>
      <c r="BG68" s="44">
        <f t="shared" si="44"/>
        <v>0</v>
      </c>
      <c r="BH68" s="81"/>
      <c r="BI68" s="82"/>
      <c r="BJ68" s="83"/>
      <c r="BK68" s="44">
        <f t="shared" si="45"/>
        <v>0</v>
      </c>
    </row>
    <row r="69" spans="1:63" ht="14.25" customHeight="1" x14ac:dyDescent="0.25">
      <c r="A69" s="94">
        <f ca="1">COUNTIF(GBK!B:B,"=*"&amp;$B$51&amp;"*") -COUNTIF(B52:B68,"&gt;''")</f>
        <v>0</v>
      </c>
      <c r="B69" s="95" t="str">
        <f ca="1">IF( A69 = 0, "", "Another " &amp; A69 &amp; " results … ")</f>
        <v/>
      </c>
      <c r="C69" s="42"/>
      <c r="D69" s="35">
        <v>35</v>
      </c>
      <c r="E69" s="84"/>
      <c r="F69" s="129"/>
      <c r="G69" s="48" t="str">
        <f t="shared" si="28"/>
        <v/>
      </c>
      <c r="H69" s="25" t="str">
        <f t="array" ref="H69">IF(I69="","",IFERROR(INDEX(Lid!$F:$F,MATCH($E69,Lid!$A:$A,0)),""))</f>
        <v/>
      </c>
      <c r="I69" s="93" t="str">
        <f t="shared" si="29"/>
        <v/>
      </c>
      <c r="J69" s="48" t="str">
        <f t="shared" si="30"/>
        <v/>
      </c>
      <c r="K69" s="25" t="str">
        <f>IF(I69="","",IFERROR($D$6&amp;" "&amp;LEFT(INDEX(Lid!$B:$B,MATCH($E69,Lid!$A:$A,0)),1)&amp;MID(INDEX(Lid!$B:$B,MATCH($E69,Lid!$A:$A,0)),FIND(" ",INDEX(Lid!$B:$B,MATCH($E69,Lid!$A:$A,0))),256),""))</f>
        <v/>
      </c>
      <c r="L69" s="44" t="str">
        <f t="shared" si="31"/>
        <v/>
      </c>
      <c r="M69" s="44" t="str">
        <f t="shared" si="32"/>
        <v/>
      </c>
      <c r="N69" s="44" t="str">
        <f t="shared" si="33"/>
        <v/>
      </c>
      <c r="O69" s="42"/>
      <c r="P69" s="81"/>
      <c r="Q69" s="82"/>
      <c r="R69" s="83"/>
      <c r="S69" s="44">
        <f t="shared" si="34"/>
        <v>0</v>
      </c>
      <c r="T69" s="81"/>
      <c r="U69" s="82"/>
      <c r="V69" s="83"/>
      <c r="W69" s="44">
        <f t="shared" si="35"/>
        <v>0</v>
      </c>
      <c r="X69" s="81"/>
      <c r="Y69" s="82"/>
      <c r="Z69" s="83"/>
      <c r="AA69" s="44">
        <f t="shared" si="36"/>
        <v>0</v>
      </c>
      <c r="AB69" s="81"/>
      <c r="AC69" s="82"/>
      <c r="AD69" s="83"/>
      <c r="AE69" s="44">
        <f t="shared" si="37"/>
        <v>0</v>
      </c>
      <c r="AF69" s="81"/>
      <c r="AG69" s="82"/>
      <c r="AH69" s="83"/>
      <c r="AI69" s="44">
        <f t="shared" si="38"/>
        <v>0</v>
      </c>
      <c r="AJ69" s="81"/>
      <c r="AK69" s="82"/>
      <c r="AL69" s="83"/>
      <c r="AM69" s="44">
        <f t="shared" si="39"/>
        <v>0</v>
      </c>
      <c r="AN69" s="81"/>
      <c r="AO69" s="82"/>
      <c r="AP69" s="83"/>
      <c r="AQ69" s="44">
        <f t="shared" si="40"/>
        <v>0</v>
      </c>
      <c r="AR69" s="81"/>
      <c r="AS69" s="82"/>
      <c r="AT69" s="83"/>
      <c r="AU69" s="44">
        <f t="shared" si="41"/>
        <v>0</v>
      </c>
      <c r="AV69" s="81"/>
      <c r="AW69" s="82"/>
      <c r="AX69" s="83"/>
      <c r="AY69" s="44">
        <f t="shared" si="42"/>
        <v>0</v>
      </c>
      <c r="AZ69" s="81"/>
      <c r="BA69" s="82"/>
      <c r="BB69" s="83"/>
      <c r="BC69" s="44">
        <f t="shared" si="43"/>
        <v>0</v>
      </c>
      <c r="BD69" s="81"/>
      <c r="BE69" s="82"/>
      <c r="BF69" s="83"/>
      <c r="BG69" s="44">
        <f t="shared" si="44"/>
        <v>0</v>
      </c>
      <c r="BH69" s="81"/>
      <c r="BI69" s="82"/>
      <c r="BJ69" s="83"/>
      <c r="BK69" s="44">
        <f t="shared" si="45"/>
        <v>0</v>
      </c>
    </row>
    <row r="70" spans="1:63" ht="14.25" customHeight="1" x14ac:dyDescent="0.25">
      <c r="A70" s="41"/>
      <c r="B70" s="42"/>
      <c r="C70" s="42"/>
      <c r="D70" s="35">
        <v>36</v>
      </c>
      <c r="E70" s="84"/>
      <c r="F70" s="42"/>
      <c r="G70" s="48" t="str">
        <f t="shared" si="28"/>
        <v/>
      </c>
      <c r="H70" s="25" t="str">
        <f t="array" ref="H70">IF(I70="","",IFERROR(INDEX(Lid!$F:$F,MATCH($E70,Lid!$A:$A,0)),""))</f>
        <v/>
      </c>
      <c r="I70" s="93" t="str">
        <f t="shared" si="29"/>
        <v/>
      </c>
      <c r="J70" s="48" t="str">
        <f t="shared" si="30"/>
        <v/>
      </c>
      <c r="K70" s="25" t="str">
        <f>IF(I70="","",IFERROR($D$6&amp;" "&amp;LEFT(INDEX(Lid!$B:$B,MATCH($E70,Lid!$A:$A,0)),1)&amp;MID(INDEX(Lid!$B:$B,MATCH($E70,Lid!$A:$A,0)),FIND(" ",INDEX(Lid!$B:$B,MATCH($E70,Lid!$A:$A,0))),256),""))</f>
        <v/>
      </c>
      <c r="L70" s="44" t="str">
        <f t="shared" si="31"/>
        <v/>
      </c>
      <c r="M70" s="44" t="str">
        <f t="shared" si="32"/>
        <v/>
      </c>
      <c r="N70" s="44" t="str">
        <f t="shared" si="33"/>
        <v/>
      </c>
      <c r="O70" s="42"/>
      <c r="P70" s="81"/>
      <c r="Q70" s="82"/>
      <c r="R70" s="83"/>
      <c r="S70" s="44">
        <f t="shared" si="34"/>
        <v>0</v>
      </c>
      <c r="T70" s="81"/>
      <c r="U70" s="82"/>
      <c r="V70" s="83"/>
      <c r="W70" s="44">
        <f t="shared" si="35"/>
        <v>0</v>
      </c>
      <c r="X70" s="81"/>
      <c r="Y70" s="82"/>
      <c r="Z70" s="83"/>
      <c r="AA70" s="44">
        <f t="shared" si="36"/>
        <v>0</v>
      </c>
      <c r="AB70" s="81"/>
      <c r="AC70" s="82"/>
      <c r="AD70" s="83"/>
      <c r="AE70" s="44">
        <f t="shared" si="37"/>
        <v>0</v>
      </c>
      <c r="AF70" s="81"/>
      <c r="AG70" s="82"/>
      <c r="AH70" s="83"/>
      <c r="AI70" s="44">
        <f t="shared" si="38"/>
        <v>0</v>
      </c>
      <c r="AJ70" s="81"/>
      <c r="AK70" s="82"/>
      <c r="AL70" s="83"/>
      <c r="AM70" s="44">
        <f t="shared" si="39"/>
        <v>0</v>
      </c>
      <c r="AN70" s="81"/>
      <c r="AO70" s="82"/>
      <c r="AP70" s="83"/>
      <c r="AQ70" s="44">
        <f t="shared" si="40"/>
        <v>0</v>
      </c>
      <c r="AR70" s="81"/>
      <c r="AS70" s="82"/>
      <c r="AT70" s="83"/>
      <c r="AU70" s="44">
        <f t="shared" si="41"/>
        <v>0</v>
      </c>
      <c r="AV70" s="81"/>
      <c r="AW70" s="82"/>
      <c r="AX70" s="83"/>
      <c r="AY70" s="44">
        <f t="shared" si="42"/>
        <v>0</v>
      </c>
      <c r="AZ70" s="81"/>
      <c r="BA70" s="82"/>
      <c r="BB70" s="83"/>
      <c r="BC70" s="44">
        <f t="shared" si="43"/>
        <v>0</v>
      </c>
      <c r="BD70" s="81"/>
      <c r="BE70" s="82"/>
      <c r="BF70" s="83"/>
      <c r="BG70" s="44">
        <f t="shared" si="44"/>
        <v>0</v>
      </c>
      <c r="BH70" s="81"/>
      <c r="BI70" s="82"/>
      <c r="BJ70" s="83"/>
      <c r="BK70" s="44">
        <f t="shared" si="45"/>
        <v>0</v>
      </c>
    </row>
    <row r="71" spans="1:63" ht="14.25" customHeight="1" x14ac:dyDescent="0.25">
      <c r="A71" s="41"/>
      <c r="B71" s="42"/>
      <c r="C71" s="42"/>
      <c r="D71" s="35">
        <v>37</v>
      </c>
      <c r="E71" s="84"/>
      <c r="F71" s="42"/>
      <c r="G71" s="48" t="str">
        <f t="shared" si="28"/>
        <v/>
      </c>
      <c r="H71" s="25" t="str">
        <f t="array" ref="H71">IF(I71="","",IFERROR(INDEX(Lid!$F:$F,MATCH($E71,Lid!$A:$A,0)),""))</f>
        <v/>
      </c>
      <c r="I71" s="93" t="str">
        <f t="shared" si="29"/>
        <v/>
      </c>
      <c r="J71" s="48" t="str">
        <f t="shared" si="30"/>
        <v/>
      </c>
      <c r="K71" s="25" t="str">
        <f>IF(I71="","",IFERROR($D$6&amp;" "&amp;LEFT(INDEX(Lid!$B:$B,MATCH($E71,Lid!$A:$A,0)),1)&amp;MID(INDEX(Lid!$B:$B,MATCH($E71,Lid!$A:$A,0)),FIND(" ",INDEX(Lid!$B:$B,MATCH($E71,Lid!$A:$A,0))),256),""))</f>
        <v/>
      </c>
      <c r="L71" s="44" t="str">
        <f t="shared" si="31"/>
        <v/>
      </c>
      <c r="M71" s="44" t="str">
        <f t="shared" si="32"/>
        <v/>
      </c>
      <c r="N71" s="44" t="str">
        <f t="shared" si="33"/>
        <v/>
      </c>
      <c r="O71" s="42"/>
      <c r="P71" s="81"/>
      <c r="Q71" s="82"/>
      <c r="R71" s="83"/>
      <c r="S71" s="44">
        <f t="shared" si="34"/>
        <v>0</v>
      </c>
      <c r="T71" s="81"/>
      <c r="U71" s="82"/>
      <c r="V71" s="83"/>
      <c r="W71" s="44">
        <f t="shared" si="35"/>
        <v>0</v>
      </c>
      <c r="X71" s="81"/>
      <c r="Y71" s="82"/>
      <c r="Z71" s="83"/>
      <c r="AA71" s="44">
        <f t="shared" si="36"/>
        <v>0</v>
      </c>
      <c r="AB71" s="81"/>
      <c r="AC71" s="82"/>
      <c r="AD71" s="83"/>
      <c r="AE71" s="44">
        <f t="shared" si="37"/>
        <v>0</v>
      </c>
      <c r="AF71" s="81"/>
      <c r="AG71" s="82"/>
      <c r="AH71" s="83"/>
      <c r="AI71" s="44">
        <f t="shared" si="38"/>
        <v>0</v>
      </c>
      <c r="AJ71" s="81"/>
      <c r="AK71" s="82"/>
      <c r="AL71" s="83"/>
      <c r="AM71" s="44">
        <f t="shared" si="39"/>
        <v>0</v>
      </c>
      <c r="AN71" s="81"/>
      <c r="AO71" s="82"/>
      <c r="AP71" s="83"/>
      <c r="AQ71" s="44">
        <f t="shared" si="40"/>
        <v>0</v>
      </c>
      <c r="AR71" s="81"/>
      <c r="AS71" s="82"/>
      <c r="AT71" s="83"/>
      <c r="AU71" s="44">
        <f t="shared" si="41"/>
        <v>0</v>
      </c>
      <c r="AV71" s="81"/>
      <c r="AW71" s="82"/>
      <c r="AX71" s="83"/>
      <c r="AY71" s="44">
        <f t="shared" si="42"/>
        <v>0</v>
      </c>
      <c r="AZ71" s="81"/>
      <c r="BA71" s="82"/>
      <c r="BB71" s="83"/>
      <c r="BC71" s="44">
        <f t="shared" si="43"/>
        <v>0</v>
      </c>
      <c r="BD71" s="81"/>
      <c r="BE71" s="82"/>
      <c r="BF71" s="83"/>
      <c r="BG71" s="44">
        <f t="shared" si="44"/>
        <v>0</v>
      </c>
      <c r="BH71" s="81"/>
      <c r="BI71" s="82"/>
      <c r="BJ71" s="83"/>
      <c r="BK71" s="44">
        <f t="shared" si="45"/>
        <v>0</v>
      </c>
    </row>
    <row r="72" spans="1:63" ht="14.25" customHeight="1" x14ac:dyDescent="0.25">
      <c r="A72" s="41"/>
      <c r="B72" s="42"/>
      <c r="C72" s="42"/>
      <c r="D72" s="35">
        <v>38</v>
      </c>
      <c r="E72" s="84"/>
      <c r="F72" s="42"/>
      <c r="G72" s="48" t="str">
        <f t="shared" si="28"/>
        <v/>
      </c>
      <c r="H72" s="25" t="str">
        <f t="array" ref="H72">IF(I72="","",IFERROR(INDEX(Lid!$F:$F,MATCH($E72,Lid!$A:$A,0)),""))</f>
        <v/>
      </c>
      <c r="I72" s="93" t="str">
        <f t="shared" si="29"/>
        <v/>
      </c>
      <c r="J72" s="48" t="str">
        <f t="shared" si="30"/>
        <v/>
      </c>
      <c r="K72" s="25" t="str">
        <f>IF(I72="","",IFERROR($D$6&amp;" "&amp;LEFT(INDEX(Lid!$B:$B,MATCH($E72,Lid!$A:$A,0)),1)&amp;MID(INDEX(Lid!$B:$B,MATCH($E72,Lid!$A:$A,0)),FIND(" ",INDEX(Lid!$B:$B,MATCH($E72,Lid!$A:$A,0))),256),""))</f>
        <v/>
      </c>
      <c r="L72" s="44" t="str">
        <f t="shared" si="31"/>
        <v/>
      </c>
      <c r="M72" s="44" t="str">
        <f t="shared" si="32"/>
        <v/>
      </c>
      <c r="N72" s="44" t="str">
        <f t="shared" si="33"/>
        <v/>
      </c>
      <c r="O72" s="42"/>
      <c r="P72" s="81"/>
      <c r="Q72" s="82"/>
      <c r="R72" s="83"/>
      <c r="S72" s="44">
        <f t="shared" si="34"/>
        <v>0</v>
      </c>
      <c r="T72" s="81"/>
      <c r="U72" s="82"/>
      <c r="V72" s="83"/>
      <c r="W72" s="44">
        <f t="shared" si="35"/>
        <v>0</v>
      </c>
      <c r="X72" s="81"/>
      <c r="Y72" s="82"/>
      <c r="Z72" s="83"/>
      <c r="AA72" s="44">
        <f t="shared" si="36"/>
        <v>0</v>
      </c>
      <c r="AB72" s="81"/>
      <c r="AC72" s="82"/>
      <c r="AD72" s="83"/>
      <c r="AE72" s="44">
        <f t="shared" si="37"/>
        <v>0</v>
      </c>
      <c r="AF72" s="81"/>
      <c r="AG72" s="82"/>
      <c r="AH72" s="83"/>
      <c r="AI72" s="44">
        <f t="shared" si="38"/>
        <v>0</v>
      </c>
      <c r="AJ72" s="81"/>
      <c r="AK72" s="82"/>
      <c r="AL72" s="83"/>
      <c r="AM72" s="44">
        <f t="shared" si="39"/>
        <v>0</v>
      </c>
      <c r="AN72" s="81"/>
      <c r="AO72" s="82"/>
      <c r="AP72" s="83"/>
      <c r="AQ72" s="44">
        <f t="shared" si="40"/>
        <v>0</v>
      </c>
      <c r="AR72" s="81"/>
      <c r="AS72" s="82"/>
      <c r="AT72" s="83"/>
      <c r="AU72" s="44">
        <f t="shared" si="41"/>
        <v>0</v>
      </c>
      <c r="AV72" s="81"/>
      <c r="AW72" s="82"/>
      <c r="AX72" s="83"/>
      <c r="AY72" s="44">
        <f t="shared" si="42"/>
        <v>0</v>
      </c>
      <c r="AZ72" s="81"/>
      <c r="BA72" s="82"/>
      <c r="BB72" s="83"/>
      <c r="BC72" s="44">
        <f t="shared" si="43"/>
        <v>0</v>
      </c>
      <c r="BD72" s="81"/>
      <c r="BE72" s="82"/>
      <c r="BF72" s="83"/>
      <c r="BG72" s="44">
        <f t="shared" si="44"/>
        <v>0</v>
      </c>
      <c r="BH72" s="81"/>
      <c r="BI72" s="82"/>
      <c r="BJ72" s="83"/>
      <c r="BK72" s="44">
        <f t="shared" si="45"/>
        <v>0</v>
      </c>
    </row>
    <row r="73" spans="1:63" ht="14.25" customHeight="1" x14ac:dyDescent="0.25">
      <c r="A73" s="41"/>
      <c r="B73" s="42"/>
      <c r="C73" s="42"/>
      <c r="D73" s="35">
        <v>39</v>
      </c>
      <c r="E73" s="84"/>
      <c r="F73" s="42"/>
      <c r="G73" s="48" t="str">
        <f t="shared" si="28"/>
        <v/>
      </c>
      <c r="H73" s="25" t="str">
        <f t="array" ref="H73">IF(I73="","",IFERROR(INDEX(Lid!$F:$F,MATCH($E73,Lid!$A:$A,0)),""))</f>
        <v/>
      </c>
      <c r="I73" s="93" t="str">
        <f t="shared" si="29"/>
        <v/>
      </c>
      <c r="J73" s="48" t="str">
        <f t="shared" si="30"/>
        <v/>
      </c>
      <c r="K73" s="25" t="str">
        <f>IF(I73="","",IFERROR($D$6&amp;" "&amp;LEFT(INDEX(Lid!$B:$B,MATCH($E73,Lid!$A:$A,0)),1)&amp;MID(INDEX(Lid!$B:$B,MATCH($E73,Lid!$A:$A,0)),FIND(" ",INDEX(Lid!$B:$B,MATCH($E73,Lid!$A:$A,0))),256),""))</f>
        <v/>
      </c>
      <c r="L73" s="44" t="str">
        <f t="shared" si="31"/>
        <v/>
      </c>
      <c r="M73" s="44" t="str">
        <f t="shared" si="32"/>
        <v/>
      </c>
      <c r="N73" s="44" t="str">
        <f t="shared" si="33"/>
        <v/>
      </c>
      <c r="O73" s="42"/>
      <c r="P73" s="81"/>
      <c r="Q73" s="82"/>
      <c r="R73" s="83"/>
      <c r="S73" s="44">
        <f t="shared" si="34"/>
        <v>0</v>
      </c>
      <c r="T73" s="81"/>
      <c r="U73" s="82"/>
      <c r="V73" s="83"/>
      <c r="W73" s="44">
        <f t="shared" si="35"/>
        <v>0</v>
      </c>
      <c r="X73" s="81"/>
      <c r="Y73" s="82"/>
      <c r="Z73" s="83"/>
      <c r="AA73" s="44">
        <f t="shared" si="36"/>
        <v>0</v>
      </c>
      <c r="AB73" s="81"/>
      <c r="AC73" s="82"/>
      <c r="AD73" s="83"/>
      <c r="AE73" s="44">
        <f t="shared" si="37"/>
        <v>0</v>
      </c>
      <c r="AF73" s="81"/>
      <c r="AG73" s="82"/>
      <c r="AH73" s="83"/>
      <c r="AI73" s="44">
        <f t="shared" si="38"/>
        <v>0</v>
      </c>
      <c r="AJ73" s="81"/>
      <c r="AK73" s="82"/>
      <c r="AL73" s="83"/>
      <c r="AM73" s="44">
        <f t="shared" si="39"/>
        <v>0</v>
      </c>
      <c r="AN73" s="81"/>
      <c r="AO73" s="82"/>
      <c r="AP73" s="83"/>
      <c r="AQ73" s="44">
        <f t="shared" si="40"/>
        <v>0</v>
      </c>
      <c r="AR73" s="81"/>
      <c r="AS73" s="82"/>
      <c r="AT73" s="83"/>
      <c r="AU73" s="44">
        <f t="shared" si="41"/>
        <v>0</v>
      </c>
      <c r="AV73" s="81"/>
      <c r="AW73" s="82"/>
      <c r="AX73" s="83"/>
      <c r="AY73" s="44">
        <f t="shared" si="42"/>
        <v>0</v>
      </c>
      <c r="AZ73" s="81"/>
      <c r="BA73" s="82"/>
      <c r="BB73" s="83"/>
      <c r="BC73" s="44">
        <f t="shared" si="43"/>
        <v>0</v>
      </c>
      <c r="BD73" s="81"/>
      <c r="BE73" s="82"/>
      <c r="BF73" s="83"/>
      <c r="BG73" s="44">
        <f t="shared" si="44"/>
        <v>0</v>
      </c>
      <c r="BH73" s="81"/>
      <c r="BI73" s="82"/>
      <c r="BJ73" s="83"/>
      <c r="BK73" s="44">
        <f t="shared" si="45"/>
        <v>0</v>
      </c>
    </row>
    <row r="74" spans="1:63" ht="14.25" customHeight="1" x14ac:dyDescent="0.25">
      <c r="A74" s="41"/>
      <c r="B74" s="42"/>
      <c r="C74" s="42"/>
      <c r="D74" s="35">
        <v>40</v>
      </c>
      <c r="E74" s="84"/>
      <c r="F74" s="42"/>
      <c r="G74" s="48" t="str">
        <f t="shared" si="28"/>
        <v/>
      </c>
      <c r="H74" s="25" t="str">
        <f t="array" ref="H74">IF(I74="","",IFERROR(INDEX(Lid!$F:$F,MATCH($E74,Lid!$A:$A,0)),""))</f>
        <v/>
      </c>
      <c r="I74" s="93" t="str">
        <f t="shared" si="29"/>
        <v/>
      </c>
      <c r="J74" s="48" t="str">
        <f t="shared" si="30"/>
        <v/>
      </c>
      <c r="K74" s="25" t="str">
        <f>IF(I74="","",IFERROR($D$6&amp;" "&amp;LEFT(INDEX(Lid!$B:$B,MATCH($E74,Lid!$A:$A,0)),1)&amp;MID(INDEX(Lid!$B:$B,MATCH($E74,Lid!$A:$A,0)),FIND(" ",INDEX(Lid!$B:$B,MATCH($E74,Lid!$A:$A,0))),256),""))</f>
        <v/>
      </c>
      <c r="L74" s="44" t="str">
        <f t="shared" si="31"/>
        <v/>
      </c>
      <c r="M74" s="44" t="str">
        <f t="shared" si="32"/>
        <v/>
      </c>
      <c r="N74" s="44" t="str">
        <f t="shared" si="33"/>
        <v/>
      </c>
      <c r="O74" s="42"/>
      <c r="P74" s="81"/>
      <c r="Q74" s="82"/>
      <c r="R74" s="83"/>
      <c r="S74" s="44">
        <f t="shared" si="34"/>
        <v>0</v>
      </c>
      <c r="T74" s="81"/>
      <c r="U74" s="82"/>
      <c r="V74" s="83"/>
      <c r="W74" s="44">
        <f t="shared" si="35"/>
        <v>0</v>
      </c>
      <c r="X74" s="81"/>
      <c r="Y74" s="82"/>
      <c r="Z74" s="83"/>
      <c r="AA74" s="44">
        <f t="shared" si="36"/>
        <v>0</v>
      </c>
      <c r="AB74" s="81"/>
      <c r="AC74" s="82"/>
      <c r="AD74" s="83"/>
      <c r="AE74" s="44">
        <f t="shared" si="37"/>
        <v>0</v>
      </c>
      <c r="AF74" s="81"/>
      <c r="AG74" s="82"/>
      <c r="AH74" s="83"/>
      <c r="AI74" s="44">
        <f t="shared" si="38"/>
        <v>0</v>
      </c>
      <c r="AJ74" s="81"/>
      <c r="AK74" s="82"/>
      <c r="AL74" s="83"/>
      <c r="AM74" s="44">
        <f t="shared" si="39"/>
        <v>0</v>
      </c>
      <c r="AN74" s="81"/>
      <c r="AO74" s="82"/>
      <c r="AP74" s="83"/>
      <c r="AQ74" s="44">
        <f t="shared" si="40"/>
        <v>0</v>
      </c>
      <c r="AR74" s="81"/>
      <c r="AS74" s="82"/>
      <c r="AT74" s="83"/>
      <c r="AU74" s="44">
        <f t="shared" si="41"/>
        <v>0</v>
      </c>
      <c r="AV74" s="81"/>
      <c r="AW74" s="82"/>
      <c r="AX74" s="83"/>
      <c r="AY74" s="44">
        <f t="shared" si="42"/>
        <v>0</v>
      </c>
      <c r="AZ74" s="81"/>
      <c r="BA74" s="82"/>
      <c r="BB74" s="83"/>
      <c r="BC74" s="44">
        <f t="shared" si="43"/>
        <v>0</v>
      </c>
      <c r="BD74" s="81"/>
      <c r="BE74" s="82"/>
      <c r="BF74" s="83"/>
      <c r="BG74" s="44">
        <f t="shared" si="44"/>
        <v>0</v>
      </c>
      <c r="BH74" s="81"/>
      <c r="BI74" s="82"/>
      <c r="BJ74" s="83"/>
      <c r="BK74" s="44">
        <f t="shared" si="45"/>
        <v>0</v>
      </c>
    </row>
    <row r="75" spans="1:63" ht="14.25" customHeight="1" x14ac:dyDescent="0.25">
      <c r="A75" s="41"/>
      <c r="B75" s="42"/>
      <c r="C75" s="42"/>
      <c r="D75" s="35">
        <v>41</v>
      </c>
      <c r="E75" s="84"/>
      <c r="F75" s="42"/>
      <c r="G75" s="48" t="str">
        <f t="shared" si="28"/>
        <v/>
      </c>
      <c r="H75" s="25" t="str">
        <f t="array" ref="H75">IF(I75="","",IFERROR(INDEX(Lid!$F:$F,MATCH($E75,Lid!$A:$A,0)),""))</f>
        <v/>
      </c>
      <c r="I75" s="93" t="str">
        <f t="shared" si="29"/>
        <v/>
      </c>
      <c r="J75" s="48" t="str">
        <f t="shared" si="30"/>
        <v/>
      </c>
      <c r="K75" s="25" t="str">
        <f>IF(I75="","",IFERROR($D$6&amp;" "&amp;LEFT(INDEX(Lid!$B:$B,MATCH($E75,Lid!$A:$A,0)),1)&amp;MID(INDEX(Lid!$B:$B,MATCH($E75,Lid!$A:$A,0)),FIND(" ",INDEX(Lid!$B:$B,MATCH($E75,Lid!$A:$A,0))),256),""))</f>
        <v/>
      </c>
      <c r="L75" s="44" t="str">
        <f t="shared" si="31"/>
        <v/>
      </c>
      <c r="M75" s="44" t="str">
        <f t="shared" si="32"/>
        <v/>
      </c>
      <c r="N75" s="44" t="str">
        <f t="shared" si="33"/>
        <v/>
      </c>
      <c r="O75" s="42"/>
      <c r="P75" s="81"/>
      <c r="Q75" s="82"/>
      <c r="R75" s="83"/>
      <c r="S75" s="44">
        <f t="shared" si="34"/>
        <v>0</v>
      </c>
      <c r="T75" s="81"/>
      <c r="U75" s="82"/>
      <c r="V75" s="83"/>
      <c r="W75" s="44">
        <f t="shared" si="35"/>
        <v>0</v>
      </c>
      <c r="X75" s="81"/>
      <c r="Y75" s="82"/>
      <c r="Z75" s="83"/>
      <c r="AA75" s="44">
        <f t="shared" si="36"/>
        <v>0</v>
      </c>
      <c r="AB75" s="81"/>
      <c r="AC75" s="82"/>
      <c r="AD75" s="83"/>
      <c r="AE75" s="44">
        <f t="shared" si="37"/>
        <v>0</v>
      </c>
      <c r="AF75" s="81"/>
      <c r="AG75" s="82"/>
      <c r="AH75" s="83"/>
      <c r="AI75" s="44">
        <f t="shared" si="38"/>
        <v>0</v>
      </c>
      <c r="AJ75" s="81"/>
      <c r="AK75" s="82"/>
      <c r="AL75" s="83"/>
      <c r="AM75" s="44">
        <f t="shared" si="39"/>
        <v>0</v>
      </c>
      <c r="AN75" s="81"/>
      <c r="AO75" s="82"/>
      <c r="AP75" s="83"/>
      <c r="AQ75" s="44">
        <f t="shared" si="40"/>
        <v>0</v>
      </c>
      <c r="AR75" s="81"/>
      <c r="AS75" s="82"/>
      <c r="AT75" s="83"/>
      <c r="AU75" s="44">
        <f t="shared" si="41"/>
        <v>0</v>
      </c>
      <c r="AV75" s="81"/>
      <c r="AW75" s="82"/>
      <c r="AX75" s="83"/>
      <c r="AY75" s="44">
        <f t="shared" si="42"/>
        <v>0</v>
      </c>
      <c r="AZ75" s="81"/>
      <c r="BA75" s="82"/>
      <c r="BB75" s="83"/>
      <c r="BC75" s="44">
        <f t="shared" si="43"/>
        <v>0</v>
      </c>
      <c r="BD75" s="81"/>
      <c r="BE75" s="82"/>
      <c r="BF75" s="83"/>
      <c r="BG75" s="44">
        <f t="shared" si="44"/>
        <v>0</v>
      </c>
      <c r="BH75" s="81"/>
      <c r="BI75" s="82"/>
      <c r="BJ75" s="83"/>
      <c r="BK75" s="44">
        <f t="shared" si="45"/>
        <v>0</v>
      </c>
    </row>
    <row r="76" spans="1:63" ht="14.25" customHeight="1" x14ac:dyDescent="0.25">
      <c r="A76" s="41"/>
      <c r="B76" s="42"/>
      <c r="C76" s="42"/>
      <c r="D76" s="35">
        <v>42</v>
      </c>
      <c r="E76" s="84"/>
      <c r="F76" s="42"/>
      <c r="G76" s="48" t="str">
        <f t="shared" si="28"/>
        <v/>
      </c>
      <c r="H76" s="25" t="str">
        <f t="array" ref="H76">IF(I76="","",IFERROR(INDEX(Lid!$F:$F,MATCH($E76,Lid!$A:$A,0)),""))</f>
        <v/>
      </c>
      <c r="I76" s="93" t="str">
        <f t="shared" si="29"/>
        <v/>
      </c>
      <c r="J76" s="48" t="str">
        <f t="shared" si="30"/>
        <v/>
      </c>
      <c r="K76" s="25" t="str">
        <f>IF(I76="","",IFERROR($D$6&amp;" "&amp;LEFT(INDEX(Lid!$B:$B,MATCH($E76,Lid!$A:$A,0)),1)&amp;MID(INDEX(Lid!$B:$B,MATCH($E76,Lid!$A:$A,0)),FIND(" ",INDEX(Lid!$B:$B,MATCH($E76,Lid!$A:$A,0))),256),""))</f>
        <v/>
      </c>
      <c r="L76" s="44" t="str">
        <f t="shared" si="31"/>
        <v/>
      </c>
      <c r="M76" s="44" t="str">
        <f t="shared" si="32"/>
        <v/>
      </c>
      <c r="N76" s="44" t="str">
        <f t="shared" si="33"/>
        <v/>
      </c>
      <c r="O76" s="42"/>
      <c r="P76" s="81"/>
      <c r="Q76" s="82"/>
      <c r="R76" s="83"/>
      <c r="S76" s="44">
        <f t="shared" si="34"/>
        <v>0</v>
      </c>
      <c r="T76" s="81"/>
      <c r="U76" s="82"/>
      <c r="V76" s="83"/>
      <c r="W76" s="44">
        <f t="shared" si="35"/>
        <v>0</v>
      </c>
      <c r="X76" s="81"/>
      <c r="Y76" s="82"/>
      <c r="Z76" s="83"/>
      <c r="AA76" s="44">
        <f t="shared" si="36"/>
        <v>0</v>
      </c>
      <c r="AB76" s="81"/>
      <c r="AC76" s="82"/>
      <c r="AD76" s="83"/>
      <c r="AE76" s="44">
        <f t="shared" si="37"/>
        <v>0</v>
      </c>
      <c r="AF76" s="81"/>
      <c r="AG76" s="82"/>
      <c r="AH76" s="83"/>
      <c r="AI76" s="44">
        <f t="shared" si="38"/>
        <v>0</v>
      </c>
      <c r="AJ76" s="81"/>
      <c r="AK76" s="82"/>
      <c r="AL76" s="83"/>
      <c r="AM76" s="44">
        <f t="shared" si="39"/>
        <v>0</v>
      </c>
      <c r="AN76" s="81"/>
      <c r="AO76" s="82"/>
      <c r="AP76" s="83"/>
      <c r="AQ76" s="44">
        <f t="shared" si="40"/>
        <v>0</v>
      </c>
      <c r="AR76" s="81"/>
      <c r="AS76" s="82"/>
      <c r="AT76" s="83"/>
      <c r="AU76" s="44">
        <f t="shared" si="41"/>
        <v>0</v>
      </c>
      <c r="AV76" s="81"/>
      <c r="AW76" s="82"/>
      <c r="AX76" s="83"/>
      <c r="AY76" s="44">
        <f t="shared" si="42"/>
        <v>0</v>
      </c>
      <c r="AZ76" s="81"/>
      <c r="BA76" s="82"/>
      <c r="BB76" s="83"/>
      <c r="BC76" s="44">
        <f t="shared" si="43"/>
        <v>0</v>
      </c>
      <c r="BD76" s="81"/>
      <c r="BE76" s="82"/>
      <c r="BF76" s="83"/>
      <c r="BG76" s="44">
        <f t="shared" si="44"/>
        <v>0</v>
      </c>
      <c r="BH76" s="81"/>
      <c r="BI76" s="82"/>
      <c r="BJ76" s="83"/>
      <c r="BK76" s="44">
        <f t="shared" si="45"/>
        <v>0</v>
      </c>
    </row>
    <row r="77" spans="1:63" ht="14.25" customHeight="1" x14ac:dyDescent="0.25">
      <c r="A77" s="41"/>
      <c r="B77" s="42"/>
      <c r="C77" s="42"/>
      <c r="D77" s="35">
        <v>43</v>
      </c>
      <c r="E77" s="84"/>
      <c r="F77" s="42"/>
      <c r="G77" s="48" t="str">
        <f t="shared" si="28"/>
        <v/>
      </c>
      <c r="H77" s="25" t="str">
        <f t="array" ref="H77">IF(I77="","",IFERROR(INDEX(Lid!$F:$F,MATCH($E77,Lid!$A:$A,0)),""))</f>
        <v/>
      </c>
      <c r="I77" s="93" t="str">
        <f t="shared" si="29"/>
        <v/>
      </c>
      <c r="J77" s="48" t="str">
        <f t="shared" si="30"/>
        <v/>
      </c>
      <c r="K77" s="25" t="str">
        <f>IF(I77="","",IFERROR($D$6&amp;" "&amp;LEFT(INDEX(Lid!$B:$B,MATCH($E77,Lid!$A:$A,0)),1)&amp;MID(INDEX(Lid!$B:$B,MATCH($E77,Lid!$A:$A,0)),FIND(" ",INDEX(Lid!$B:$B,MATCH($E77,Lid!$A:$A,0))),256),""))</f>
        <v/>
      </c>
      <c r="L77" s="44" t="str">
        <f t="shared" si="31"/>
        <v/>
      </c>
      <c r="M77" s="44" t="str">
        <f t="shared" si="32"/>
        <v/>
      </c>
      <c r="N77" s="44" t="str">
        <f t="shared" si="33"/>
        <v/>
      </c>
      <c r="O77" s="42"/>
      <c r="P77" s="81"/>
      <c r="Q77" s="82"/>
      <c r="R77" s="83"/>
      <c r="S77" s="44">
        <f t="shared" si="34"/>
        <v>0</v>
      </c>
      <c r="T77" s="81"/>
      <c r="U77" s="82"/>
      <c r="V77" s="83"/>
      <c r="W77" s="44">
        <f t="shared" si="35"/>
        <v>0</v>
      </c>
      <c r="X77" s="81"/>
      <c r="Y77" s="82"/>
      <c r="Z77" s="83"/>
      <c r="AA77" s="44">
        <f t="shared" si="36"/>
        <v>0</v>
      </c>
      <c r="AB77" s="81"/>
      <c r="AC77" s="82"/>
      <c r="AD77" s="83"/>
      <c r="AE77" s="44">
        <f t="shared" si="37"/>
        <v>0</v>
      </c>
      <c r="AF77" s="81"/>
      <c r="AG77" s="82"/>
      <c r="AH77" s="83"/>
      <c r="AI77" s="44">
        <f t="shared" si="38"/>
        <v>0</v>
      </c>
      <c r="AJ77" s="81"/>
      <c r="AK77" s="82"/>
      <c r="AL77" s="83"/>
      <c r="AM77" s="44">
        <f t="shared" si="39"/>
        <v>0</v>
      </c>
      <c r="AN77" s="81"/>
      <c r="AO77" s="82"/>
      <c r="AP77" s="83"/>
      <c r="AQ77" s="44">
        <f t="shared" si="40"/>
        <v>0</v>
      </c>
      <c r="AR77" s="81"/>
      <c r="AS77" s="82"/>
      <c r="AT77" s="83"/>
      <c r="AU77" s="44">
        <f t="shared" si="41"/>
        <v>0</v>
      </c>
      <c r="AV77" s="81"/>
      <c r="AW77" s="82"/>
      <c r="AX77" s="83"/>
      <c r="AY77" s="44">
        <f t="shared" si="42"/>
        <v>0</v>
      </c>
      <c r="AZ77" s="81"/>
      <c r="BA77" s="82"/>
      <c r="BB77" s="83"/>
      <c r="BC77" s="44">
        <f t="shared" si="43"/>
        <v>0</v>
      </c>
      <c r="BD77" s="81"/>
      <c r="BE77" s="82"/>
      <c r="BF77" s="83"/>
      <c r="BG77" s="44">
        <f t="shared" si="44"/>
        <v>0</v>
      </c>
      <c r="BH77" s="81"/>
      <c r="BI77" s="82"/>
      <c r="BJ77" s="83"/>
      <c r="BK77" s="44">
        <f t="shared" si="45"/>
        <v>0</v>
      </c>
    </row>
    <row r="78" spans="1:63" ht="14.25" customHeight="1" x14ac:dyDescent="0.25">
      <c r="A78" s="41"/>
      <c r="B78" s="42"/>
      <c r="C78" s="42"/>
      <c r="D78" s="35">
        <v>44</v>
      </c>
      <c r="E78" s="84"/>
      <c r="F78" s="42"/>
      <c r="G78" s="48" t="str">
        <f t="shared" si="28"/>
        <v/>
      </c>
      <c r="H78" s="25" t="str">
        <f t="array" ref="H78">IF(I78="","",IFERROR(INDEX(Lid!$F:$F,MATCH($E78,Lid!$A:$A,0)),""))</f>
        <v/>
      </c>
      <c r="I78" s="93" t="str">
        <f t="shared" si="29"/>
        <v/>
      </c>
      <c r="J78" s="48" t="str">
        <f t="shared" si="30"/>
        <v/>
      </c>
      <c r="K78" s="25" t="str">
        <f>IF(I78="","",IFERROR($D$6&amp;" "&amp;LEFT(INDEX(Lid!$B:$B,MATCH($E78,Lid!$A:$A,0)),1)&amp;MID(INDEX(Lid!$B:$B,MATCH($E78,Lid!$A:$A,0)),FIND(" ",INDEX(Lid!$B:$B,MATCH($E78,Lid!$A:$A,0))),256),""))</f>
        <v/>
      </c>
      <c r="L78" s="44" t="str">
        <f t="shared" si="31"/>
        <v/>
      </c>
      <c r="M78" s="44" t="str">
        <f t="shared" si="32"/>
        <v/>
      </c>
      <c r="N78" s="44" t="str">
        <f t="shared" si="33"/>
        <v/>
      </c>
      <c r="O78" s="42"/>
      <c r="P78" s="81"/>
      <c r="Q78" s="82"/>
      <c r="R78" s="83"/>
      <c r="S78" s="44">
        <f t="shared" si="34"/>
        <v>0</v>
      </c>
      <c r="T78" s="81"/>
      <c r="U78" s="82"/>
      <c r="V78" s="83"/>
      <c r="W78" s="44">
        <f t="shared" si="35"/>
        <v>0</v>
      </c>
      <c r="X78" s="81"/>
      <c r="Y78" s="82"/>
      <c r="Z78" s="83"/>
      <c r="AA78" s="44">
        <f t="shared" si="36"/>
        <v>0</v>
      </c>
      <c r="AB78" s="81"/>
      <c r="AC78" s="82"/>
      <c r="AD78" s="83"/>
      <c r="AE78" s="44">
        <f t="shared" si="37"/>
        <v>0</v>
      </c>
      <c r="AF78" s="81"/>
      <c r="AG78" s="82"/>
      <c r="AH78" s="83"/>
      <c r="AI78" s="44">
        <f t="shared" si="38"/>
        <v>0</v>
      </c>
      <c r="AJ78" s="81"/>
      <c r="AK78" s="82"/>
      <c r="AL78" s="83"/>
      <c r="AM78" s="44">
        <f t="shared" si="39"/>
        <v>0</v>
      </c>
      <c r="AN78" s="81"/>
      <c r="AO78" s="82"/>
      <c r="AP78" s="83"/>
      <c r="AQ78" s="44">
        <f t="shared" si="40"/>
        <v>0</v>
      </c>
      <c r="AR78" s="81"/>
      <c r="AS78" s="82"/>
      <c r="AT78" s="83"/>
      <c r="AU78" s="44">
        <f t="shared" si="41"/>
        <v>0</v>
      </c>
      <c r="AV78" s="81"/>
      <c r="AW78" s="82"/>
      <c r="AX78" s="83"/>
      <c r="AY78" s="44">
        <f t="shared" si="42"/>
        <v>0</v>
      </c>
      <c r="AZ78" s="81"/>
      <c r="BA78" s="82"/>
      <c r="BB78" s="83"/>
      <c r="BC78" s="44">
        <f t="shared" si="43"/>
        <v>0</v>
      </c>
      <c r="BD78" s="81"/>
      <c r="BE78" s="82"/>
      <c r="BF78" s="83"/>
      <c r="BG78" s="44">
        <f t="shared" si="44"/>
        <v>0</v>
      </c>
      <c r="BH78" s="81"/>
      <c r="BI78" s="82"/>
      <c r="BJ78" s="83"/>
      <c r="BK78" s="44">
        <f t="shared" si="45"/>
        <v>0</v>
      </c>
    </row>
    <row r="79" spans="1:63" ht="14.25" customHeight="1" x14ac:dyDescent="0.25">
      <c r="A79" s="41"/>
      <c r="B79" s="42"/>
      <c r="C79" s="42"/>
      <c r="D79" s="35">
        <v>45</v>
      </c>
      <c r="E79" s="84"/>
      <c r="F79" s="42"/>
      <c r="G79" s="48" t="str">
        <f t="shared" si="28"/>
        <v/>
      </c>
      <c r="H79" s="25" t="str">
        <f t="array" ref="H79">IF(I79="","",IFERROR(INDEX(Lid!$F:$F,MATCH($E79,Lid!$A:$A,0)),""))</f>
        <v/>
      </c>
      <c r="I79" s="93" t="str">
        <f t="shared" si="29"/>
        <v/>
      </c>
      <c r="J79" s="48" t="str">
        <f t="shared" si="30"/>
        <v/>
      </c>
      <c r="K79" s="25" t="str">
        <f>IF(I79="","",IFERROR($D$6&amp;" "&amp;LEFT(INDEX(Lid!$B:$B,MATCH($E79,Lid!$A:$A,0)),1)&amp;MID(INDEX(Lid!$B:$B,MATCH($E79,Lid!$A:$A,0)),FIND(" ",INDEX(Lid!$B:$B,MATCH($E79,Lid!$A:$A,0))),256),""))</f>
        <v/>
      </c>
      <c r="L79" s="44" t="str">
        <f t="shared" si="31"/>
        <v/>
      </c>
      <c r="M79" s="44" t="str">
        <f t="shared" si="32"/>
        <v/>
      </c>
      <c r="N79" s="44" t="str">
        <f t="shared" si="33"/>
        <v/>
      </c>
      <c r="O79" s="42"/>
      <c r="P79" s="81"/>
      <c r="Q79" s="82"/>
      <c r="R79" s="83"/>
      <c r="S79" s="44">
        <f t="shared" si="34"/>
        <v>0</v>
      </c>
      <c r="T79" s="81"/>
      <c r="U79" s="82"/>
      <c r="V79" s="83"/>
      <c r="W79" s="44">
        <f t="shared" si="35"/>
        <v>0</v>
      </c>
      <c r="X79" s="81"/>
      <c r="Y79" s="82"/>
      <c r="Z79" s="83"/>
      <c r="AA79" s="44">
        <f t="shared" si="36"/>
        <v>0</v>
      </c>
      <c r="AB79" s="81"/>
      <c r="AC79" s="82"/>
      <c r="AD79" s="83"/>
      <c r="AE79" s="44">
        <f t="shared" si="37"/>
        <v>0</v>
      </c>
      <c r="AF79" s="81"/>
      <c r="AG79" s="82"/>
      <c r="AH79" s="83"/>
      <c r="AI79" s="44">
        <f t="shared" si="38"/>
        <v>0</v>
      </c>
      <c r="AJ79" s="81"/>
      <c r="AK79" s="82"/>
      <c r="AL79" s="83"/>
      <c r="AM79" s="44">
        <f t="shared" si="39"/>
        <v>0</v>
      </c>
      <c r="AN79" s="81"/>
      <c r="AO79" s="82"/>
      <c r="AP79" s="83"/>
      <c r="AQ79" s="44">
        <f t="shared" si="40"/>
        <v>0</v>
      </c>
      <c r="AR79" s="81"/>
      <c r="AS79" s="82"/>
      <c r="AT79" s="83"/>
      <c r="AU79" s="44">
        <f t="shared" si="41"/>
        <v>0</v>
      </c>
      <c r="AV79" s="81"/>
      <c r="AW79" s="82"/>
      <c r="AX79" s="83"/>
      <c r="AY79" s="44">
        <f t="shared" si="42"/>
        <v>0</v>
      </c>
      <c r="AZ79" s="81"/>
      <c r="BA79" s="82"/>
      <c r="BB79" s="83"/>
      <c r="BC79" s="44">
        <f t="shared" si="43"/>
        <v>0</v>
      </c>
      <c r="BD79" s="81"/>
      <c r="BE79" s="82"/>
      <c r="BF79" s="83"/>
      <c r="BG79" s="44">
        <f t="shared" si="44"/>
        <v>0</v>
      </c>
      <c r="BH79" s="81"/>
      <c r="BI79" s="82"/>
      <c r="BJ79" s="83"/>
      <c r="BK79" s="44">
        <f t="shared" si="45"/>
        <v>0</v>
      </c>
    </row>
    <row r="80" spans="1:63" ht="14.25" customHeight="1" x14ac:dyDescent="0.25">
      <c r="A80" s="41"/>
      <c r="B80" s="42"/>
      <c r="C80" s="42"/>
      <c r="D80" s="35">
        <v>46</v>
      </c>
      <c r="E80" s="84"/>
      <c r="F80" s="42"/>
      <c r="G80" s="48" t="str">
        <f t="shared" si="28"/>
        <v/>
      </c>
      <c r="H80" s="25" t="str">
        <f t="array" ref="H80">IF(I80="","",IFERROR(INDEX(Lid!$F:$F,MATCH($E80,Lid!$A:$A,0)),""))</f>
        <v/>
      </c>
      <c r="I80" s="93" t="str">
        <f t="shared" si="29"/>
        <v/>
      </c>
      <c r="J80" s="48" t="str">
        <f t="shared" si="30"/>
        <v/>
      </c>
      <c r="K80" s="25" t="str">
        <f>IF(I80="","",IFERROR($D$6&amp;" "&amp;LEFT(INDEX(Lid!$B:$B,MATCH($E80,Lid!$A:$A,0)),1)&amp;MID(INDEX(Lid!$B:$B,MATCH($E80,Lid!$A:$A,0)),FIND(" ",INDEX(Lid!$B:$B,MATCH($E80,Lid!$A:$A,0))),256),""))</f>
        <v/>
      </c>
      <c r="L80" s="44" t="str">
        <f t="shared" si="31"/>
        <v/>
      </c>
      <c r="M80" s="44" t="str">
        <f t="shared" si="32"/>
        <v/>
      </c>
      <c r="N80" s="44" t="str">
        <f t="shared" si="33"/>
        <v/>
      </c>
      <c r="O80" s="42"/>
      <c r="P80" s="81"/>
      <c r="Q80" s="82"/>
      <c r="R80" s="83"/>
      <c r="S80" s="44">
        <f t="shared" si="34"/>
        <v>0</v>
      </c>
      <c r="T80" s="81"/>
      <c r="U80" s="82"/>
      <c r="V80" s="83"/>
      <c r="W80" s="44">
        <f t="shared" si="35"/>
        <v>0</v>
      </c>
      <c r="X80" s="81"/>
      <c r="Y80" s="82"/>
      <c r="Z80" s="83"/>
      <c r="AA80" s="44">
        <f t="shared" si="36"/>
        <v>0</v>
      </c>
      <c r="AB80" s="81"/>
      <c r="AC80" s="82"/>
      <c r="AD80" s="83"/>
      <c r="AE80" s="44">
        <f t="shared" si="37"/>
        <v>0</v>
      </c>
      <c r="AF80" s="81"/>
      <c r="AG80" s="82"/>
      <c r="AH80" s="83"/>
      <c r="AI80" s="44">
        <f t="shared" si="38"/>
        <v>0</v>
      </c>
      <c r="AJ80" s="81"/>
      <c r="AK80" s="82"/>
      <c r="AL80" s="83"/>
      <c r="AM80" s="44">
        <f t="shared" si="39"/>
        <v>0</v>
      </c>
      <c r="AN80" s="81"/>
      <c r="AO80" s="82"/>
      <c r="AP80" s="83"/>
      <c r="AQ80" s="44">
        <f t="shared" si="40"/>
        <v>0</v>
      </c>
      <c r="AR80" s="81"/>
      <c r="AS80" s="82"/>
      <c r="AT80" s="83"/>
      <c r="AU80" s="44">
        <f t="shared" si="41"/>
        <v>0</v>
      </c>
      <c r="AV80" s="81"/>
      <c r="AW80" s="82"/>
      <c r="AX80" s="83"/>
      <c r="AY80" s="44">
        <f t="shared" si="42"/>
        <v>0</v>
      </c>
      <c r="AZ80" s="81"/>
      <c r="BA80" s="82"/>
      <c r="BB80" s="83"/>
      <c r="BC80" s="44">
        <f t="shared" si="43"/>
        <v>0</v>
      </c>
      <c r="BD80" s="81"/>
      <c r="BE80" s="82"/>
      <c r="BF80" s="83"/>
      <c r="BG80" s="44">
        <f t="shared" si="44"/>
        <v>0</v>
      </c>
      <c r="BH80" s="81"/>
      <c r="BI80" s="82"/>
      <c r="BJ80" s="83"/>
      <c r="BK80" s="44">
        <f t="shared" si="45"/>
        <v>0</v>
      </c>
    </row>
    <row r="81" spans="1:63" ht="14.25" customHeight="1" x14ac:dyDescent="0.25">
      <c r="A81" s="41"/>
      <c r="B81" s="42"/>
      <c r="C81" s="42"/>
      <c r="D81" s="35">
        <v>47</v>
      </c>
      <c r="E81" s="84"/>
      <c r="F81" s="42"/>
      <c r="G81" s="48" t="str">
        <f t="shared" si="28"/>
        <v/>
      </c>
      <c r="H81" s="25" t="str">
        <f t="array" ref="H81">IF(I81="","",IFERROR(INDEX(Lid!$F:$F,MATCH($E81,Lid!$A:$A,0)),""))</f>
        <v/>
      </c>
      <c r="I81" s="93" t="str">
        <f t="shared" si="29"/>
        <v/>
      </c>
      <c r="J81" s="48" t="str">
        <f t="shared" si="30"/>
        <v/>
      </c>
      <c r="K81" s="25" t="str">
        <f>IF(I81="","",IFERROR($D$6&amp;" "&amp;LEFT(INDEX(Lid!$B:$B,MATCH($E81,Lid!$A:$A,0)),1)&amp;MID(INDEX(Lid!$B:$B,MATCH($E81,Lid!$A:$A,0)),FIND(" ",INDEX(Lid!$B:$B,MATCH($E81,Lid!$A:$A,0))),256),""))</f>
        <v/>
      </c>
      <c r="L81" s="44" t="str">
        <f t="shared" si="31"/>
        <v/>
      </c>
      <c r="M81" s="44" t="str">
        <f t="shared" si="32"/>
        <v/>
      </c>
      <c r="N81" s="44" t="str">
        <f t="shared" si="33"/>
        <v/>
      </c>
      <c r="O81" s="42"/>
      <c r="P81" s="81"/>
      <c r="Q81" s="82"/>
      <c r="R81" s="83"/>
      <c r="S81" s="44">
        <f t="shared" si="34"/>
        <v>0</v>
      </c>
      <c r="T81" s="81"/>
      <c r="U81" s="82"/>
      <c r="V81" s="83"/>
      <c r="W81" s="44">
        <f t="shared" si="35"/>
        <v>0</v>
      </c>
      <c r="X81" s="81"/>
      <c r="Y81" s="82"/>
      <c r="Z81" s="83"/>
      <c r="AA81" s="44">
        <f t="shared" si="36"/>
        <v>0</v>
      </c>
      <c r="AB81" s="81"/>
      <c r="AC81" s="82"/>
      <c r="AD81" s="83"/>
      <c r="AE81" s="44">
        <f t="shared" si="37"/>
        <v>0</v>
      </c>
      <c r="AF81" s="81"/>
      <c r="AG81" s="82"/>
      <c r="AH81" s="83"/>
      <c r="AI81" s="44">
        <f t="shared" si="38"/>
        <v>0</v>
      </c>
      <c r="AJ81" s="81"/>
      <c r="AK81" s="82"/>
      <c r="AL81" s="83"/>
      <c r="AM81" s="44">
        <f t="shared" si="39"/>
        <v>0</v>
      </c>
      <c r="AN81" s="81"/>
      <c r="AO81" s="82"/>
      <c r="AP81" s="83"/>
      <c r="AQ81" s="44">
        <f t="shared" si="40"/>
        <v>0</v>
      </c>
      <c r="AR81" s="81"/>
      <c r="AS81" s="82"/>
      <c r="AT81" s="83"/>
      <c r="AU81" s="44">
        <f t="shared" si="41"/>
        <v>0</v>
      </c>
      <c r="AV81" s="81"/>
      <c r="AW81" s="82"/>
      <c r="AX81" s="83"/>
      <c r="AY81" s="44">
        <f t="shared" si="42"/>
        <v>0</v>
      </c>
      <c r="AZ81" s="81"/>
      <c r="BA81" s="82"/>
      <c r="BB81" s="83"/>
      <c r="BC81" s="44">
        <f t="shared" si="43"/>
        <v>0</v>
      </c>
      <c r="BD81" s="81"/>
      <c r="BE81" s="82"/>
      <c r="BF81" s="83"/>
      <c r="BG81" s="44">
        <f t="shared" si="44"/>
        <v>0</v>
      </c>
      <c r="BH81" s="81"/>
      <c r="BI81" s="82"/>
      <c r="BJ81" s="83"/>
      <c r="BK81" s="44">
        <f t="shared" si="45"/>
        <v>0</v>
      </c>
    </row>
    <row r="82" spans="1:63" ht="14.25" customHeight="1" x14ac:dyDescent="0.25">
      <c r="A82" s="41"/>
      <c r="B82" s="42"/>
      <c r="C82" s="42"/>
      <c r="D82" s="35">
        <v>48</v>
      </c>
      <c r="E82" s="84"/>
      <c r="F82" s="42"/>
      <c r="G82" s="48" t="str">
        <f t="shared" si="28"/>
        <v/>
      </c>
      <c r="H82" s="25" t="str">
        <f t="array" ref="H82">IF(I82="","",IFERROR(INDEX(Lid!$F:$F,MATCH($E82,Lid!$A:$A,0)),""))</f>
        <v/>
      </c>
      <c r="I82" s="93" t="str">
        <f t="shared" si="29"/>
        <v/>
      </c>
      <c r="J82" s="48" t="str">
        <f t="shared" si="30"/>
        <v/>
      </c>
      <c r="K82" s="25" t="str">
        <f>IF(I82="","",IFERROR($D$6&amp;" "&amp;LEFT(INDEX(Lid!$B:$B,MATCH($E82,Lid!$A:$A,0)),1)&amp;MID(INDEX(Lid!$B:$B,MATCH($E82,Lid!$A:$A,0)),FIND(" ",INDEX(Lid!$B:$B,MATCH($E82,Lid!$A:$A,0))),256),""))</f>
        <v/>
      </c>
      <c r="L82" s="44" t="str">
        <f t="shared" si="31"/>
        <v/>
      </c>
      <c r="M82" s="44" t="str">
        <f t="shared" si="32"/>
        <v/>
      </c>
      <c r="N82" s="44" t="str">
        <f t="shared" si="33"/>
        <v/>
      </c>
      <c r="O82" s="42"/>
      <c r="P82" s="81"/>
      <c r="Q82" s="82"/>
      <c r="R82" s="83"/>
      <c r="S82" s="44">
        <f t="shared" si="34"/>
        <v>0</v>
      </c>
      <c r="T82" s="81"/>
      <c r="U82" s="82"/>
      <c r="V82" s="83"/>
      <c r="W82" s="44">
        <f t="shared" si="35"/>
        <v>0</v>
      </c>
      <c r="X82" s="81"/>
      <c r="Y82" s="82"/>
      <c r="Z82" s="83"/>
      <c r="AA82" s="44">
        <f t="shared" si="36"/>
        <v>0</v>
      </c>
      <c r="AB82" s="81"/>
      <c r="AC82" s="82"/>
      <c r="AD82" s="83"/>
      <c r="AE82" s="44">
        <f t="shared" si="37"/>
        <v>0</v>
      </c>
      <c r="AF82" s="81"/>
      <c r="AG82" s="82"/>
      <c r="AH82" s="83"/>
      <c r="AI82" s="44">
        <f t="shared" si="38"/>
        <v>0</v>
      </c>
      <c r="AJ82" s="81"/>
      <c r="AK82" s="82"/>
      <c r="AL82" s="83"/>
      <c r="AM82" s="44">
        <f t="shared" si="39"/>
        <v>0</v>
      </c>
      <c r="AN82" s="81"/>
      <c r="AO82" s="82"/>
      <c r="AP82" s="83"/>
      <c r="AQ82" s="44">
        <f t="shared" si="40"/>
        <v>0</v>
      </c>
      <c r="AR82" s="81"/>
      <c r="AS82" s="82"/>
      <c r="AT82" s="83"/>
      <c r="AU82" s="44">
        <f t="shared" si="41"/>
        <v>0</v>
      </c>
      <c r="AV82" s="81"/>
      <c r="AW82" s="82"/>
      <c r="AX82" s="83"/>
      <c r="AY82" s="44">
        <f t="shared" si="42"/>
        <v>0</v>
      </c>
      <c r="AZ82" s="81"/>
      <c r="BA82" s="82"/>
      <c r="BB82" s="83"/>
      <c r="BC82" s="44">
        <f t="shared" si="43"/>
        <v>0</v>
      </c>
      <c r="BD82" s="81"/>
      <c r="BE82" s="82"/>
      <c r="BF82" s="83"/>
      <c r="BG82" s="44">
        <f t="shared" si="44"/>
        <v>0</v>
      </c>
      <c r="BH82" s="81"/>
      <c r="BI82" s="82"/>
      <c r="BJ82" s="83"/>
      <c r="BK82" s="44">
        <f t="shared" si="45"/>
        <v>0</v>
      </c>
    </row>
    <row r="83" spans="1:63" ht="14.25" customHeight="1" x14ac:dyDescent="0.25">
      <c r="A83" s="41"/>
      <c r="B83" s="42"/>
      <c r="C83" s="42"/>
      <c r="D83" s="35">
        <v>49</v>
      </c>
      <c r="E83" s="84"/>
      <c r="F83" s="42"/>
      <c r="G83" s="48" t="str">
        <f t="shared" si="28"/>
        <v/>
      </c>
      <c r="H83" s="25" t="str">
        <f t="array" ref="H83">IF(I83="","",IFERROR(INDEX(Lid!$F:$F,MATCH($E83,Lid!$A:$A,0)),""))</f>
        <v/>
      </c>
      <c r="I83" s="93" t="str">
        <f t="shared" si="29"/>
        <v/>
      </c>
      <c r="J83" s="48" t="str">
        <f t="shared" si="30"/>
        <v/>
      </c>
      <c r="K83" s="25" t="str">
        <f>IF(I83="","",IFERROR($D$6&amp;" "&amp;LEFT(INDEX(Lid!$B:$B,MATCH($E83,Lid!$A:$A,0)),1)&amp;MID(INDEX(Lid!$B:$B,MATCH($E83,Lid!$A:$A,0)),FIND(" ",INDEX(Lid!$B:$B,MATCH($E83,Lid!$A:$A,0))),256),""))</f>
        <v/>
      </c>
      <c r="L83" s="44" t="str">
        <f t="shared" si="31"/>
        <v/>
      </c>
      <c r="M83" s="44" t="str">
        <f t="shared" si="32"/>
        <v/>
      </c>
      <c r="N83" s="44" t="str">
        <f t="shared" si="33"/>
        <v/>
      </c>
      <c r="O83" s="42"/>
      <c r="P83" s="81"/>
      <c r="Q83" s="82"/>
      <c r="R83" s="83"/>
      <c r="S83" s="44">
        <f t="shared" si="34"/>
        <v>0</v>
      </c>
      <c r="T83" s="81"/>
      <c r="U83" s="82"/>
      <c r="V83" s="83"/>
      <c r="W83" s="44">
        <f t="shared" si="35"/>
        <v>0</v>
      </c>
      <c r="X83" s="81"/>
      <c r="Y83" s="82"/>
      <c r="Z83" s="83"/>
      <c r="AA83" s="44">
        <f t="shared" si="36"/>
        <v>0</v>
      </c>
      <c r="AB83" s="81"/>
      <c r="AC83" s="82"/>
      <c r="AD83" s="83"/>
      <c r="AE83" s="44">
        <f t="shared" si="37"/>
        <v>0</v>
      </c>
      <c r="AF83" s="81"/>
      <c r="AG83" s="82"/>
      <c r="AH83" s="83"/>
      <c r="AI83" s="44">
        <f t="shared" si="38"/>
        <v>0</v>
      </c>
      <c r="AJ83" s="81"/>
      <c r="AK83" s="82"/>
      <c r="AL83" s="83"/>
      <c r="AM83" s="44">
        <f t="shared" si="39"/>
        <v>0</v>
      </c>
      <c r="AN83" s="81"/>
      <c r="AO83" s="82"/>
      <c r="AP83" s="83"/>
      <c r="AQ83" s="44">
        <f t="shared" si="40"/>
        <v>0</v>
      </c>
      <c r="AR83" s="81"/>
      <c r="AS83" s="82"/>
      <c r="AT83" s="83"/>
      <c r="AU83" s="44">
        <f t="shared" si="41"/>
        <v>0</v>
      </c>
      <c r="AV83" s="81"/>
      <c r="AW83" s="82"/>
      <c r="AX83" s="83"/>
      <c r="AY83" s="44">
        <f t="shared" si="42"/>
        <v>0</v>
      </c>
      <c r="AZ83" s="81"/>
      <c r="BA83" s="82"/>
      <c r="BB83" s="83"/>
      <c r="BC83" s="44">
        <f t="shared" si="43"/>
        <v>0</v>
      </c>
      <c r="BD83" s="81"/>
      <c r="BE83" s="82"/>
      <c r="BF83" s="83"/>
      <c r="BG83" s="44">
        <f t="shared" si="44"/>
        <v>0</v>
      </c>
      <c r="BH83" s="81"/>
      <c r="BI83" s="82"/>
      <c r="BJ83" s="83"/>
      <c r="BK83" s="44">
        <f t="shared" si="45"/>
        <v>0</v>
      </c>
    </row>
    <row r="84" spans="1:63" ht="14.25" customHeight="1" x14ac:dyDescent="0.25">
      <c r="A84" s="41"/>
      <c r="B84" s="42"/>
      <c r="C84" s="42"/>
      <c r="D84" s="35">
        <v>50</v>
      </c>
      <c r="E84" s="84"/>
      <c r="F84" s="42"/>
      <c r="G84" s="48" t="str">
        <f t="shared" si="28"/>
        <v/>
      </c>
      <c r="H84" s="25" t="str">
        <f t="array" ref="H84">IF(I84="","",IFERROR(INDEX(Lid!$F:$F,MATCH($E84,Lid!$A:$A,0)),""))</f>
        <v/>
      </c>
      <c r="I84" s="93" t="str">
        <f t="shared" si="29"/>
        <v/>
      </c>
      <c r="J84" s="48" t="str">
        <f t="shared" si="30"/>
        <v/>
      </c>
      <c r="K84" s="25" t="str">
        <f>IF(I84="","",IFERROR($D$6&amp;" "&amp;LEFT(INDEX(Lid!$B:$B,MATCH($E84,Lid!$A:$A,0)),1)&amp;MID(INDEX(Lid!$B:$B,MATCH($E84,Lid!$A:$A,0)),FIND(" ",INDEX(Lid!$B:$B,MATCH($E84,Lid!$A:$A,0))),256),""))</f>
        <v/>
      </c>
      <c r="L84" s="44" t="str">
        <f t="shared" si="31"/>
        <v/>
      </c>
      <c r="M84" s="44" t="str">
        <f t="shared" si="32"/>
        <v/>
      </c>
      <c r="N84" s="44" t="str">
        <f t="shared" si="33"/>
        <v/>
      </c>
      <c r="O84" s="42"/>
      <c r="P84" s="81"/>
      <c r="Q84" s="82"/>
      <c r="R84" s="83"/>
      <c r="S84" s="44">
        <f t="shared" si="34"/>
        <v>0</v>
      </c>
      <c r="T84" s="81"/>
      <c r="U84" s="82"/>
      <c r="V84" s="83"/>
      <c r="W84" s="44">
        <f t="shared" si="35"/>
        <v>0</v>
      </c>
      <c r="X84" s="81"/>
      <c r="Y84" s="82"/>
      <c r="Z84" s="83"/>
      <c r="AA84" s="44">
        <f t="shared" si="36"/>
        <v>0</v>
      </c>
      <c r="AB84" s="81"/>
      <c r="AC84" s="82"/>
      <c r="AD84" s="83"/>
      <c r="AE84" s="44">
        <f t="shared" si="37"/>
        <v>0</v>
      </c>
      <c r="AF84" s="81"/>
      <c r="AG84" s="82"/>
      <c r="AH84" s="83"/>
      <c r="AI84" s="44">
        <f t="shared" si="38"/>
        <v>0</v>
      </c>
      <c r="AJ84" s="81"/>
      <c r="AK84" s="82"/>
      <c r="AL84" s="83"/>
      <c r="AM84" s="44">
        <f t="shared" si="39"/>
        <v>0</v>
      </c>
      <c r="AN84" s="81"/>
      <c r="AO84" s="82"/>
      <c r="AP84" s="83"/>
      <c r="AQ84" s="44">
        <f t="shared" si="40"/>
        <v>0</v>
      </c>
      <c r="AR84" s="81"/>
      <c r="AS84" s="82"/>
      <c r="AT84" s="83"/>
      <c r="AU84" s="44">
        <f t="shared" si="41"/>
        <v>0</v>
      </c>
      <c r="AV84" s="81"/>
      <c r="AW84" s="82"/>
      <c r="AX84" s="83"/>
      <c r="AY84" s="44">
        <f t="shared" si="42"/>
        <v>0</v>
      </c>
      <c r="AZ84" s="81"/>
      <c r="BA84" s="82"/>
      <c r="BB84" s="83"/>
      <c r="BC84" s="44">
        <f t="shared" si="43"/>
        <v>0</v>
      </c>
      <c r="BD84" s="81"/>
      <c r="BE84" s="82"/>
      <c r="BF84" s="83"/>
      <c r="BG84" s="44">
        <f t="shared" si="44"/>
        <v>0</v>
      </c>
      <c r="BH84" s="81"/>
      <c r="BI84" s="82"/>
      <c r="BJ84" s="83"/>
      <c r="BK84" s="44">
        <f t="shared" si="45"/>
        <v>0</v>
      </c>
    </row>
    <row r="85" spans="1:63" ht="14.25" customHeight="1" x14ac:dyDescent="0.25">
      <c r="A85" s="41"/>
      <c r="B85" s="42"/>
      <c r="C85" s="42"/>
      <c r="D85" s="35">
        <v>51</v>
      </c>
      <c r="E85" s="84"/>
      <c r="F85" s="42"/>
      <c r="G85" s="48" t="str">
        <f t="shared" si="28"/>
        <v/>
      </c>
      <c r="H85" s="25" t="str">
        <f t="array" ref="H85">IF(I85="","",IFERROR(INDEX(Lid!$F:$F,MATCH($E85,Lid!$A:$A,0)),""))</f>
        <v/>
      </c>
      <c r="I85" s="93" t="str">
        <f t="shared" si="29"/>
        <v/>
      </c>
      <c r="J85" s="48" t="str">
        <f t="shared" si="30"/>
        <v/>
      </c>
      <c r="K85" s="25" t="str">
        <f>IF(I85="","",IFERROR($D$6&amp;" "&amp;LEFT(INDEX(Lid!$B:$B,MATCH($E85,Lid!$A:$A,0)),1)&amp;MID(INDEX(Lid!$B:$B,MATCH($E85,Lid!$A:$A,0)),FIND(" ",INDEX(Lid!$B:$B,MATCH($E85,Lid!$A:$A,0))),256),""))</f>
        <v/>
      </c>
      <c r="L85" s="44" t="str">
        <f t="shared" si="31"/>
        <v/>
      </c>
      <c r="M85" s="44" t="str">
        <f t="shared" si="32"/>
        <v/>
      </c>
      <c r="N85" s="44" t="str">
        <f t="shared" si="33"/>
        <v/>
      </c>
      <c r="O85" s="42"/>
      <c r="P85" s="81"/>
      <c r="Q85" s="82"/>
      <c r="R85" s="83"/>
      <c r="S85" s="44">
        <f t="shared" si="34"/>
        <v>0</v>
      </c>
      <c r="T85" s="81"/>
      <c r="U85" s="82"/>
      <c r="V85" s="83"/>
      <c r="W85" s="44">
        <f t="shared" si="35"/>
        <v>0</v>
      </c>
      <c r="X85" s="81"/>
      <c r="Y85" s="82"/>
      <c r="Z85" s="83"/>
      <c r="AA85" s="44">
        <f t="shared" si="36"/>
        <v>0</v>
      </c>
      <c r="AB85" s="81"/>
      <c r="AC85" s="82"/>
      <c r="AD85" s="83"/>
      <c r="AE85" s="44">
        <f t="shared" si="37"/>
        <v>0</v>
      </c>
      <c r="AF85" s="81"/>
      <c r="AG85" s="82"/>
      <c r="AH85" s="83"/>
      <c r="AI85" s="44">
        <f t="shared" si="38"/>
        <v>0</v>
      </c>
      <c r="AJ85" s="81"/>
      <c r="AK85" s="82"/>
      <c r="AL85" s="83"/>
      <c r="AM85" s="44">
        <f t="shared" si="39"/>
        <v>0</v>
      </c>
      <c r="AN85" s="81"/>
      <c r="AO85" s="82"/>
      <c r="AP85" s="83"/>
      <c r="AQ85" s="44">
        <f t="shared" si="40"/>
        <v>0</v>
      </c>
      <c r="AR85" s="81"/>
      <c r="AS85" s="82"/>
      <c r="AT85" s="83"/>
      <c r="AU85" s="44">
        <f t="shared" si="41"/>
        <v>0</v>
      </c>
      <c r="AV85" s="81"/>
      <c r="AW85" s="82"/>
      <c r="AX85" s="83"/>
      <c r="AY85" s="44">
        <f t="shared" si="42"/>
        <v>0</v>
      </c>
      <c r="AZ85" s="81"/>
      <c r="BA85" s="82"/>
      <c r="BB85" s="83"/>
      <c r="BC85" s="44">
        <f t="shared" si="43"/>
        <v>0</v>
      </c>
      <c r="BD85" s="81"/>
      <c r="BE85" s="82"/>
      <c r="BF85" s="83"/>
      <c r="BG85" s="44">
        <f t="shared" si="44"/>
        <v>0</v>
      </c>
      <c r="BH85" s="81"/>
      <c r="BI85" s="82"/>
      <c r="BJ85" s="83"/>
      <c r="BK85" s="44">
        <f t="shared" si="45"/>
        <v>0</v>
      </c>
    </row>
    <row r="86" spans="1:63" ht="14.25" customHeight="1" x14ac:dyDescent="0.25">
      <c r="A86" s="41"/>
      <c r="B86" s="42"/>
      <c r="C86" s="42"/>
      <c r="D86" s="35">
        <v>52</v>
      </c>
      <c r="E86" s="84"/>
      <c r="F86" s="42"/>
      <c r="G86" s="48" t="str">
        <f t="shared" si="28"/>
        <v/>
      </c>
      <c r="H86" s="25" t="str">
        <f t="array" ref="H86">IF(I86="","",IFERROR(INDEX(Lid!$F:$F,MATCH($E86,Lid!$A:$A,0)),""))</f>
        <v/>
      </c>
      <c r="I86" s="93" t="str">
        <f t="shared" si="29"/>
        <v/>
      </c>
      <c r="J86" s="48" t="str">
        <f t="shared" si="30"/>
        <v/>
      </c>
      <c r="K86" s="25" t="str">
        <f>IF(I86="","",IFERROR($D$6&amp;" "&amp;LEFT(INDEX(Lid!$B:$B,MATCH($E86,Lid!$A:$A,0)),1)&amp;MID(INDEX(Lid!$B:$B,MATCH($E86,Lid!$A:$A,0)),FIND(" ",INDEX(Lid!$B:$B,MATCH($E86,Lid!$A:$A,0))),256),""))</f>
        <v/>
      </c>
      <c r="L86" s="44" t="str">
        <f t="shared" si="31"/>
        <v/>
      </c>
      <c r="M86" s="44" t="str">
        <f t="shared" si="32"/>
        <v/>
      </c>
      <c r="N86" s="44" t="str">
        <f t="shared" si="33"/>
        <v/>
      </c>
      <c r="O86" s="42"/>
      <c r="P86" s="81"/>
      <c r="Q86" s="82"/>
      <c r="R86" s="83"/>
      <c r="S86" s="44">
        <f t="shared" si="34"/>
        <v>0</v>
      </c>
      <c r="T86" s="81"/>
      <c r="U86" s="82"/>
      <c r="V86" s="83"/>
      <c r="W86" s="44">
        <f t="shared" si="35"/>
        <v>0</v>
      </c>
      <c r="X86" s="81"/>
      <c r="Y86" s="82"/>
      <c r="Z86" s="83"/>
      <c r="AA86" s="44">
        <f t="shared" si="36"/>
        <v>0</v>
      </c>
      <c r="AB86" s="81"/>
      <c r="AC86" s="82"/>
      <c r="AD86" s="83"/>
      <c r="AE86" s="44">
        <f t="shared" si="37"/>
        <v>0</v>
      </c>
      <c r="AF86" s="81"/>
      <c r="AG86" s="82"/>
      <c r="AH86" s="83"/>
      <c r="AI86" s="44">
        <f t="shared" si="38"/>
        <v>0</v>
      </c>
      <c r="AJ86" s="81"/>
      <c r="AK86" s="82"/>
      <c r="AL86" s="83"/>
      <c r="AM86" s="44">
        <f t="shared" si="39"/>
        <v>0</v>
      </c>
      <c r="AN86" s="81"/>
      <c r="AO86" s="82"/>
      <c r="AP86" s="83"/>
      <c r="AQ86" s="44">
        <f t="shared" si="40"/>
        <v>0</v>
      </c>
      <c r="AR86" s="81"/>
      <c r="AS86" s="82"/>
      <c r="AT86" s="83"/>
      <c r="AU86" s="44">
        <f t="shared" si="41"/>
        <v>0</v>
      </c>
      <c r="AV86" s="81"/>
      <c r="AW86" s="82"/>
      <c r="AX86" s="83"/>
      <c r="AY86" s="44">
        <f t="shared" si="42"/>
        <v>0</v>
      </c>
      <c r="AZ86" s="81"/>
      <c r="BA86" s="82"/>
      <c r="BB86" s="83"/>
      <c r="BC86" s="44">
        <f t="shared" si="43"/>
        <v>0</v>
      </c>
      <c r="BD86" s="81"/>
      <c r="BE86" s="82"/>
      <c r="BF86" s="83"/>
      <c r="BG86" s="44">
        <f t="shared" si="44"/>
        <v>0</v>
      </c>
      <c r="BH86" s="81"/>
      <c r="BI86" s="82"/>
      <c r="BJ86" s="83"/>
      <c r="BK86" s="44">
        <f t="shared" si="45"/>
        <v>0</v>
      </c>
    </row>
    <row r="87" spans="1:63" ht="14.25" customHeight="1" x14ac:dyDescent="0.25">
      <c r="A87" s="41"/>
      <c r="B87" s="42"/>
      <c r="C87" s="42"/>
      <c r="D87" s="35">
        <v>53</v>
      </c>
      <c r="E87" s="84"/>
      <c r="F87" s="42"/>
      <c r="G87" s="48" t="str">
        <f t="shared" si="28"/>
        <v/>
      </c>
      <c r="H87" s="25" t="str">
        <f t="array" ref="H87">IF(I87="","",IFERROR(INDEX(Lid!$F:$F,MATCH($E87,Lid!$A:$A,0)),""))</f>
        <v/>
      </c>
      <c r="I87" s="93" t="str">
        <f t="shared" si="29"/>
        <v/>
      </c>
      <c r="J87" s="48" t="str">
        <f t="shared" si="30"/>
        <v/>
      </c>
      <c r="K87" s="25" t="str">
        <f>IF(I87="","",IFERROR($D$6&amp;" "&amp;LEFT(INDEX(Lid!$B:$B,MATCH($E87,Lid!$A:$A,0)),1)&amp;MID(INDEX(Lid!$B:$B,MATCH($E87,Lid!$A:$A,0)),FIND(" ",INDEX(Lid!$B:$B,MATCH($E87,Lid!$A:$A,0))),256),""))</f>
        <v/>
      </c>
      <c r="L87" s="44" t="str">
        <f t="shared" si="31"/>
        <v/>
      </c>
      <c r="M87" s="44" t="str">
        <f t="shared" si="32"/>
        <v/>
      </c>
      <c r="N87" s="44" t="str">
        <f t="shared" si="33"/>
        <v/>
      </c>
      <c r="O87" s="42"/>
      <c r="P87" s="81"/>
      <c r="Q87" s="82"/>
      <c r="R87" s="83"/>
      <c r="S87" s="44">
        <f t="shared" si="34"/>
        <v>0</v>
      </c>
      <c r="T87" s="81"/>
      <c r="U87" s="82"/>
      <c r="V87" s="83"/>
      <c r="W87" s="44">
        <f t="shared" si="35"/>
        <v>0</v>
      </c>
      <c r="X87" s="81"/>
      <c r="Y87" s="82"/>
      <c r="Z87" s="83"/>
      <c r="AA87" s="44">
        <f t="shared" si="36"/>
        <v>0</v>
      </c>
      <c r="AB87" s="81"/>
      <c r="AC87" s="82"/>
      <c r="AD87" s="83"/>
      <c r="AE87" s="44">
        <f t="shared" si="37"/>
        <v>0</v>
      </c>
      <c r="AF87" s="81"/>
      <c r="AG87" s="82"/>
      <c r="AH87" s="83"/>
      <c r="AI87" s="44">
        <f t="shared" si="38"/>
        <v>0</v>
      </c>
      <c r="AJ87" s="81"/>
      <c r="AK87" s="82"/>
      <c r="AL87" s="83"/>
      <c r="AM87" s="44">
        <f t="shared" si="39"/>
        <v>0</v>
      </c>
      <c r="AN87" s="81"/>
      <c r="AO87" s="82"/>
      <c r="AP87" s="83"/>
      <c r="AQ87" s="44">
        <f t="shared" si="40"/>
        <v>0</v>
      </c>
      <c r="AR87" s="81"/>
      <c r="AS87" s="82"/>
      <c r="AT87" s="83"/>
      <c r="AU87" s="44">
        <f t="shared" si="41"/>
        <v>0</v>
      </c>
      <c r="AV87" s="81"/>
      <c r="AW87" s="82"/>
      <c r="AX87" s="83"/>
      <c r="AY87" s="44">
        <f t="shared" si="42"/>
        <v>0</v>
      </c>
      <c r="AZ87" s="81"/>
      <c r="BA87" s="82"/>
      <c r="BB87" s="83"/>
      <c r="BC87" s="44">
        <f t="shared" si="43"/>
        <v>0</v>
      </c>
      <c r="BD87" s="81"/>
      <c r="BE87" s="82"/>
      <c r="BF87" s="83"/>
      <c r="BG87" s="44">
        <f t="shared" si="44"/>
        <v>0</v>
      </c>
      <c r="BH87" s="81"/>
      <c r="BI87" s="82"/>
      <c r="BJ87" s="83"/>
      <c r="BK87" s="44">
        <f t="shared" si="45"/>
        <v>0</v>
      </c>
    </row>
    <row r="88" spans="1:63" ht="14.25" customHeight="1" x14ac:dyDescent="0.25">
      <c r="A88" s="41"/>
      <c r="B88" s="42"/>
      <c r="C88" s="42"/>
      <c r="D88" s="35">
        <v>54</v>
      </c>
      <c r="E88" s="84"/>
      <c r="F88" s="42"/>
      <c r="G88" s="48" t="str">
        <f t="shared" si="28"/>
        <v/>
      </c>
      <c r="H88" s="25" t="str">
        <f t="array" ref="H88">IF(I88="","",IFERROR(INDEX(Lid!$F:$F,MATCH($E88,Lid!$A:$A,0)),""))</f>
        <v/>
      </c>
      <c r="I88" s="93" t="str">
        <f t="shared" si="29"/>
        <v/>
      </c>
      <c r="J88" s="48" t="str">
        <f t="shared" si="30"/>
        <v/>
      </c>
      <c r="K88" s="25" t="str">
        <f>IF(I88="","",IFERROR($D$6&amp;" "&amp;LEFT(INDEX(Lid!$B:$B,MATCH($E88,Lid!$A:$A,0)),1)&amp;MID(INDEX(Lid!$B:$B,MATCH($E88,Lid!$A:$A,0)),FIND(" ",INDEX(Lid!$B:$B,MATCH($E88,Lid!$A:$A,0))),256),""))</f>
        <v/>
      </c>
      <c r="L88" s="44" t="str">
        <f t="shared" si="31"/>
        <v/>
      </c>
      <c r="M88" s="44" t="str">
        <f t="shared" si="32"/>
        <v/>
      </c>
      <c r="N88" s="44" t="str">
        <f t="shared" si="33"/>
        <v/>
      </c>
      <c r="O88" s="42"/>
      <c r="P88" s="81"/>
      <c r="Q88" s="82"/>
      <c r="R88" s="83"/>
      <c r="S88" s="44">
        <f t="shared" si="34"/>
        <v>0</v>
      </c>
      <c r="T88" s="81"/>
      <c r="U88" s="82"/>
      <c r="V88" s="83"/>
      <c r="W88" s="44">
        <f t="shared" si="35"/>
        <v>0</v>
      </c>
      <c r="X88" s="81"/>
      <c r="Y88" s="82"/>
      <c r="Z88" s="83"/>
      <c r="AA88" s="44">
        <f t="shared" si="36"/>
        <v>0</v>
      </c>
      <c r="AB88" s="81"/>
      <c r="AC88" s="82"/>
      <c r="AD88" s="83"/>
      <c r="AE88" s="44">
        <f t="shared" si="37"/>
        <v>0</v>
      </c>
      <c r="AF88" s="81"/>
      <c r="AG88" s="82"/>
      <c r="AH88" s="83"/>
      <c r="AI88" s="44">
        <f t="shared" si="38"/>
        <v>0</v>
      </c>
      <c r="AJ88" s="81"/>
      <c r="AK88" s="82"/>
      <c r="AL88" s="83"/>
      <c r="AM88" s="44">
        <f t="shared" si="39"/>
        <v>0</v>
      </c>
      <c r="AN88" s="81"/>
      <c r="AO88" s="82"/>
      <c r="AP88" s="83"/>
      <c r="AQ88" s="44">
        <f t="shared" si="40"/>
        <v>0</v>
      </c>
      <c r="AR88" s="81"/>
      <c r="AS88" s="82"/>
      <c r="AT88" s="83"/>
      <c r="AU88" s="44">
        <f t="shared" si="41"/>
        <v>0</v>
      </c>
      <c r="AV88" s="81"/>
      <c r="AW88" s="82"/>
      <c r="AX88" s="83"/>
      <c r="AY88" s="44">
        <f t="shared" si="42"/>
        <v>0</v>
      </c>
      <c r="AZ88" s="81"/>
      <c r="BA88" s="82"/>
      <c r="BB88" s="83"/>
      <c r="BC88" s="44">
        <f t="shared" si="43"/>
        <v>0</v>
      </c>
      <c r="BD88" s="81"/>
      <c r="BE88" s="82"/>
      <c r="BF88" s="83"/>
      <c r="BG88" s="44">
        <f t="shared" si="44"/>
        <v>0</v>
      </c>
      <c r="BH88" s="81"/>
      <c r="BI88" s="82"/>
      <c r="BJ88" s="83"/>
      <c r="BK88" s="44">
        <f t="shared" si="45"/>
        <v>0</v>
      </c>
    </row>
    <row r="89" spans="1:63" ht="14.25" customHeight="1" x14ac:dyDescent="0.25">
      <c r="A89" s="41"/>
      <c r="B89" s="42"/>
      <c r="C89" s="42"/>
      <c r="D89" s="35">
        <v>55</v>
      </c>
      <c r="E89" s="84"/>
      <c r="F89" s="42"/>
      <c r="G89" s="48" t="str">
        <f t="shared" si="28"/>
        <v/>
      </c>
      <c r="H89" s="25" t="str">
        <f t="array" ref="H89">IF(I89="","",IFERROR(INDEX(Lid!$F:$F,MATCH($E89,Lid!$A:$A,0)),""))</f>
        <v/>
      </c>
      <c r="I89" s="93" t="str">
        <f t="shared" si="29"/>
        <v/>
      </c>
      <c r="J89" s="48" t="str">
        <f t="shared" si="30"/>
        <v/>
      </c>
      <c r="K89" s="25" t="str">
        <f>IF(I89="","",IFERROR($D$6&amp;" "&amp;LEFT(INDEX(Lid!$B:$B,MATCH($E89,Lid!$A:$A,0)),1)&amp;MID(INDEX(Lid!$B:$B,MATCH($E89,Lid!$A:$A,0)),FIND(" ",INDEX(Lid!$B:$B,MATCH($E89,Lid!$A:$A,0))),256),""))</f>
        <v/>
      </c>
      <c r="L89" s="44" t="str">
        <f t="shared" si="31"/>
        <v/>
      </c>
      <c r="M89" s="44" t="str">
        <f t="shared" si="32"/>
        <v/>
      </c>
      <c r="N89" s="44" t="str">
        <f t="shared" si="33"/>
        <v/>
      </c>
      <c r="O89" s="42"/>
      <c r="P89" s="81"/>
      <c r="Q89" s="82"/>
      <c r="R89" s="83"/>
      <c r="S89" s="44">
        <f t="shared" si="34"/>
        <v>0</v>
      </c>
      <c r="T89" s="81"/>
      <c r="U89" s="82"/>
      <c r="V89" s="83"/>
      <c r="W89" s="44">
        <f t="shared" si="35"/>
        <v>0</v>
      </c>
      <c r="X89" s="81"/>
      <c r="Y89" s="82"/>
      <c r="Z89" s="83"/>
      <c r="AA89" s="44">
        <f t="shared" si="36"/>
        <v>0</v>
      </c>
      <c r="AB89" s="81"/>
      <c r="AC89" s="82"/>
      <c r="AD89" s="83"/>
      <c r="AE89" s="44">
        <f t="shared" si="37"/>
        <v>0</v>
      </c>
      <c r="AF89" s="81"/>
      <c r="AG89" s="82"/>
      <c r="AH89" s="83"/>
      <c r="AI89" s="44">
        <f t="shared" si="38"/>
        <v>0</v>
      </c>
      <c r="AJ89" s="81"/>
      <c r="AK89" s="82"/>
      <c r="AL89" s="83"/>
      <c r="AM89" s="44">
        <f t="shared" si="39"/>
        <v>0</v>
      </c>
      <c r="AN89" s="81"/>
      <c r="AO89" s="82"/>
      <c r="AP89" s="83"/>
      <c r="AQ89" s="44">
        <f t="shared" si="40"/>
        <v>0</v>
      </c>
      <c r="AR89" s="81"/>
      <c r="AS89" s="82"/>
      <c r="AT89" s="83"/>
      <c r="AU89" s="44">
        <f t="shared" si="41"/>
        <v>0</v>
      </c>
      <c r="AV89" s="81"/>
      <c r="AW89" s="82"/>
      <c r="AX89" s="83"/>
      <c r="AY89" s="44">
        <f t="shared" si="42"/>
        <v>0</v>
      </c>
      <c r="AZ89" s="81"/>
      <c r="BA89" s="82"/>
      <c r="BB89" s="83"/>
      <c r="BC89" s="44">
        <f t="shared" si="43"/>
        <v>0</v>
      </c>
      <c r="BD89" s="81"/>
      <c r="BE89" s="82"/>
      <c r="BF89" s="83"/>
      <c r="BG89" s="44">
        <f t="shared" si="44"/>
        <v>0</v>
      </c>
      <c r="BH89" s="81"/>
      <c r="BI89" s="82"/>
      <c r="BJ89" s="83"/>
      <c r="BK89" s="44">
        <f t="shared" si="45"/>
        <v>0</v>
      </c>
    </row>
    <row r="90" spans="1:63" ht="14.25" customHeight="1" x14ac:dyDescent="0.25">
      <c r="A90" s="41"/>
      <c r="B90" s="42"/>
      <c r="C90" s="42"/>
      <c r="D90" s="35">
        <v>56</v>
      </c>
      <c r="E90" s="84"/>
      <c r="F90" s="42"/>
      <c r="G90" s="48" t="str">
        <f t="shared" si="28"/>
        <v/>
      </c>
      <c r="H90" s="25" t="str">
        <f t="array" ref="H90">IF(I90="","",IFERROR(INDEX(Lid!$F:$F,MATCH($E90,Lid!$A:$A,0)),""))</f>
        <v/>
      </c>
      <c r="I90" s="93" t="str">
        <f t="shared" si="29"/>
        <v/>
      </c>
      <c r="J90" s="48" t="str">
        <f t="shared" si="30"/>
        <v/>
      </c>
      <c r="K90" s="25" t="str">
        <f>IF(I90="","",IFERROR($D$6&amp;" "&amp;LEFT(INDEX(Lid!$B:$B,MATCH($E90,Lid!$A:$A,0)),1)&amp;MID(INDEX(Lid!$B:$B,MATCH($E90,Lid!$A:$A,0)),FIND(" ",INDEX(Lid!$B:$B,MATCH($E90,Lid!$A:$A,0))),256),""))</f>
        <v/>
      </c>
      <c r="L90" s="44" t="str">
        <f t="shared" si="31"/>
        <v/>
      </c>
      <c r="M90" s="44" t="str">
        <f t="shared" si="32"/>
        <v/>
      </c>
      <c r="N90" s="44" t="str">
        <f t="shared" si="33"/>
        <v/>
      </c>
      <c r="O90" s="42"/>
      <c r="P90" s="81"/>
      <c r="Q90" s="82"/>
      <c r="R90" s="83"/>
      <c r="S90" s="44">
        <f t="shared" si="34"/>
        <v>0</v>
      </c>
      <c r="T90" s="81"/>
      <c r="U90" s="82"/>
      <c r="V90" s="83"/>
      <c r="W90" s="44">
        <f t="shared" si="35"/>
        <v>0</v>
      </c>
      <c r="X90" s="81"/>
      <c r="Y90" s="82"/>
      <c r="Z90" s="83"/>
      <c r="AA90" s="44">
        <f t="shared" si="36"/>
        <v>0</v>
      </c>
      <c r="AB90" s="81"/>
      <c r="AC90" s="82"/>
      <c r="AD90" s="83"/>
      <c r="AE90" s="44">
        <f t="shared" si="37"/>
        <v>0</v>
      </c>
      <c r="AF90" s="81"/>
      <c r="AG90" s="82"/>
      <c r="AH90" s="83"/>
      <c r="AI90" s="44">
        <f t="shared" si="38"/>
        <v>0</v>
      </c>
      <c r="AJ90" s="81"/>
      <c r="AK90" s="82"/>
      <c r="AL90" s="83"/>
      <c r="AM90" s="44">
        <f t="shared" si="39"/>
        <v>0</v>
      </c>
      <c r="AN90" s="81"/>
      <c r="AO90" s="82"/>
      <c r="AP90" s="83"/>
      <c r="AQ90" s="44">
        <f t="shared" si="40"/>
        <v>0</v>
      </c>
      <c r="AR90" s="81"/>
      <c r="AS90" s="82"/>
      <c r="AT90" s="83"/>
      <c r="AU90" s="44">
        <f t="shared" si="41"/>
        <v>0</v>
      </c>
      <c r="AV90" s="81"/>
      <c r="AW90" s="82"/>
      <c r="AX90" s="83"/>
      <c r="AY90" s="44">
        <f t="shared" si="42"/>
        <v>0</v>
      </c>
      <c r="AZ90" s="81"/>
      <c r="BA90" s="82"/>
      <c r="BB90" s="83"/>
      <c r="BC90" s="44">
        <f t="shared" si="43"/>
        <v>0</v>
      </c>
      <c r="BD90" s="81"/>
      <c r="BE90" s="82"/>
      <c r="BF90" s="83"/>
      <c r="BG90" s="44">
        <f t="shared" si="44"/>
        <v>0</v>
      </c>
      <c r="BH90" s="81"/>
      <c r="BI90" s="82"/>
      <c r="BJ90" s="83"/>
      <c r="BK90" s="44">
        <f t="shared" si="45"/>
        <v>0</v>
      </c>
    </row>
    <row r="91" spans="1:63" ht="14.25" customHeight="1" x14ac:dyDescent="0.25">
      <c r="A91" s="41"/>
      <c r="B91" s="42"/>
      <c r="C91" s="42"/>
      <c r="D91" s="35">
        <v>57</v>
      </c>
      <c r="E91" s="84"/>
      <c r="F91" s="42"/>
      <c r="G91" s="48" t="str">
        <f t="shared" si="28"/>
        <v/>
      </c>
      <c r="H91" s="25" t="str">
        <f t="array" ref="H91">IF(I91="","",IFERROR(INDEX(Lid!$F:$F,MATCH($E91,Lid!$A:$A,0)),""))</f>
        <v/>
      </c>
      <c r="I91" s="93" t="str">
        <f t="shared" si="29"/>
        <v/>
      </c>
      <c r="J91" s="48" t="str">
        <f t="shared" si="30"/>
        <v/>
      </c>
      <c r="K91" s="25" t="str">
        <f>IF(I91="","",IFERROR($D$6&amp;" "&amp;LEFT(INDEX(Lid!$B:$B,MATCH($E91,Lid!$A:$A,0)),1)&amp;MID(INDEX(Lid!$B:$B,MATCH($E91,Lid!$A:$A,0)),FIND(" ",INDEX(Lid!$B:$B,MATCH($E91,Lid!$A:$A,0))),256),""))</f>
        <v/>
      </c>
      <c r="L91" s="44" t="str">
        <f t="shared" si="31"/>
        <v/>
      </c>
      <c r="M91" s="44" t="str">
        <f t="shared" si="32"/>
        <v/>
      </c>
      <c r="N91" s="44" t="str">
        <f t="shared" si="33"/>
        <v/>
      </c>
      <c r="O91" s="42"/>
      <c r="P91" s="81"/>
      <c r="Q91" s="82"/>
      <c r="R91" s="83"/>
      <c r="S91" s="44">
        <f t="shared" si="34"/>
        <v>0</v>
      </c>
      <c r="T91" s="81"/>
      <c r="U91" s="82"/>
      <c r="V91" s="83"/>
      <c r="W91" s="44">
        <f t="shared" si="35"/>
        <v>0</v>
      </c>
      <c r="X91" s="81"/>
      <c r="Y91" s="82"/>
      <c r="Z91" s="83"/>
      <c r="AA91" s="44">
        <f t="shared" si="36"/>
        <v>0</v>
      </c>
      <c r="AB91" s="81"/>
      <c r="AC91" s="82"/>
      <c r="AD91" s="83"/>
      <c r="AE91" s="44">
        <f t="shared" si="37"/>
        <v>0</v>
      </c>
      <c r="AF91" s="81"/>
      <c r="AG91" s="82"/>
      <c r="AH91" s="83"/>
      <c r="AI91" s="44">
        <f t="shared" si="38"/>
        <v>0</v>
      </c>
      <c r="AJ91" s="81"/>
      <c r="AK91" s="82"/>
      <c r="AL91" s="83"/>
      <c r="AM91" s="44">
        <f t="shared" si="39"/>
        <v>0</v>
      </c>
      <c r="AN91" s="81"/>
      <c r="AO91" s="82"/>
      <c r="AP91" s="83"/>
      <c r="AQ91" s="44">
        <f t="shared" si="40"/>
        <v>0</v>
      </c>
      <c r="AR91" s="81"/>
      <c r="AS91" s="82"/>
      <c r="AT91" s="83"/>
      <c r="AU91" s="44">
        <f t="shared" si="41"/>
        <v>0</v>
      </c>
      <c r="AV91" s="81"/>
      <c r="AW91" s="82"/>
      <c r="AX91" s="83"/>
      <c r="AY91" s="44">
        <f t="shared" si="42"/>
        <v>0</v>
      </c>
      <c r="AZ91" s="81"/>
      <c r="BA91" s="82"/>
      <c r="BB91" s="83"/>
      <c r="BC91" s="44">
        <f t="shared" si="43"/>
        <v>0</v>
      </c>
      <c r="BD91" s="81"/>
      <c r="BE91" s="82"/>
      <c r="BF91" s="83"/>
      <c r="BG91" s="44">
        <f t="shared" si="44"/>
        <v>0</v>
      </c>
      <c r="BH91" s="81"/>
      <c r="BI91" s="82"/>
      <c r="BJ91" s="83"/>
      <c r="BK91" s="44">
        <f t="shared" si="45"/>
        <v>0</v>
      </c>
    </row>
    <row r="92" spans="1:63" ht="14.25" customHeight="1" x14ac:dyDescent="0.25">
      <c r="A92" s="41"/>
      <c r="B92" s="42"/>
      <c r="C92" s="42"/>
      <c r="D92" s="35">
        <v>58</v>
      </c>
      <c r="E92" s="84"/>
      <c r="F92" s="42"/>
      <c r="G92" s="48" t="str">
        <f t="shared" si="28"/>
        <v/>
      </c>
      <c r="H92" s="25" t="str">
        <f t="array" ref="H92">IF(I92="","",IFERROR(INDEX(Lid!$F:$F,MATCH($E92,Lid!$A:$A,0)),""))</f>
        <v/>
      </c>
      <c r="I92" s="93" t="str">
        <f t="shared" si="29"/>
        <v/>
      </c>
      <c r="J92" s="48" t="str">
        <f t="shared" si="30"/>
        <v/>
      </c>
      <c r="K92" s="25" t="str">
        <f>IF(I92="","",IFERROR($D$6&amp;" "&amp;LEFT(INDEX(Lid!$B:$B,MATCH($E92,Lid!$A:$A,0)),1)&amp;MID(INDEX(Lid!$B:$B,MATCH($E92,Lid!$A:$A,0)),FIND(" ",INDEX(Lid!$B:$B,MATCH($E92,Lid!$A:$A,0))),256),""))</f>
        <v/>
      </c>
      <c r="L92" s="44" t="str">
        <f t="shared" si="31"/>
        <v/>
      </c>
      <c r="M92" s="44" t="str">
        <f t="shared" si="32"/>
        <v/>
      </c>
      <c r="N92" s="44" t="str">
        <f t="shared" si="33"/>
        <v/>
      </c>
      <c r="O92" s="42"/>
      <c r="P92" s="81"/>
      <c r="Q92" s="82"/>
      <c r="R92" s="83"/>
      <c r="S92" s="44">
        <f t="shared" si="34"/>
        <v>0</v>
      </c>
      <c r="T92" s="81"/>
      <c r="U92" s="82"/>
      <c r="V92" s="83"/>
      <c r="W92" s="44">
        <f t="shared" si="35"/>
        <v>0</v>
      </c>
      <c r="X92" s="81"/>
      <c r="Y92" s="82"/>
      <c r="Z92" s="83"/>
      <c r="AA92" s="44">
        <f t="shared" si="36"/>
        <v>0</v>
      </c>
      <c r="AB92" s="81"/>
      <c r="AC92" s="82"/>
      <c r="AD92" s="83"/>
      <c r="AE92" s="44">
        <f t="shared" si="37"/>
        <v>0</v>
      </c>
      <c r="AF92" s="81"/>
      <c r="AG92" s="82"/>
      <c r="AH92" s="83"/>
      <c r="AI92" s="44">
        <f t="shared" si="38"/>
        <v>0</v>
      </c>
      <c r="AJ92" s="81"/>
      <c r="AK92" s="82"/>
      <c r="AL92" s="83"/>
      <c r="AM92" s="44">
        <f t="shared" si="39"/>
        <v>0</v>
      </c>
      <c r="AN92" s="81"/>
      <c r="AO92" s="82"/>
      <c r="AP92" s="83"/>
      <c r="AQ92" s="44">
        <f t="shared" si="40"/>
        <v>0</v>
      </c>
      <c r="AR92" s="81"/>
      <c r="AS92" s="82"/>
      <c r="AT92" s="83"/>
      <c r="AU92" s="44">
        <f t="shared" si="41"/>
        <v>0</v>
      </c>
      <c r="AV92" s="81"/>
      <c r="AW92" s="82"/>
      <c r="AX92" s="83"/>
      <c r="AY92" s="44">
        <f t="shared" si="42"/>
        <v>0</v>
      </c>
      <c r="AZ92" s="81"/>
      <c r="BA92" s="82"/>
      <c r="BB92" s="83"/>
      <c r="BC92" s="44">
        <f t="shared" si="43"/>
        <v>0</v>
      </c>
      <c r="BD92" s="81"/>
      <c r="BE92" s="82"/>
      <c r="BF92" s="83"/>
      <c r="BG92" s="44">
        <f t="shared" si="44"/>
        <v>0</v>
      </c>
      <c r="BH92" s="81"/>
      <c r="BI92" s="82"/>
      <c r="BJ92" s="83"/>
      <c r="BK92" s="44">
        <f t="shared" si="45"/>
        <v>0</v>
      </c>
    </row>
    <row r="93" spans="1:63" ht="14.25" customHeight="1" x14ac:dyDescent="0.25">
      <c r="A93" s="41"/>
      <c r="B93" s="42"/>
      <c r="C93" s="42"/>
      <c r="D93" s="35">
        <v>59</v>
      </c>
      <c r="E93" s="84"/>
      <c r="F93" s="42"/>
      <c r="G93" s="48" t="str">
        <f t="shared" si="28"/>
        <v/>
      </c>
      <c r="H93" s="25" t="str">
        <f t="array" ref="H93">IF(I93="","",IFERROR(INDEX(Lid!$F:$F,MATCH($E93,Lid!$A:$A,0)),""))</f>
        <v/>
      </c>
      <c r="I93" s="93" t="str">
        <f t="shared" si="29"/>
        <v/>
      </c>
      <c r="J93" s="48" t="str">
        <f t="shared" si="30"/>
        <v/>
      </c>
      <c r="K93" s="25" t="str">
        <f>IF(I93="","",IFERROR($D$6&amp;" "&amp;LEFT(INDEX(Lid!$B:$B,MATCH($E93,Lid!$A:$A,0)),1)&amp;MID(INDEX(Lid!$B:$B,MATCH($E93,Lid!$A:$A,0)),FIND(" ",INDEX(Lid!$B:$B,MATCH($E93,Lid!$A:$A,0))),256),""))</f>
        <v/>
      </c>
      <c r="L93" s="44" t="str">
        <f t="shared" si="31"/>
        <v/>
      </c>
      <c r="M93" s="44" t="str">
        <f t="shared" si="32"/>
        <v/>
      </c>
      <c r="N93" s="44" t="str">
        <f t="shared" si="33"/>
        <v/>
      </c>
      <c r="O93" s="42"/>
      <c r="P93" s="81"/>
      <c r="Q93" s="82"/>
      <c r="R93" s="83"/>
      <c r="S93" s="44">
        <f t="shared" si="34"/>
        <v>0</v>
      </c>
      <c r="T93" s="81"/>
      <c r="U93" s="82"/>
      <c r="V93" s="83"/>
      <c r="W93" s="44">
        <f t="shared" si="35"/>
        <v>0</v>
      </c>
      <c r="X93" s="81"/>
      <c r="Y93" s="82"/>
      <c r="Z93" s="83"/>
      <c r="AA93" s="44">
        <f t="shared" si="36"/>
        <v>0</v>
      </c>
      <c r="AB93" s="81"/>
      <c r="AC93" s="82"/>
      <c r="AD93" s="83"/>
      <c r="AE93" s="44">
        <f t="shared" si="37"/>
        <v>0</v>
      </c>
      <c r="AF93" s="81"/>
      <c r="AG93" s="82"/>
      <c r="AH93" s="83"/>
      <c r="AI93" s="44">
        <f t="shared" si="38"/>
        <v>0</v>
      </c>
      <c r="AJ93" s="81"/>
      <c r="AK93" s="82"/>
      <c r="AL93" s="83"/>
      <c r="AM93" s="44">
        <f t="shared" si="39"/>
        <v>0</v>
      </c>
      <c r="AN93" s="81"/>
      <c r="AO93" s="82"/>
      <c r="AP93" s="83"/>
      <c r="AQ93" s="44">
        <f t="shared" si="40"/>
        <v>0</v>
      </c>
      <c r="AR93" s="81"/>
      <c r="AS93" s="82"/>
      <c r="AT93" s="83"/>
      <c r="AU93" s="44">
        <f t="shared" si="41"/>
        <v>0</v>
      </c>
      <c r="AV93" s="81"/>
      <c r="AW93" s="82"/>
      <c r="AX93" s="83"/>
      <c r="AY93" s="44">
        <f t="shared" si="42"/>
        <v>0</v>
      </c>
      <c r="AZ93" s="81"/>
      <c r="BA93" s="82"/>
      <c r="BB93" s="83"/>
      <c r="BC93" s="44">
        <f t="shared" si="43"/>
        <v>0</v>
      </c>
      <c r="BD93" s="81"/>
      <c r="BE93" s="82"/>
      <c r="BF93" s="83"/>
      <c r="BG93" s="44">
        <f t="shared" si="44"/>
        <v>0</v>
      </c>
      <c r="BH93" s="81"/>
      <c r="BI93" s="82"/>
      <c r="BJ93" s="83"/>
      <c r="BK93" s="44">
        <f t="shared" si="45"/>
        <v>0</v>
      </c>
    </row>
    <row r="94" spans="1:63" ht="14.25" customHeight="1" x14ac:dyDescent="0.25">
      <c r="A94" s="41"/>
      <c r="B94" s="42"/>
      <c r="C94" s="42"/>
      <c r="D94" s="35">
        <v>60</v>
      </c>
      <c r="E94" s="84"/>
      <c r="F94" s="42"/>
      <c r="G94" s="48" t="str">
        <f t="shared" si="28"/>
        <v/>
      </c>
      <c r="H94" s="25" t="str">
        <f t="array" ref="H94">IF(I94="","",IFERROR(INDEX(Lid!$F:$F,MATCH($E94,Lid!$A:$A,0)),""))</f>
        <v/>
      </c>
      <c r="I94" s="93" t="str">
        <f t="shared" si="29"/>
        <v/>
      </c>
      <c r="J94" s="48" t="str">
        <f t="shared" si="30"/>
        <v/>
      </c>
      <c r="K94" s="25" t="str">
        <f>IF(I94="","",IFERROR($D$6&amp;" "&amp;LEFT(INDEX(Lid!$B:$B,MATCH($E94,Lid!$A:$A,0)),1)&amp;MID(INDEX(Lid!$B:$B,MATCH($E94,Lid!$A:$A,0)),FIND(" ",INDEX(Lid!$B:$B,MATCH($E94,Lid!$A:$A,0))),256),""))</f>
        <v/>
      </c>
      <c r="L94" s="44" t="str">
        <f t="shared" si="31"/>
        <v/>
      </c>
      <c r="M94" s="44" t="str">
        <f t="shared" si="32"/>
        <v/>
      </c>
      <c r="N94" s="44" t="str">
        <f t="shared" si="33"/>
        <v/>
      </c>
      <c r="O94" s="42"/>
      <c r="P94" s="81"/>
      <c r="Q94" s="82"/>
      <c r="R94" s="83"/>
      <c r="S94" s="44">
        <f t="shared" si="34"/>
        <v>0</v>
      </c>
      <c r="T94" s="81"/>
      <c r="U94" s="82"/>
      <c r="V94" s="83"/>
      <c r="W94" s="44">
        <f t="shared" si="35"/>
        <v>0</v>
      </c>
      <c r="X94" s="81"/>
      <c r="Y94" s="82"/>
      <c r="Z94" s="83"/>
      <c r="AA94" s="44">
        <f t="shared" si="36"/>
        <v>0</v>
      </c>
      <c r="AB94" s="81"/>
      <c r="AC94" s="82"/>
      <c r="AD94" s="83"/>
      <c r="AE94" s="44">
        <f t="shared" si="37"/>
        <v>0</v>
      </c>
      <c r="AF94" s="81"/>
      <c r="AG94" s="82"/>
      <c r="AH94" s="83"/>
      <c r="AI94" s="44">
        <f t="shared" si="38"/>
        <v>0</v>
      </c>
      <c r="AJ94" s="81"/>
      <c r="AK94" s="82"/>
      <c r="AL94" s="83"/>
      <c r="AM94" s="44">
        <f t="shared" si="39"/>
        <v>0</v>
      </c>
      <c r="AN94" s="81"/>
      <c r="AO94" s="82"/>
      <c r="AP94" s="83"/>
      <c r="AQ94" s="44">
        <f t="shared" si="40"/>
        <v>0</v>
      </c>
      <c r="AR94" s="81"/>
      <c r="AS94" s="82"/>
      <c r="AT94" s="83"/>
      <c r="AU94" s="44">
        <f t="shared" si="41"/>
        <v>0</v>
      </c>
      <c r="AV94" s="81"/>
      <c r="AW94" s="82"/>
      <c r="AX94" s="83"/>
      <c r="AY94" s="44">
        <f t="shared" si="42"/>
        <v>0</v>
      </c>
      <c r="AZ94" s="81"/>
      <c r="BA94" s="82"/>
      <c r="BB94" s="83"/>
      <c r="BC94" s="44">
        <f t="shared" si="43"/>
        <v>0</v>
      </c>
      <c r="BD94" s="81"/>
      <c r="BE94" s="82"/>
      <c r="BF94" s="83"/>
      <c r="BG94" s="44">
        <f t="shared" si="44"/>
        <v>0</v>
      </c>
      <c r="BH94" s="81"/>
      <c r="BI94" s="82"/>
      <c r="BJ94" s="83"/>
      <c r="BK94" s="44">
        <f t="shared" si="45"/>
        <v>0</v>
      </c>
    </row>
    <row r="95" spans="1:63" ht="14.25" customHeight="1" x14ac:dyDescent="0.25">
      <c r="A95" s="41"/>
      <c r="B95" s="42"/>
      <c r="C95" s="42"/>
      <c r="D95" s="35">
        <v>61</v>
      </c>
      <c r="E95" s="84"/>
      <c r="F95" s="42"/>
      <c r="G95" s="48" t="str">
        <f t="shared" si="28"/>
        <v/>
      </c>
      <c r="H95" s="25" t="str">
        <f t="array" ref="H95">IF(I95="","",IFERROR(INDEX(Lid!$F:$F,MATCH($E95,Lid!$A:$A,0)),""))</f>
        <v/>
      </c>
      <c r="I95" s="93" t="str">
        <f t="shared" si="29"/>
        <v/>
      </c>
      <c r="J95" s="48" t="str">
        <f t="shared" si="30"/>
        <v/>
      </c>
      <c r="K95" s="25" t="str">
        <f>IF(I95="","",IFERROR($D$6&amp;" "&amp;LEFT(INDEX(Lid!$B:$B,MATCH($E95,Lid!$A:$A,0)),1)&amp;MID(INDEX(Lid!$B:$B,MATCH($E95,Lid!$A:$A,0)),FIND(" ",INDEX(Lid!$B:$B,MATCH($E95,Lid!$A:$A,0))),256),""))</f>
        <v/>
      </c>
      <c r="L95" s="44" t="str">
        <f t="shared" si="31"/>
        <v/>
      </c>
      <c r="M95" s="44" t="str">
        <f t="shared" si="32"/>
        <v/>
      </c>
      <c r="N95" s="44" t="str">
        <f t="shared" si="33"/>
        <v/>
      </c>
      <c r="O95" s="42"/>
      <c r="P95" s="81"/>
      <c r="Q95" s="82"/>
      <c r="R95" s="83"/>
      <c r="S95" s="44">
        <f t="shared" si="34"/>
        <v>0</v>
      </c>
      <c r="T95" s="81"/>
      <c r="U95" s="82"/>
      <c r="V95" s="83"/>
      <c r="W95" s="44">
        <f t="shared" si="35"/>
        <v>0</v>
      </c>
      <c r="X95" s="81"/>
      <c r="Y95" s="82"/>
      <c r="Z95" s="83"/>
      <c r="AA95" s="44">
        <f t="shared" si="36"/>
        <v>0</v>
      </c>
      <c r="AB95" s="81"/>
      <c r="AC95" s="82"/>
      <c r="AD95" s="83"/>
      <c r="AE95" s="44">
        <f t="shared" si="37"/>
        <v>0</v>
      </c>
      <c r="AF95" s="81"/>
      <c r="AG95" s="82"/>
      <c r="AH95" s="83"/>
      <c r="AI95" s="44">
        <f t="shared" si="38"/>
        <v>0</v>
      </c>
      <c r="AJ95" s="81"/>
      <c r="AK95" s="82"/>
      <c r="AL95" s="83"/>
      <c r="AM95" s="44">
        <f t="shared" si="39"/>
        <v>0</v>
      </c>
      <c r="AN95" s="81"/>
      <c r="AO95" s="82"/>
      <c r="AP95" s="83"/>
      <c r="AQ95" s="44">
        <f t="shared" si="40"/>
        <v>0</v>
      </c>
      <c r="AR95" s="81"/>
      <c r="AS95" s="82"/>
      <c r="AT95" s="83"/>
      <c r="AU95" s="44">
        <f t="shared" si="41"/>
        <v>0</v>
      </c>
      <c r="AV95" s="81"/>
      <c r="AW95" s="82"/>
      <c r="AX95" s="83"/>
      <c r="AY95" s="44">
        <f t="shared" si="42"/>
        <v>0</v>
      </c>
      <c r="AZ95" s="81"/>
      <c r="BA95" s="82"/>
      <c r="BB95" s="83"/>
      <c r="BC95" s="44">
        <f t="shared" si="43"/>
        <v>0</v>
      </c>
      <c r="BD95" s="81"/>
      <c r="BE95" s="82"/>
      <c r="BF95" s="83"/>
      <c r="BG95" s="44">
        <f t="shared" si="44"/>
        <v>0</v>
      </c>
      <c r="BH95" s="81"/>
      <c r="BI95" s="82"/>
      <c r="BJ95" s="83"/>
      <c r="BK95" s="44">
        <f t="shared" si="45"/>
        <v>0</v>
      </c>
    </row>
    <row r="96" spans="1:63" ht="14.25" customHeight="1" x14ac:dyDescent="0.25">
      <c r="A96" s="41"/>
      <c r="B96" s="42"/>
      <c r="C96" s="42"/>
      <c r="D96" s="35">
        <v>62</v>
      </c>
      <c r="E96" s="84"/>
      <c r="F96" s="42"/>
      <c r="G96" s="48" t="str">
        <f t="shared" si="28"/>
        <v/>
      </c>
      <c r="H96" s="25" t="str">
        <f t="array" ref="H96">IF(I96="","",IFERROR(INDEX(Lid!$F:$F,MATCH($E96,Lid!$A:$A,0)),""))</f>
        <v/>
      </c>
      <c r="I96" s="93" t="str">
        <f t="shared" si="29"/>
        <v/>
      </c>
      <c r="J96" s="48" t="str">
        <f t="shared" si="30"/>
        <v/>
      </c>
      <c r="K96" s="25" t="str">
        <f>IF(I96="","",IFERROR($D$6&amp;" "&amp;LEFT(INDEX(Lid!$B:$B,MATCH($E96,Lid!$A:$A,0)),1)&amp;MID(INDEX(Lid!$B:$B,MATCH($E96,Lid!$A:$A,0)),FIND(" ",INDEX(Lid!$B:$B,MATCH($E96,Lid!$A:$A,0))),256),""))</f>
        <v/>
      </c>
      <c r="L96" s="44" t="str">
        <f t="shared" si="31"/>
        <v/>
      </c>
      <c r="M96" s="44" t="str">
        <f t="shared" si="32"/>
        <v/>
      </c>
      <c r="N96" s="44" t="str">
        <f t="shared" si="33"/>
        <v/>
      </c>
      <c r="O96" s="42"/>
      <c r="P96" s="81"/>
      <c r="Q96" s="82"/>
      <c r="R96" s="83"/>
      <c r="S96" s="44">
        <f t="shared" si="34"/>
        <v>0</v>
      </c>
      <c r="T96" s="81"/>
      <c r="U96" s="82"/>
      <c r="V96" s="83"/>
      <c r="W96" s="44">
        <f t="shared" si="35"/>
        <v>0</v>
      </c>
      <c r="X96" s="81"/>
      <c r="Y96" s="82"/>
      <c r="Z96" s="83"/>
      <c r="AA96" s="44">
        <f t="shared" si="36"/>
        <v>0</v>
      </c>
      <c r="AB96" s="81"/>
      <c r="AC96" s="82"/>
      <c r="AD96" s="83"/>
      <c r="AE96" s="44">
        <f t="shared" si="37"/>
        <v>0</v>
      </c>
      <c r="AF96" s="81"/>
      <c r="AG96" s="82"/>
      <c r="AH96" s="83"/>
      <c r="AI96" s="44">
        <f t="shared" si="38"/>
        <v>0</v>
      </c>
      <c r="AJ96" s="81"/>
      <c r="AK96" s="82"/>
      <c r="AL96" s="83"/>
      <c r="AM96" s="44">
        <f t="shared" si="39"/>
        <v>0</v>
      </c>
      <c r="AN96" s="81"/>
      <c r="AO96" s="82"/>
      <c r="AP96" s="83"/>
      <c r="AQ96" s="44">
        <f t="shared" si="40"/>
        <v>0</v>
      </c>
      <c r="AR96" s="81"/>
      <c r="AS96" s="82"/>
      <c r="AT96" s="83"/>
      <c r="AU96" s="44">
        <f t="shared" si="41"/>
        <v>0</v>
      </c>
      <c r="AV96" s="81"/>
      <c r="AW96" s="82"/>
      <c r="AX96" s="83"/>
      <c r="AY96" s="44">
        <f t="shared" si="42"/>
        <v>0</v>
      </c>
      <c r="AZ96" s="81"/>
      <c r="BA96" s="82"/>
      <c r="BB96" s="83"/>
      <c r="BC96" s="44">
        <f t="shared" si="43"/>
        <v>0</v>
      </c>
      <c r="BD96" s="81"/>
      <c r="BE96" s="82"/>
      <c r="BF96" s="83"/>
      <c r="BG96" s="44">
        <f t="shared" si="44"/>
        <v>0</v>
      </c>
      <c r="BH96" s="81"/>
      <c r="BI96" s="82"/>
      <c r="BJ96" s="83"/>
      <c r="BK96" s="44">
        <f t="shared" si="45"/>
        <v>0</v>
      </c>
    </row>
    <row r="97" spans="1:63" ht="14.25" customHeight="1" x14ac:dyDescent="0.25">
      <c r="A97" s="41"/>
      <c r="B97" s="42"/>
      <c r="C97" s="42"/>
      <c r="D97" s="35">
        <v>63</v>
      </c>
      <c r="E97" s="84"/>
      <c r="F97" s="42"/>
      <c r="G97" s="48" t="str">
        <f t="shared" si="28"/>
        <v/>
      </c>
      <c r="H97" s="25" t="str">
        <f t="array" ref="H97">IF(I97="","",IFERROR(INDEX(Lid!$F:$F,MATCH($E97,Lid!$A:$A,0)),""))</f>
        <v/>
      </c>
      <c r="I97" s="93" t="str">
        <f t="shared" si="29"/>
        <v/>
      </c>
      <c r="J97" s="48" t="str">
        <f t="shared" si="30"/>
        <v/>
      </c>
      <c r="K97" s="25" t="str">
        <f>IF(I97="","",IFERROR($D$6&amp;" "&amp;LEFT(INDEX(Lid!$B:$B,MATCH($E97,Lid!$A:$A,0)),1)&amp;MID(INDEX(Lid!$B:$B,MATCH($E97,Lid!$A:$A,0)),FIND(" ",INDEX(Lid!$B:$B,MATCH($E97,Lid!$A:$A,0))),256),""))</f>
        <v/>
      </c>
      <c r="L97" s="44" t="str">
        <f t="shared" si="31"/>
        <v/>
      </c>
      <c r="M97" s="44" t="str">
        <f t="shared" si="32"/>
        <v/>
      </c>
      <c r="N97" s="44" t="str">
        <f t="shared" si="33"/>
        <v/>
      </c>
      <c r="O97" s="42"/>
      <c r="P97" s="81"/>
      <c r="Q97" s="82"/>
      <c r="R97" s="83"/>
      <c r="S97" s="44">
        <f t="shared" si="34"/>
        <v>0</v>
      </c>
      <c r="T97" s="81"/>
      <c r="U97" s="82"/>
      <c r="V97" s="83"/>
      <c r="W97" s="44">
        <f t="shared" si="35"/>
        <v>0</v>
      </c>
      <c r="X97" s="81"/>
      <c r="Y97" s="82"/>
      <c r="Z97" s="83"/>
      <c r="AA97" s="44">
        <f t="shared" si="36"/>
        <v>0</v>
      </c>
      <c r="AB97" s="81"/>
      <c r="AC97" s="82"/>
      <c r="AD97" s="83"/>
      <c r="AE97" s="44">
        <f t="shared" si="37"/>
        <v>0</v>
      </c>
      <c r="AF97" s="81"/>
      <c r="AG97" s="82"/>
      <c r="AH97" s="83"/>
      <c r="AI97" s="44">
        <f t="shared" si="38"/>
        <v>0</v>
      </c>
      <c r="AJ97" s="81"/>
      <c r="AK97" s="82"/>
      <c r="AL97" s="83"/>
      <c r="AM97" s="44">
        <f t="shared" si="39"/>
        <v>0</v>
      </c>
      <c r="AN97" s="81"/>
      <c r="AO97" s="82"/>
      <c r="AP97" s="83"/>
      <c r="AQ97" s="44">
        <f t="shared" si="40"/>
        <v>0</v>
      </c>
      <c r="AR97" s="81"/>
      <c r="AS97" s="82"/>
      <c r="AT97" s="83"/>
      <c r="AU97" s="44">
        <f t="shared" si="41"/>
        <v>0</v>
      </c>
      <c r="AV97" s="81"/>
      <c r="AW97" s="82"/>
      <c r="AX97" s="83"/>
      <c r="AY97" s="44">
        <f t="shared" si="42"/>
        <v>0</v>
      </c>
      <c r="AZ97" s="81"/>
      <c r="BA97" s="82"/>
      <c r="BB97" s="83"/>
      <c r="BC97" s="44">
        <f t="shared" si="43"/>
        <v>0</v>
      </c>
      <c r="BD97" s="81"/>
      <c r="BE97" s="82"/>
      <c r="BF97" s="83"/>
      <c r="BG97" s="44">
        <f t="shared" si="44"/>
        <v>0</v>
      </c>
      <c r="BH97" s="81"/>
      <c r="BI97" s="82"/>
      <c r="BJ97" s="83"/>
      <c r="BK97" s="44">
        <f t="shared" si="45"/>
        <v>0</v>
      </c>
    </row>
    <row r="98" spans="1:63" ht="14.25" customHeight="1" x14ac:dyDescent="0.25">
      <c r="A98" s="41"/>
      <c r="B98" s="42"/>
      <c r="C98" s="42"/>
      <c r="D98" s="35">
        <v>64</v>
      </c>
      <c r="E98" s="84"/>
      <c r="F98" s="42"/>
      <c r="G98" s="48" t="str">
        <f t="shared" si="28"/>
        <v/>
      </c>
      <c r="H98" s="25" t="str">
        <f t="array" ref="H98">IF(I98="","",IFERROR(INDEX(Lid!$F:$F,MATCH($E98,Lid!$A:$A,0)),""))</f>
        <v/>
      </c>
      <c r="I98" s="93" t="str">
        <f t="shared" si="29"/>
        <v/>
      </c>
      <c r="J98" s="48" t="str">
        <f t="shared" si="30"/>
        <v/>
      </c>
      <c r="K98" s="25" t="str">
        <f>IF(I98="","",IFERROR($D$6&amp;" "&amp;LEFT(INDEX(Lid!$B:$B,MATCH($E98,Lid!$A:$A,0)),1)&amp;MID(INDEX(Lid!$B:$B,MATCH($E98,Lid!$A:$A,0)),FIND(" ",INDEX(Lid!$B:$B,MATCH($E98,Lid!$A:$A,0))),256),""))</f>
        <v/>
      </c>
      <c r="L98" s="44" t="str">
        <f t="shared" si="31"/>
        <v/>
      </c>
      <c r="M98" s="44" t="str">
        <f t="shared" si="32"/>
        <v/>
      </c>
      <c r="N98" s="44" t="str">
        <f t="shared" si="33"/>
        <v/>
      </c>
      <c r="O98" s="42"/>
      <c r="P98" s="81"/>
      <c r="Q98" s="82"/>
      <c r="R98" s="83"/>
      <c r="S98" s="44">
        <f t="shared" si="34"/>
        <v>0</v>
      </c>
      <c r="T98" s="81"/>
      <c r="U98" s="82"/>
      <c r="V98" s="83"/>
      <c r="W98" s="44">
        <f t="shared" si="35"/>
        <v>0</v>
      </c>
      <c r="X98" s="81"/>
      <c r="Y98" s="82"/>
      <c r="Z98" s="83"/>
      <c r="AA98" s="44">
        <f t="shared" si="36"/>
        <v>0</v>
      </c>
      <c r="AB98" s="81"/>
      <c r="AC98" s="82"/>
      <c r="AD98" s="83"/>
      <c r="AE98" s="44">
        <f t="shared" si="37"/>
        <v>0</v>
      </c>
      <c r="AF98" s="81"/>
      <c r="AG98" s="82"/>
      <c r="AH98" s="83"/>
      <c r="AI98" s="44">
        <f t="shared" si="38"/>
        <v>0</v>
      </c>
      <c r="AJ98" s="81"/>
      <c r="AK98" s="82"/>
      <c r="AL98" s="83"/>
      <c r="AM98" s="44">
        <f t="shared" si="39"/>
        <v>0</v>
      </c>
      <c r="AN98" s="81"/>
      <c r="AO98" s="82"/>
      <c r="AP98" s="83"/>
      <c r="AQ98" s="44">
        <f t="shared" si="40"/>
        <v>0</v>
      </c>
      <c r="AR98" s="81"/>
      <c r="AS98" s="82"/>
      <c r="AT98" s="83"/>
      <c r="AU98" s="44">
        <f t="shared" si="41"/>
        <v>0</v>
      </c>
      <c r="AV98" s="81"/>
      <c r="AW98" s="82"/>
      <c r="AX98" s="83"/>
      <c r="AY98" s="44">
        <f t="shared" si="42"/>
        <v>0</v>
      </c>
      <c r="AZ98" s="81"/>
      <c r="BA98" s="82"/>
      <c r="BB98" s="83"/>
      <c r="BC98" s="44">
        <f t="shared" si="43"/>
        <v>0</v>
      </c>
      <c r="BD98" s="81"/>
      <c r="BE98" s="82"/>
      <c r="BF98" s="83"/>
      <c r="BG98" s="44">
        <f t="shared" si="44"/>
        <v>0</v>
      </c>
      <c r="BH98" s="81"/>
      <c r="BI98" s="82"/>
      <c r="BJ98" s="83"/>
      <c r="BK98" s="44">
        <f t="shared" si="45"/>
        <v>0</v>
      </c>
    </row>
    <row r="99" spans="1:63" ht="14.25" customHeight="1" x14ac:dyDescent="0.25">
      <c r="A99" s="41"/>
      <c r="B99" s="42"/>
      <c r="C99" s="42"/>
      <c r="D99" s="35">
        <v>65</v>
      </c>
      <c r="E99" s="84"/>
      <c r="F99" s="42"/>
      <c r="G99" s="48" t="str">
        <f t="shared" si="28"/>
        <v/>
      </c>
      <c r="H99" s="25" t="str">
        <f t="array" ref="H99">IF(I99="","",IFERROR(INDEX(Lid!$F:$F,MATCH($E99,Lid!$A:$A,0)),""))</f>
        <v/>
      </c>
      <c r="I99" s="93" t="str">
        <f t="shared" si="29"/>
        <v/>
      </c>
      <c r="J99" s="48" t="str">
        <f t="shared" si="30"/>
        <v/>
      </c>
      <c r="K99" s="25" t="str">
        <f>IF(I99="","",IFERROR($D$6&amp;" "&amp;LEFT(INDEX(Lid!$B:$B,MATCH($E99,Lid!$A:$A,0)),1)&amp;MID(INDEX(Lid!$B:$B,MATCH($E99,Lid!$A:$A,0)),FIND(" ",INDEX(Lid!$B:$B,MATCH($E99,Lid!$A:$A,0))),256),""))</f>
        <v/>
      </c>
      <c r="L99" s="44" t="str">
        <f t="shared" si="31"/>
        <v/>
      </c>
      <c r="M99" s="44" t="str">
        <f t="shared" si="32"/>
        <v/>
      </c>
      <c r="N99" s="44" t="str">
        <f t="shared" si="33"/>
        <v/>
      </c>
      <c r="O99" s="42"/>
      <c r="P99" s="81"/>
      <c r="Q99" s="82"/>
      <c r="R99" s="83"/>
      <c r="S99" s="44">
        <f t="shared" si="34"/>
        <v>0</v>
      </c>
      <c r="T99" s="81"/>
      <c r="U99" s="82"/>
      <c r="V99" s="83"/>
      <c r="W99" s="44">
        <f t="shared" si="35"/>
        <v>0</v>
      </c>
      <c r="X99" s="81"/>
      <c r="Y99" s="82"/>
      <c r="Z99" s="83"/>
      <c r="AA99" s="44">
        <f t="shared" si="36"/>
        <v>0</v>
      </c>
      <c r="AB99" s="81"/>
      <c r="AC99" s="82"/>
      <c r="AD99" s="83"/>
      <c r="AE99" s="44">
        <f t="shared" si="37"/>
        <v>0</v>
      </c>
      <c r="AF99" s="81"/>
      <c r="AG99" s="82"/>
      <c r="AH99" s="83"/>
      <c r="AI99" s="44">
        <f t="shared" si="38"/>
        <v>0</v>
      </c>
      <c r="AJ99" s="81"/>
      <c r="AK99" s="82"/>
      <c r="AL99" s="83"/>
      <c r="AM99" s="44">
        <f t="shared" si="39"/>
        <v>0</v>
      </c>
      <c r="AN99" s="81"/>
      <c r="AO99" s="82"/>
      <c r="AP99" s="83"/>
      <c r="AQ99" s="44">
        <f t="shared" si="40"/>
        <v>0</v>
      </c>
      <c r="AR99" s="81"/>
      <c r="AS99" s="82"/>
      <c r="AT99" s="83"/>
      <c r="AU99" s="44">
        <f t="shared" si="41"/>
        <v>0</v>
      </c>
      <c r="AV99" s="81"/>
      <c r="AW99" s="82"/>
      <c r="AX99" s="83"/>
      <c r="AY99" s="44">
        <f t="shared" si="42"/>
        <v>0</v>
      </c>
      <c r="AZ99" s="81"/>
      <c r="BA99" s="82"/>
      <c r="BB99" s="83"/>
      <c r="BC99" s="44">
        <f t="shared" si="43"/>
        <v>0</v>
      </c>
      <c r="BD99" s="81"/>
      <c r="BE99" s="82"/>
      <c r="BF99" s="83"/>
      <c r="BG99" s="44">
        <f t="shared" si="44"/>
        <v>0</v>
      </c>
      <c r="BH99" s="81"/>
      <c r="BI99" s="82"/>
      <c r="BJ99" s="83"/>
      <c r="BK99" s="44">
        <f t="shared" si="45"/>
        <v>0</v>
      </c>
    </row>
    <row r="100" spans="1:63" ht="14.25" customHeight="1" x14ac:dyDescent="0.25">
      <c r="A100" s="41"/>
      <c r="B100" s="42"/>
      <c r="C100" s="42"/>
      <c r="D100" s="35">
        <v>66</v>
      </c>
      <c r="E100" s="84"/>
      <c r="F100" s="42"/>
      <c r="G100" s="48" t="str">
        <f t="shared" si="28"/>
        <v/>
      </c>
      <c r="H100" s="25" t="str">
        <f t="array" ref="H100">IF(I100="","",IFERROR(INDEX(Lid!$F:$F,MATCH($E100,Lid!$A:$A,0)),""))</f>
        <v/>
      </c>
      <c r="I100" s="93" t="str">
        <f t="shared" si="29"/>
        <v/>
      </c>
      <c r="J100" s="48" t="str">
        <f t="shared" si="30"/>
        <v/>
      </c>
      <c r="K100" s="25" t="str">
        <f>IF(I100="","",IFERROR($D$6&amp;" "&amp;LEFT(INDEX(Lid!$B:$B,MATCH($E100,Lid!$A:$A,0)),1)&amp;MID(INDEX(Lid!$B:$B,MATCH($E100,Lid!$A:$A,0)),FIND(" ",INDEX(Lid!$B:$B,MATCH($E100,Lid!$A:$A,0))),256),""))</f>
        <v/>
      </c>
      <c r="L100" s="44" t="str">
        <f t="shared" si="31"/>
        <v/>
      </c>
      <c r="M100" s="44" t="str">
        <f t="shared" si="32"/>
        <v/>
      </c>
      <c r="N100" s="44" t="str">
        <f t="shared" si="33"/>
        <v/>
      </c>
      <c r="O100" s="42"/>
      <c r="P100" s="81"/>
      <c r="Q100" s="82"/>
      <c r="R100" s="83"/>
      <c r="S100" s="44">
        <f t="shared" si="34"/>
        <v>0</v>
      </c>
      <c r="T100" s="81"/>
      <c r="U100" s="82"/>
      <c r="V100" s="83"/>
      <c r="W100" s="44">
        <f t="shared" si="35"/>
        <v>0</v>
      </c>
      <c r="X100" s="81"/>
      <c r="Y100" s="82"/>
      <c r="Z100" s="83"/>
      <c r="AA100" s="44">
        <f t="shared" si="36"/>
        <v>0</v>
      </c>
      <c r="AB100" s="81"/>
      <c r="AC100" s="82"/>
      <c r="AD100" s="83"/>
      <c r="AE100" s="44">
        <f t="shared" si="37"/>
        <v>0</v>
      </c>
      <c r="AF100" s="81"/>
      <c r="AG100" s="82"/>
      <c r="AH100" s="83"/>
      <c r="AI100" s="44">
        <f t="shared" si="38"/>
        <v>0</v>
      </c>
      <c r="AJ100" s="81"/>
      <c r="AK100" s="82"/>
      <c r="AL100" s="83"/>
      <c r="AM100" s="44">
        <f t="shared" si="39"/>
        <v>0</v>
      </c>
      <c r="AN100" s="81"/>
      <c r="AO100" s="82"/>
      <c r="AP100" s="83"/>
      <c r="AQ100" s="44">
        <f t="shared" si="40"/>
        <v>0</v>
      </c>
      <c r="AR100" s="81"/>
      <c r="AS100" s="82"/>
      <c r="AT100" s="83"/>
      <c r="AU100" s="44">
        <f t="shared" si="41"/>
        <v>0</v>
      </c>
      <c r="AV100" s="81"/>
      <c r="AW100" s="82"/>
      <c r="AX100" s="83"/>
      <c r="AY100" s="44">
        <f t="shared" si="42"/>
        <v>0</v>
      </c>
      <c r="AZ100" s="81"/>
      <c r="BA100" s="82"/>
      <c r="BB100" s="83"/>
      <c r="BC100" s="44">
        <f t="shared" si="43"/>
        <v>0</v>
      </c>
      <c r="BD100" s="81"/>
      <c r="BE100" s="82"/>
      <c r="BF100" s="83"/>
      <c r="BG100" s="44">
        <f t="shared" si="44"/>
        <v>0</v>
      </c>
      <c r="BH100" s="81"/>
      <c r="BI100" s="82"/>
      <c r="BJ100" s="83"/>
      <c r="BK100" s="44">
        <f t="shared" si="45"/>
        <v>0</v>
      </c>
    </row>
    <row r="101" spans="1:63" ht="14.25" customHeight="1" x14ac:dyDescent="0.25">
      <c r="A101" s="41"/>
      <c r="B101" s="42"/>
      <c r="C101" s="42"/>
      <c r="D101" s="35">
        <v>67</v>
      </c>
      <c r="E101" s="84"/>
      <c r="F101" s="42"/>
      <c r="G101" s="48" t="str">
        <f t="shared" si="28"/>
        <v/>
      </c>
      <c r="H101" s="25" t="str">
        <f t="array" ref="H101">IF(I101="","",IFERROR(INDEX(Lid!$F:$F,MATCH($E101,Lid!$A:$A,0)),""))</f>
        <v/>
      </c>
      <c r="I101" s="93" t="str">
        <f t="shared" si="29"/>
        <v/>
      </c>
      <c r="J101" s="48" t="str">
        <f t="shared" si="30"/>
        <v/>
      </c>
      <c r="K101" s="25" t="str">
        <f>IF(I101="","",IFERROR($D$6&amp;" "&amp;LEFT(INDEX(Lid!$B:$B,MATCH($E101,Lid!$A:$A,0)),1)&amp;MID(INDEX(Lid!$B:$B,MATCH($E101,Lid!$A:$A,0)),FIND(" ",INDEX(Lid!$B:$B,MATCH($E101,Lid!$A:$A,0))),256),""))</f>
        <v/>
      </c>
      <c r="L101" s="44" t="str">
        <f t="shared" si="31"/>
        <v/>
      </c>
      <c r="M101" s="44" t="str">
        <f t="shared" si="32"/>
        <v/>
      </c>
      <c r="N101" s="44" t="str">
        <f t="shared" si="33"/>
        <v/>
      </c>
      <c r="O101" s="42"/>
      <c r="P101" s="81"/>
      <c r="Q101" s="82"/>
      <c r="R101" s="83"/>
      <c r="S101" s="44">
        <f t="shared" si="34"/>
        <v>0</v>
      </c>
      <c r="T101" s="81"/>
      <c r="U101" s="82"/>
      <c r="V101" s="83"/>
      <c r="W101" s="44">
        <f t="shared" si="35"/>
        <v>0</v>
      </c>
      <c r="X101" s="81"/>
      <c r="Y101" s="82"/>
      <c r="Z101" s="83"/>
      <c r="AA101" s="44">
        <f t="shared" si="36"/>
        <v>0</v>
      </c>
      <c r="AB101" s="81"/>
      <c r="AC101" s="82"/>
      <c r="AD101" s="83"/>
      <c r="AE101" s="44">
        <f t="shared" si="37"/>
        <v>0</v>
      </c>
      <c r="AF101" s="81"/>
      <c r="AG101" s="82"/>
      <c r="AH101" s="83"/>
      <c r="AI101" s="44">
        <f t="shared" si="38"/>
        <v>0</v>
      </c>
      <c r="AJ101" s="81"/>
      <c r="AK101" s="82"/>
      <c r="AL101" s="83"/>
      <c r="AM101" s="44">
        <f t="shared" si="39"/>
        <v>0</v>
      </c>
      <c r="AN101" s="81"/>
      <c r="AO101" s="82"/>
      <c r="AP101" s="83"/>
      <c r="AQ101" s="44">
        <f t="shared" si="40"/>
        <v>0</v>
      </c>
      <c r="AR101" s="81"/>
      <c r="AS101" s="82"/>
      <c r="AT101" s="83"/>
      <c r="AU101" s="44">
        <f t="shared" si="41"/>
        <v>0</v>
      </c>
      <c r="AV101" s="81"/>
      <c r="AW101" s="82"/>
      <c r="AX101" s="83"/>
      <c r="AY101" s="44">
        <f t="shared" si="42"/>
        <v>0</v>
      </c>
      <c r="AZ101" s="81"/>
      <c r="BA101" s="82"/>
      <c r="BB101" s="83"/>
      <c r="BC101" s="44">
        <f t="shared" si="43"/>
        <v>0</v>
      </c>
      <c r="BD101" s="81"/>
      <c r="BE101" s="82"/>
      <c r="BF101" s="83"/>
      <c r="BG101" s="44">
        <f t="shared" si="44"/>
        <v>0</v>
      </c>
      <c r="BH101" s="81"/>
      <c r="BI101" s="82"/>
      <c r="BJ101" s="83"/>
      <c r="BK101" s="44">
        <f t="shared" si="45"/>
        <v>0</v>
      </c>
    </row>
    <row r="102" spans="1:63" ht="14.25" customHeight="1" x14ac:dyDescent="0.25">
      <c r="A102" s="41"/>
      <c r="B102" s="42"/>
      <c r="C102" s="42"/>
      <c r="D102" s="35">
        <v>68</v>
      </c>
      <c r="E102" s="84"/>
      <c r="F102" s="42"/>
      <c r="G102" s="48" t="str">
        <f t="shared" si="28"/>
        <v/>
      </c>
      <c r="H102" s="25" t="str">
        <f t="array" ref="H102">IF(I102="","",IFERROR(INDEX(Lid!$F:$F,MATCH($E102,Lid!$A:$A,0)),""))</f>
        <v/>
      </c>
      <c r="I102" s="93" t="str">
        <f t="shared" si="29"/>
        <v/>
      </c>
      <c r="J102" s="48" t="str">
        <f t="shared" si="30"/>
        <v/>
      </c>
      <c r="K102" s="25" t="str">
        <f>IF(I102="","",IFERROR($D$6&amp;" "&amp;LEFT(INDEX(Lid!$B:$B,MATCH($E102,Lid!$A:$A,0)),1)&amp;MID(INDEX(Lid!$B:$B,MATCH($E102,Lid!$A:$A,0)),FIND(" ",INDEX(Lid!$B:$B,MATCH($E102,Lid!$A:$A,0))),256),""))</f>
        <v/>
      </c>
      <c r="L102" s="44" t="str">
        <f t="shared" si="31"/>
        <v/>
      </c>
      <c r="M102" s="44" t="str">
        <f t="shared" si="32"/>
        <v/>
      </c>
      <c r="N102" s="44" t="str">
        <f t="shared" si="33"/>
        <v/>
      </c>
      <c r="O102" s="42"/>
      <c r="P102" s="81"/>
      <c r="Q102" s="82"/>
      <c r="R102" s="83"/>
      <c r="S102" s="44">
        <f t="shared" si="34"/>
        <v>0</v>
      </c>
      <c r="T102" s="81"/>
      <c r="U102" s="82"/>
      <c r="V102" s="83"/>
      <c r="W102" s="44">
        <f t="shared" si="35"/>
        <v>0</v>
      </c>
      <c r="X102" s="81"/>
      <c r="Y102" s="82"/>
      <c r="Z102" s="83"/>
      <c r="AA102" s="44">
        <f t="shared" si="36"/>
        <v>0</v>
      </c>
      <c r="AB102" s="81"/>
      <c r="AC102" s="82"/>
      <c r="AD102" s="83"/>
      <c r="AE102" s="44">
        <f t="shared" si="37"/>
        <v>0</v>
      </c>
      <c r="AF102" s="81"/>
      <c r="AG102" s="82"/>
      <c r="AH102" s="83"/>
      <c r="AI102" s="44">
        <f t="shared" si="38"/>
        <v>0</v>
      </c>
      <c r="AJ102" s="81"/>
      <c r="AK102" s="82"/>
      <c r="AL102" s="83"/>
      <c r="AM102" s="44">
        <f t="shared" si="39"/>
        <v>0</v>
      </c>
      <c r="AN102" s="81"/>
      <c r="AO102" s="82"/>
      <c r="AP102" s="83"/>
      <c r="AQ102" s="44">
        <f t="shared" si="40"/>
        <v>0</v>
      </c>
      <c r="AR102" s="81"/>
      <c r="AS102" s="82"/>
      <c r="AT102" s="83"/>
      <c r="AU102" s="44">
        <f t="shared" si="41"/>
        <v>0</v>
      </c>
      <c r="AV102" s="81"/>
      <c r="AW102" s="82"/>
      <c r="AX102" s="83"/>
      <c r="AY102" s="44">
        <f t="shared" si="42"/>
        <v>0</v>
      </c>
      <c r="AZ102" s="81"/>
      <c r="BA102" s="82"/>
      <c r="BB102" s="83"/>
      <c r="BC102" s="44">
        <f t="shared" si="43"/>
        <v>0</v>
      </c>
      <c r="BD102" s="81"/>
      <c r="BE102" s="82"/>
      <c r="BF102" s="83"/>
      <c r="BG102" s="44">
        <f t="shared" si="44"/>
        <v>0</v>
      </c>
      <c r="BH102" s="81"/>
      <c r="BI102" s="82"/>
      <c r="BJ102" s="83"/>
      <c r="BK102" s="44">
        <f t="shared" si="45"/>
        <v>0</v>
      </c>
    </row>
    <row r="103" spans="1:63" ht="14.25" customHeight="1" x14ac:dyDescent="0.25">
      <c r="A103" s="41"/>
      <c r="B103" s="42"/>
      <c r="C103" s="42"/>
      <c r="D103" s="35">
        <v>69</v>
      </c>
      <c r="E103" s="84"/>
      <c r="F103" s="42"/>
      <c r="G103" s="48" t="str">
        <f t="shared" si="28"/>
        <v/>
      </c>
      <c r="H103" s="25" t="str">
        <f t="array" ref="H103">IF(I103="","",IFERROR(INDEX(Lid!$F:$F,MATCH($E103,Lid!$A:$A,0)),""))</f>
        <v/>
      </c>
      <c r="I103" s="93" t="str">
        <f t="shared" si="29"/>
        <v/>
      </c>
      <c r="J103" s="48" t="str">
        <f t="shared" si="30"/>
        <v/>
      </c>
      <c r="K103" s="25" t="str">
        <f>IF(I103="","",IFERROR($D$6&amp;" "&amp;LEFT(INDEX(Lid!$B:$B,MATCH($E103,Lid!$A:$A,0)),1)&amp;MID(INDEX(Lid!$B:$B,MATCH($E103,Lid!$A:$A,0)),FIND(" ",INDEX(Lid!$B:$B,MATCH($E103,Lid!$A:$A,0))),256),""))</f>
        <v/>
      </c>
      <c r="L103" s="44" t="str">
        <f t="shared" si="31"/>
        <v/>
      </c>
      <c r="M103" s="44" t="str">
        <f t="shared" si="32"/>
        <v/>
      </c>
      <c r="N103" s="44" t="str">
        <f t="shared" si="33"/>
        <v/>
      </c>
      <c r="O103" s="42"/>
      <c r="P103" s="81"/>
      <c r="Q103" s="82"/>
      <c r="R103" s="83"/>
      <c r="S103" s="44">
        <f t="shared" si="34"/>
        <v>0</v>
      </c>
      <c r="T103" s="81"/>
      <c r="U103" s="82"/>
      <c r="V103" s="83"/>
      <c r="W103" s="44">
        <f t="shared" si="35"/>
        <v>0</v>
      </c>
      <c r="X103" s="81"/>
      <c r="Y103" s="82"/>
      <c r="Z103" s="83"/>
      <c r="AA103" s="44">
        <f t="shared" si="36"/>
        <v>0</v>
      </c>
      <c r="AB103" s="81"/>
      <c r="AC103" s="82"/>
      <c r="AD103" s="83"/>
      <c r="AE103" s="44">
        <f t="shared" si="37"/>
        <v>0</v>
      </c>
      <c r="AF103" s="81"/>
      <c r="AG103" s="82"/>
      <c r="AH103" s="83"/>
      <c r="AI103" s="44">
        <f t="shared" si="38"/>
        <v>0</v>
      </c>
      <c r="AJ103" s="81"/>
      <c r="AK103" s="82"/>
      <c r="AL103" s="83"/>
      <c r="AM103" s="44">
        <f t="shared" si="39"/>
        <v>0</v>
      </c>
      <c r="AN103" s="81"/>
      <c r="AO103" s="82"/>
      <c r="AP103" s="83"/>
      <c r="AQ103" s="44">
        <f t="shared" si="40"/>
        <v>0</v>
      </c>
      <c r="AR103" s="81"/>
      <c r="AS103" s="82"/>
      <c r="AT103" s="83"/>
      <c r="AU103" s="44">
        <f t="shared" si="41"/>
        <v>0</v>
      </c>
      <c r="AV103" s="81"/>
      <c r="AW103" s="82"/>
      <c r="AX103" s="83"/>
      <c r="AY103" s="44">
        <f t="shared" si="42"/>
        <v>0</v>
      </c>
      <c r="AZ103" s="81"/>
      <c r="BA103" s="82"/>
      <c r="BB103" s="83"/>
      <c r="BC103" s="44">
        <f t="shared" si="43"/>
        <v>0</v>
      </c>
      <c r="BD103" s="81"/>
      <c r="BE103" s="82"/>
      <c r="BF103" s="83"/>
      <c r="BG103" s="44">
        <f t="shared" si="44"/>
        <v>0</v>
      </c>
      <c r="BH103" s="81"/>
      <c r="BI103" s="82"/>
      <c r="BJ103" s="83"/>
      <c r="BK103" s="44">
        <f t="shared" si="45"/>
        <v>0</v>
      </c>
    </row>
    <row r="104" spans="1:63" ht="14.25" customHeight="1" x14ac:dyDescent="0.25">
      <c r="A104" s="41"/>
      <c r="B104" s="42"/>
      <c r="C104" s="42"/>
      <c r="D104" s="35">
        <v>70</v>
      </c>
      <c r="E104" s="84"/>
      <c r="F104" s="42"/>
      <c r="G104" s="48" t="str">
        <f t="shared" si="28"/>
        <v/>
      </c>
      <c r="H104" s="25" t="str">
        <f t="array" ref="H104">IF(I104="","",IFERROR(INDEX(Lid!$F:$F,MATCH($E104,Lid!$A:$A,0)),""))</f>
        <v/>
      </c>
      <c r="I104" s="93" t="str">
        <f t="shared" si="29"/>
        <v/>
      </c>
      <c r="J104" s="48" t="str">
        <f t="shared" si="30"/>
        <v/>
      </c>
      <c r="K104" s="25" t="str">
        <f>IF(I104="","",IFERROR($D$6&amp;" "&amp;LEFT(INDEX(Lid!$B:$B,MATCH($E104,Lid!$A:$A,0)),1)&amp;MID(INDEX(Lid!$B:$B,MATCH($E104,Lid!$A:$A,0)),FIND(" ",INDEX(Lid!$B:$B,MATCH($E104,Lid!$A:$A,0))),256),""))</f>
        <v/>
      </c>
      <c r="L104" s="44" t="str">
        <f t="shared" si="31"/>
        <v/>
      </c>
      <c r="M104" s="44" t="str">
        <f t="shared" si="32"/>
        <v/>
      </c>
      <c r="N104" s="44" t="str">
        <f t="shared" si="33"/>
        <v/>
      </c>
      <c r="O104" s="42"/>
      <c r="P104" s="81"/>
      <c r="Q104" s="82"/>
      <c r="R104" s="83"/>
      <c r="S104" s="44">
        <f t="shared" si="34"/>
        <v>0</v>
      </c>
      <c r="T104" s="81"/>
      <c r="U104" s="82"/>
      <c r="V104" s="83"/>
      <c r="W104" s="44">
        <f t="shared" si="35"/>
        <v>0</v>
      </c>
      <c r="X104" s="81"/>
      <c r="Y104" s="82"/>
      <c r="Z104" s="83"/>
      <c r="AA104" s="44">
        <f t="shared" si="36"/>
        <v>0</v>
      </c>
      <c r="AB104" s="81"/>
      <c r="AC104" s="82"/>
      <c r="AD104" s="83"/>
      <c r="AE104" s="44">
        <f t="shared" si="37"/>
        <v>0</v>
      </c>
      <c r="AF104" s="81"/>
      <c r="AG104" s="82"/>
      <c r="AH104" s="83"/>
      <c r="AI104" s="44">
        <f t="shared" si="38"/>
        <v>0</v>
      </c>
      <c r="AJ104" s="81"/>
      <c r="AK104" s="82"/>
      <c r="AL104" s="83"/>
      <c r="AM104" s="44">
        <f t="shared" si="39"/>
        <v>0</v>
      </c>
      <c r="AN104" s="81"/>
      <c r="AO104" s="82"/>
      <c r="AP104" s="83"/>
      <c r="AQ104" s="44">
        <f t="shared" si="40"/>
        <v>0</v>
      </c>
      <c r="AR104" s="81"/>
      <c r="AS104" s="82"/>
      <c r="AT104" s="83"/>
      <c r="AU104" s="44">
        <f t="shared" si="41"/>
        <v>0</v>
      </c>
      <c r="AV104" s="81"/>
      <c r="AW104" s="82"/>
      <c r="AX104" s="83"/>
      <c r="AY104" s="44">
        <f t="shared" si="42"/>
        <v>0</v>
      </c>
      <c r="AZ104" s="81"/>
      <c r="BA104" s="82"/>
      <c r="BB104" s="83"/>
      <c r="BC104" s="44">
        <f t="shared" si="43"/>
        <v>0</v>
      </c>
      <c r="BD104" s="81"/>
      <c r="BE104" s="82"/>
      <c r="BF104" s="83"/>
      <c r="BG104" s="44">
        <f t="shared" si="44"/>
        <v>0</v>
      </c>
      <c r="BH104" s="81"/>
      <c r="BI104" s="82"/>
      <c r="BJ104" s="83"/>
      <c r="BK104" s="44">
        <f t="shared" si="45"/>
        <v>0</v>
      </c>
    </row>
    <row r="105" spans="1:63" ht="14.25" customHeight="1" x14ac:dyDescent="0.25">
      <c r="A105" s="41"/>
      <c r="B105" s="42"/>
      <c r="C105" s="42"/>
      <c r="D105" s="35">
        <v>71</v>
      </c>
      <c r="E105" s="84"/>
      <c r="F105" s="42"/>
      <c r="G105" s="48" t="str">
        <f t="shared" si="28"/>
        <v/>
      </c>
      <c r="H105" s="25" t="str">
        <f t="array" ref="H105">IF(I105="","",IFERROR(INDEX(Lid!$F:$F,MATCH($E105,Lid!$A:$A,0)),""))</f>
        <v/>
      </c>
      <c r="I105" s="93" t="str">
        <f t="shared" si="29"/>
        <v/>
      </c>
      <c r="J105" s="48" t="str">
        <f t="shared" si="30"/>
        <v/>
      </c>
      <c r="K105" s="25" t="str">
        <f>IF(I105="","",IFERROR($D$6&amp;" "&amp;LEFT(INDEX(Lid!$B:$B,MATCH($E105,Lid!$A:$A,0)),1)&amp;MID(INDEX(Lid!$B:$B,MATCH($E105,Lid!$A:$A,0)),FIND(" ",INDEX(Lid!$B:$B,MATCH($E105,Lid!$A:$A,0))),256),""))</f>
        <v/>
      </c>
      <c r="L105" s="44" t="str">
        <f t="shared" si="31"/>
        <v/>
      </c>
      <c r="M105" s="44" t="str">
        <f t="shared" si="32"/>
        <v/>
      </c>
      <c r="N105" s="44" t="str">
        <f t="shared" si="33"/>
        <v/>
      </c>
      <c r="O105" s="42"/>
      <c r="P105" s="81"/>
      <c r="Q105" s="82"/>
      <c r="R105" s="83"/>
      <c r="S105" s="44">
        <f t="shared" si="34"/>
        <v>0</v>
      </c>
      <c r="T105" s="81"/>
      <c r="U105" s="82"/>
      <c r="V105" s="83"/>
      <c r="W105" s="44">
        <f t="shared" si="35"/>
        <v>0</v>
      </c>
      <c r="X105" s="81"/>
      <c r="Y105" s="82"/>
      <c r="Z105" s="83"/>
      <c r="AA105" s="44">
        <f t="shared" si="36"/>
        <v>0</v>
      </c>
      <c r="AB105" s="81"/>
      <c r="AC105" s="82"/>
      <c r="AD105" s="83"/>
      <c r="AE105" s="44">
        <f t="shared" si="37"/>
        <v>0</v>
      </c>
      <c r="AF105" s="81"/>
      <c r="AG105" s="82"/>
      <c r="AH105" s="83"/>
      <c r="AI105" s="44">
        <f t="shared" si="38"/>
        <v>0</v>
      </c>
      <c r="AJ105" s="81"/>
      <c r="AK105" s="82"/>
      <c r="AL105" s="83"/>
      <c r="AM105" s="44">
        <f t="shared" si="39"/>
        <v>0</v>
      </c>
      <c r="AN105" s="81"/>
      <c r="AO105" s="82"/>
      <c r="AP105" s="83"/>
      <c r="AQ105" s="44">
        <f t="shared" si="40"/>
        <v>0</v>
      </c>
      <c r="AR105" s="81"/>
      <c r="AS105" s="82"/>
      <c r="AT105" s="83"/>
      <c r="AU105" s="44">
        <f t="shared" si="41"/>
        <v>0</v>
      </c>
      <c r="AV105" s="81"/>
      <c r="AW105" s="82"/>
      <c r="AX105" s="83"/>
      <c r="AY105" s="44">
        <f t="shared" si="42"/>
        <v>0</v>
      </c>
      <c r="AZ105" s="81"/>
      <c r="BA105" s="82"/>
      <c r="BB105" s="83"/>
      <c r="BC105" s="44">
        <f t="shared" si="43"/>
        <v>0</v>
      </c>
      <c r="BD105" s="81"/>
      <c r="BE105" s="82"/>
      <c r="BF105" s="83"/>
      <c r="BG105" s="44">
        <f t="shared" si="44"/>
        <v>0</v>
      </c>
      <c r="BH105" s="81"/>
      <c r="BI105" s="82"/>
      <c r="BJ105" s="83"/>
      <c r="BK105" s="44">
        <f t="shared" si="45"/>
        <v>0</v>
      </c>
    </row>
    <row r="106" spans="1:63" ht="14.25" customHeight="1" x14ac:dyDescent="0.25">
      <c r="A106" s="41"/>
      <c r="B106" s="42"/>
      <c r="C106" s="42"/>
      <c r="D106" s="35">
        <v>72</v>
      </c>
      <c r="E106" s="84"/>
      <c r="F106" s="42"/>
      <c r="G106" s="48" t="str">
        <f t="shared" si="28"/>
        <v/>
      </c>
      <c r="H106" s="25" t="str">
        <f t="array" ref="H106">IF(I106="","",IFERROR(INDEX(Lid!$F:$F,MATCH($E106,Lid!$A:$A,0)),""))</f>
        <v/>
      </c>
      <c r="I106" s="93" t="str">
        <f t="shared" si="29"/>
        <v/>
      </c>
      <c r="J106" s="48" t="str">
        <f t="shared" si="30"/>
        <v/>
      </c>
      <c r="K106" s="25" t="str">
        <f>IF(I106="","",IFERROR($D$6&amp;" "&amp;LEFT(INDEX(Lid!$B:$B,MATCH($E106,Lid!$A:$A,0)),1)&amp;MID(INDEX(Lid!$B:$B,MATCH($E106,Lid!$A:$A,0)),FIND(" ",INDEX(Lid!$B:$B,MATCH($E106,Lid!$A:$A,0))),256),""))</f>
        <v/>
      </c>
      <c r="L106" s="44" t="str">
        <f t="shared" si="31"/>
        <v/>
      </c>
      <c r="M106" s="44" t="str">
        <f t="shared" si="32"/>
        <v/>
      </c>
      <c r="N106" s="44" t="str">
        <f t="shared" si="33"/>
        <v/>
      </c>
      <c r="O106" s="42"/>
      <c r="P106" s="81"/>
      <c r="Q106" s="82"/>
      <c r="R106" s="83"/>
      <c r="S106" s="44">
        <f t="shared" si="34"/>
        <v>0</v>
      </c>
      <c r="T106" s="81"/>
      <c r="U106" s="82"/>
      <c r="V106" s="83"/>
      <c r="W106" s="44">
        <f t="shared" si="35"/>
        <v>0</v>
      </c>
      <c r="X106" s="81"/>
      <c r="Y106" s="82"/>
      <c r="Z106" s="83"/>
      <c r="AA106" s="44">
        <f t="shared" si="36"/>
        <v>0</v>
      </c>
      <c r="AB106" s="81"/>
      <c r="AC106" s="82"/>
      <c r="AD106" s="83"/>
      <c r="AE106" s="44">
        <f t="shared" si="37"/>
        <v>0</v>
      </c>
      <c r="AF106" s="81"/>
      <c r="AG106" s="82"/>
      <c r="AH106" s="83"/>
      <c r="AI106" s="44">
        <f t="shared" si="38"/>
        <v>0</v>
      </c>
      <c r="AJ106" s="81"/>
      <c r="AK106" s="82"/>
      <c r="AL106" s="83"/>
      <c r="AM106" s="44">
        <f t="shared" si="39"/>
        <v>0</v>
      </c>
      <c r="AN106" s="81"/>
      <c r="AO106" s="82"/>
      <c r="AP106" s="83"/>
      <c r="AQ106" s="44">
        <f t="shared" si="40"/>
        <v>0</v>
      </c>
      <c r="AR106" s="81"/>
      <c r="AS106" s="82"/>
      <c r="AT106" s="83"/>
      <c r="AU106" s="44">
        <f t="shared" si="41"/>
        <v>0</v>
      </c>
      <c r="AV106" s="81"/>
      <c r="AW106" s="82"/>
      <c r="AX106" s="83"/>
      <c r="AY106" s="44">
        <f t="shared" si="42"/>
        <v>0</v>
      </c>
      <c r="AZ106" s="81"/>
      <c r="BA106" s="82"/>
      <c r="BB106" s="83"/>
      <c r="BC106" s="44">
        <f t="shared" si="43"/>
        <v>0</v>
      </c>
      <c r="BD106" s="81"/>
      <c r="BE106" s="82"/>
      <c r="BF106" s="83"/>
      <c r="BG106" s="44">
        <f t="shared" si="44"/>
        <v>0</v>
      </c>
      <c r="BH106" s="81"/>
      <c r="BI106" s="82"/>
      <c r="BJ106" s="83"/>
      <c r="BK106" s="44">
        <f t="shared" si="45"/>
        <v>0</v>
      </c>
    </row>
    <row r="107" spans="1:63" ht="14.25" customHeight="1" x14ac:dyDescent="0.25">
      <c r="A107" s="41"/>
      <c r="B107" s="42"/>
      <c r="C107" s="42"/>
      <c r="D107" s="35">
        <v>73</v>
      </c>
      <c r="E107" s="84"/>
      <c r="F107" s="42"/>
      <c r="G107" s="48" t="str">
        <f t="shared" si="28"/>
        <v/>
      </c>
      <c r="H107" s="25" t="str">
        <f t="array" ref="H107">IF(I107="","",IFERROR(INDEX(Lid!$F:$F,MATCH($E107,Lid!$A:$A,0)),""))</f>
        <v/>
      </c>
      <c r="I107" s="93" t="str">
        <f t="shared" si="29"/>
        <v/>
      </c>
      <c r="J107" s="48" t="str">
        <f t="shared" si="30"/>
        <v/>
      </c>
      <c r="K107" s="25" t="str">
        <f>IF(I107="","",IFERROR($D$6&amp;" "&amp;LEFT(INDEX(Lid!$B:$B,MATCH($E107,Lid!$A:$A,0)),1)&amp;MID(INDEX(Lid!$B:$B,MATCH($E107,Lid!$A:$A,0)),FIND(" ",INDEX(Lid!$B:$B,MATCH($E107,Lid!$A:$A,0))),256),""))</f>
        <v/>
      </c>
      <c r="L107" s="44" t="str">
        <f t="shared" si="31"/>
        <v/>
      </c>
      <c r="M107" s="44" t="str">
        <f t="shared" si="32"/>
        <v/>
      </c>
      <c r="N107" s="44" t="str">
        <f t="shared" si="33"/>
        <v/>
      </c>
      <c r="O107" s="42"/>
      <c r="P107" s="81"/>
      <c r="Q107" s="82"/>
      <c r="R107" s="83"/>
      <c r="S107" s="44">
        <f t="shared" si="34"/>
        <v>0</v>
      </c>
      <c r="T107" s="81"/>
      <c r="U107" s="82"/>
      <c r="V107" s="83"/>
      <c r="W107" s="44">
        <f t="shared" si="35"/>
        <v>0</v>
      </c>
      <c r="X107" s="81"/>
      <c r="Y107" s="82"/>
      <c r="Z107" s="83"/>
      <c r="AA107" s="44">
        <f t="shared" si="36"/>
        <v>0</v>
      </c>
      <c r="AB107" s="81"/>
      <c r="AC107" s="82"/>
      <c r="AD107" s="83"/>
      <c r="AE107" s="44">
        <f t="shared" si="37"/>
        <v>0</v>
      </c>
      <c r="AF107" s="81"/>
      <c r="AG107" s="82"/>
      <c r="AH107" s="83"/>
      <c r="AI107" s="44">
        <f t="shared" si="38"/>
        <v>0</v>
      </c>
      <c r="AJ107" s="81"/>
      <c r="AK107" s="82"/>
      <c r="AL107" s="83"/>
      <c r="AM107" s="44">
        <f t="shared" si="39"/>
        <v>0</v>
      </c>
      <c r="AN107" s="81"/>
      <c r="AO107" s="82"/>
      <c r="AP107" s="83"/>
      <c r="AQ107" s="44">
        <f t="shared" si="40"/>
        <v>0</v>
      </c>
      <c r="AR107" s="81"/>
      <c r="AS107" s="82"/>
      <c r="AT107" s="83"/>
      <c r="AU107" s="44">
        <f t="shared" si="41"/>
        <v>0</v>
      </c>
      <c r="AV107" s="81"/>
      <c r="AW107" s="82"/>
      <c r="AX107" s="83"/>
      <c r="AY107" s="44">
        <f t="shared" si="42"/>
        <v>0</v>
      </c>
      <c r="AZ107" s="81"/>
      <c r="BA107" s="82"/>
      <c r="BB107" s="83"/>
      <c r="BC107" s="44">
        <f t="shared" si="43"/>
        <v>0</v>
      </c>
      <c r="BD107" s="81"/>
      <c r="BE107" s="82"/>
      <c r="BF107" s="83"/>
      <c r="BG107" s="44">
        <f t="shared" si="44"/>
        <v>0</v>
      </c>
      <c r="BH107" s="81"/>
      <c r="BI107" s="82"/>
      <c r="BJ107" s="83"/>
      <c r="BK107" s="44">
        <f t="shared" si="45"/>
        <v>0</v>
      </c>
    </row>
    <row r="108" spans="1:63" ht="14.25" customHeight="1" x14ac:dyDescent="0.25">
      <c r="A108" s="41"/>
      <c r="B108" s="42"/>
      <c r="C108" s="42"/>
      <c r="D108" s="35">
        <v>74</v>
      </c>
      <c r="E108" s="84"/>
      <c r="F108" s="42"/>
      <c r="G108" s="48" t="str">
        <f t="shared" si="28"/>
        <v/>
      </c>
      <c r="H108" s="25" t="str">
        <f t="array" ref="H108">IF(I108="","",IFERROR(INDEX(Lid!$F:$F,MATCH($E108,Lid!$A:$A,0)),""))</f>
        <v/>
      </c>
      <c r="I108" s="93" t="str">
        <f t="shared" si="29"/>
        <v/>
      </c>
      <c r="J108" s="48" t="str">
        <f t="shared" si="30"/>
        <v/>
      </c>
      <c r="K108" s="25" t="str">
        <f>IF(I108="","",IFERROR($D$6&amp;" "&amp;LEFT(INDEX(Lid!$B:$B,MATCH($E108,Lid!$A:$A,0)),1)&amp;MID(INDEX(Lid!$B:$B,MATCH($E108,Lid!$A:$A,0)),FIND(" ",INDEX(Lid!$B:$B,MATCH($E108,Lid!$A:$A,0))),256),""))</f>
        <v/>
      </c>
      <c r="L108" s="44" t="str">
        <f t="shared" si="31"/>
        <v/>
      </c>
      <c r="M108" s="44" t="str">
        <f t="shared" si="32"/>
        <v/>
      </c>
      <c r="N108" s="44" t="str">
        <f t="shared" si="33"/>
        <v/>
      </c>
      <c r="O108" s="42"/>
      <c r="P108" s="81"/>
      <c r="Q108" s="82"/>
      <c r="R108" s="83"/>
      <c r="S108" s="44">
        <f t="shared" si="34"/>
        <v>0</v>
      </c>
      <c r="T108" s="81"/>
      <c r="U108" s="82"/>
      <c r="V108" s="83"/>
      <c r="W108" s="44">
        <f t="shared" si="35"/>
        <v>0</v>
      </c>
      <c r="X108" s="81"/>
      <c r="Y108" s="82"/>
      <c r="Z108" s="83"/>
      <c r="AA108" s="44">
        <f t="shared" si="36"/>
        <v>0</v>
      </c>
      <c r="AB108" s="81"/>
      <c r="AC108" s="82"/>
      <c r="AD108" s="83"/>
      <c r="AE108" s="44">
        <f t="shared" si="37"/>
        <v>0</v>
      </c>
      <c r="AF108" s="81"/>
      <c r="AG108" s="82"/>
      <c r="AH108" s="83"/>
      <c r="AI108" s="44">
        <f t="shared" si="38"/>
        <v>0</v>
      </c>
      <c r="AJ108" s="81"/>
      <c r="AK108" s="82"/>
      <c r="AL108" s="83"/>
      <c r="AM108" s="44">
        <f t="shared" si="39"/>
        <v>0</v>
      </c>
      <c r="AN108" s="81"/>
      <c r="AO108" s="82"/>
      <c r="AP108" s="83"/>
      <c r="AQ108" s="44">
        <f t="shared" si="40"/>
        <v>0</v>
      </c>
      <c r="AR108" s="81"/>
      <c r="AS108" s="82"/>
      <c r="AT108" s="83"/>
      <c r="AU108" s="44">
        <f t="shared" si="41"/>
        <v>0</v>
      </c>
      <c r="AV108" s="81"/>
      <c r="AW108" s="82"/>
      <c r="AX108" s="83"/>
      <c r="AY108" s="44">
        <f t="shared" si="42"/>
        <v>0</v>
      </c>
      <c r="AZ108" s="81"/>
      <c r="BA108" s="82"/>
      <c r="BB108" s="83"/>
      <c r="BC108" s="44">
        <f t="shared" si="43"/>
        <v>0</v>
      </c>
      <c r="BD108" s="81"/>
      <c r="BE108" s="82"/>
      <c r="BF108" s="83"/>
      <c r="BG108" s="44">
        <f t="shared" si="44"/>
        <v>0</v>
      </c>
      <c r="BH108" s="81"/>
      <c r="BI108" s="82"/>
      <c r="BJ108" s="83"/>
      <c r="BK108" s="44">
        <f t="shared" si="45"/>
        <v>0</v>
      </c>
    </row>
    <row r="109" spans="1:63" ht="14.25" customHeight="1" x14ac:dyDescent="0.25">
      <c r="A109" s="41"/>
      <c r="B109" s="42"/>
      <c r="C109" s="42"/>
      <c r="D109" s="35">
        <v>75</v>
      </c>
      <c r="E109" s="84"/>
      <c r="F109" s="42"/>
      <c r="G109" s="48" t="str">
        <f t="shared" si="28"/>
        <v/>
      </c>
      <c r="H109" s="25" t="str">
        <f t="array" ref="H109">IF(I109="","",IFERROR(INDEX(Lid!$F:$F,MATCH($E109,Lid!$A:$A,0)),""))</f>
        <v/>
      </c>
      <c r="I109" s="93" t="str">
        <f t="shared" si="29"/>
        <v/>
      </c>
      <c r="J109" s="48" t="str">
        <f t="shared" si="30"/>
        <v/>
      </c>
      <c r="K109" s="25" t="str">
        <f>IF(I109="","",IFERROR($D$6&amp;" "&amp;LEFT(INDEX(Lid!$B:$B,MATCH($E109,Lid!$A:$A,0)),1)&amp;MID(INDEX(Lid!$B:$B,MATCH($E109,Lid!$A:$A,0)),FIND(" ",INDEX(Lid!$B:$B,MATCH($E109,Lid!$A:$A,0))),256),""))</f>
        <v/>
      </c>
      <c r="L109" s="44" t="str">
        <f t="shared" si="31"/>
        <v/>
      </c>
      <c r="M109" s="44" t="str">
        <f t="shared" si="32"/>
        <v/>
      </c>
      <c r="N109" s="44" t="str">
        <f t="shared" si="33"/>
        <v/>
      </c>
      <c r="O109" s="42"/>
      <c r="P109" s="81"/>
      <c r="Q109" s="82"/>
      <c r="R109" s="83"/>
      <c r="S109" s="44">
        <f t="shared" si="34"/>
        <v>0</v>
      </c>
      <c r="T109" s="81"/>
      <c r="U109" s="82"/>
      <c r="V109" s="83"/>
      <c r="W109" s="44">
        <f t="shared" si="35"/>
        <v>0</v>
      </c>
      <c r="X109" s="81"/>
      <c r="Y109" s="82"/>
      <c r="Z109" s="83"/>
      <c r="AA109" s="44">
        <f t="shared" si="36"/>
        <v>0</v>
      </c>
      <c r="AB109" s="81"/>
      <c r="AC109" s="82"/>
      <c r="AD109" s="83"/>
      <c r="AE109" s="44">
        <f t="shared" si="37"/>
        <v>0</v>
      </c>
      <c r="AF109" s="81"/>
      <c r="AG109" s="82"/>
      <c r="AH109" s="83"/>
      <c r="AI109" s="44">
        <f t="shared" si="38"/>
        <v>0</v>
      </c>
      <c r="AJ109" s="81"/>
      <c r="AK109" s="82"/>
      <c r="AL109" s="83"/>
      <c r="AM109" s="44">
        <f t="shared" si="39"/>
        <v>0</v>
      </c>
      <c r="AN109" s="81"/>
      <c r="AO109" s="82"/>
      <c r="AP109" s="83"/>
      <c r="AQ109" s="44">
        <f t="shared" si="40"/>
        <v>0</v>
      </c>
      <c r="AR109" s="81"/>
      <c r="AS109" s="82"/>
      <c r="AT109" s="83"/>
      <c r="AU109" s="44">
        <f t="shared" si="41"/>
        <v>0</v>
      </c>
      <c r="AV109" s="81"/>
      <c r="AW109" s="82"/>
      <c r="AX109" s="83"/>
      <c r="AY109" s="44">
        <f t="shared" si="42"/>
        <v>0</v>
      </c>
      <c r="AZ109" s="81"/>
      <c r="BA109" s="82"/>
      <c r="BB109" s="83"/>
      <c r="BC109" s="44">
        <f t="shared" si="43"/>
        <v>0</v>
      </c>
      <c r="BD109" s="81"/>
      <c r="BE109" s="82"/>
      <c r="BF109" s="83"/>
      <c r="BG109" s="44">
        <f t="shared" si="44"/>
        <v>0</v>
      </c>
      <c r="BH109" s="81"/>
      <c r="BI109" s="82"/>
      <c r="BJ109" s="83"/>
      <c r="BK109" s="44">
        <f t="shared" si="45"/>
        <v>0</v>
      </c>
    </row>
    <row r="110" spans="1:63" ht="14.25" customHeight="1" x14ac:dyDescent="0.25">
      <c r="A110" s="41"/>
      <c r="B110" s="42"/>
      <c r="C110" s="42"/>
      <c r="D110" s="35">
        <v>76</v>
      </c>
      <c r="E110" s="84"/>
      <c r="F110" s="42"/>
      <c r="G110" s="48" t="str">
        <f t="shared" si="28"/>
        <v/>
      </c>
      <c r="H110" s="25" t="str">
        <f t="array" ref="H110">IF(I110="","",IFERROR(INDEX(Lid!$F:$F,MATCH($E110,Lid!$A:$A,0)),""))</f>
        <v/>
      </c>
      <c r="I110" s="93" t="str">
        <f t="shared" si="29"/>
        <v/>
      </c>
      <c r="J110" s="48" t="str">
        <f t="shared" si="30"/>
        <v/>
      </c>
      <c r="K110" s="25" t="str">
        <f>IF(I110="","",IFERROR($D$6&amp;" "&amp;LEFT(INDEX(Lid!$B:$B,MATCH($E110,Lid!$A:$A,0)),1)&amp;MID(INDEX(Lid!$B:$B,MATCH($E110,Lid!$A:$A,0)),FIND(" ",INDEX(Lid!$B:$B,MATCH($E110,Lid!$A:$A,0))),256),""))</f>
        <v/>
      </c>
      <c r="L110" s="44" t="str">
        <f t="shared" si="31"/>
        <v/>
      </c>
      <c r="M110" s="44" t="str">
        <f t="shared" si="32"/>
        <v/>
      </c>
      <c r="N110" s="44" t="str">
        <f t="shared" si="33"/>
        <v/>
      </c>
      <c r="O110" s="42"/>
      <c r="P110" s="81"/>
      <c r="Q110" s="82"/>
      <c r="R110" s="83"/>
      <c r="S110" s="44">
        <f t="shared" si="34"/>
        <v>0</v>
      </c>
      <c r="T110" s="81"/>
      <c r="U110" s="82"/>
      <c r="V110" s="83"/>
      <c r="W110" s="44">
        <f t="shared" si="35"/>
        <v>0</v>
      </c>
      <c r="X110" s="81"/>
      <c r="Y110" s="82"/>
      <c r="Z110" s="83"/>
      <c r="AA110" s="44">
        <f t="shared" si="36"/>
        <v>0</v>
      </c>
      <c r="AB110" s="81"/>
      <c r="AC110" s="82"/>
      <c r="AD110" s="83"/>
      <c r="AE110" s="44">
        <f t="shared" si="37"/>
        <v>0</v>
      </c>
      <c r="AF110" s="81"/>
      <c r="AG110" s="82"/>
      <c r="AH110" s="83"/>
      <c r="AI110" s="44">
        <f t="shared" si="38"/>
        <v>0</v>
      </c>
      <c r="AJ110" s="81"/>
      <c r="AK110" s="82"/>
      <c r="AL110" s="83"/>
      <c r="AM110" s="44">
        <f t="shared" si="39"/>
        <v>0</v>
      </c>
      <c r="AN110" s="81"/>
      <c r="AO110" s="82"/>
      <c r="AP110" s="83"/>
      <c r="AQ110" s="44">
        <f t="shared" si="40"/>
        <v>0</v>
      </c>
      <c r="AR110" s="81"/>
      <c r="AS110" s="82"/>
      <c r="AT110" s="83"/>
      <c r="AU110" s="44">
        <f t="shared" si="41"/>
        <v>0</v>
      </c>
      <c r="AV110" s="81"/>
      <c r="AW110" s="82"/>
      <c r="AX110" s="83"/>
      <c r="AY110" s="44">
        <f t="shared" si="42"/>
        <v>0</v>
      </c>
      <c r="AZ110" s="81"/>
      <c r="BA110" s="82"/>
      <c r="BB110" s="83"/>
      <c r="BC110" s="44">
        <f t="shared" si="43"/>
        <v>0</v>
      </c>
      <c r="BD110" s="81"/>
      <c r="BE110" s="82"/>
      <c r="BF110" s="83"/>
      <c r="BG110" s="44">
        <f t="shared" si="44"/>
        <v>0</v>
      </c>
      <c r="BH110" s="81"/>
      <c r="BI110" s="82"/>
      <c r="BJ110" s="83"/>
      <c r="BK110" s="44">
        <f t="shared" si="45"/>
        <v>0</v>
      </c>
    </row>
    <row r="111" spans="1:63" ht="14.25" customHeight="1" x14ac:dyDescent="0.25">
      <c r="A111" s="41"/>
      <c r="B111" s="42"/>
      <c r="C111" s="42"/>
      <c r="D111" s="35">
        <v>77</v>
      </c>
      <c r="E111" s="84"/>
      <c r="F111" s="42"/>
      <c r="G111" s="48" t="str">
        <f t="shared" si="28"/>
        <v/>
      </c>
      <c r="H111" s="25" t="str">
        <f t="array" ref="H111">IF(I111="","",IFERROR(INDEX(Lid!$F:$F,MATCH($E111,Lid!$A:$A,0)),""))</f>
        <v/>
      </c>
      <c r="I111" s="93" t="str">
        <f t="shared" si="29"/>
        <v/>
      </c>
      <c r="J111" s="48" t="str">
        <f t="shared" si="30"/>
        <v/>
      </c>
      <c r="K111" s="25" t="str">
        <f>IF(I111="","",IFERROR($D$6&amp;" "&amp;LEFT(INDEX(Lid!$B:$B,MATCH($E111,Lid!$A:$A,0)),1)&amp;MID(INDEX(Lid!$B:$B,MATCH($E111,Lid!$A:$A,0)),FIND(" ",INDEX(Lid!$B:$B,MATCH($E111,Lid!$A:$A,0))),256),""))</f>
        <v/>
      </c>
      <c r="L111" s="44" t="str">
        <f t="shared" si="31"/>
        <v/>
      </c>
      <c r="M111" s="44" t="str">
        <f t="shared" si="32"/>
        <v/>
      </c>
      <c r="N111" s="44" t="str">
        <f t="shared" si="33"/>
        <v/>
      </c>
      <c r="O111" s="42"/>
      <c r="P111" s="81"/>
      <c r="Q111" s="82"/>
      <c r="R111" s="83"/>
      <c r="S111" s="44">
        <f t="shared" si="34"/>
        <v>0</v>
      </c>
      <c r="T111" s="81"/>
      <c r="U111" s="82"/>
      <c r="V111" s="83"/>
      <c r="W111" s="44">
        <f t="shared" si="35"/>
        <v>0</v>
      </c>
      <c r="X111" s="81"/>
      <c r="Y111" s="82"/>
      <c r="Z111" s="83"/>
      <c r="AA111" s="44">
        <f t="shared" si="36"/>
        <v>0</v>
      </c>
      <c r="AB111" s="81"/>
      <c r="AC111" s="82"/>
      <c r="AD111" s="83"/>
      <c r="AE111" s="44">
        <f t="shared" si="37"/>
        <v>0</v>
      </c>
      <c r="AF111" s="81"/>
      <c r="AG111" s="82"/>
      <c r="AH111" s="83"/>
      <c r="AI111" s="44">
        <f t="shared" si="38"/>
        <v>0</v>
      </c>
      <c r="AJ111" s="81"/>
      <c r="AK111" s="82"/>
      <c r="AL111" s="83"/>
      <c r="AM111" s="44">
        <f t="shared" si="39"/>
        <v>0</v>
      </c>
      <c r="AN111" s="81"/>
      <c r="AO111" s="82"/>
      <c r="AP111" s="83"/>
      <c r="AQ111" s="44">
        <f t="shared" si="40"/>
        <v>0</v>
      </c>
      <c r="AR111" s="81"/>
      <c r="AS111" s="82"/>
      <c r="AT111" s="83"/>
      <c r="AU111" s="44">
        <f t="shared" si="41"/>
        <v>0</v>
      </c>
      <c r="AV111" s="81"/>
      <c r="AW111" s="82"/>
      <c r="AX111" s="83"/>
      <c r="AY111" s="44">
        <f t="shared" si="42"/>
        <v>0</v>
      </c>
      <c r="AZ111" s="81"/>
      <c r="BA111" s="82"/>
      <c r="BB111" s="83"/>
      <c r="BC111" s="44">
        <f t="shared" si="43"/>
        <v>0</v>
      </c>
      <c r="BD111" s="81"/>
      <c r="BE111" s="82"/>
      <c r="BF111" s="83"/>
      <c r="BG111" s="44">
        <f t="shared" si="44"/>
        <v>0</v>
      </c>
      <c r="BH111" s="81"/>
      <c r="BI111" s="82"/>
      <c r="BJ111" s="83"/>
      <c r="BK111" s="44">
        <f t="shared" si="45"/>
        <v>0</v>
      </c>
    </row>
    <row r="112" spans="1:63" ht="14.25" customHeight="1" x14ac:dyDescent="0.25">
      <c r="A112" s="41"/>
      <c r="B112" s="42"/>
      <c r="C112" s="42"/>
      <c r="D112" s="35">
        <v>78</v>
      </c>
      <c r="E112" s="84"/>
      <c r="F112" s="42"/>
      <c r="G112" s="48" t="str">
        <f t="shared" si="28"/>
        <v/>
      </c>
      <c r="H112" s="25" t="str">
        <f t="array" ref="H112">IF(I112="","",IFERROR(INDEX(Lid!$F:$F,MATCH($E112,Lid!$A:$A,0)),""))</f>
        <v/>
      </c>
      <c r="I112" s="93" t="str">
        <f t="shared" si="29"/>
        <v/>
      </c>
      <c r="J112" s="48" t="str">
        <f t="shared" si="30"/>
        <v/>
      </c>
      <c r="K112" s="25" t="str">
        <f>IF(I112="","",IFERROR($D$6&amp;" "&amp;LEFT(INDEX(Lid!$B:$B,MATCH($E112,Lid!$A:$A,0)),1)&amp;MID(INDEX(Lid!$B:$B,MATCH($E112,Lid!$A:$A,0)),FIND(" ",INDEX(Lid!$B:$B,MATCH($E112,Lid!$A:$A,0))),256),""))</f>
        <v/>
      </c>
      <c r="L112" s="44" t="str">
        <f t="shared" si="31"/>
        <v/>
      </c>
      <c r="M112" s="44" t="str">
        <f t="shared" si="32"/>
        <v/>
      </c>
      <c r="N112" s="44" t="str">
        <f t="shared" si="33"/>
        <v/>
      </c>
      <c r="O112" s="42"/>
      <c r="P112" s="81"/>
      <c r="Q112" s="82"/>
      <c r="R112" s="83"/>
      <c r="S112" s="44">
        <f t="shared" si="34"/>
        <v>0</v>
      </c>
      <c r="T112" s="81"/>
      <c r="U112" s="82"/>
      <c r="V112" s="83"/>
      <c r="W112" s="44">
        <f t="shared" si="35"/>
        <v>0</v>
      </c>
      <c r="X112" s="81"/>
      <c r="Y112" s="82"/>
      <c r="Z112" s="83"/>
      <c r="AA112" s="44">
        <f t="shared" si="36"/>
        <v>0</v>
      </c>
      <c r="AB112" s="81"/>
      <c r="AC112" s="82"/>
      <c r="AD112" s="83"/>
      <c r="AE112" s="44">
        <f t="shared" si="37"/>
        <v>0</v>
      </c>
      <c r="AF112" s="81"/>
      <c r="AG112" s="82"/>
      <c r="AH112" s="83"/>
      <c r="AI112" s="44">
        <f t="shared" si="38"/>
        <v>0</v>
      </c>
      <c r="AJ112" s="81"/>
      <c r="AK112" s="82"/>
      <c r="AL112" s="83"/>
      <c r="AM112" s="44">
        <f t="shared" si="39"/>
        <v>0</v>
      </c>
      <c r="AN112" s="81"/>
      <c r="AO112" s="82"/>
      <c r="AP112" s="83"/>
      <c r="AQ112" s="44">
        <f t="shared" si="40"/>
        <v>0</v>
      </c>
      <c r="AR112" s="81"/>
      <c r="AS112" s="82"/>
      <c r="AT112" s="83"/>
      <c r="AU112" s="44">
        <f t="shared" si="41"/>
        <v>0</v>
      </c>
      <c r="AV112" s="81"/>
      <c r="AW112" s="82"/>
      <c r="AX112" s="83"/>
      <c r="AY112" s="44">
        <f t="shared" si="42"/>
        <v>0</v>
      </c>
      <c r="AZ112" s="81"/>
      <c r="BA112" s="82"/>
      <c r="BB112" s="83"/>
      <c r="BC112" s="44">
        <f t="shared" si="43"/>
        <v>0</v>
      </c>
      <c r="BD112" s="81"/>
      <c r="BE112" s="82"/>
      <c r="BF112" s="83"/>
      <c r="BG112" s="44">
        <f t="shared" si="44"/>
        <v>0</v>
      </c>
      <c r="BH112" s="81"/>
      <c r="BI112" s="82"/>
      <c r="BJ112" s="83"/>
      <c r="BK112" s="44">
        <f t="shared" si="45"/>
        <v>0</v>
      </c>
    </row>
    <row r="113" spans="1:63" ht="14.25" customHeight="1" x14ac:dyDescent="0.25">
      <c r="A113" s="41"/>
      <c r="B113" s="42"/>
      <c r="C113" s="42"/>
      <c r="D113" s="35">
        <v>79</v>
      </c>
      <c r="E113" s="84"/>
      <c r="F113" s="42"/>
      <c r="G113" s="48" t="str">
        <f t="shared" si="28"/>
        <v/>
      </c>
      <c r="H113" s="25" t="str">
        <f t="array" ref="H113">IF(I113="","",IFERROR(INDEX(Lid!$F:$F,MATCH($E113,Lid!$A:$A,0)),""))</f>
        <v/>
      </c>
      <c r="I113" s="93" t="str">
        <f t="shared" si="29"/>
        <v/>
      </c>
      <c r="J113" s="48" t="str">
        <f t="shared" si="30"/>
        <v/>
      </c>
      <c r="K113" s="25" t="str">
        <f>IF(I113="","",IFERROR($D$6&amp;" "&amp;LEFT(INDEX(Lid!$B:$B,MATCH($E113,Lid!$A:$A,0)),1)&amp;MID(INDEX(Lid!$B:$B,MATCH($E113,Lid!$A:$A,0)),FIND(" ",INDEX(Lid!$B:$B,MATCH($E113,Lid!$A:$A,0))),256),""))</f>
        <v/>
      </c>
      <c r="L113" s="44" t="str">
        <f t="shared" si="31"/>
        <v/>
      </c>
      <c r="M113" s="44" t="str">
        <f t="shared" si="32"/>
        <v/>
      </c>
      <c r="N113" s="44" t="str">
        <f t="shared" si="33"/>
        <v/>
      </c>
      <c r="O113" s="42"/>
      <c r="P113" s="81"/>
      <c r="Q113" s="82"/>
      <c r="R113" s="83"/>
      <c r="S113" s="44">
        <f t="shared" si="34"/>
        <v>0</v>
      </c>
      <c r="T113" s="81"/>
      <c r="U113" s="82"/>
      <c r="V113" s="83"/>
      <c r="W113" s="44">
        <f t="shared" si="35"/>
        <v>0</v>
      </c>
      <c r="X113" s="81"/>
      <c r="Y113" s="82"/>
      <c r="Z113" s="83"/>
      <c r="AA113" s="44">
        <f t="shared" si="36"/>
        <v>0</v>
      </c>
      <c r="AB113" s="81"/>
      <c r="AC113" s="82"/>
      <c r="AD113" s="83"/>
      <c r="AE113" s="44">
        <f t="shared" si="37"/>
        <v>0</v>
      </c>
      <c r="AF113" s="81"/>
      <c r="AG113" s="82"/>
      <c r="AH113" s="83"/>
      <c r="AI113" s="44">
        <f t="shared" si="38"/>
        <v>0</v>
      </c>
      <c r="AJ113" s="81"/>
      <c r="AK113" s="82"/>
      <c r="AL113" s="83"/>
      <c r="AM113" s="44">
        <f t="shared" si="39"/>
        <v>0</v>
      </c>
      <c r="AN113" s="81"/>
      <c r="AO113" s="82"/>
      <c r="AP113" s="83"/>
      <c r="AQ113" s="44">
        <f t="shared" si="40"/>
        <v>0</v>
      </c>
      <c r="AR113" s="81"/>
      <c r="AS113" s="82"/>
      <c r="AT113" s="83"/>
      <c r="AU113" s="44">
        <f t="shared" si="41"/>
        <v>0</v>
      </c>
      <c r="AV113" s="81"/>
      <c r="AW113" s="82"/>
      <c r="AX113" s="83"/>
      <c r="AY113" s="44">
        <f t="shared" si="42"/>
        <v>0</v>
      </c>
      <c r="AZ113" s="81"/>
      <c r="BA113" s="82"/>
      <c r="BB113" s="83"/>
      <c r="BC113" s="44">
        <f t="shared" si="43"/>
        <v>0</v>
      </c>
      <c r="BD113" s="81"/>
      <c r="BE113" s="82"/>
      <c r="BF113" s="83"/>
      <c r="BG113" s="44">
        <f t="shared" si="44"/>
        <v>0</v>
      </c>
      <c r="BH113" s="81"/>
      <c r="BI113" s="82"/>
      <c r="BJ113" s="83"/>
      <c r="BK113" s="44">
        <f t="shared" si="45"/>
        <v>0</v>
      </c>
    </row>
    <row r="114" spans="1:63" ht="14.25" customHeight="1" x14ac:dyDescent="0.25">
      <c r="A114" s="41"/>
      <c r="B114" s="42"/>
      <c r="C114" s="42"/>
      <c r="D114" s="35">
        <v>80</v>
      </c>
      <c r="E114" s="84"/>
      <c r="F114" s="42"/>
      <c r="G114" s="48" t="str">
        <f t="shared" si="28"/>
        <v/>
      </c>
      <c r="H114" s="25" t="str">
        <f t="array" ref="H114">IF(I114="","",IFERROR(INDEX(Lid!$F:$F,MATCH($E114,Lid!$A:$A,0)),""))</f>
        <v/>
      </c>
      <c r="I114" s="93" t="str">
        <f t="shared" si="29"/>
        <v/>
      </c>
      <c r="J114" s="48" t="str">
        <f t="shared" si="30"/>
        <v/>
      </c>
      <c r="K114" s="25" t="str">
        <f>IF(I114="","",IFERROR($D$6&amp;" "&amp;LEFT(INDEX(Lid!$B:$B,MATCH($E114,Lid!$A:$A,0)),1)&amp;MID(INDEX(Lid!$B:$B,MATCH($E114,Lid!$A:$A,0)),FIND(" ",INDEX(Lid!$B:$B,MATCH($E114,Lid!$A:$A,0))),256),""))</f>
        <v/>
      </c>
      <c r="L114" s="44" t="str">
        <f t="shared" si="31"/>
        <v/>
      </c>
      <c r="M114" s="44" t="str">
        <f t="shared" si="32"/>
        <v/>
      </c>
      <c r="N114" s="44" t="str">
        <f t="shared" si="33"/>
        <v/>
      </c>
      <c r="O114" s="42"/>
      <c r="P114" s="81"/>
      <c r="Q114" s="82"/>
      <c r="R114" s="83"/>
      <c r="S114" s="44">
        <f t="shared" si="34"/>
        <v>0</v>
      </c>
      <c r="T114" s="81"/>
      <c r="U114" s="82"/>
      <c r="V114" s="83"/>
      <c r="W114" s="44">
        <f t="shared" si="35"/>
        <v>0</v>
      </c>
      <c r="X114" s="81"/>
      <c r="Y114" s="82"/>
      <c r="Z114" s="83"/>
      <c r="AA114" s="44">
        <f t="shared" si="36"/>
        <v>0</v>
      </c>
      <c r="AB114" s="81"/>
      <c r="AC114" s="82"/>
      <c r="AD114" s="83"/>
      <c r="AE114" s="44">
        <f t="shared" si="37"/>
        <v>0</v>
      </c>
      <c r="AF114" s="81"/>
      <c r="AG114" s="82"/>
      <c r="AH114" s="83"/>
      <c r="AI114" s="44">
        <f t="shared" si="38"/>
        <v>0</v>
      </c>
      <c r="AJ114" s="81"/>
      <c r="AK114" s="82"/>
      <c r="AL114" s="83"/>
      <c r="AM114" s="44">
        <f t="shared" si="39"/>
        <v>0</v>
      </c>
      <c r="AN114" s="81"/>
      <c r="AO114" s="82"/>
      <c r="AP114" s="83"/>
      <c r="AQ114" s="44">
        <f t="shared" si="40"/>
        <v>0</v>
      </c>
      <c r="AR114" s="81"/>
      <c r="AS114" s="82"/>
      <c r="AT114" s="83"/>
      <c r="AU114" s="44">
        <f t="shared" si="41"/>
        <v>0</v>
      </c>
      <c r="AV114" s="81"/>
      <c r="AW114" s="82"/>
      <c r="AX114" s="83"/>
      <c r="AY114" s="44">
        <f t="shared" si="42"/>
        <v>0</v>
      </c>
      <c r="AZ114" s="81"/>
      <c r="BA114" s="82"/>
      <c r="BB114" s="83"/>
      <c r="BC114" s="44">
        <f t="shared" si="43"/>
        <v>0</v>
      </c>
      <c r="BD114" s="81"/>
      <c r="BE114" s="82"/>
      <c r="BF114" s="83"/>
      <c r="BG114" s="44">
        <f t="shared" si="44"/>
        <v>0</v>
      </c>
      <c r="BH114" s="81"/>
      <c r="BI114" s="82"/>
      <c r="BJ114" s="83"/>
      <c r="BK114" s="44">
        <f t="shared" si="45"/>
        <v>0</v>
      </c>
    </row>
    <row r="115" spans="1:63" ht="14.25" customHeight="1" x14ac:dyDescent="0.25">
      <c r="A115" s="41"/>
      <c r="B115" s="42"/>
      <c r="C115" s="42"/>
      <c r="D115" s="35">
        <v>81</v>
      </c>
      <c r="E115" s="84"/>
      <c r="F115" s="42"/>
      <c r="G115" s="48" t="str">
        <f t="shared" si="28"/>
        <v/>
      </c>
      <c r="H115" s="25" t="str">
        <f t="array" ref="H115">IF(I115="","",IFERROR(INDEX(Lid!$F:$F,MATCH($E115,Lid!$A:$A,0)),""))</f>
        <v/>
      </c>
      <c r="I115" s="93" t="str">
        <f t="shared" si="29"/>
        <v/>
      </c>
      <c r="J115" s="48" t="str">
        <f t="shared" si="30"/>
        <v/>
      </c>
      <c r="K115" s="25" t="str">
        <f>IF(I115="","",IFERROR($D$6&amp;" "&amp;LEFT(INDEX(Lid!$B:$B,MATCH($E115,Lid!$A:$A,0)),1)&amp;MID(INDEX(Lid!$B:$B,MATCH($E115,Lid!$A:$A,0)),FIND(" ",INDEX(Lid!$B:$B,MATCH($E115,Lid!$A:$A,0))),256),""))</f>
        <v/>
      </c>
      <c r="L115" s="44" t="str">
        <f t="shared" si="31"/>
        <v/>
      </c>
      <c r="M115" s="44" t="str">
        <f t="shared" si="32"/>
        <v/>
      </c>
      <c r="N115" s="44" t="str">
        <f t="shared" si="33"/>
        <v/>
      </c>
      <c r="O115" s="42"/>
      <c r="P115" s="81"/>
      <c r="Q115" s="82"/>
      <c r="R115" s="83"/>
      <c r="S115" s="44">
        <f t="shared" si="34"/>
        <v>0</v>
      </c>
      <c r="T115" s="81"/>
      <c r="U115" s="82"/>
      <c r="V115" s="83"/>
      <c r="W115" s="44">
        <f t="shared" si="35"/>
        <v>0</v>
      </c>
      <c r="X115" s="81"/>
      <c r="Y115" s="82"/>
      <c r="Z115" s="83"/>
      <c r="AA115" s="44">
        <f t="shared" si="36"/>
        <v>0</v>
      </c>
      <c r="AB115" s="81"/>
      <c r="AC115" s="82"/>
      <c r="AD115" s="83"/>
      <c r="AE115" s="44">
        <f t="shared" si="37"/>
        <v>0</v>
      </c>
      <c r="AF115" s="81"/>
      <c r="AG115" s="82"/>
      <c r="AH115" s="83"/>
      <c r="AI115" s="44">
        <f t="shared" si="38"/>
        <v>0</v>
      </c>
      <c r="AJ115" s="81"/>
      <c r="AK115" s="82"/>
      <c r="AL115" s="83"/>
      <c r="AM115" s="44">
        <f t="shared" si="39"/>
        <v>0</v>
      </c>
      <c r="AN115" s="81"/>
      <c r="AO115" s="82"/>
      <c r="AP115" s="83"/>
      <c r="AQ115" s="44">
        <f t="shared" si="40"/>
        <v>0</v>
      </c>
      <c r="AR115" s="81"/>
      <c r="AS115" s="82"/>
      <c r="AT115" s="83"/>
      <c r="AU115" s="44">
        <f t="shared" si="41"/>
        <v>0</v>
      </c>
      <c r="AV115" s="81"/>
      <c r="AW115" s="82"/>
      <c r="AX115" s="83"/>
      <c r="AY115" s="44">
        <f t="shared" si="42"/>
        <v>0</v>
      </c>
      <c r="AZ115" s="81"/>
      <c r="BA115" s="82"/>
      <c r="BB115" s="83"/>
      <c r="BC115" s="44">
        <f t="shared" si="43"/>
        <v>0</v>
      </c>
      <c r="BD115" s="81"/>
      <c r="BE115" s="82"/>
      <c r="BF115" s="83"/>
      <c r="BG115" s="44">
        <f t="shared" si="44"/>
        <v>0</v>
      </c>
      <c r="BH115" s="81"/>
      <c r="BI115" s="82"/>
      <c r="BJ115" s="83"/>
      <c r="BK115" s="44">
        <f t="shared" si="45"/>
        <v>0</v>
      </c>
    </row>
    <row r="116" spans="1:63" ht="14.25" customHeight="1" x14ac:dyDescent="0.25">
      <c r="A116" s="41"/>
      <c r="B116" s="42"/>
      <c r="C116" s="42"/>
      <c r="D116" s="35">
        <v>82</v>
      </c>
      <c r="E116" s="84"/>
      <c r="F116" s="42"/>
      <c r="G116" s="48" t="str">
        <f t="shared" si="28"/>
        <v/>
      </c>
      <c r="H116" s="25" t="str">
        <f t="array" ref="H116">IF(I116="","",IFERROR(INDEX(Lid!$F:$F,MATCH($E116,Lid!$A:$A,0)),""))</f>
        <v/>
      </c>
      <c r="I116" s="93" t="str">
        <f t="shared" si="29"/>
        <v/>
      </c>
      <c r="J116" s="48" t="str">
        <f t="shared" si="30"/>
        <v/>
      </c>
      <c r="K116" s="25" t="str">
        <f>IF(I116="","",IFERROR($D$6&amp;" "&amp;LEFT(INDEX(Lid!$B:$B,MATCH($E116,Lid!$A:$A,0)),1)&amp;MID(INDEX(Lid!$B:$B,MATCH($E116,Lid!$A:$A,0)),FIND(" ",INDEX(Lid!$B:$B,MATCH($E116,Lid!$A:$A,0))),256),""))</f>
        <v/>
      </c>
      <c r="L116" s="44" t="str">
        <f t="shared" si="31"/>
        <v/>
      </c>
      <c r="M116" s="44" t="str">
        <f t="shared" si="32"/>
        <v/>
      </c>
      <c r="N116" s="44" t="str">
        <f t="shared" si="33"/>
        <v/>
      </c>
      <c r="O116" s="42"/>
      <c r="P116" s="81"/>
      <c r="Q116" s="82"/>
      <c r="R116" s="83"/>
      <c r="S116" s="44">
        <f t="shared" si="34"/>
        <v>0</v>
      </c>
      <c r="T116" s="81"/>
      <c r="U116" s="82"/>
      <c r="V116" s="83"/>
      <c r="W116" s="44">
        <f t="shared" si="35"/>
        <v>0</v>
      </c>
      <c r="X116" s="81"/>
      <c r="Y116" s="82"/>
      <c r="Z116" s="83"/>
      <c r="AA116" s="44">
        <f t="shared" si="36"/>
        <v>0</v>
      </c>
      <c r="AB116" s="81"/>
      <c r="AC116" s="82"/>
      <c r="AD116" s="83"/>
      <c r="AE116" s="44">
        <f t="shared" si="37"/>
        <v>0</v>
      </c>
      <c r="AF116" s="81"/>
      <c r="AG116" s="82"/>
      <c r="AH116" s="83"/>
      <c r="AI116" s="44">
        <f t="shared" si="38"/>
        <v>0</v>
      </c>
      <c r="AJ116" s="81"/>
      <c r="AK116" s="82"/>
      <c r="AL116" s="83"/>
      <c r="AM116" s="44">
        <f t="shared" si="39"/>
        <v>0</v>
      </c>
      <c r="AN116" s="81"/>
      <c r="AO116" s="82"/>
      <c r="AP116" s="83"/>
      <c r="AQ116" s="44">
        <f t="shared" si="40"/>
        <v>0</v>
      </c>
      <c r="AR116" s="81"/>
      <c r="AS116" s="82"/>
      <c r="AT116" s="83"/>
      <c r="AU116" s="44">
        <f t="shared" si="41"/>
        <v>0</v>
      </c>
      <c r="AV116" s="81"/>
      <c r="AW116" s="82"/>
      <c r="AX116" s="83"/>
      <c r="AY116" s="44">
        <f t="shared" si="42"/>
        <v>0</v>
      </c>
      <c r="AZ116" s="81"/>
      <c r="BA116" s="82"/>
      <c r="BB116" s="83"/>
      <c r="BC116" s="44">
        <f t="shared" si="43"/>
        <v>0</v>
      </c>
      <c r="BD116" s="81"/>
      <c r="BE116" s="82"/>
      <c r="BF116" s="83"/>
      <c r="BG116" s="44">
        <f t="shared" si="44"/>
        <v>0</v>
      </c>
      <c r="BH116" s="81"/>
      <c r="BI116" s="82"/>
      <c r="BJ116" s="83"/>
      <c r="BK116" s="44">
        <f t="shared" si="45"/>
        <v>0</v>
      </c>
    </row>
    <row r="117" spans="1:63" ht="14.25" customHeight="1" x14ac:dyDescent="0.25">
      <c r="A117" s="41"/>
      <c r="B117" s="42"/>
      <c r="C117" s="42"/>
      <c r="D117" s="35">
        <v>83</v>
      </c>
      <c r="E117" s="84"/>
      <c r="F117" s="42"/>
      <c r="G117" s="48" t="str">
        <f t="shared" si="28"/>
        <v/>
      </c>
      <c r="H117" s="25" t="str">
        <f t="array" ref="H117">IF(I117="","",IFERROR(INDEX(Lid!$F:$F,MATCH($E117,Lid!$A:$A,0)),""))</f>
        <v/>
      </c>
      <c r="I117" s="93" t="str">
        <f t="shared" si="29"/>
        <v/>
      </c>
      <c r="J117" s="48" t="str">
        <f t="shared" si="30"/>
        <v/>
      </c>
      <c r="K117" s="25" t="str">
        <f>IF(I117="","",IFERROR($D$6&amp;" "&amp;LEFT(INDEX(Lid!$B:$B,MATCH($E117,Lid!$A:$A,0)),1)&amp;MID(INDEX(Lid!$B:$B,MATCH($E117,Lid!$A:$A,0)),FIND(" ",INDEX(Lid!$B:$B,MATCH($E117,Lid!$A:$A,0))),256),""))</f>
        <v/>
      </c>
      <c r="L117" s="44" t="str">
        <f t="shared" si="31"/>
        <v/>
      </c>
      <c r="M117" s="44" t="str">
        <f t="shared" si="32"/>
        <v/>
      </c>
      <c r="N117" s="44" t="str">
        <f t="shared" si="33"/>
        <v/>
      </c>
      <c r="O117" s="42"/>
      <c r="P117" s="81"/>
      <c r="Q117" s="82"/>
      <c r="R117" s="83"/>
      <c r="S117" s="44">
        <f t="shared" si="34"/>
        <v>0</v>
      </c>
      <c r="T117" s="81"/>
      <c r="U117" s="82"/>
      <c r="V117" s="83"/>
      <c r="W117" s="44">
        <f t="shared" si="35"/>
        <v>0</v>
      </c>
      <c r="X117" s="81"/>
      <c r="Y117" s="82"/>
      <c r="Z117" s="83"/>
      <c r="AA117" s="44">
        <f t="shared" si="36"/>
        <v>0</v>
      </c>
      <c r="AB117" s="81"/>
      <c r="AC117" s="82"/>
      <c r="AD117" s="83"/>
      <c r="AE117" s="44">
        <f t="shared" si="37"/>
        <v>0</v>
      </c>
      <c r="AF117" s="81"/>
      <c r="AG117" s="82"/>
      <c r="AH117" s="83"/>
      <c r="AI117" s="44">
        <f t="shared" si="38"/>
        <v>0</v>
      </c>
      <c r="AJ117" s="81"/>
      <c r="AK117" s="82"/>
      <c r="AL117" s="83"/>
      <c r="AM117" s="44">
        <f t="shared" si="39"/>
        <v>0</v>
      </c>
      <c r="AN117" s="81"/>
      <c r="AO117" s="82"/>
      <c r="AP117" s="83"/>
      <c r="AQ117" s="44">
        <f t="shared" si="40"/>
        <v>0</v>
      </c>
      <c r="AR117" s="81"/>
      <c r="AS117" s="82"/>
      <c r="AT117" s="83"/>
      <c r="AU117" s="44">
        <f t="shared" si="41"/>
        <v>0</v>
      </c>
      <c r="AV117" s="81"/>
      <c r="AW117" s="82"/>
      <c r="AX117" s="83"/>
      <c r="AY117" s="44">
        <f t="shared" si="42"/>
        <v>0</v>
      </c>
      <c r="AZ117" s="81"/>
      <c r="BA117" s="82"/>
      <c r="BB117" s="83"/>
      <c r="BC117" s="44">
        <f t="shared" si="43"/>
        <v>0</v>
      </c>
      <c r="BD117" s="81"/>
      <c r="BE117" s="82"/>
      <c r="BF117" s="83"/>
      <c r="BG117" s="44">
        <f t="shared" si="44"/>
        <v>0</v>
      </c>
      <c r="BH117" s="81"/>
      <c r="BI117" s="82"/>
      <c r="BJ117" s="83"/>
      <c r="BK117" s="44">
        <f t="shared" si="45"/>
        <v>0</v>
      </c>
    </row>
    <row r="118" spans="1:63" ht="14.25" customHeight="1" x14ac:dyDescent="0.25">
      <c r="A118" s="41"/>
      <c r="B118" s="42"/>
      <c r="C118" s="42"/>
      <c r="D118" s="35">
        <v>84</v>
      </c>
      <c r="E118" s="84"/>
      <c r="F118" s="42"/>
      <c r="G118" s="48" t="str">
        <f t="shared" si="28"/>
        <v/>
      </c>
      <c r="H118" s="25" t="str">
        <f t="array" ref="H118">IF(I118="","",IFERROR(INDEX(Lid!$F:$F,MATCH($E118,Lid!$A:$A,0)),""))</f>
        <v/>
      </c>
      <c r="I118" s="93" t="str">
        <f t="shared" si="29"/>
        <v/>
      </c>
      <c r="J118" s="48" t="str">
        <f t="shared" si="30"/>
        <v/>
      </c>
      <c r="K118" s="25" t="str">
        <f>IF(I118="","",IFERROR($D$6&amp;" "&amp;LEFT(INDEX(Lid!$B:$B,MATCH($E118,Lid!$A:$A,0)),1)&amp;MID(INDEX(Lid!$B:$B,MATCH($E118,Lid!$A:$A,0)),FIND(" ",INDEX(Lid!$B:$B,MATCH($E118,Lid!$A:$A,0))),256),""))</f>
        <v/>
      </c>
      <c r="L118" s="44" t="str">
        <f t="shared" si="31"/>
        <v/>
      </c>
      <c r="M118" s="44" t="str">
        <f t="shared" si="32"/>
        <v/>
      </c>
      <c r="N118" s="44" t="str">
        <f t="shared" si="33"/>
        <v/>
      </c>
      <c r="O118" s="42"/>
      <c r="P118" s="81"/>
      <c r="Q118" s="82"/>
      <c r="R118" s="83"/>
      <c r="S118" s="44">
        <f t="shared" si="34"/>
        <v>0</v>
      </c>
      <c r="T118" s="81"/>
      <c r="U118" s="82"/>
      <c r="V118" s="83"/>
      <c r="W118" s="44">
        <f t="shared" si="35"/>
        <v>0</v>
      </c>
      <c r="X118" s="81"/>
      <c r="Y118" s="82"/>
      <c r="Z118" s="83"/>
      <c r="AA118" s="44">
        <f t="shared" si="36"/>
        <v>0</v>
      </c>
      <c r="AB118" s="81"/>
      <c r="AC118" s="82"/>
      <c r="AD118" s="83"/>
      <c r="AE118" s="44">
        <f t="shared" si="37"/>
        <v>0</v>
      </c>
      <c r="AF118" s="81"/>
      <c r="AG118" s="82"/>
      <c r="AH118" s="83"/>
      <c r="AI118" s="44">
        <f t="shared" si="38"/>
        <v>0</v>
      </c>
      <c r="AJ118" s="81"/>
      <c r="AK118" s="82"/>
      <c r="AL118" s="83"/>
      <c r="AM118" s="44">
        <f t="shared" si="39"/>
        <v>0</v>
      </c>
      <c r="AN118" s="81"/>
      <c r="AO118" s="82"/>
      <c r="AP118" s="83"/>
      <c r="AQ118" s="44">
        <f t="shared" si="40"/>
        <v>0</v>
      </c>
      <c r="AR118" s="81"/>
      <c r="AS118" s="82"/>
      <c r="AT118" s="83"/>
      <c r="AU118" s="44">
        <f t="shared" si="41"/>
        <v>0</v>
      </c>
      <c r="AV118" s="81"/>
      <c r="AW118" s="82"/>
      <c r="AX118" s="83"/>
      <c r="AY118" s="44">
        <f t="shared" si="42"/>
        <v>0</v>
      </c>
      <c r="AZ118" s="81"/>
      <c r="BA118" s="82"/>
      <c r="BB118" s="83"/>
      <c r="BC118" s="44">
        <f t="shared" si="43"/>
        <v>0</v>
      </c>
      <c r="BD118" s="81"/>
      <c r="BE118" s="82"/>
      <c r="BF118" s="83"/>
      <c r="BG118" s="44">
        <f t="shared" si="44"/>
        <v>0</v>
      </c>
      <c r="BH118" s="81"/>
      <c r="BI118" s="82"/>
      <c r="BJ118" s="83"/>
      <c r="BK118" s="44">
        <f t="shared" si="45"/>
        <v>0</v>
      </c>
    </row>
    <row r="119" spans="1:63" ht="14.25" customHeight="1" x14ac:dyDescent="0.25">
      <c r="A119" s="41"/>
      <c r="B119" s="42"/>
      <c r="C119" s="42"/>
      <c r="D119" s="35">
        <v>85</v>
      </c>
      <c r="E119" s="84"/>
      <c r="F119" s="42"/>
      <c r="G119" s="48" t="str">
        <f t="shared" si="28"/>
        <v/>
      </c>
      <c r="H119" s="25" t="str">
        <f t="array" ref="H119">IF(I119="","",IFERROR(INDEX(Lid!$F:$F,MATCH($E119,Lid!$A:$A,0)),""))</f>
        <v/>
      </c>
      <c r="I119" s="93" t="str">
        <f t="shared" si="29"/>
        <v/>
      </c>
      <c r="J119" s="48" t="str">
        <f t="shared" si="30"/>
        <v/>
      </c>
      <c r="K119" s="25" t="str">
        <f>IF(I119="","",IFERROR($D$6&amp;" "&amp;LEFT(INDEX(Lid!$B:$B,MATCH($E119,Lid!$A:$A,0)),1)&amp;MID(INDEX(Lid!$B:$B,MATCH($E119,Lid!$A:$A,0)),FIND(" ",INDEX(Lid!$B:$B,MATCH($E119,Lid!$A:$A,0))),256),""))</f>
        <v/>
      </c>
      <c r="L119" s="44" t="str">
        <f t="shared" si="31"/>
        <v/>
      </c>
      <c r="M119" s="44" t="str">
        <f t="shared" si="32"/>
        <v/>
      </c>
      <c r="N119" s="44" t="str">
        <f t="shared" si="33"/>
        <v/>
      </c>
      <c r="O119" s="42"/>
      <c r="P119" s="81"/>
      <c r="Q119" s="82"/>
      <c r="R119" s="83"/>
      <c r="S119" s="44">
        <f t="shared" si="34"/>
        <v>0</v>
      </c>
      <c r="T119" s="81"/>
      <c r="U119" s="82"/>
      <c r="V119" s="83"/>
      <c r="W119" s="44">
        <f t="shared" si="35"/>
        <v>0</v>
      </c>
      <c r="X119" s="81"/>
      <c r="Y119" s="82"/>
      <c r="Z119" s="83"/>
      <c r="AA119" s="44">
        <f t="shared" si="36"/>
        <v>0</v>
      </c>
      <c r="AB119" s="81"/>
      <c r="AC119" s="82"/>
      <c r="AD119" s="83"/>
      <c r="AE119" s="44">
        <f t="shared" si="37"/>
        <v>0</v>
      </c>
      <c r="AF119" s="81"/>
      <c r="AG119" s="82"/>
      <c r="AH119" s="83"/>
      <c r="AI119" s="44">
        <f t="shared" si="38"/>
        <v>0</v>
      </c>
      <c r="AJ119" s="81"/>
      <c r="AK119" s="82"/>
      <c r="AL119" s="83"/>
      <c r="AM119" s="44">
        <f t="shared" si="39"/>
        <v>0</v>
      </c>
      <c r="AN119" s="81"/>
      <c r="AO119" s="82"/>
      <c r="AP119" s="83"/>
      <c r="AQ119" s="44">
        <f t="shared" si="40"/>
        <v>0</v>
      </c>
      <c r="AR119" s="81"/>
      <c r="AS119" s="82"/>
      <c r="AT119" s="83"/>
      <c r="AU119" s="44">
        <f t="shared" si="41"/>
        <v>0</v>
      </c>
      <c r="AV119" s="81"/>
      <c r="AW119" s="82"/>
      <c r="AX119" s="83"/>
      <c r="AY119" s="44">
        <f t="shared" si="42"/>
        <v>0</v>
      </c>
      <c r="AZ119" s="81"/>
      <c r="BA119" s="82"/>
      <c r="BB119" s="83"/>
      <c r="BC119" s="44">
        <f t="shared" si="43"/>
        <v>0</v>
      </c>
      <c r="BD119" s="81"/>
      <c r="BE119" s="82"/>
      <c r="BF119" s="83"/>
      <c r="BG119" s="44">
        <f t="shared" si="44"/>
        <v>0</v>
      </c>
      <c r="BH119" s="81"/>
      <c r="BI119" s="82"/>
      <c r="BJ119" s="83"/>
      <c r="BK119" s="44">
        <f t="shared" si="45"/>
        <v>0</v>
      </c>
    </row>
    <row r="120" spans="1:63" ht="14.25" customHeight="1" x14ac:dyDescent="0.25">
      <c r="A120" s="41"/>
      <c r="B120" s="42"/>
      <c r="C120" s="42"/>
      <c r="D120" s="35">
        <v>86</v>
      </c>
      <c r="E120" s="84"/>
      <c r="F120" s="42"/>
      <c r="G120" s="48" t="str">
        <f t="shared" si="28"/>
        <v/>
      </c>
      <c r="H120" s="25" t="str">
        <f t="array" ref="H120">IF(I120="","",IFERROR(INDEX(Lid!$F:$F,MATCH($E120,Lid!$A:$A,0)),""))</f>
        <v/>
      </c>
      <c r="I120" s="93" t="str">
        <f t="shared" si="29"/>
        <v/>
      </c>
      <c r="J120" s="48" t="str">
        <f t="shared" si="30"/>
        <v/>
      </c>
      <c r="K120" s="25" t="str">
        <f>IF(I120="","",IFERROR($D$6&amp;" "&amp;LEFT(INDEX(Lid!$B:$B,MATCH($E120,Lid!$A:$A,0)),1)&amp;MID(INDEX(Lid!$B:$B,MATCH($E120,Lid!$A:$A,0)),FIND(" ",INDEX(Lid!$B:$B,MATCH($E120,Lid!$A:$A,0))),256),""))</f>
        <v/>
      </c>
      <c r="L120" s="44" t="str">
        <f t="shared" si="31"/>
        <v/>
      </c>
      <c r="M120" s="44" t="str">
        <f t="shared" si="32"/>
        <v/>
      </c>
      <c r="N120" s="44" t="str">
        <f t="shared" si="33"/>
        <v/>
      </c>
      <c r="O120" s="42"/>
      <c r="P120" s="81"/>
      <c r="Q120" s="82"/>
      <c r="R120" s="83"/>
      <c r="S120" s="44">
        <f t="shared" si="34"/>
        <v>0</v>
      </c>
      <c r="T120" s="81"/>
      <c r="U120" s="82"/>
      <c r="V120" s="83"/>
      <c r="W120" s="44">
        <f t="shared" si="35"/>
        <v>0</v>
      </c>
      <c r="X120" s="81"/>
      <c r="Y120" s="82"/>
      <c r="Z120" s="83"/>
      <c r="AA120" s="44">
        <f t="shared" si="36"/>
        <v>0</v>
      </c>
      <c r="AB120" s="81"/>
      <c r="AC120" s="82"/>
      <c r="AD120" s="83"/>
      <c r="AE120" s="44">
        <f t="shared" si="37"/>
        <v>0</v>
      </c>
      <c r="AF120" s="81"/>
      <c r="AG120" s="82"/>
      <c r="AH120" s="83"/>
      <c r="AI120" s="44">
        <f t="shared" si="38"/>
        <v>0</v>
      </c>
      <c r="AJ120" s="81"/>
      <c r="AK120" s="82"/>
      <c r="AL120" s="83"/>
      <c r="AM120" s="44">
        <f t="shared" si="39"/>
        <v>0</v>
      </c>
      <c r="AN120" s="81"/>
      <c r="AO120" s="82"/>
      <c r="AP120" s="83"/>
      <c r="AQ120" s="44">
        <f t="shared" si="40"/>
        <v>0</v>
      </c>
      <c r="AR120" s="81"/>
      <c r="AS120" s="82"/>
      <c r="AT120" s="83"/>
      <c r="AU120" s="44">
        <f t="shared" si="41"/>
        <v>0</v>
      </c>
      <c r="AV120" s="81"/>
      <c r="AW120" s="82"/>
      <c r="AX120" s="83"/>
      <c r="AY120" s="44">
        <f t="shared" si="42"/>
        <v>0</v>
      </c>
      <c r="AZ120" s="81"/>
      <c r="BA120" s="82"/>
      <c r="BB120" s="83"/>
      <c r="BC120" s="44">
        <f t="shared" si="43"/>
        <v>0</v>
      </c>
      <c r="BD120" s="81"/>
      <c r="BE120" s="82"/>
      <c r="BF120" s="83"/>
      <c r="BG120" s="44">
        <f t="shared" si="44"/>
        <v>0</v>
      </c>
      <c r="BH120" s="81"/>
      <c r="BI120" s="82"/>
      <c r="BJ120" s="83"/>
      <c r="BK120" s="44">
        <f t="shared" si="45"/>
        <v>0</v>
      </c>
    </row>
    <row r="121" spans="1:63" ht="14.25" customHeight="1" x14ac:dyDescent="0.25">
      <c r="A121" s="41"/>
      <c r="B121" s="42"/>
      <c r="C121" s="42"/>
      <c r="D121" s="35">
        <v>87</v>
      </c>
      <c r="E121" s="84"/>
      <c r="F121" s="42"/>
      <c r="G121" s="48" t="str">
        <f t="shared" si="28"/>
        <v/>
      </c>
      <c r="H121" s="25" t="str">
        <f t="array" ref="H121">IF(I121="","",IFERROR(INDEX(Lid!$F:$F,MATCH($E121,Lid!$A:$A,0)),""))</f>
        <v/>
      </c>
      <c r="I121" s="93" t="str">
        <f t="shared" si="29"/>
        <v/>
      </c>
      <c r="J121" s="48" t="str">
        <f t="shared" si="30"/>
        <v/>
      </c>
      <c r="K121" s="25" t="str">
        <f>IF(I121="","",IFERROR($D$6&amp;" "&amp;LEFT(INDEX(Lid!$B:$B,MATCH($E121,Lid!$A:$A,0)),1)&amp;MID(INDEX(Lid!$B:$B,MATCH($E121,Lid!$A:$A,0)),FIND(" ",INDEX(Lid!$B:$B,MATCH($E121,Lid!$A:$A,0))),256),""))</f>
        <v/>
      </c>
      <c r="L121" s="44" t="str">
        <f t="shared" si="31"/>
        <v/>
      </c>
      <c r="M121" s="44" t="str">
        <f t="shared" si="32"/>
        <v/>
      </c>
      <c r="N121" s="44" t="str">
        <f t="shared" si="33"/>
        <v/>
      </c>
      <c r="O121" s="42"/>
      <c r="P121" s="81"/>
      <c r="Q121" s="82"/>
      <c r="R121" s="83"/>
      <c r="S121" s="44">
        <f t="shared" si="34"/>
        <v>0</v>
      </c>
      <c r="T121" s="81"/>
      <c r="U121" s="82"/>
      <c r="V121" s="83"/>
      <c r="W121" s="44">
        <f t="shared" si="35"/>
        <v>0</v>
      </c>
      <c r="X121" s="81"/>
      <c r="Y121" s="82"/>
      <c r="Z121" s="83"/>
      <c r="AA121" s="44">
        <f t="shared" si="36"/>
        <v>0</v>
      </c>
      <c r="AB121" s="81"/>
      <c r="AC121" s="82"/>
      <c r="AD121" s="83"/>
      <c r="AE121" s="44">
        <f t="shared" si="37"/>
        <v>0</v>
      </c>
      <c r="AF121" s="81"/>
      <c r="AG121" s="82"/>
      <c r="AH121" s="83"/>
      <c r="AI121" s="44">
        <f t="shared" si="38"/>
        <v>0</v>
      </c>
      <c r="AJ121" s="81"/>
      <c r="AK121" s="82"/>
      <c r="AL121" s="83"/>
      <c r="AM121" s="44">
        <f t="shared" si="39"/>
        <v>0</v>
      </c>
      <c r="AN121" s="81"/>
      <c r="AO121" s="82"/>
      <c r="AP121" s="83"/>
      <c r="AQ121" s="44">
        <f t="shared" si="40"/>
        <v>0</v>
      </c>
      <c r="AR121" s="81"/>
      <c r="AS121" s="82"/>
      <c r="AT121" s="83"/>
      <c r="AU121" s="44">
        <f t="shared" si="41"/>
        <v>0</v>
      </c>
      <c r="AV121" s="81"/>
      <c r="AW121" s="82"/>
      <c r="AX121" s="83"/>
      <c r="AY121" s="44">
        <f t="shared" si="42"/>
        <v>0</v>
      </c>
      <c r="AZ121" s="81"/>
      <c r="BA121" s="82"/>
      <c r="BB121" s="83"/>
      <c r="BC121" s="44">
        <f t="shared" si="43"/>
        <v>0</v>
      </c>
      <c r="BD121" s="81"/>
      <c r="BE121" s="82"/>
      <c r="BF121" s="83"/>
      <c r="BG121" s="44">
        <f t="shared" si="44"/>
        <v>0</v>
      </c>
      <c r="BH121" s="81"/>
      <c r="BI121" s="82"/>
      <c r="BJ121" s="83"/>
      <c r="BK121" s="44">
        <f t="shared" si="45"/>
        <v>0</v>
      </c>
    </row>
    <row r="122" spans="1:63" ht="14.25" customHeight="1" x14ac:dyDescent="0.25">
      <c r="A122" s="41"/>
      <c r="B122" s="42"/>
      <c r="C122" s="42"/>
      <c r="D122" s="35">
        <v>88</v>
      </c>
      <c r="E122" s="84"/>
      <c r="F122" s="42"/>
      <c r="G122" s="48" t="str">
        <f t="shared" si="28"/>
        <v/>
      </c>
      <c r="H122" s="25" t="str">
        <f t="array" ref="H122">IF(I122="","",IFERROR(INDEX(Lid!$F:$F,MATCH($E122,Lid!$A:$A,0)),""))</f>
        <v/>
      </c>
      <c r="I122" s="93" t="str">
        <f t="shared" si="29"/>
        <v/>
      </c>
      <c r="J122" s="48" t="str">
        <f t="shared" si="30"/>
        <v/>
      </c>
      <c r="K122" s="25" t="str">
        <f>IF(I122="","",IFERROR($D$6&amp;" "&amp;LEFT(INDEX(Lid!$B:$B,MATCH($E122,Lid!$A:$A,0)),1)&amp;MID(INDEX(Lid!$B:$B,MATCH($E122,Lid!$A:$A,0)),FIND(" ",INDEX(Lid!$B:$B,MATCH($E122,Lid!$A:$A,0))),256),""))</f>
        <v/>
      </c>
      <c r="L122" s="44" t="str">
        <f t="shared" si="31"/>
        <v/>
      </c>
      <c r="M122" s="44" t="str">
        <f t="shared" si="32"/>
        <v/>
      </c>
      <c r="N122" s="44" t="str">
        <f t="shared" si="33"/>
        <v/>
      </c>
      <c r="O122" s="42"/>
      <c r="P122" s="81"/>
      <c r="Q122" s="82"/>
      <c r="R122" s="83"/>
      <c r="S122" s="44">
        <f t="shared" si="34"/>
        <v>0</v>
      </c>
      <c r="T122" s="81"/>
      <c r="U122" s="82"/>
      <c r="V122" s="83"/>
      <c r="W122" s="44">
        <f t="shared" si="35"/>
        <v>0</v>
      </c>
      <c r="X122" s="81"/>
      <c r="Y122" s="82"/>
      <c r="Z122" s="83"/>
      <c r="AA122" s="44">
        <f t="shared" si="36"/>
        <v>0</v>
      </c>
      <c r="AB122" s="81"/>
      <c r="AC122" s="82"/>
      <c r="AD122" s="83"/>
      <c r="AE122" s="44">
        <f t="shared" si="37"/>
        <v>0</v>
      </c>
      <c r="AF122" s="81"/>
      <c r="AG122" s="82"/>
      <c r="AH122" s="83"/>
      <c r="AI122" s="44">
        <f t="shared" si="38"/>
        <v>0</v>
      </c>
      <c r="AJ122" s="81"/>
      <c r="AK122" s="82"/>
      <c r="AL122" s="83"/>
      <c r="AM122" s="44">
        <f t="shared" si="39"/>
        <v>0</v>
      </c>
      <c r="AN122" s="81"/>
      <c r="AO122" s="82"/>
      <c r="AP122" s="83"/>
      <c r="AQ122" s="44">
        <f t="shared" si="40"/>
        <v>0</v>
      </c>
      <c r="AR122" s="81"/>
      <c r="AS122" s="82"/>
      <c r="AT122" s="83"/>
      <c r="AU122" s="44">
        <f t="shared" si="41"/>
        <v>0</v>
      </c>
      <c r="AV122" s="81"/>
      <c r="AW122" s="82"/>
      <c r="AX122" s="83"/>
      <c r="AY122" s="44">
        <f t="shared" si="42"/>
        <v>0</v>
      </c>
      <c r="AZ122" s="81"/>
      <c r="BA122" s="82"/>
      <c r="BB122" s="83"/>
      <c r="BC122" s="44">
        <f t="shared" si="43"/>
        <v>0</v>
      </c>
      <c r="BD122" s="81"/>
      <c r="BE122" s="82"/>
      <c r="BF122" s="83"/>
      <c r="BG122" s="44">
        <f t="shared" si="44"/>
        <v>0</v>
      </c>
      <c r="BH122" s="81"/>
      <c r="BI122" s="82"/>
      <c r="BJ122" s="83"/>
      <c r="BK122" s="44">
        <f t="shared" si="45"/>
        <v>0</v>
      </c>
    </row>
    <row r="123" spans="1:63" ht="14.25" customHeight="1" x14ac:dyDescent="0.25">
      <c r="A123" s="41"/>
      <c r="B123" s="42"/>
      <c r="C123" s="42"/>
      <c r="D123" s="35">
        <v>89</v>
      </c>
      <c r="E123" s="84"/>
      <c r="F123" s="42"/>
      <c r="G123" s="48" t="str">
        <f t="shared" si="28"/>
        <v/>
      </c>
      <c r="H123" s="25" t="str">
        <f t="array" ref="H123">IF(I123="","",IFERROR(INDEX(Lid!$F:$F,MATCH($E123,Lid!$A:$A,0)),""))</f>
        <v/>
      </c>
      <c r="I123" s="93" t="str">
        <f t="shared" si="29"/>
        <v/>
      </c>
      <c r="J123" s="48" t="str">
        <f t="shared" si="30"/>
        <v/>
      </c>
      <c r="K123" s="25" t="str">
        <f>IF(I123="","",IFERROR($D$6&amp;" "&amp;LEFT(INDEX(Lid!$B:$B,MATCH($E123,Lid!$A:$A,0)),1)&amp;MID(INDEX(Lid!$B:$B,MATCH($E123,Lid!$A:$A,0)),FIND(" ",INDEX(Lid!$B:$B,MATCH($E123,Lid!$A:$A,0))),256),""))</f>
        <v/>
      </c>
      <c r="L123" s="44" t="str">
        <f t="shared" si="31"/>
        <v/>
      </c>
      <c r="M123" s="44" t="str">
        <f t="shared" si="32"/>
        <v/>
      </c>
      <c r="N123" s="44" t="str">
        <f t="shared" si="33"/>
        <v/>
      </c>
      <c r="O123" s="42"/>
      <c r="P123" s="81"/>
      <c r="Q123" s="82"/>
      <c r="R123" s="83"/>
      <c r="S123" s="44">
        <f t="shared" si="34"/>
        <v>0</v>
      </c>
      <c r="T123" s="81"/>
      <c r="U123" s="82"/>
      <c r="V123" s="83"/>
      <c r="W123" s="44">
        <f t="shared" si="35"/>
        <v>0</v>
      </c>
      <c r="X123" s="81"/>
      <c r="Y123" s="82"/>
      <c r="Z123" s="83"/>
      <c r="AA123" s="44">
        <f t="shared" si="36"/>
        <v>0</v>
      </c>
      <c r="AB123" s="81"/>
      <c r="AC123" s="82"/>
      <c r="AD123" s="83"/>
      <c r="AE123" s="44">
        <f t="shared" si="37"/>
        <v>0</v>
      </c>
      <c r="AF123" s="81"/>
      <c r="AG123" s="82"/>
      <c r="AH123" s="83"/>
      <c r="AI123" s="44">
        <f t="shared" si="38"/>
        <v>0</v>
      </c>
      <c r="AJ123" s="81"/>
      <c r="AK123" s="82"/>
      <c r="AL123" s="83"/>
      <c r="AM123" s="44">
        <f t="shared" si="39"/>
        <v>0</v>
      </c>
      <c r="AN123" s="81"/>
      <c r="AO123" s="82"/>
      <c r="AP123" s="83"/>
      <c r="AQ123" s="44">
        <f t="shared" si="40"/>
        <v>0</v>
      </c>
      <c r="AR123" s="81"/>
      <c r="AS123" s="82"/>
      <c r="AT123" s="83"/>
      <c r="AU123" s="44">
        <f t="shared" si="41"/>
        <v>0</v>
      </c>
      <c r="AV123" s="81"/>
      <c r="AW123" s="82"/>
      <c r="AX123" s="83"/>
      <c r="AY123" s="44">
        <f t="shared" si="42"/>
        <v>0</v>
      </c>
      <c r="AZ123" s="81"/>
      <c r="BA123" s="82"/>
      <c r="BB123" s="83"/>
      <c r="BC123" s="44">
        <f t="shared" si="43"/>
        <v>0</v>
      </c>
      <c r="BD123" s="81"/>
      <c r="BE123" s="82"/>
      <c r="BF123" s="83"/>
      <c r="BG123" s="44">
        <f t="shared" si="44"/>
        <v>0</v>
      </c>
      <c r="BH123" s="81"/>
      <c r="BI123" s="82"/>
      <c r="BJ123" s="83"/>
      <c r="BK123" s="44">
        <f t="shared" si="45"/>
        <v>0</v>
      </c>
    </row>
    <row r="124" spans="1:63" ht="14.25" customHeight="1" x14ac:dyDescent="0.25">
      <c r="A124" s="41"/>
      <c r="B124" s="42"/>
      <c r="C124" s="42"/>
      <c r="D124" s="35">
        <v>90</v>
      </c>
      <c r="E124" s="84"/>
      <c r="F124" s="42"/>
      <c r="G124" s="48" t="str">
        <f t="shared" si="28"/>
        <v/>
      </c>
      <c r="H124" s="25" t="str">
        <f t="array" ref="H124">IF(I124="","",IFERROR(INDEX(Lid!$F:$F,MATCH($E124,Lid!$A:$A,0)),""))</f>
        <v/>
      </c>
      <c r="I124" s="93" t="str">
        <f t="shared" si="29"/>
        <v/>
      </c>
      <c r="J124" s="48" t="str">
        <f t="shared" si="30"/>
        <v/>
      </c>
      <c r="K124" s="25" t="str">
        <f>IF(I124="","",IFERROR($D$6&amp;" "&amp;LEFT(INDEX(Lid!$B:$B,MATCH($E124,Lid!$A:$A,0)),1)&amp;MID(INDEX(Lid!$B:$B,MATCH($E124,Lid!$A:$A,0)),FIND(" ",INDEX(Lid!$B:$B,MATCH($E124,Lid!$A:$A,0))),256),""))</f>
        <v/>
      </c>
      <c r="L124" s="44" t="str">
        <f t="shared" si="31"/>
        <v/>
      </c>
      <c r="M124" s="44" t="str">
        <f t="shared" si="32"/>
        <v/>
      </c>
      <c r="N124" s="44" t="str">
        <f t="shared" si="33"/>
        <v/>
      </c>
      <c r="O124" s="42"/>
      <c r="P124" s="81"/>
      <c r="Q124" s="82"/>
      <c r="R124" s="83"/>
      <c r="S124" s="44">
        <f t="shared" si="34"/>
        <v>0</v>
      </c>
      <c r="T124" s="81"/>
      <c r="U124" s="82"/>
      <c r="V124" s="83"/>
      <c r="W124" s="44">
        <f t="shared" si="35"/>
        <v>0</v>
      </c>
      <c r="X124" s="81"/>
      <c r="Y124" s="82"/>
      <c r="Z124" s="83"/>
      <c r="AA124" s="44">
        <f t="shared" si="36"/>
        <v>0</v>
      </c>
      <c r="AB124" s="81"/>
      <c r="AC124" s="82"/>
      <c r="AD124" s="83"/>
      <c r="AE124" s="44">
        <f t="shared" si="37"/>
        <v>0</v>
      </c>
      <c r="AF124" s="81"/>
      <c r="AG124" s="82"/>
      <c r="AH124" s="83"/>
      <c r="AI124" s="44">
        <f t="shared" si="38"/>
        <v>0</v>
      </c>
      <c r="AJ124" s="81"/>
      <c r="AK124" s="82"/>
      <c r="AL124" s="83"/>
      <c r="AM124" s="44">
        <f t="shared" si="39"/>
        <v>0</v>
      </c>
      <c r="AN124" s="81"/>
      <c r="AO124" s="82"/>
      <c r="AP124" s="83"/>
      <c r="AQ124" s="44">
        <f t="shared" si="40"/>
        <v>0</v>
      </c>
      <c r="AR124" s="81"/>
      <c r="AS124" s="82"/>
      <c r="AT124" s="83"/>
      <c r="AU124" s="44">
        <f t="shared" si="41"/>
        <v>0</v>
      </c>
      <c r="AV124" s="81"/>
      <c r="AW124" s="82"/>
      <c r="AX124" s="83"/>
      <c r="AY124" s="44">
        <f t="shared" si="42"/>
        <v>0</v>
      </c>
      <c r="AZ124" s="81"/>
      <c r="BA124" s="82"/>
      <c r="BB124" s="83"/>
      <c r="BC124" s="44">
        <f t="shared" si="43"/>
        <v>0</v>
      </c>
      <c r="BD124" s="81"/>
      <c r="BE124" s="82"/>
      <c r="BF124" s="83"/>
      <c r="BG124" s="44">
        <f t="shared" si="44"/>
        <v>0</v>
      </c>
      <c r="BH124" s="81"/>
      <c r="BI124" s="82"/>
      <c r="BJ124" s="83"/>
      <c r="BK124" s="44">
        <f t="shared" si="45"/>
        <v>0</v>
      </c>
    </row>
    <row r="125" spans="1:63" ht="14.25" customHeight="1" x14ac:dyDescent="0.25">
      <c r="A125" s="41"/>
      <c r="B125" s="42"/>
      <c r="C125" s="42"/>
      <c r="D125" s="35">
        <v>91</v>
      </c>
      <c r="E125" s="84"/>
      <c r="F125" s="42"/>
      <c r="G125" s="48" t="str">
        <f t="shared" si="28"/>
        <v/>
      </c>
      <c r="H125" s="25" t="str">
        <f t="array" ref="H125">IF(I125="","",IFERROR(INDEX(Lid!$F:$F,MATCH($E125,Lid!$A:$A,0)),""))</f>
        <v/>
      </c>
      <c r="I125" s="93" t="str">
        <f t="shared" si="29"/>
        <v/>
      </c>
      <c r="J125" s="48" t="str">
        <f t="shared" si="30"/>
        <v/>
      </c>
      <c r="K125" s="25" t="str">
        <f>IF(I125="","",IFERROR($D$6&amp;" "&amp;LEFT(INDEX(Lid!$B:$B,MATCH($E125,Lid!$A:$A,0)),1)&amp;MID(INDEX(Lid!$B:$B,MATCH($E125,Lid!$A:$A,0)),FIND(" ",INDEX(Lid!$B:$B,MATCH($E125,Lid!$A:$A,0))),256),""))</f>
        <v/>
      </c>
      <c r="L125" s="44" t="str">
        <f t="shared" si="31"/>
        <v/>
      </c>
      <c r="M125" s="44" t="str">
        <f t="shared" si="32"/>
        <v/>
      </c>
      <c r="N125" s="44" t="str">
        <f t="shared" si="33"/>
        <v/>
      </c>
      <c r="O125" s="42"/>
      <c r="P125" s="81"/>
      <c r="Q125" s="82"/>
      <c r="R125" s="83"/>
      <c r="S125" s="44">
        <f t="shared" si="34"/>
        <v>0</v>
      </c>
      <c r="T125" s="81"/>
      <c r="U125" s="82"/>
      <c r="V125" s="83"/>
      <c r="W125" s="44">
        <f t="shared" si="35"/>
        <v>0</v>
      </c>
      <c r="X125" s="81"/>
      <c r="Y125" s="82"/>
      <c r="Z125" s="83"/>
      <c r="AA125" s="44">
        <f t="shared" si="36"/>
        <v>0</v>
      </c>
      <c r="AB125" s="81"/>
      <c r="AC125" s="82"/>
      <c r="AD125" s="83"/>
      <c r="AE125" s="44">
        <f t="shared" si="37"/>
        <v>0</v>
      </c>
      <c r="AF125" s="81"/>
      <c r="AG125" s="82"/>
      <c r="AH125" s="83"/>
      <c r="AI125" s="44">
        <f t="shared" si="38"/>
        <v>0</v>
      </c>
      <c r="AJ125" s="81"/>
      <c r="AK125" s="82"/>
      <c r="AL125" s="83"/>
      <c r="AM125" s="44">
        <f t="shared" si="39"/>
        <v>0</v>
      </c>
      <c r="AN125" s="81"/>
      <c r="AO125" s="82"/>
      <c r="AP125" s="83"/>
      <c r="AQ125" s="44">
        <f t="shared" si="40"/>
        <v>0</v>
      </c>
      <c r="AR125" s="81"/>
      <c r="AS125" s="82"/>
      <c r="AT125" s="83"/>
      <c r="AU125" s="44">
        <f t="shared" si="41"/>
        <v>0</v>
      </c>
      <c r="AV125" s="81"/>
      <c r="AW125" s="82"/>
      <c r="AX125" s="83"/>
      <c r="AY125" s="44">
        <f t="shared" si="42"/>
        <v>0</v>
      </c>
      <c r="AZ125" s="81"/>
      <c r="BA125" s="82"/>
      <c r="BB125" s="83"/>
      <c r="BC125" s="44">
        <f t="shared" si="43"/>
        <v>0</v>
      </c>
      <c r="BD125" s="81"/>
      <c r="BE125" s="82"/>
      <c r="BF125" s="83"/>
      <c r="BG125" s="44">
        <f t="shared" si="44"/>
        <v>0</v>
      </c>
      <c r="BH125" s="81"/>
      <c r="BI125" s="82"/>
      <c r="BJ125" s="83"/>
      <c r="BK125" s="44">
        <f t="shared" si="45"/>
        <v>0</v>
      </c>
    </row>
    <row r="126" spans="1:63" ht="14.25" customHeight="1" x14ac:dyDescent="0.25">
      <c r="A126" s="41"/>
      <c r="B126" s="42"/>
      <c r="C126" s="42"/>
      <c r="D126" s="35">
        <v>92</v>
      </c>
      <c r="E126" s="84"/>
      <c r="F126" s="42"/>
      <c r="G126" s="48" t="str">
        <f t="shared" si="28"/>
        <v/>
      </c>
      <c r="H126" s="25" t="str">
        <f t="array" ref="H126">IF(I126="","",IFERROR(INDEX(Lid!$F:$F,MATCH($E126,Lid!$A:$A,0)),""))</f>
        <v/>
      </c>
      <c r="I126" s="93" t="str">
        <f t="shared" si="29"/>
        <v/>
      </c>
      <c r="J126" s="48" t="str">
        <f t="shared" si="30"/>
        <v/>
      </c>
      <c r="K126" s="25" t="str">
        <f>IF(I126="","",IFERROR($D$6&amp;" "&amp;LEFT(INDEX(Lid!$B:$B,MATCH($E126,Lid!$A:$A,0)),1)&amp;MID(INDEX(Lid!$B:$B,MATCH($E126,Lid!$A:$A,0)),FIND(" ",INDEX(Lid!$B:$B,MATCH($E126,Lid!$A:$A,0))),256),""))</f>
        <v/>
      </c>
      <c r="L126" s="44" t="str">
        <f t="shared" si="31"/>
        <v/>
      </c>
      <c r="M126" s="44" t="str">
        <f t="shared" si="32"/>
        <v/>
      </c>
      <c r="N126" s="44" t="str">
        <f t="shared" si="33"/>
        <v/>
      </c>
      <c r="O126" s="42"/>
      <c r="P126" s="81"/>
      <c r="Q126" s="82"/>
      <c r="R126" s="83"/>
      <c r="S126" s="44">
        <f t="shared" si="34"/>
        <v>0</v>
      </c>
      <c r="T126" s="81"/>
      <c r="U126" s="82"/>
      <c r="V126" s="83"/>
      <c r="W126" s="44">
        <f t="shared" si="35"/>
        <v>0</v>
      </c>
      <c r="X126" s="81"/>
      <c r="Y126" s="82"/>
      <c r="Z126" s="83"/>
      <c r="AA126" s="44">
        <f t="shared" si="36"/>
        <v>0</v>
      </c>
      <c r="AB126" s="81"/>
      <c r="AC126" s="82"/>
      <c r="AD126" s="83"/>
      <c r="AE126" s="44">
        <f t="shared" si="37"/>
        <v>0</v>
      </c>
      <c r="AF126" s="81"/>
      <c r="AG126" s="82"/>
      <c r="AH126" s="83"/>
      <c r="AI126" s="44">
        <f t="shared" si="38"/>
        <v>0</v>
      </c>
      <c r="AJ126" s="81"/>
      <c r="AK126" s="82"/>
      <c r="AL126" s="83"/>
      <c r="AM126" s="44">
        <f t="shared" si="39"/>
        <v>0</v>
      </c>
      <c r="AN126" s="81"/>
      <c r="AO126" s="82"/>
      <c r="AP126" s="83"/>
      <c r="AQ126" s="44">
        <f t="shared" si="40"/>
        <v>0</v>
      </c>
      <c r="AR126" s="81"/>
      <c r="AS126" s="82"/>
      <c r="AT126" s="83"/>
      <c r="AU126" s="44">
        <f t="shared" si="41"/>
        <v>0</v>
      </c>
      <c r="AV126" s="81"/>
      <c r="AW126" s="82"/>
      <c r="AX126" s="83"/>
      <c r="AY126" s="44">
        <f t="shared" si="42"/>
        <v>0</v>
      </c>
      <c r="AZ126" s="81"/>
      <c r="BA126" s="82"/>
      <c r="BB126" s="83"/>
      <c r="BC126" s="44">
        <f t="shared" si="43"/>
        <v>0</v>
      </c>
      <c r="BD126" s="81"/>
      <c r="BE126" s="82"/>
      <c r="BF126" s="83"/>
      <c r="BG126" s="44">
        <f t="shared" si="44"/>
        <v>0</v>
      </c>
      <c r="BH126" s="81"/>
      <c r="BI126" s="82"/>
      <c r="BJ126" s="83"/>
      <c r="BK126" s="44">
        <f t="shared" si="45"/>
        <v>0</v>
      </c>
    </row>
    <row r="127" spans="1:63" ht="14.25" customHeight="1" x14ac:dyDescent="0.25">
      <c r="A127" s="41"/>
      <c r="B127" s="42"/>
      <c r="C127" s="42"/>
      <c r="D127" s="35">
        <v>93</v>
      </c>
      <c r="E127" s="84"/>
      <c r="F127" s="42"/>
      <c r="G127" s="48" t="str">
        <f t="shared" si="28"/>
        <v/>
      </c>
      <c r="H127" s="25" t="str">
        <f t="array" ref="H127">IF(I127="","",IFERROR(INDEX(Lid!$F:$F,MATCH($E127,Lid!$A:$A,0)),""))</f>
        <v/>
      </c>
      <c r="I127" s="93" t="str">
        <f t="shared" si="29"/>
        <v/>
      </c>
      <c r="J127" s="48" t="str">
        <f t="shared" si="30"/>
        <v/>
      </c>
      <c r="K127" s="25" t="str">
        <f>IF(I127="","",IFERROR($D$6&amp;" "&amp;LEFT(INDEX(Lid!$B:$B,MATCH($E127,Lid!$A:$A,0)),1)&amp;MID(INDEX(Lid!$B:$B,MATCH($E127,Lid!$A:$A,0)),FIND(" ",INDEX(Lid!$B:$B,MATCH($E127,Lid!$A:$A,0))),256),""))</f>
        <v/>
      </c>
      <c r="L127" s="44" t="str">
        <f t="shared" si="31"/>
        <v/>
      </c>
      <c r="M127" s="44" t="str">
        <f t="shared" si="32"/>
        <v/>
      </c>
      <c r="N127" s="44" t="str">
        <f t="shared" si="33"/>
        <v/>
      </c>
      <c r="O127" s="42"/>
      <c r="P127" s="81"/>
      <c r="Q127" s="82"/>
      <c r="R127" s="83"/>
      <c r="S127" s="44">
        <f t="shared" si="34"/>
        <v>0</v>
      </c>
      <c r="T127" s="81"/>
      <c r="U127" s="82"/>
      <c r="V127" s="83"/>
      <c r="W127" s="44">
        <f t="shared" si="35"/>
        <v>0</v>
      </c>
      <c r="X127" s="81"/>
      <c r="Y127" s="82"/>
      <c r="Z127" s="83"/>
      <c r="AA127" s="44">
        <f t="shared" si="36"/>
        <v>0</v>
      </c>
      <c r="AB127" s="81"/>
      <c r="AC127" s="82"/>
      <c r="AD127" s="83"/>
      <c r="AE127" s="44">
        <f t="shared" si="37"/>
        <v>0</v>
      </c>
      <c r="AF127" s="81"/>
      <c r="AG127" s="82"/>
      <c r="AH127" s="83"/>
      <c r="AI127" s="44">
        <f t="shared" si="38"/>
        <v>0</v>
      </c>
      <c r="AJ127" s="81"/>
      <c r="AK127" s="82"/>
      <c r="AL127" s="83"/>
      <c r="AM127" s="44">
        <f t="shared" si="39"/>
        <v>0</v>
      </c>
      <c r="AN127" s="81"/>
      <c r="AO127" s="82"/>
      <c r="AP127" s="83"/>
      <c r="AQ127" s="44">
        <f t="shared" si="40"/>
        <v>0</v>
      </c>
      <c r="AR127" s="81"/>
      <c r="AS127" s="82"/>
      <c r="AT127" s="83"/>
      <c r="AU127" s="44">
        <f t="shared" si="41"/>
        <v>0</v>
      </c>
      <c r="AV127" s="81"/>
      <c r="AW127" s="82"/>
      <c r="AX127" s="83"/>
      <c r="AY127" s="44">
        <f t="shared" si="42"/>
        <v>0</v>
      </c>
      <c r="AZ127" s="81"/>
      <c r="BA127" s="82"/>
      <c r="BB127" s="83"/>
      <c r="BC127" s="44">
        <f t="shared" si="43"/>
        <v>0</v>
      </c>
      <c r="BD127" s="81"/>
      <c r="BE127" s="82"/>
      <c r="BF127" s="83"/>
      <c r="BG127" s="44">
        <f t="shared" si="44"/>
        <v>0</v>
      </c>
      <c r="BH127" s="81"/>
      <c r="BI127" s="82"/>
      <c r="BJ127" s="83"/>
      <c r="BK127" s="44">
        <f t="shared" si="45"/>
        <v>0</v>
      </c>
    </row>
    <row r="128" spans="1:63" ht="14.25" customHeight="1" x14ac:dyDescent="0.25">
      <c r="A128" s="41"/>
      <c r="B128" s="42"/>
      <c r="C128" s="42"/>
      <c r="D128" s="35">
        <v>94</v>
      </c>
      <c r="E128" s="84"/>
      <c r="F128" s="42"/>
      <c r="G128" s="48" t="str">
        <f t="shared" si="28"/>
        <v/>
      </c>
      <c r="H128" s="25" t="str">
        <f t="array" ref="H128">IF(I128="","",IFERROR(INDEX(Lid!$F:$F,MATCH($E128,Lid!$A:$A,0)),""))</f>
        <v/>
      </c>
      <c r="I128" s="93" t="str">
        <f t="shared" si="29"/>
        <v/>
      </c>
      <c r="J128" s="48" t="str">
        <f t="shared" si="30"/>
        <v/>
      </c>
      <c r="K128" s="25" t="str">
        <f>IF(I128="","",IFERROR($D$6&amp;" "&amp;LEFT(INDEX(Lid!$B:$B,MATCH($E128,Lid!$A:$A,0)),1)&amp;MID(INDEX(Lid!$B:$B,MATCH($E128,Lid!$A:$A,0)),FIND(" ",INDEX(Lid!$B:$B,MATCH($E128,Lid!$A:$A,0))),256),""))</f>
        <v/>
      </c>
      <c r="L128" s="44" t="str">
        <f t="shared" si="31"/>
        <v/>
      </c>
      <c r="M128" s="44" t="str">
        <f t="shared" si="32"/>
        <v/>
      </c>
      <c r="N128" s="44" t="str">
        <f t="shared" si="33"/>
        <v/>
      </c>
      <c r="O128" s="42"/>
      <c r="P128" s="81"/>
      <c r="Q128" s="82"/>
      <c r="R128" s="83"/>
      <c r="S128" s="44">
        <f t="shared" si="34"/>
        <v>0</v>
      </c>
      <c r="T128" s="81"/>
      <c r="U128" s="82"/>
      <c r="V128" s="83"/>
      <c r="W128" s="44">
        <f t="shared" si="35"/>
        <v>0</v>
      </c>
      <c r="X128" s="81"/>
      <c r="Y128" s="82"/>
      <c r="Z128" s="83"/>
      <c r="AA128" s="44">
        <f t="shared" si="36"/>
        <v>0</v>
      </c>
      <c r="AB128" s="81"/>
      <c r="AC128" s="82"/>
      <c r="AD128" s="83"/>
      <c r="AE128" s="44">
        <f t="shared" si="37"/>
        <v>0</v>
      </c>
      <c r="AF128" s="81"/>
      <c r="AG128" s="82"/>
      <c r="AH128" s="83"/>
      <c r="AI128" s="44">
        <f t="shared" si="38"/>
        <v>0</v>
      </c>
      <c r="AJ128" s="81"/>
      <c r="AK128" s="82"/>
      <c r="AL128" s="83"/>
      <c r="AM128" s="44">
        <f t="shared" si="39"/>
        <v>0</v>
      </c>
      <c r="AN128" s="81"/>
      <c r="AO128" s="82"/>
      <c r="AP128" s="83"/>
      <c r="AQ128" s="44">
        <f t="shared" si="40"/>
        <v>0</v>
      </c>
      <c r="AR128" s="81"/>
      <c r="AS128" s="82"/>
      <c r="AT128" s="83"/>
      <c r="AU128" s="44">
        <f t="shared" si="41"/>
        <v>0</v>
      </c>
      <c r="AV128" s="81"/>
      <c r="AW128" s="82"/>
      <c r="AX128" s="83"/>
      <c r="AY128" s="44">
        <f t="shared" si="42"/>
        <v>0</v>
      </c>
      <c r="AZ128" s="81"/>
      <c r="BA128" s="82"/>
      <c r="BB128" s="83"/>
      <c r="BC128" s="44">
        <f t="shared" si="43"/>
        <v>0</v>
      </c>
      <c r="BD128" s="81"/>
      <c r="BE128" s="82"/>
      <c r="BF128" s="83"/>
      <c r="BG128" s="44">
        <f t="shared" si="44"/>
        <v>0</v>
      </c>
      <c r="BH128" s="81"/>
      <c r="BI128" s="82"/>
      <c r="BJ128" s="83"/>
      <c r="BK128" s="44">
        <f t="shared" si="45"/>
        <v>0</v>
      </c>
    </row>
    <row r="129" spans="1:63" ht="14.25" customHeight="1" x14ac:dyDescent="0.25">
      <c r="A129" s="41"/>
      <c r="B129" s="42"/>
      <c r="C129" s="42"/>
      <c r="D129" s="35">
        <v>95</v>
      </c>
      <c r="E129" s="84"/>
      <c r="F129" s="42"/>
      <c r="G129" s="48" t="str">
        <f t="shared" si="28"/>
        <v/>
      </c>
      <c r="H129" s="25" t="str">
        <f t="array" ref="H129">IF(I129="","",IFERROR(INDEX(Lid!$F:$F,MATCH($E129,Lid!$A:$A,0)),""))</f>
        <v/>
      </c>
      <c r="I129" s="93" t="str">
        <f t="shared" si="29"/>
        <v/>
      </c>
      <c r="J129" s="48" t="str">
        <f t="shared" si="30"/>
        <v/>
      </c>
      <c r="K129" s="25" t="str">
        <f>IF(I129="","",IFERROR($D$6&amp;" "&amp;LEFT(INDEX(Lid!$B:$B,MATCH($E129,Lid!$A:$A,0)),1)&amp;MID(INDEX(Lid!$B:$B,MATCH($E129,Lid!$A:$A,0)),FIND(" ",INDEX(Lid!$B:$B,MATCH($E129,Lid!$A:$A,0))),256),""))</f>
        <v/>
      </c>
      <c r="L129" s="44" t="str">
        <f t="shared" si="31"/>
        <v/>
      </c>
      <c r="M129" s="44" t="str">
        <f t="shared" si="32"/>
        <v/>
      </c>
      <c r="N129" s="44" t="str">
        <f t="shared" si="33"/>
        <v/>
      </c>
      <c r="O129" s="42"/>
      <c r="P129" s="81"/>
      <c r="Q129" s="82"/>
      <c r="R129" s="83"/>
      <c r="S129" s="44">
        <f t="shared" si="34"/>
        <v>0</v>
      </c>
      <c r="T129" s="81"/>
      <c r="U129" s="82"/>
      <c r="V129" s="83"/>
      <c r="W129" s="44">
        <f t="shared" si="35"/>
        <v>0</v>
      </c>
      <c r="X129" s="81"/>
      <c r="Y129" s="82"/>
      <c r="Z129" s="83"/>
      <c r="AA129" s="44">
        <f t="shared" si="36"/>
        <v>0</v>
      </c>
      <c r="AB129" s="81"/>
      <c r="AC129" s="82"/>
      <c r="AD129" s="83"/>
      <c r="AE129" s="44">
        <f t="shared" si="37"/>
        <v>0</v>
      </c>
      <c r="AF129" s="81"/>
      <c r="AG129" s="82"/>
      <c r="AH129" s="83"/>
      <c r="AI129" s="44">
        <f t="shared" si="38"/>
        <v>0</v>
      </c>
      <c r="AJ129" s="81"/>
      <c r="AK129" s="82"/>
      <c r="AL129" s="83"/>
      <c r="AM129" s="44">
        <f t="shared" si="39"/>
        <v>0</v>
      </c>
      <c r="AN129" s="81"/>
      <c r="AO129" s="82"/>
      <c r="AP129" s="83"/>
      <c r="AQ129" s="44">
        <f t="shared" si="40"/>
        <v>0</v>
      </c>
      <c r="AR129" s="81"/>
      <c r="AS129" s="82"/>
      <c r="AT129" s="83"/>
      <c r="AU129" s="44">
        <f t="shared" si="41"/>
        <v>0</v>
      </c>
      <c r="AV129" s="81"/>
      <c r="AW129" s="82"/>
      <c r="AX129" s="83"/>
      <c r="AY129" s="44">
        <f t="shared" si="42"/>
        <v>0</v>
      </c>
      <c r="AZ129" s="81"/>
      <c r="BA129" s="82"/>
      <c r="BB129" s="83"/>
      <c r="BC129" s="44">
        <f t="shared" si="43"/>
        <v>0</v>
      </c>
      <c r="BD129" s="81"/>
      <c r="BE129" s="82"/>
      <c r="BF129" s="83"/>
      <c r="BG129" s="44">
        <f t="shared" si="44"/>
        <v>0</v>
      </c>
      <c r="BH129" s="81"/>
      <c r="BI129" s="82"/>
      <c r="BJ129" s="83"/>
      <c r="BK129" s="44">
        <f t="shared" si="45"/>
        <v>0</v>
      </c>
    </row>
    <row r="130" spans="1:63" ht="14.25" customHeight="1" x14ac:dyDescent="0.25">
      <c r="A130" s="41"/>
      <c r="B130" s="42"/>
      <c r="C130" s="42"/>
      <c r="D130" s="35">
        <v>96</v>
      </c>
      <c r="E130" s="84"/>
      <c r="F130" s="42"/>
      <c r="G130" s="48" t="str">
        <f t="shared" si="28"/>
        <v/>
      </c>
      <c r="H130" s="25" t="str">
        <f t="array" ref="H130">IF(I130="","",IFERROR(INDEX(Lid!$F:$F,MATCH($E130,Lid!$A:$A,0)),""))</f>
        <v/>
      </c>
      <c r="I130" s="93" t="str">
        <f t="shared" si="29"/>
        <v/>
      </c>
      <c r="J130" s="48" t="str">
        <f t="shared" si="30"/>
        <v/>
      </c>
      <c r="K130" s="25" t="str">
        <f>IF(I130="","",IFERROR($D$6&amp;" "&amp;LEFT(INDEX(Lid!$B:$B,MATCH($E130,Lid!$A:$A,0)),1)&amp;MID(INDEX(Lid!$B:$B,MATCH($E130,Lid!$A:$A,0)),FIND(" ",INDEX(Lid!$B:$B,MATCH($E130,Lid!$A:$A,0))),256),""))</f>
        <v/>
      </c>
      <c r="L130" s="44" t="str">
        <f t="shared" si="31"/>
        <v/>
      </c>
      <c r="M130" s="44" t="str">
        <f t="shared" si="32"/>
        <v/>
      </c>
      <c r="N130" s="44" t="str">
        <f t="shared" si="33"/>
        <v/>
      </c>
      <c r="O130" s="42"/>
      <c r="P130" s="81"/>
      <c r="Q130" s="82"/>
      <c r="R130" s="83"/>
      <c r="S130" s="44">
        <f t="shared" si="34"/>
        <v>0</v>
      </c>
      <c r="T130" s="81"/>
      <c r="U130" s="82"/>
      <c r="V130" s="83"/>
      <c r="W130" s="44">
        <f t="shared" si="35"/>
        <v>0</v>
      </c>
      <c r="X130" s="81"/>
      <c r="Y130" s="82"/>
      <c r="Z130" s="83"/>
      <c r="AA130" s="44">
        <f t="shared" si="36"/>
        <v>0</v>
      </c>
      <c r="AB130" s="81"/>
      <c r="AC130" s="82"/>
      <c r="AD130" s="83"/>
      <c r="AE130" s="44">
        <f t="shared" si="37"/>
        <v>0</v>
      </c>
      <c r="AF130" s="81"/>
      <c r="AG130" s="82"/>
      <c r="AH130" s="83"/>
      <c r="AI130" s="44">
        <f t="shared" si="38"/>
        <v>0</v>
      </c>
      <c r="AJ130" s="81"/>
      <c r="AK130" s="82"/>
      <c r="AL130" s="83"/>
      <c r="AM130" s="44">
        <f t="shared" si="39"/>
        <v>0</v>
      </c>
      <c r="AN130" s="81"/>
      <c r="AO130" s="82"/>
      <c r="AP130" s="83"/>
      <c r="AQ130" s="44">
        <f t="shared" si="40"/>
        <v>0</v>
      </c>
      <c r="AR130" s="81"/>
      <c r="AS130" s="82"/>
      <c r="AT130" s="83"/>
      <c r="AU130" s="44">
        <f t="shared" si="41"/>
        <v>0</v>
      </c>
      <c r="AV130" s="81"/>
      <c r="AW130" s="82"/>
      <c r="AX130" s="83"/>
      <c r="AY130" s="44">
        <f t="shared" si="42"/>
        <v>0</v>
      </c>
      <c r="AZ130" s="81"/>
      <c r="BA130" s="82"/>
      <c r="BB130" s="83"/>
      <c r="BC130" s="44">
        <f t="shared" si="43"/>
        <v>0</v>
      </c>
      <c r="BD130" s="81"/>
      <c r="BE130" s="82"/>
      <c r="BF130" s="83"/>
      <c r="BG130" s="44">
        <f t="shared" si="44"/>
        <v>0</v>
      </c>
      <c r="BH130" s="81"/>
      <c r="BI130" s="82"/>
      <c r="BJ130" s="83"/>
      <c r="BK130" s="44">
        <f t="shared" si="45"/>
        <v>0</v>
      </c>
    </row>
    <row r="131" spans="1:63" ht="14.25" customHeight="1" x14ac:dyDescent="0.25">
      <c r="A131" s="41"/>
      <c r="B131" s="42"/>
      <c r="C131" s="42"/>
      <c r="D131" s="35">
        <v>97</v>
      </c>
      <c r="E131" s="84"/>
      <c r="F131" s="42"/>
      <c r="G131" s="48" t="str">
        <f t="shared" si="28"/>
        <v/>
      </c>
      <c r="H131" s="25" t="str">
        <f t="array" ref="H131">IF(I131="","",IFERROR(INDEX(Lid!$F:$F,MATCH($E131,Lid!$A:$A,0)),""))</f>
        <v/>
      </c>
      <c r="I131" s="93" t="str">
        <f t="shared" si="29"/>
        <v/>
      </c>
      <c r="J131" s="48" t="str">
        <f t="shared" si="30"/>
        <v/>
      </c>
      <c r="K131" s="25" t="str">
        <f>IF(I131="","",IFERROR($D$6&amp;" "&amp;LEFT(INDEX(Lid!$B:$B,MATCH($E131,Lid!$A:$A,0)),1)&amp;MID(INDEX(Lid!$B:$B,MATCH($E131,Lid!$A:$A,0)),FIND(" ",INDEX(Lid!$B:$B,MATCH($E131,Lid!$A:$A,0))),256),""))</f>
        <v/>
      </c>
      <c r="L131" s="44" t="str">
        <f t="shared" si="31"/>
        <v/>
      </c>
      <c r="M131" s="44" t="str">
        <f t="shared" si="32"/>
        <v/>
      </c>
      <c r="N131" s="44" t="str">
        <f t="shared" si="33"/>
        <v/>
      </c>
      <c r="O131" s="42"/>
      <c r="P131" s="81"/>
      <c r="Q131" s="82"/>
      <c r="R131" s="83"/>
      <c r="S131" s="44">
        <f t="shared" si="34"/>
        <v>0</v>
      </c>
      <c r="T131" s="81"/>
      <c r="U131" s="82"/>
      <c r="V131" s="83"/>
      <c r="W131" s="44">
        <f t="shared" si="35"/>
        <v>0</v>
      </c>
      <c r="X131" s="81"/>
      <c r="Y131" s="82"/>
      <c r="Z131" s="83"/>
      <c r="AA131" s="44">
        <f t="shared" si="36"/>
        <v>0</v>
      </c>
      <c r="AB131" s="81"/>
      <c r="AC131" s="82"/>
      <c r="AD131" s="83"/>
      <c r="AE131" s="44">
        <f t="shared" si="37"/>
        <v>0</v>
      </c>
      <c r="AF131" s="81"/>
      <c r="AG131" s="82"/>
      <c r="AH131" s="83"/>
      <c r="AI131" s="44">
        <f t="shared" si="38"/>
        <v>0</v>
      </c>
      <c r="AJ131" s="81"/>
      <c r="AK131" s="82"/>
      <c r="AL131" s="83"/>
      <c r="AM131" s="44">
        <f t="shared" si="39"/>
        <v>0</v>
      </c>
      <c r="AN131" s="81"/>
      <c r="AO131" s="82"/>
      <c r="AP131" s="83"/>
      <c r="AQ131" s="44">
        <f t="shared" si="40"/>
        <v>0</v>
      </c>
      <c r="AR131" s="81"/>
      <c r="AS131" s="82"/>
      <c r="AT131" s="83"/>
      <c r="AU131" s="44">
        <f t="shared" si="41"/>
        <v>0</v>
      </c>
      <c r="AV131" s="81"/>
      <c r="AW131" s="82"/>
      <c r="AX131" s="83"/>
      <c r="AY131" s="44">
        <f t="shared" si="42"/>
        <v>0</v>
      </c>
      <c r="AZ131" s="81"/>
      <c r="BA131" s="82"/>
      <c r="BB131" s="83"/>
      <c r="BC131" s="44">
        <f t="shared" si="43"/>
        <v>0</v>
      </c>
      <c r="BD131" s="81"/>
      <c r="BE131" s="82"/>
      <c r="BF131" s="83"/>
      <c r="BG131" s="44">
        <f t="shared" si="44"/>
        <v>0</v>
      </c>
      <c r="BH131" s="81"/>
      <c r="BI131" s="82"/>
      <c r="BJ131" s="83"/>
      <c r="BK131" s="44">
        <f t="shared" si="45"/>
        <v>0</v>
      </c>
    </row>
    <row r="132" spans="1:63" ht="14.25" customHeight="1" x14ac:dyDescent="0.25">
      <c r="A132" s="41"/>
      <c r="B132" s="42"/>
      <c r="C132" s="42"/>
      <c r="D132" s="35">
        <v>98</v>
      </c>
      <c r="E132" s="84"/>
      <c r="F132" s="42"/>
      <c r="G132" s="48" t="str">
        <f t="shared" si="28"/>
        <v/>
      </c>
      <c r="H132" s="25" t="str">
        <f t="array" ref="H132">IF(I132="","",IFERROR(INDEX(Lid!$F:$F,MATCH($E132,Lid!$A:$A,0)),""))</f>
        <v/>
      </c>
      <c r="I132" s="93" t="str">
        <f t="shared" si="29"/>
        <v/>
      </c>
      <c r="J132" s="48" t="str">
        <f t="shared" si="30"/>
        <v/>
      </c>
      <c r="K132" s="25" t="str">
        <f>IF(I132="","",IFERROR($D$6&amp;" "&amp;LEFT(INDEX(Lid!$B:$B,MATCH($E132,Lid!$A:$A,0)),1)&amp;MID(INDEX(Lid!$B:$B,MATCH($E132,Lid!$A:$A,0)),FIND(" ",INDEX(Lid!$B:$B,MATCH($E132,Lid!$A:$A,0))),256),""))</f>
        <v/>
      </c>
      <c r="L132" s="44" t="str">
        <f t="shared" si="31"/>
        <v/>
      </c>
      <c r="M132" s="44" t="str">
        <f t="shared" si="32"/>
        <v/>
      </c>
      <c r="N132" s="44" t="str">
        <f t="shared" si="33"/>
        <v/>
      </c>
      <c r="O132" s="42"/>
      <c r="P132" s="81"/>
      <c r="Q132" s="82"/>
      <c r="R132" s="83"/>
      <c r="S132" s="44">
        <f t="shared" si="34"/>
        <v>0</v>
      </c>
      <c r="T132" s="81"/>
      <c r="U132" s="82"/>
      <c r="V132" s="83"/>
      <c r="W132" s="44">
        <f t="shared" si="35"/>
        <v>0</v>
      </c>
      <c r="X132" s="81"/>
      <c r="Y132" s="82"/>
      <c r="Z132" s="83"/>
      <c r="AA132" s="44">
        <f t="shared" si="36"/>
        <v>0</v>
      </c>
      <c r="AB132" s="81"/>
      <c r="AC132" s="82"/>
      <c r="AD132" s="83"/>
      <c r="AE132" s="44">
        <f t="shared" si="37"/>
        <v>0</v>
      </c>
      <c r="AF132" s="81"/>
      <c r="AG132" s="82"/>
      <c r="AH132" s="83"/>
      <c r="AI132" s="44">
        <f t="shared" si="38"/>
        <v>0</v>
      </c>
      <c r="AJ132" s="81"/>
      <c r="AK132" s="82"/>
      <c r="AL132" s="83"/>
      <c r="AM132" s="44">
        <f t="shared" si="39"/>
        <v>0</v>
      </c>
      <c r="AN132" s="81"/>
      <c r="AO132" s="82"/>
      <c r="AP132" s="83"/>
      <c r="AQ132" s="44">
        <f t="shared" si="40"/>
        <v>0</v>
      </c>
      <c r="AR132" s="81"/>
      <c r="AS132" s="82"/>
      <c r="AT132" s="83"/>
      <c r="AU132" s="44">
        <f t="shared" si="41"/>
        <v>0</v>
      </c>
      <c r="AV132" s="81"/>
      <c r="AW132" s="82"/>
      <c r="AX132" s="83"/>
      <c r="AY132" s="44">
        <f t="shared" si="42"/>
        <v>0</v>
      </c>
      <c r="AZ132" s="81"/>
      <c r="BA132" s="82"/>
      <c r="BB132" s="83"/>
      <c r="BC132" s="44">
        <f t="shared" si="43"/>
        <v>0</v>
      </c>
      <c r="BD132" s="81"/>
      <c r="BE132" s="82"/>
      <c r="BF132" s="83"/>
      <c r="BG132" s="44">
        <f t="shared" si="44"/>
        <v>0</v>
      </c>
      <c r="BH132" s="81"/>
      <c r="BI132" s="82"/>
      <c r="BJ132" s="83"/>
      <c r="BK132" s="44">
        <f t="shared" si="45"/>
        <v>0</v>
      </c>
    </row>
    <row r="133" spans="1:63" ht="14.25" customHeight="1" x14ac:dyDescent="0.25">
      <c r="A133" s="41"/>
      <c r="B133" s="42"/>
      <c r="C133" s="42"/>
      <c r="D133" s="35">
        <v>99</v>
      </c>
      <c r="E133" s="84"/>
      <c r="F133" s="42"/>
      <c r="G133" s="48" t="str">
        <f t="shared" si="28"/>
        <v/>
      </c>
      <c r="H133" s="25" t="str">
        <f t="array" ref="H133">IF(I133="","",IFERROR(INDEX(Lid!$F:$F,MATCH($E133,Lid!$A:$A,0)),""))</f>
        <v/>
      </c>
      <c r="I133" s="93" t="str">
        <f t="shared" si="29"/>
        <v/>
      </c>
      <c r="J133" s="48" t="str">
        <f t="shared" si="30"/>
        <v/>
      </c>
      <c r="K133" s="25" t="str">
        <f>IF(I133="","",IFERROR($D$6&amp;" "&amp;LEFT(INDEX(Lid!$B:$B,MATCH($E133,Lid!$A:$A,0)),1)&amp;MID(INDEX(Lid!$B:$B,MATCH($E133,Lid!$A:$A,0)),FIND(" ",INDEX(Lid!$B:$B,MATCH($E133,Lid!$A:$A,0))),256),""))</f>
        <v/>
      </c>
      <c r="L133" s="44" t="str">
        <f t="shared" si="31"/>
        <v/>
      </c>
      <c r="M133" s="44" t="str">
        <f t="shared" si="32"/>
        <v/>
      </c>
      <c r="N133" s="44" t="str">
        <f t="shared" si="33"/>
        <v/>
      </c>
      <c r="O133" s="42"/>
      <c r="P133" s="81"/>
      <c r="Q133" s="82"/>
      <c r="R133" s="83"/>
      <c r="S133" s="44">
        <f t="shared" si="34"/>
        <v>0</v>
      </c>
      <c r="T133" s="81"/>
      <c r="U133" s="82"/>
      <c r="V133" s="83"/>
      <c r="W133" s="44">
        <f t="shared" si="35"/>
        <v>0</v>
      </c>
      <c r="X133" s="81"/>
      <c r="Y133" s="82"/>
      <c r="Z133" s="83"/>
      <c r="AA133" s="44">
        <f t="shared" si="36"/>
        <v>0</v>
      </c>
      <c r="AB133" s="81"/>
      <c r="AC133" s="82"/>
      <c r="AD133" s="83"/>
      <c r="AE133" s="44">
        <f t="shared" si="37"/>
        <v>0</v>
      </c>
      <c r="AF133" s="81"/>
      <c r="AG133" s="82"/>
      <c r="AH133" s="83"/>
      <c r="AI133" s="44">
        <f t="shared" si="38"/>
        <v>0</v>
      </c>
      <c r="AJ133" s="81"/>
      <c r="AK133" s="82"/>
      <c r="AL133" s="83"/>
      <c r="AM133" s="44">
        <f t="shared" si="39"/>
        <v>0</v>
      </c>
      <c r="AN133" s="81"/>
      <c r="AO133" s="82"/>
      <c r="AP133" s="83"/>
      <c r="AQ133" s="44">
        <f t="shared" si="40"/>
        <v>0</v>
      </c>
      <c r="AR133" s="81"/>
      <c r="AS133" s="82"/>
      <c r="AT133" s="83"/>
      <c r="AU133" s="44">
        <f t="shared" si="41"/>
        <v>0</v>
      </c>
      <c r="AV133" s="81"/>
      <c r="AW133" s="82"/>
      <c r="AX133" s="83"/>
      <c r="AY133" s="44">
        <f t="shared" si="42"/>
        <v>0</v>
      </c>
      <c r="AZ133" s="81"/>
      <c r="BA133" s="82"/>
      <c r="BB133" s="83"/>
      <c r="BC133" s="44">
        <f t="shared" si="43"/>
        <v>0</v>
      </c>
      <c r="BD133" s="81"/>
      <c r="BE133" s="82"/>
      <c r="BF133" s="83"/>
      <c r="BG133" s="44">
        <f t="shared" si="44"/>
        <v>0</v>
      </c>
      <c r="BH133" s="81"/>
      <c r="BI133" s="82"/>
      <c r="BJ133" s="83"/>
      <c r="BK133" s="44">
        <f t="shared" si="45"/>
        <v>0</v>
      </c>
    </row>
    <row r="134" spans="1:63" ht="14.25" customHeight="1" x14ac:dyDescent="0.25">
      <c r="A134" s="41"/>
      <c r="B134" s="42"/>
      <c r="C134" s="42"/>
      <c r="D134" s="35">
        <v>100</v>
      </c>
      <c r="E134" s="84"/>
      <c r="F134" s="42"/>
      <c r="G134" s="48" t="str">
        <f t="shared" si="28"/>
        <v/>
      </c>
      <c r="H134" s="25" t="str">
        <f t="array" ref="H134">IF(I134="","",IFERROR(INDEX(Lid!$F:$F,MATCH($E134,Lid!$A:$A,0)),""))</f>
        <v/>
      </c>
      <c r="I134" s="93" t="str">
        <f t="shared" si="29"/>
        <v/>
      </c>
      <c r="J134" s="48" t="str">
        <f t="shared" si="30"/>
        <v/>
      </c>
      <c r="K134" s="25" t="str">
        <f>IF(I134="","",IFERROR($D$6&amp;" "&amp;LEFT(INDEX(Lid!$B:$B,MATCH($E134,Lid!$A:$A,0)),1)&amp;MID(INDEX(Lid!$B:$B,MATCH($E134,Lid!$A:$A,0)),FIND(" ",INDEX(Lid!$B:$B,MATCH($E134,Lid!$A:$A,0))),256),""))</f>
        <v/>
      </c>
      <c r="L134" s="44" t="str">
        <f t="shared" si="31"/>
        <v/>
      </c>
      <c r="M134" s="44" t="str">
        <f t="shared" si="32"/>
        <v/>
      </c>
      <c r="N134" s="44" t="str">
        <f t="shared" si="33"/>
        <v/>
      </c>
      <c r="O134" s="42"/>
      <c r="P134" s="81"/>
      <c r="Q134" s="82"/>
      <c r="R134" s="83"/>
      <c r="S134" s="44">
        <f t="shared" si="34"/>
        <v>0</v>
      </c>
      <c r="T134" s="81"/>
      <c r="U134" s="82"/>
      <c r="V134" s="83"/>
      <c r="W134" s="44">
        <f t="shared" si="35"/>
        <v>0</v>
      </c>
      <c r="X134" s="81"/>
      <c r="Y134" s="82"/>
      <c r="Z134" s="83"/>
      <c r="AA134" s="44">
        <f t="shared" si="36"/>
        <v>0</v>
      </c>
      <c r="AB134" s="81"/>
      <c r="AC134" s="82"/>
      <c r="AD134" s="83"/>
      <c r="AE134" s="44">
        <f t="shared" si="37"/>
        <v>0</v>
      </c>
      <c r="AF134" s="81"/>
      <c r="AG134" s="82"/>
      <c r="AH134" s="83"/>
      <c r="AI134" s="44">
        <f t="shared" si="38"/>
        <v>0</v>
      </c>
      <c r="AJ134" s="81"/>
      <c r="AK134" s="82"/>
      <c r="AL134" s="83"/>
      <c r="AM134" s="44">
        <f t="shared" si="39"/>
        <v>0</v>
      </c>
      <c r="AN134" s="81"/>
      <c r="AO134" s="82"/>
      <c r="AP134" s="83"/>
      <c r="AQ134" s="44">
        <f t="shared" si="40"/>
        <v>0</v>
      </c>
      <c r="AR134" s="81"/>
      <c r="AS134" s="82"/>
      <c r="AT134" s="83"/>
      <c r="AU134" s="44">
        <f t="shared" si="41"/>
        <v>0</v>
      </c>
      <c r="AV134" s="81"/>
      <c r="AW134" s="82"/>
      <c r="AX134" s="83"/>
      <c r="AY134" s="44">
        <f t="shared" si="42"/>
        <v>0</v>
      </c>
      <c r="AZ134" s="81"/>
      <c r="BA134" s="82"/>
      <c r="BB134" s="83"/>
      <c r="BC134" s="44">
        <f t="shared" si="43"/>
        <v>0</v>
      </c>
      <c r="BD134" s="81"/>
      <c r="BE134" s="82"/>
      <c r="BF134" s="83"/>
      <c r="BG134" s="44">
        <f t="shared" si="44"/>
        <v>0</v>
      </c>
      <c r="BH134" s="81"/>
      <c r="BI134" s="82"/>
      <c r="BJ134" s="83"/>
      <c r="BK134" s="44">
        <f t="shared" si="45"/>
        <v>0</v>
      </c>
    </row>
    <row r="135" spans="1:63" ht="14.25" customHeight="1" x14ac:dyDescent="0.25">
      <c r="A135" s="41"/>
      <c r="B135" s="42"/>
      <c r="C135" s="42"/>
      <c r="D135" s="35">
        <v>101</v>
      </c>
      <c r="E135" s="84"/>
      <c r="F135" s="42"/>
      <c r="G135" s="48" t="str">
        <f t="shared" si="28"/>
        <v/>
      </c>
      <c r="H135" s="25" t="str">
        <f t="array" ref="H135">IF(I135="","",IFERROR(INDEX(Lid!$F:$F,MATCH($E135,Lid!$A:$A,0)),""))</f>
        <v/>
      </c>
      <c r="I135" s="93" t="str">
        <f t="shared" si="29"/>
        <v/>
      </c>
      <c r="J135" s="48" t="str">
        <f t="shared" si="30"/>
        <v/>
      </c>
      <c r="K135" s="25" t="str">
        <f>IF(I135="","",IFERROR($D$6&amp;" "&amp;LEFT(INDEX(Lid!$B:$B,MATCH($E135,Lid!$A:$A,0)),1)&amp;MID(INDEX(Lid!$B:$B,MATCH($E135,Lid!$A:$A,0)),FIND(" ",INDEX(Lid!$B:$B,MATCH($E135,Lid!$A:$A,0))),256),""))</f>
        <v/>
      </c>
      <c r="L135" s="44" t="str">
        <f t="shared" si="31"/>
        <v/>
      </c>
      <c r="M135" s="44" t="str">
        <f t="shared" si="32"/>
        <v/>
      </c>
      <c r="N135" s="44" t="str">
        <f t="shared" si="33"/>
        <v/>
      </c>
      <c r="O135" s="42"/>
      <c r="P135" s="81"/>
      <c r="Q135" s="82"/>
      <c r="R135" s="83"/>
      <c r="S135" s="44">
        <f t="shared" si="34"/>
        <v>0</v>
      </c>
      <c r="T135" s="81"/>
      <c r="U135" s="82"/>
      <c r="V135" s="83"/>
      <c r="W135" s="44">
        <f t="shared" si="35"/>
        <v>0</v>
      </c>
      <c r="X135" s="81"/>
      <c r="Y135" s="82"/>
      <c r="Z135" s="83"/>
      <c r="AA135" s="44">
        <f t="shared" si="36"/>
        <v>0</v>
      </c>
      <c r="AB135" s="81"/>
      <c r="AC135" s="82"/>
      <c r="AD135" s="83"/>
      <c r="AE135" s="44">
        <f t="shared" si="37"/>
        <v>0</v>
      </c>
      <c r="AF135" s="81"/>
      <c r="AG135" s="82"/>
      <c r="AH135" s="83"/>
      <c r="AI135" s="44">
        <f t="shared" si="38"/>
        <v>0</v>
      </c>
      <c r="AJ135" s="81"/>
      <c r="AK135" s="82"/>
      <c r="AL135" s="83"/>
      <c r="AM135" s="44">
        <f t="shared" si="39"/>
        <v>0</v>
      </c>
      <c r="AN135" s="81"/>
      <c r="AO135" s="82"/>
      <c r="AP135" s="83"/>
      <c r="AQ135" s="44">
        <f t="shared" si="40"/>
        <v>0</v>
      </c>
      <c r="AR135" s="81"/>
      <c r="AS135" s="82"/>
      <c r="AT135" s="83"/>
      <c r="AU135" s="44">
        <f t="shared" si="41"/>
        <v>0</v>
      </c>
      <c r="AV135" s="81"/>
      <c r="AW135" s="82"/>
      <c r="AX135" s="83"/>
      <c r="AY135" s="44">
        <f t="shared" si="42"/>
        <v>0</v>
      </c>
      <c r="AZ135" s="81"/>
      <c r="BA135" s="82"/>
      <c r="BB135" s="83"/>
      <c r="BC135" s="44">
        <f t="shared" si="43"/>
        <v>0</v>
      </c>
      <c r="BD135" s="81"/>
      <c r="BE135" s="82"/>
      <c r="BF135" s="83"/>
      <c r="BG135" s="44">
        <f t="shared" si="44"/>
        <v>0</v>
      </c>
      <c r="BH135" s="81"/>
      <c r="BI135" s="82"/>
      <c r="BJ135" s="83"/>
      <c r="BK135" s="44">
        <f t="shared" si="45"/>
        <v>0</v>
      </c>
    </row>
    <row r="136" spans="1:63" ht="14.25" customHeight="1" x14ac:dyDescent="0.25">
      <c r="A136" s="41"/>
      <c r="B136" s="42"/>
      <c r="C136" s="42"/>
      <c r="D136" s="35">
        <v>102</v>
      </c>
      <c r="E136" s="84"/>
      <c r="F136" s="42"/>
      <c r="G136" s="48" t="str">
        <f t="shared" si="28"/>
        <v/>
      </c>
      <c r="H136" s="25" t="str">
        <f t="array" ref="H136">IF(I136="","",IFERROR(INDEX(Lid!$F:$F,MATCH($E136,Lid!$A:$A,0)),""))</f>
        <v/>
      </c>
      <c r="I136" s="93" t="str">
        <f t="shared" si="29"/>
        <v/>
      </c>
      <c r="J136" s="48" t="str">
        <f t="shared" si="30"/>
        <v/>
      </c>
      <c r="K136" s="25" t="str">
        <f>IF(I136="","",IFERROR($D$6&amp;" "&amp;LEFT(INDEX(Lid!$B:$B,MATCH($E136,Lid!$A:$A,0)),1)&amp;MID(INDEX(Lid!$B:$B,MATCH($E136,Lid!$A:$A,0)),FIND(" ",INDEX(Lid!$B:$B,MATCH($E136,Lid!$A:$A,0))),256),""))</f>
        <v/>
      </c>
      <c r="L136" s="44" t="str">
        <f t="shared" si="31"/>
        <v/>
      </c>
      <c r="M136" s="44" t="str">
        <f t="shared" si="32"/>
        <v/>
      </c>
      <c r="N136" s="44" t="str">
        <f t="shared" si="33"/>
        <v/>
      </c>
      <c r="O136" s="42"/>
      <c r="P136" s="81"/>
      <c r="Q136" s="82"/>
      <c r="R136" s="83"/>
      <c r="S136" s="44">
        <f t="shared" si="34"/>
        <v>0</v>
      </c>
      <c r="T136" s="81"/>
      <c r="U136" s="82"/>
      <c r="V136" s="83"/>
      <c r="W136" s="44">
        <f t="shared" si="35"/>
        <v>0</v>
      </c>
      <c r="X136" s="81"/>
      <c r="Y136" s="82"/>
      <c r="Z136" s="83"/>
      <c r="AA136" s="44">
        <f t="shared" si="36"/>
        <v>0</v>
      </c>
      <c r="AB136" s="81"/>
      <c r="AC136" s="82"/>
      <c r="AD136" s="83"/>
      <c r="AE136" s="44">
        <f t="shared" si="37"/>
        <v>0</v>
      </c>
      <c r="AF136" s="81"/>
      <c r="AG136" s="82"/>
      <c r="AH136" s="83"/>
      <c r="AI136" s="44">
        <f t="shared" si="38"/>
        <v>0</v>
      </c>
      <c r="AJ136" s="81"/>
      <c r="AK136" s="82"/>
      <c r="AL136" s="83"/>
      <c r="AM136" s="44">
        <f t="shared" si="39"/>
        <v>0</v>
      </c>
      <c r="AN136" s="81"/>
      <c r="AO136" s="82"/>
      <c r="AP136" s="83"/>
      <c r="AQ136" s="44">
        <f t="shared" si="40"/>
        <v>0</v>
      </c>
      <c r="AR136" s="81"/>
      <c r="AS136" s="82"/>
      <c r="AT136" s="83"/>
      <c r="AU136" s="44">
        <f t="shared" si="41"/>
        <v>0</v>
      </c>
      <c r="AV136" s="81"/>
      <c r="AW136" s="82"/>
      <c r="AX136" s="83"/>
      <c r="AY136" s="44">
        <f t="shared" si="42"/>
        <v>0</v>
      </c>
      <c r="AZ136" s="81"/>
      <c r="BA136" s="82"/>
      <c r="BB136" s="83"/>
      <c r="BC136" s="44">
        <f t="shared" si="43"/>
        <v>0</v>
      </c>
      <c r="BD136" s="81"/>
      <c r="BE136" s="82"/>
      <c r="BF136" s="83"/>
      <c r="BG136" s="44">
        <f t="shared" si="44"/>
        <v>0</v>
      </c>
      <c r="BH136" s="81"/>
      <c r="BI136" s="82"/>
      <c r="BJ136" s="83"/>
      <c r="BK136" s="44">
        <f t="shared" si="45"/>
        <v>0</v>
      </c>
    </row>
    <row r="137" spans="1:63" ht="14.25" customHeight="1" x14ac:dyDescent="0.25">
      <c r="A137" s="41"/>
      <c r="B137" s="42"/>
      <c r="C137" s="42"/>
      <c r="D137" s="35">
        <v>103</v>
      </c>
      <c r="E137" s="84"/>
      <c r="F137" s="42"/>
      <c r="G137" s="48" t="str">
        <f t="shared" si="28"/>
        <v/>
      </c>
      <c r="H137" s="25" t="str">
        <f t="array" ref="H137">IF(I137="","",IFERROR(INDEX(Lid!$F:$F,MATCH($E137,Lid!$A:$A,0)),""))</f>
        <v/>
      </c>
      <c r="I137" s="93" t="str">
        <f t="shared" si="29"/>
        <v/>
      </c>
      <c r="J137" s="48" t="str">
        <f t="shared" si="30"/>
        <v/>
      </c>
      <c r="K137" s="25" t="str">
        <f>IF(I137="","",IFERROR($D$6&amp;" "&amp;LEFT(INDEX(Lid!$B:$B,MATCH($E137,Lid!$A:$A,0)),1)&amp;MID(INDEX(Lid!$B:$B,MATCH($E137,Lid!$A:$A,0)),FIND(" ",INDEX(Lid!$B:$B,MATCH($E137,Lid!$A:$A,0))),256),""))</f>
        <v/>
      </c>
      <c r="L137" s="44" t="str">
        <f t="shared" si="31"/>
        <v/>
      </c>
      <c r="M137" s="44" t="str">
        <f t="shared" si="32"/>
        <v/>
      </c>
      <c r="N137" s="44" t="str">
        <f t="shared" si="33"/>
        <v/>
      </c>
      <c r="O137" s="42"/>
      <c r="P137" s="81"/>
      <c r="Q137" s="82"/>
      <c r="R137" s="83"/>
      <c r="S137" s="44">
        <f t="shared" si="34"/>
        <v>0</v>
      </c>
      <c r="T137" s="81"/>
      <c r="U137" s="82"/>
      <c r="V137" s="83"/>
      <c r="W137" s="44">
        <f t="shared" si="35"/>
        <v>0</v>
      </c>
      <c r="X137" s="81"/>
      <c r="Y137" s="82"/>
      <c r="Z137" s="83"/>
      <c r="AA137" s="44">
        <f t="shared" si="36"/>
        <v>0</v>
      </c>
      <c r="AB137" s="81"/>
      <c r="AC137" s="82"/>
      <c r="AD137" s="83"/>
      <c r="AE137" s="44">
        <f t="shared" si="37"/>
        <v>0</v>
      </c>
      <c r="AF137" s="81"/>
      <c r="AG137" s="82"/>
      <c r="AH137" s="83"/>
      <c r="AI137" s="44">
        <f t="shared" si="38"/>
        <v>0</v>
      </c>
      <c r="AJ137" s="81"/>
      <c r="AK137" s="82"/>
      <c r="AL137" s="83"/>
      <c r="AM137" s="44">
        <f t="shared" si="39"/>
        <v>0</v>
      </c>
      <c r="AN137" s="81"/>
      <c r="AO137" s="82"/>
      <c r="AP137" s="83"/>
      <c r="AQ137" s="44">
        <f t="shared" si="40"/>
        <v>0</v>
      </c>
      <c r="AR137" s="81"/>
      <c r="AS137" s="82"/>
      <c r="AT137" s="83"/>
      <c r="AU137" s="44">
        <f t="shared" si="41"/>
        <v>0</v>
      </c>
      <c r="AV137" s="81"/>
      <c r="AW137" s="82"/>
      <c r="AX137" s="83"/>
      <c r="AY137" s="44">
        <f t="shared" si="42"/>
        <v>0</v>
      </c>
      <c r="AZ137" s="81"/>
      <c r="BA137" s="82"/>
      <c r="BB137" s="83"/>
      <c r="BC137" s="44">
        <f t="shared" si="43"/>
        <v>0</v>
      </c>
      <c r="BD137" s="81"/>
      <c r="BE137" s="82"/>
      <c r="BF137" s="83"/>
      <c r="BG137" s="44">
        <f t="shared" si="44"/>
        <v>0</v>
      </c>
      <c r="BH137" s="81"/>
      <c r="BI137" s="82"/>
      <c r="BJ137" s="83"/>
      <c r="BK137" s="44">
        <f t="shared" si="45"/>
        <v>0</v>
      </c>
    </row>
    <row r="138" spans="1:63" ht="14.25" customHeight="1" x14ac:dyDescent="0.25">
      <c r="A138" s="41"/>
      <c r="B138" s="42"/>
      <c r="C138" s="42"/>
      <c r="D138" s="35">
        <v>104</v>
      </c>
      <c r="E138" s="84"/>
      <c r="F138" s="42"/>
      <c r="G138" s="48" t="str">
        <f t="shared" si="28"/>
        <v/>
      </c>
      <c r="H138" s="25" t="str">
        <f t="array" ref="H138">IF(I138="","",IFERROR(INDEX(Lid!$F:$F,MATCH($E138,Lid!$A:$A,0)),""))</f>
        <v/>
      </c>
      <c r="I138" s="93" t="str">
        <f t="shared" si="29"/>
        <v/>
      </c>
      <c r="J138" s="48" t="str">
        <f t="shared" si="30"/>
        <v/>
      </c>
      <c r="K138" s="25" t="str">
        <f>IF(I138="","",IFERROR($D$6&amp;" "&amp;LEFT(INDEX(Lid!$B:$B,MATCH($E138,Lid!$A:$A,0)),1)&amp;MID(INDEX(Lid!$B:$B,MATCH($E138,Lid!$A:$A,0)),FIND(" ",INDEX(Lid!$B:$B,MATCH($E138,Lid!$A:$A,0))),256),""))</f>
        <v/>
      </c>
      <c r="L138" s="44" t="str">
        <f t="shared" si="31"/>
        <v/>
      </c>
      <c r="M138" s="44" t="str">
        <f t="shared" si="32"/>
        <v/>
      </c>
      <c r="N138" s="44" t="str">
        <f t="shared" si="33"/>
        <v/>
      </c>
      <c r="O138" s="42"/>
      <c r="P138" s="81"/>
      <c r="Q138" s="82"/>
      <c r="R138" s="83"/>
      <c r="S138" s="44">
        <f t="shared" si="34"/>
        <v>0</v>
      </c>
      <c r="T138" s="81"/>
      <c r="U138" s="82"/>
      <c r="V138" s="83"/>
      <c r="W138" s="44">
        <f t="shared" si="35"/>
        <v>0</v>
      </c>
      <c r="X138" s="81"/>
      <c r="Y138" s="82"/>
      <c r="Z138" s="83"/>
      <c r="AA138" s="44">
        <f t="shared" si="36"/>
        <v>0</v>
      </c>
      <c r="AB138" s="81"/>
      <c r="AC138" s="82"/>
      <c r="AD138" s="83"/>
      <c r="AE138" s="44">
        <f t="shared" si="37"/>
        <v>0</v>
      </c>
      <c r="AF138" s="81"/>
      <c r="AG138" s="82"/>
      <c r="AH138" s="83"/>
      <c r="AI138" s="44">
        <f t="shared" si="38"/>
        <v>0</v>
      </c>
      <c r="AJ138" s="81"/>
      <c r="AK138" s="82"/>
      <c r="AL138" s="83"/>
      <c r="AM138" s="44">
        <f t="shared" si="39"/>
        <v>0</v>
      </c>
      <c r="AN138" s="81"/>
      <c r="AO138" s="82"/>
      <c r="AP138" s="83"/>
      <c r="AQ138" s="44">
        <f t="shared" si="40"/>
        <v>0</v>
      </c>
      <c r="AR138" s="81"/>
      <c r="AS138" s="82"/>
      <c r="AT138" s="83"/>
      <c r="AU138" s="44">
        <f t="shared" si="41"/>
        <v>0</v>
      </c>
      <c r="AV138" s="81"/>
      <c r="AW138" s="82"/>
      <c r="AX138" s="83"/>
      <c r="AY138" s="44">
        <f t="shared" si="42"/>
        <v>0</v>
      </c>
      <c r="AZ138" s="81"/>
      <c r="BA138" s="82"/>
      <c r="BB138" s="83"/>
      <c r="BC138" s="44">
        <f t="shared" si="43"/>
        <v>0</v>
      </c>
      <c r="BD138" s="81"/>
      <c r="BE138" s="82"/>
      <c r="BF138" s="83"/>
      <c r="BG138" s="44">
        <f t="shared" si="44"/>
        <v>0</v>
      </c>
      <c r="BH138" s="81"/>
      <c r="BI138" s="82"/>
      <c r="BJ138" s="83"/>
      <c r="BK138" s="44">
        <f t="shared" si="45"/>
        <v>0</v>
      </c>
    </row>
    <row r="139" spans="1:63" ht="14.25" customHeight="1" x14ac:dyDescent="0.25">
      <c r="A139" s="41"/>
      <c r="B139" s="42"/>
      <c r="C139" s="42"/>
      <c r="D139" s="35">
        <v>105</v>
      </c>
      <c r="E139" s="84"/>
      <c r="F139" s="42"/>
      <c r="G139" s="48" t="str">
        <f t="shared" si="28"/>
        <v/>
      </c>
      <c r="H139" s="25" t="str">
        <f t="array" ref="H139">IF(I139="","",IFERROR(INDEX(Lid!$F:$F,MATCH($E139,Lid!$A:$A,0)),""))</f>
        <v/>
      </c>
      <c r="I139" s="93" t="str">
        <f t="shared" si="29"/>
        <v/>
      </c>
      <c r="J139" s="48" t="str">
        <f t="shared" si="30"/>
        <v/>
      </c>
      <c r="K139" s="25" t="str">
        <f>IF(I139="","",IFERROR($D$6&amp;" "&amp;LEFT(INDEX(Lid!$B:$B,MATCH($E139,Lid!$A:$A,0)),1)&amp;MID(INDEX(Lid!$B:$B,MATCH($E139,Lid!$A:$A,0)),FIND(" ",INDEX(Lid!$B:$B,MATCH($E139,Lid!$A:$A,0))),256),""))</f>
        <v/>
      </c>
      <c r="L139" s="44" t="str">
        <f t="shared" si="31"/>
        <v/>
      </c>
      <c r="M139" s="44" t="str">
        <f t="shared" si="32"/>
        <v/>
      </c>
      <c r="N139" s="44" t="str">
        <f t="shared" si="33"/>
        <v/>
      </c>
      <c r="O139" s="42"/>
      <c r="P139" s="81"/>
      <c r="Q139" s="82"/>
      <c r="R139" s="83"/>
      <c r="S139" s="44">
        <f t="shared" si="34"/>
        <v>0</v>
      </c>
      <c r="T139" s="81"/>
      <c r="U139" s="82"/>
      <c r="V139" s="83"/>
      <c r="W139" s="44">
        <f t="shared" si="35"/>
        <v>0</v>
      </c>
      <c r="X139" s="81"/>
      <c r="Y139" s="82"/>
      <c r="Z139" s="83"/>
      <c r="AA139" s="44">
        <f t="shared" si="36"/>
        <v>0</v>
      </c>
      <c r="AB139" s="81"/>
      <c r="AC139" s="82"/>
      <c r="AD139" s="83"/>
      <c r="AE139" s="44">
        <f t="shared" si="37"/>
        <v>0</v>
      </c>
      <c r="AF139" s="81"/>
      <c r="AG139" s="82"/>
      <c r="AH139" s="83"/>
      <c r="AI139" s="44">
        <f t="shared" si="38"/>
        <v>0</v>
      </c>
      <c r="AJ139" s="81"/>
      <c r="AK139" s="82"/>
      <c r="AL139" s="83"/>
      <c r="AM139" s="44">
        <f t="shared" si="39"/>
        <v>0</v>
      </c>
      <c r="AN139" s="81"/>
      <c r="AO139" s="82"/>
      <c r="AP139" s="83"/>
      <c r="AQ139" s="44">
        <f t="shared" si="40"/>
        <v>0</v>
      </c>
      <c r="AR139" s="81"/>
      <c r="AS139" s="82"/>
      <c r="AT139" s="83"/>
      <c r="AU139" s="44">
        <f t="shared" si="41"/>
        <v>0</v>
      </c>
      <c r="AV139" s="81"/>
      <c r="AW139" s="82"/>
      <c r="AX139" s="83"/>
      <c r="AY139" s="44">
        <f t="shared" si="42"/>
        <v>0</v>
      </c>
      <c r="AZ139" s="81"/>
      <c r="BA139" s="82"/>
      <c r="BB139" s="83"/>
      <c r="BC139" s="44">
        <f t="shared" si="43"/>
        <v>0</v>
      </c>
      <c r="BD139" s="81"/>
      <c r="BE139" s="82"/>
      <c r="BF139" s="83"/>
      <c r="BG139" s="44">
        <f t="shared" si="44"/>
        <v>0</v>
      </c>
      <c r="BH139" s="81"/>
      <c r="BI139" s="82"/>
      <c r="BJ139" s="83"/>
      <c r="BK139" s="44">
        <f t="shared" si="45"/>
        <v>0</v>
      </c>
    </row>
    <row r="140" spans="1:63" ht="14.25" customHeight="1" x14ac:dyDescent="0.25">
      <c r="A140" s="41"/>
      <c r="B140" s="42"/>
      <c r="C140" s="42"/>
      <c r="D140" s="35">
        <v>106</v>
      </c>
      <c r="E140" s="84"/>
      <c r="F140" s="42"/>
      <c r="G140" s="48" t="str">
        <f t="shared" si="28"/>
        <v/>
      </c>
      <c r="H140" s="25" t="str">
        <f t="array" ref="H140">IF(I140="","",IFERROR(INDEX(Lid!$F:$F,MATCH($E140,Lid!$A:$A,0)),""))</f>
        <v/>
      </c>
      <c r="I140" s="93" t="str">
        <f t="shared" si="29"/>
        <v/>
      </c>
      <c r="J140" s="48" t="str">
        <f t="shared" si="30"/>
        <v/>
      </c>
      <c r="K140" s="25" t="str">
        <f>IF(I140="","",IFERROR($D$6&amp;" "&amp;LEFT(INDEX(Lid!$B:$B,MATCH($E140,Lid!$A:$A,0)),1)&amp;MID(INDEX(Lid!$B:$B,MATCH($E140,Lid!$A:$A,0)),FIND(" ",INDEX(Lid!$B:$B,MATCH($E140,Lid!$A:$A,0))),256),""))</f>
        <v/>
      </c>
      <c r="L140" s="44" t="str">
        <f t="shared" si="31"/>
        <v/>
      </c>
      <c r="M140" s="44" t="str">
        <f t="shared" si="32"/>
        <v/>
      </c>
      <c r="N140" s="44" t="str">
        <f t="shared" si="33"/>
        <v/>
      </c>
      <c r="O140" s="42"/>
      <c r="P140" s="81"/>
      <c r="Q140" s="82"/>
      <c r="R140" s="83"/>
      <c r="S140" s="44">
        <f t="shared" si="34"/>
        <v>0</v>
      </c>
      <c r="T140" s="81"/>
      <c r="U140" s="82"/>
      <c r="V140" s="83"/>
      <c r="W140" s="44">
        <f t="shared" si="35"/>
        <v>0</v>
      </c>
      <c r="X140" s="81"/>
      <c r="Y140" s="82"/>
      <c r="Z140" s="83"/>
      <c r="AA140" s="44">
        <f t="shared" si="36"/>
        <v>0</v>
      </c>
      <c r="AB140" s="81"/>
      <c r="AC140" s="82"/>
      <c r="AD140" s="83"/>
      <c r="AE140" s="44">
        <f t="shared" si="37"/>
        <v>0</v>
      </c>
      <c r="AF140" s="81"/>
      <c r="AG140" s="82"/>
      <c r="AH140" s="83"/>
      <c r="AI140" s="44">
        <f t="shared" si="38"/>
        <v>0</v>
      </c>
      <c r="AJ140" s="81"/>
      <c r="AK140" s="82"/>
      <c r="AL140" s="83"/>
      <c r="AM140" s="44">
        <f t="shared" si="39"/>
        <v>0</v>
      </c>
      <c r="AN140" s="81"/>
      <c r="AO140" s="82"/>
      <c r="AP140" s="83"/>
      <c r="AQ140" s="44">
        <f t="shared" si="40"/>
        <v>0</v>
      </c>
      <c r="AR140" s="81"/>
      <c r="AS140" s="82"/>
      <c r="AT140" s="83"/>
      <c r="AU140" s="44">
        <f t="shared" si="41"/>
        <v>0</v>
      </c>
      <c r="AV140" s="81"/>
      <c r="AW140" s="82"/>
      <c r="AX140" s="83"/>
      <c r="AY140" s="44">
        <f t="shared" si="42"/>
        <v>0</v>
      </c>
      <c r="AZ140" s="81"/>
      <c r="BA140" s="82"/>
      <c r="BB140" s="83"/>
      <c r="BC140" s="44">
        <f t="shared" si="43"/>
        <v>0</v>
      </c>
      <c r="BD140" s="81"/>
      <c r="BE140" s="82"/>
      <c r="BF140" s="83"/>
      <c r="BG140" s="44">
        <f t="shared" si="44"/>
        <v>0</v>
      </c>
      <c r="BH140" s="81"/>
      <c r="BI140" s="82"/>
      <c r="BJ140" s="83"/>
      <c r="BK140" s="44">
        <f t="shared" si="45"/>
        <v>0</v>
      </c>
    </row>
    <row r="141" spans="1:63" ht="14.25" customHeight="1" x14ac:dyDescent="0.25">
      <c r="A141" s="41"/>
      <c r="B141" s="42"/>
      <c r="C141" s="42"/>
      <c r="D141" s="35">
        <v>107</v>
      </c>
      <c r="E141" s="84"/>
      <c r="F141" s="42"/>
      <c r="G141" s="48" t="str">
        <f t="shared" si="28"/>
        <v/>
      </c>
      <c r="H141" s="25" t="str">
        <f t="array" ref="H141">IF(I141="","",IFERROR(INDEX(Lid!$F:$F,MATCH($E141,Lid!$A:$A,0)),""))</f>
        <v/>
      </c>
      <c r="I141" s="93" t="str">
        <f t="shared" si="29"/>
        <v/>
      </c>
      <c r="J141" s="48" t="str">
        <f t="shared" si="30"/>
        <v/>
      </c>
      <c r="K141" s="25" t="str">
        <f>IF(I141="","",IFERROR($D$6&amp;" "&amp;LEFT(INDEX(Lid!$B:$B,MATCH($E141,Lid!$A:$A,0)),1)&amp;MID(INDEX(Lid!$B:$B,MATCH($E141,Lid!$A:$A,0)),FIND(" ",INDEX(Lid!$B:$B,MATCH($E141,Lid!$A:$A,0))),256),""))</f>
        <v/>
      </c>
      <c r="L141" s="44" t="str">
        <f t="shared" si="31"/>
        <v/>
      </c>
      <c r="M141" s="44" t="str">
        <f t="shared" si="32"/>
        <v/>
      </c>
      <c r="N141" s="44" t="str">
        <f t="shared" si="33"/>
        <v/>
      </c>
      <c r="O141" s="42"/>
      <c r="P141" s="81"/>
      <c r="Q141" s="82"/>
      <c r="R141" s="83"/>
      <c r="S141" s="44">
        <f t="shared" si="34"/>
        <v>0</v>
      </c>
      <c r="T141" s="81"/>
      <c r="U141" s="82"/>
      <c r="V141" s="83"/>
      <c r="W141" s="44">
        <f t="shared" si="35"/>
        <v>0</v>
      </c>
      <c r="X141" s="81"/>
      <c r="Y141" s="82"/>
      <c r="Z141" s="83"/>
      <c r="AA141" s="44">
        <f t="shared" si="36"/>
        <v>0</v>
      </c>
      <c r="AB141" s="81"/>
      <c r="AC141" s="82"/>
      <c r="AD141" s="83"/>
      <c r="AE141" s="44">
        <f t="shared" si="37"/>
        <v>0</v>
      </c>
      <c r="AF141" s="81"/>
      <c r="AG141" s="82"/>
      <c r="AH141" s="83"/>
      <c r="AI141" s="44">
        <f t="shared" si="38"/>
        <v>0</v>
      </c>
      <c r="AJ141" s="81"/>
      <c r="AK141" s="82"/>
      <c r="AL141" s="83"/>
      <c r="AM141" s="44">
        <f t="shared" si="39"/>
        <v>0</v>
      </c>
      <c r="AN141" s="81"/>
      <c r="AO141" s="82"/>
      <c r="AP141" s="83"/>
      <c r="AQ141" s="44">
        <f t="shared" si="40"/>
        <v>0</v>
      </c>
      <c r="AR141" s="81"/>
      <c r="AS141" s="82"/>
      <c r="AT141" s="83"/>
      <c r="AU141" s="44">
        <f t="shared" si="41"/>
        <v>0</v>
      </c>
      <c r="AV141" s="81"/>
      <c r="AW141" s="82"/>
      <c r="AX141" s="83"/>
      <c r="AY141" s="44">
        <f t="shared" si="42"/>
        <v>0</v>
      </c>
      <c r="AZ141" s="81"/>
      <c r="BA141" s="82"/>
      <c r="BB141" s="83"/>
      <c r="BC141" s="44">
        <f t="shared" si="43"/>
        <v>0</v>
      </c>
      <c r="BD141" s="81"/>
      <c r="BE141" s="82"/>
      <c r="BF141" s="83"/>
      <c r="BG141" s="44">
        <f t="shared" si="44"/>
        <v>0</v>
      </c>
      <c r="BH141" s="81"/>
      <c r="BI141" s="82"/>
      <c r="BJ141" s="83"/>
      <c r="BK141" s="44">
        <f t="shared" si="45"/>
        <v>0</v>
      </c>
    </row>
    <row r="142" spans="1:63" ht="14.25" customHeight="1" x14ac:dyDescent="0.25">
      <c r="A142" s="41"/>
      <c r="B142" s="42"/>
      <c r="C142" s="42"/>
      <c r="D142" s="35">
        <v>108</v>
      </c>
      <c r="E142" s="84"/>
      <c r="F142" s="42"/>
      <c r="G142" s="48" t="str">
        <f t="shared" si="28"/>
        <v/>
      </c>
      <c r="H142" s="25" t="str">
        <f t="array" ref="H142">IF(I142="","",IFERROR(INDEX(Lid!$F:$F,MATCH($E142,Lid!$A:$A,0)),""))</f>
        <v/>
      </c>
      <c r="I142" s="93" t="str">
        <f t="shared" si="29"/>
        <v/>
      </c>
      <c r="J142" s="48" t="str">
        <f t="shared" si="30"/>
        <v/>
      </c>
      <c r="K142" s="25" t="str">
        <f>IF(I142="","",IFERROR($D$6&amp;" "&amp;LEFT(INDEX(Lid!$B:$B,MATCH($E142,Lid!$A:$A,0)),1)&amp;MID(INDEX(Lid!$B:$B,MATCH($E142,Lid!$A:$A,0)),FIND(" ",INDEX(Lid!$B:$B,MATCH($E142,Lid!$A:$A,0))),256),""))</f>
        <v/>
      </c>
      <c r="L142" s="44" t="str">
        <f t="shared" si="31"/>
        <v/>
      </c>
      <c r="M142" s="44" t="str">
        <f t="shared" si="32"/>
        <v/>
      </c>
      <c r="N142" s="44" t="str">
        <f t="shared" si="33"/>
        <v/>
      </c>
      <c r="O142" s="42"/>
      <c r="P142" s="81"/>
      <c r="Q142" s="82"/>
      <c r="R142" s="83"/>
      <c r="S142" s="44">
        <f t="shared" si="34"/>
        <v>0</v>
      </c>
      <c r="T142" s="81"/>
      <c r="U142" s="82"/>
      <c r="V142" s="83"/>
      <c r="W142" s="44">
        <f t="shared" si="35"/>
        <v>0</v>
      </c>
      <c r="X142" s="81"/>
      <c r="Y142" s="82"/>
      <c r="Z142" s="83"/>
      <c r="AA142" s="44">
        <f t="shared" si="36"/>
        <v>0</v>
      </c>
      <c r="AB142" s="81"/>
      <c r="AC142" s="82"/>
      <c r="AD142" s="83"/>
      <c r="AE142" s="44">
        <f t="shared" si="37"/>
        <v>0</v>
      </c>
      <c r="AF142" s="81"/>
      <c r="AG142" s="82"/>
      <c r="AH142" s="83"/>
      <c r="AI142" s="44">
        <f t="shared" si="38"/>
        <v>0</v>
      </c>
      <c r="AJ142" s="81"/>
      <c r="AK142" s="82"/>
      <c r="AL142" s="83"/>
      <c r="AM142" s="44">
        <f t="shared" si="39"/>
        <v>0</v>
      </c>
      <c r="AN142" s="81"/>
      <c r="AO142" s="82"/>
      <c r="AP142" s="83"/>
      <c r="AQ142" s="44">
        <f t="shared" si="40"/>
        <v>0</v>
      </c>
      <c r="AR142" s="81"/>
      <c r="AS142" s="82"/>
      <c r="AT142" s="83"/>
      <c r="AU142" s="44">
        <f t="shared" si="41"/>
        <v>0</v>
      </c>
      <c r="AV142" s="81"/>
      <c r="AW142" s="82"/>
      <c r="AX142" s="83"/>
      <c r="AY142" s="44">
        <f t="shared" si="42"/>
        <v>0</v>
      </c>
      <c r="AZ142" s="81"/>
      <c r="BA142" s="82"/>
      <c r="BB142" s="83"/>
      <c r="BC142" s="44">
        <f t="shared" si="43"/>
        <v>0</v>
      </c>
      <c r="BD142" s="81"/>
      <c r="BE142" s="82"/>
      <c r="BF142" s="83"/>
      <c r="BG142" s="44">
        <f t="shared" si="44"/>
        <v>0</v>
      </c>
      <c r="BH142" s="81"/>
      <c r="BI142" s="82"/>
      <c r="BJ142" s="83"/>
      <c r="BK142" s="44">
        <f t="shared" si="45"/>
        <v>0</v>
      </c>
    </row>
    <row r="143" spans="1:63" ht="14.25" customHeight="1" x14ac:dyDescent="0.25">
      <c r="A143" s="41"/>
      <c r="B143" s="42"/>
      <c r="C143" s="42"/>
      <c r="D143" s="35">
        <v>109</v>
      </c>
      <c r="E143" s="84"/>
      <c r="F143" s="42"/>
      <c r="G143" s="48" t="str">
        <f t="shared" si="28"/>
        <v/>
      </c>
      <c r="H143" s="25" t="str">
        <f t="array" ref="H143">IF(I143="","",IFERROR(INDEX(Lid!$F:$F,MATCH($E143,Lid!$A:$A,0)),""))</f>
        <v/>
      </c>
      <c r="I143" s="93" t="str">
        <f t="shared" si="29"/>
        <v/>
      </c>
      <c r="J143" s="48" t="str">
        <f t="shared" si="30"/>
        <v/>
      </c>
      <c r="K143" s="25" t="str">
        <f>IF(I143="","",IFERROR($D$6&amp;" "&amp;LEFT(INDEX(Lid!$B:$B,MATCH($E143,Lid!$A:$A,0)),1)&amp;MID(INDEX(Lid!$B:$B,MATCH($E143,Lid!$A:$A,0)),FIND(" ",INDEX(Lid!$B:$B,MATCH($E143,Lid!$A:$A,0))),256),""))</f>
        <v/>
      </c>
      <c r="L143" s="44" t="str">
        <f t="shared" si="31"/>
        <v/>
      </c>
      <c r="M143" s="44" t="str">
        <f t="shared" si="32"/>
        <v/>
      </c>
      <c r="N143" s="44" t="str">
        <f t="shared" si="33"/>
        <v/>
      </c>
      <c r="O143" s="42"/>
      <c r="P143" s="81"/>
      <c r="Q143" s="82"/>
      <c r="R143" s="83"/>
      <c r="S143" s="44">
        <f t="shared" si="34"/>
        <v>0</v>
      </c>
      <c r="T143" s="81"/>
      <c r="U143" s="82"/>
      <c r="V143" s="83"/>
      <c r="W143" s="44">
        <f t="shared" si="35"/>
        <v>0</v>
      </c>
      <c r="X143" s="81"/>
      <c r="Y143" s="82"/>
      <c r="Z143" s="83"/>
      <c r="AA143" s="44">
        <f t="shared" si="36"/>
        <v>0</v>
      </c>
      <c r="AB143" s="81"/>
      <c r="AC143" s="82"/>
      <c r="AD143" s="83"/>
      <c r="AE143" s="44">
        <f t="shared" si="37"/>
        <v>0</v>
      </c>
      <c r="AF143" s="81"/>
      <c r="AG143" s="82"/>
      <c r="AH143" s="83"/>
      <c r="AI143" s="44">
        <f t="shared" si="38"/>
        <v>0</v>
      </c>
      <c r="AJ143" s="81"/>
      <c r="AK143" s="82"/>
      <c r="AL143" s="83"/>
      <c r="AM143" s="44">
        <f t="shared" si="39"/>
        <v>0</v>
      </c>
      <c r="AN143" s="81"/>
      <c r="AO143" s="82"/>
      <c r="AP143" s="83"/>
      <c r="AQ143" s="44">
        <f t="shared" si="40"/>
        <v>0</v>
      </c>
      <c r="AR143" s="81"/>
      <c r="AS143" s="82"/>
      <c r="AT143" s="83"/>
      <c r="AU143" s="44">
        <f t="shared" si="41"/>
        <v>0</v>
      </c>
      <c r="AV143" s="81"/>
      <c r="AW143" s="82"/>
      <c r="AX143" s="83"/>
      <c r="AY143" s="44">
        <f t="shared" si="42"/>
        <v>0</v>
      </c>
      <c r="AZ143" s="81"/>
      <c r="BA143" s="82"/>
      <c r="BB143" s="83"/>
      <c r="BC143" s="44">
        <f t="shared" si="43"/>
        <v>0</v>
      </c>
      <c r="BD143" s="81"/>
      <c r="BE143" s="82"/>
      <c r="BF143" s="83"/>
      <c r="BG143" s="44">
        <f t="shared" si="44"/>
        <v>0</v>
      </c>
      <c r="BH143" s="81"/>
      <c r="BI143" s="82"/>
      <c r="BJ143" s="83"/>
      <c r="BK143" s="44">
        <f t="shared" si="45"/>
        <v>0</v>
      </c>
    </row>
    <row r="144" spans="1:63" ht="14.25" customHeight="1" x14ac:dyDescent="0.25">
      <c r="A144" s="41"/>
      <c r="B144" s="42"/>
      <c r="C144" s="42"/>
      <c r="D144" s="35">
        <v>110</v>
      </c>
      <c r="E144" s="84"/>
      <c r="F144" s="42"/>
      <c r="G144" s="48" t="str">
        <f t="shared" si="28"/>
        <v/>
      </c>
      <c r="H144" s="25" t="str">
        <f t="array" ref="H144">IF(I144="","",IFERROR(INDEX(Lid!$F:$F,MATCH($E144,Lid!$A:$A,0)),""))</f>
        <v/>
      </c>
      <c r="I144" s="93" t="str">
        <f t="shared" si="29"/>
        <v/>
      </c>
      <c r="J144" s="48" t="str">
        <f t="shared" si="30"/>
        <v/>
      </c>
      <c r="K144" s="25" t="str">
        <f>IF(I144="","",IFERROR($D$6&amp;" "&amp;LEFT(INDEX(Lid!$B:$B,MATCH($E144,Lid!$A:$A,0)),1)&amp;MID(INDEX(Lid!$B:$B,MATCH($E144,Lid!$A:$A,0)),FIND(" ",INDEX(Lid!$B:$B,MATCH($E144,Lid!$A:$A,0))),256),""))</f>
        <v/>
      </c>
      <c r="L144" s="44" t="str">
        <f t="shared" si="31"/>
        <v/>
      </c>
      <c r="M144" s="44" t="str">
        <f t="shared" si="32"/>
        <v/>
      </c>
      <c r="N144" s="44" t="str">
        <f t="shared" si="33"/>
        <v/>
      </c>
      <c r="O144" s="42"/>
      <c r="P144" s="81"/>
      <c r="Q144" s="82"/>
      <c r="R144" s="83"/>
      <c r="S144" s="44">
        <f t="shared" si="34"/>
        <v>0</v>
      </c>
      <c r="T144" s="81"/>
      <c r="U144" s="82"/>
      <c r="V144" s="83"/>
      <c r="W144" s="44">
        <f t="shared" si="35"/>
        <v>0</v>
      </c>
      <c r="X144" s="81"/>
      <c r="Y144" s="82"/>
      <c r="Z144" s="83"/>
      <c r="AA144" s="44">
        <f t="shared" si="36"/>
        <v>0</v>
      </c>
      <c r="AB144" s="81"/>
      <c r="AC144" s="82"/>
      <c r="AD144" s="83"/>
      <c r="AE144" s="44">
        <f t="shared" si="37"/>
        <v>0</v>
      </c>
      <c r="AF144" s="81"/>
      <c r="AG144" s="82"/>
      <c r="AH144" s="83"/>
      <c r="AI144" s="44">
        <f t="shared" si="38"/>
        <v>0</v>
      </c>
      <c r="AJ144" s="81"/>
      <c r="AK144" s="82"/>
      <c r="AL144" s="83"/>
      <c r="AM144" s="44">
        <f t="shared" si="39"/>
        <v>0</v>
      </c>
      <c r="AN144" s="81"/>
      <c r="AO144" s="82"/>
      <c r="AP144" s="83"/>
      <c r="AQ144" s="44">
        <f t="shared" si="40"/>
        <v>0</v>
      </c>
      <c r="AR144" s="81"/>
      <c r="AS144" s="82"/>
      <c r="AT144" s="83"/>
      <c r="AU144" s="44">
        <f t="shared" si="41"/>
        <v>0</v>
      </c>
      <c r="AV144" s="81"/>
      <c r="AW144" s="82"/>
      <c r="AX144" s="83"/>
      <c r="AY144" s="44">
        <f t="shared" si="42"/>
        <v>0</v>
      </c>
      <c r="AZ144" s="81"/>
      <c r="BA144" s="82"/>
      <c r="BB144" s="83"/>
      <c r="BC144" s="44">
        <f t="shared" si="43"/>
        <v>0</v>
      </c>
      <c r="BD144" s="81"/>
      <c r="BE144" s="82"/>
      <c r="BF144" s="83"/>
      <c r="BG144" s="44">
        <f t="shared" si="44"/>
        <v>0</v>
      </c>
      <c r="BH144" s="81"/>
      <c r="BI144" s="82"/>
      <c r="BJ144" s="83"/>
      <c r="BK144" s="44">
        <f t="shared" si="45"/>
        <v>0</v>
      </c>
    </row>
    <row r="145" spans="1:63" ht="14.25" customHeight="1" x14ac:dyDescent="0.25">
      <c r="A145" s="41"/>
      <c r="B145" s="42"/>
      <c r="C145" s="42"/>
      <c r="D145" s="35">
        <v>111</v>
      </c>
      <c r="E145" s="84"/>
      <c r="F145" s="42"/>
      <c r="G145" s="48" t="str">
        <f t="shared" si="28"/>
        <v/>
      </c>
      <c r="H145" s="25" t="str">
        <f t="array" ref="H145">IF(I145="","",IFERROR(INDEX(Lid!$F:$F,MATCH($E145,Lid!$A:$A,0)),""))</f>
        <v/>
      </c>
      <c r="I145" s="93" t="str">
        <f t="shared" si="29"/>
        <v/>
      </c>
      <c r="J145" s="48" t="str">
        <f t="shared" si="30"/>
        <v/>
      </c>
      <c r="K145" s="25" t="str">
        <f>IF(I145="","",IFERROR($D$6&amp;" "&amp;LEFT(INDEX(Lid!$B:$B,MATCH($E145,Lid!$A:$A,0)),1)&amp;MID(INDEX(Lid!$B:$B,MATCH($E145,Lid!$A:$A,0)),FIND(" ",INDEX(Lid!$B:$B,MATCH($E145,Lid!$A:$A,0))),256),""))</f>
        <v/>
      </c>
      <c r="L145" s="44" t="str">
        <f t="shared" si="31"/>
        <v/>
      </c>
      <c r="M145" s="44" t="str">
        <f t="shared" si="32"/>
        <v/>
      </c>
      <c r="N145" s="44" t="str">
        <f t="shared" si="33"/>
        <v/>
      </c>
      <c r="O145" s="42"/>
      <c r="P145" s="81"/>
      <c r="Q145" s="82"/>
      <c r="R145" s="83"/>
      <c r="S145" s="44">
        <f t="shared" si="34"/>
        <v>0</v>
      </c>
      <c r="T145" s="81"/>
      <c r="U145" s="82"/>
      <c r="V145" s="83"/>
      <c r="W145" s="44">
        <f t="shared" si="35"/>
        <v>0</v>
      </c>
      <c r="X145" s="81"/>
      <c r="Y145" s="82"/>
      <c r="Z145" s="83"/>
      <c r="AA145" s="44">
        <f t="shared" si="36"/>
        <v>0</v>
      </c>
      <c r="AB145" s="81"/>
      <c r="AC145" s="82"/>
      <c r="AD145" s="83"/>
      <c r="AE145" s="44">
        <f t="shared" si="37"/>
        <v>0</v>
      </c>
      <c r="AF145" s="81"/>
      <c r="AG145" s="82"/>
      <c r="AH145" s="83"/>
      <c r="AI145" s="44">
        <f t="shared" si="38"/>
        <v>0</v>
      </c>
      <c r="AJ145" s="81"/>
      <c r="AK145" s="82"/>
      <c r="AL145" s="83"/>
      <c r="AM145" s="44">
        <f t="shared" si="39"/>
        <v>0</v>
      </c>
      <c r="AN145" s="81"/>
      <c r="AO145" s="82"/>
      <c r="AP145" s="83"/>
      <c r="AQ145" s="44">
        <f t="shared" si="40"/>
        <v>0</v>
      </c>
      <c r="AR145" s="81"/>
      <c r="AS145" s="82"/>
      <c r="AT145" s="83"/>
      <c r="AU145" s="44">
        <f t="shared" si="41"/>
        <v>0</v>
      </c>
      <c r="AV145" s="81"/>
      <c r="AW145" s="82"/>
      <c r="AX145" s="83"/>
      <c r="AY145" s="44">
        <f t="shared" si="42"/>
        <v>0</v>
      </c>
      <c r="AZ145" s="81"/>
      <c r="BA145" s="82"/>
      <c r="BB145" s="83"/>
      <c r="BC145" s="44">
        <f t="shared" si="43"/>
        <v>0</v>
      </c>
      <c r="BD145" s="81"/>
      <c r="BE145" s="82"/>
      <c r="BF145" s="83"/>
      <c r="BG145" s="44">
        <f t="shared" si="44"/>
        <v>0</v>
      </c>
      <c r="BH145" s="81"/>
      <c r="BI145" s="82"/>
      <c r="BJ145" s="83"/>
      <c r="BK145" s="44">
        <f t="shared" si="45"/>
        <v>0</v>
      </c>
    </row>
    <row r="146" spans="1:63" ht="14.25" customHeight="1" x14ac:dyDescent="0.25">
      <c r="A146" s="41"/>
      <c r="B146" s="42"/>
      <c r="C146" s="42"/>
      <c r="D146" s="35">
        <v>112</v>
      </c>
      <c r="E146" s="84"/>
      <c r="F146" s="42"/>
      <c r="G146" s="48" t="str">
        <f t="shared" si="28"/>
        <v/>
      </c>
      <c r="H146" s="25" t="str">
        <f t="array" ref="H146">IF(I146="","",IFERROR(INDEX(Lid!$F:$F,MATCH($E146,Lid!$A:$A,0)),""))</f>
        <v/>
      </c>
      <c r="I146" s="93" t="str">
        <f t="shared" si="29"/>
        <v/>
      </c>
      <c r="J146" s="48" t="str">
        <f t="shared" si="30"/>
        <v/>
      </c>
      <c r="K146" s="25" t="str">
        <f>IF(I146="","",IFERROR($D$6&amp;" "&amp;LEFT(INDEX(Lid!$B:$B,MATCH($E146,Lid!$A:$A,0)),1)&amp;MID(INDEX(Lid!$B:$B,MATCH($E146,Lid!$A:$A,0)),FIND(" ",INDEX(Lid!$B:$B,MATCH($E146,Lid!$A:$A,0))),256),""))</f>
        <v/>
      </c>
      <c r="L146" s="44" t="str">
        <f t="shared" si="31"/>
        <v/>
      </c>
      <c r="M146" s="44" t="str">
        <f t="shared" si="32"/>
        <v/>
      </c>
      <c r="N146" s="44" t="str">
        <f t="shared" si="33"/>
        <v/>
      </c>
      <c r="O146" s="42"/>
      <c r="P146" s="81"/>
      <c r="Q146" s="82"/>
      <c r="R146" s="83"/>
      <c r="S146" s="44">
        <f t="shared" si="34"/>
        <v>0</v>
      </c>
      <c r="T146" s="81"/>
      <c r="U146" s="82"/>
      <c r="V146" s="83"/>
      <c r="W146" s="44">
        <f t="shared" si="35"/>
        <v>0</v>
      </c>
      <c r="X146" s="81"/>
      <c r="Y146" s="82"/>
      <c r="Z146" s="83"/>
      <c r="AA146" s="44">
        <f t="shared" si="36"/>
        <v>0</v>
      </c>
      <c r="AB146" s="81"/>
      <c r="AC146" s="82"/>
      <c r="AD146" s="83"/>
      <c r="AE146" s="44">
        <f t="shared" si="37"/>
        <v>0</v>
      </c>
      <c r="AF146" s="81"/>
      <c r="AG146" s="82"/>
      <c r="AH146" s="83"/>
      <c r="AI146" s="44">
        <f t="shared" si="38"/>
        <v>0</v>
      </c>
      <c r="AJ146" s="81"/>
      <c r="AK146" s="82"/>
      <c r="AL146" s="83"/>
      <c r="AM146" s="44">
        <f t="shared" si="39"/>
        <v>0</v>
      </c>
      <c r="AN146" s="81"/>
      <c r="AO146" s="82"/>
      <c r="AP146" s="83"/>
      <c r="AQ146" s="44">
        <f t="shared" si="40"/>
        <v>0</v>
      </c>
      <c r="AR146" s="81"/>
      <c r="AS146" s="82"/>
      <c r="AT146" s="83"/>
      <c r="AU146" s="44">
        <f t="shared" si="41"/>
        <v>0</v>
      </c>
      <c r="AV146" s="81"/>
      <c r="AW146" s="82"/>
      <c r="AX146" s="83"/>
      <c r="AY146" s="44">
        <f t="shared" si="42"/>
        <v>0</v>
      </c>
      <c r="AZ146" s="81"/>
      <c r="BA146" s="82"/>
      <c r="BB146" s="83"/>
      <c r="BC146" s="44">
        <f t="shared" si="43"/>
        <v>0</v>
      </c>
      <c r="BD146" s="81"/>
      <c r="BE146" s="82"/>
      <c r="BF146" s="83"/>
      <c r="BG146" s="44">
        <f t="shared" si="44"/>
        <v>0</v>
      </c>
      <c r="BH146" s="81"/>
      <c r="BI146" s="82"/>
      <c r="BJ146" s="83"/>
      <c r="BK146" s="44">
        <f t="shared" si="45"/>
        <v>0</v>
      </c>
    </row>
    <row r="147" spans="1:63" ht="14.25" customHeight="1" x14ac:dyDescent="0.25">
      <c r="A147" s="41"/>
      <c r="B147" s="42"/>
      <c r="C147" s="42"/>
      <c r="D147" s="35">
        <v>113</v>
      </c>
      <c r="E147" s="84"/>
      <c r="F147" s="42"/>
      <c r="G147" s="48" t="str">
        <f t="shared" si="28"/>
        <v/>
      </c>
      <c r="H147" s="25" t="str">
        <f t="array" ref="H147">IF(I147="","",IFERROR(INDEX(Lid!$F:$F,MATCH($E147,Lid!$A:$A,0)),""))</f>
        <v/>
      </c>
      <c r="I147" s="93" t="str">
        <f t="shared" si="29"/>
        <v/>
      </c>
      <c r="J147" s="48" t="str">
        <f t="shared" si="30"/>
        <v/>
      </c>
      <c r="K147" s="25" t="str">
        <f>IF(I147="","",IFERROR($D$6&amp;" "&amp;LEFT(INDEX(Lid!$B:$B,MATCH($E147,Lid!$A:$A,0)),1)&amp;MID(INDEX(Lid!$B:$B,MATCH($E147,Lid!$A:$A,0)),FIND(" ",INDEX(Lid!$B:$B,MATCH($E147,Lid!$A:$A,0))),256),""))</f>
        <v/>
      </c>
      <c r="L147" s="44" t="str">
        <f t="shared" si="31"/>
        <v/>
      </c>
      <c r="M147" s="44" t="str">
        <f t="shared" si="32"/>
        <v/>
      </c>
      <c r="N147" s="44" t="str">
        <f t="shared" si="33"/>
        <v/>
      </c>
      <c r="O147" s="42"/>
      <c r="P147" s="81"/>
      <c r="Q147" s="82"/>
      <c r="R147" s="83"/>
      <c r="S147" s="44">
        <f t="shared" si="34"/>
        <v>0</v>
      </c>
      <c r="T147" s="81"/>
      <c r="U147" s="82"/>
      <c r="V147" s="83"/>
      <c r="W147" s="44">
        <f t="shared" si="35"/>
        <v>0</v>
      </c>
      <c r="X147" s="81"/>
      <c r="Y147" s="82"/>
      <c r="Z147" s="83"/>
      <c r="AA147" s="44">
        <f t="shared" si="36"/>
        <v>0</v>
      </c>
      <c r="AB147" s="81"/>
      <c r="AC147" s="82"/>
      <c r="AD147" s="83"/>
      <c r="AE147" s="44">
        <f t="shared" si="37"/>
        <v>0</v>
      </c>
      <c r="AF147" s="81"/>
      <c r="AG147" s="82"/>
      <c r="AH147" s="83"/>
      <c r="AI147" s="44">
        <f t="shared" si="38"/>
        <v>0</v>
      </c>
      <c r="AJ147" s="81"/>
      <c r="AK147" s="82"/>
      <c r="AL147" s="83"/>
      <c r="AM147" s="44">
        <f t="shared" si="39"/>
        <v>0</v>
      </c>
      <c r="AN147" s="81"/>
      <c r="AO147" s="82"/>
      <c r="AP147" s="83"/>
      <c r="AQ147" s="44">
        <f t="shared" si="40"/>
        <v>0</v>
      </c>
      <c r="AR147" s="81"/>
      <c r="AS147" s="82"/>
      <c r="AT147" s="83"/>
      <c r="AU147" s="44">
        <f t="shared" si="41"/>
        <v>0</v>
      </c>
      <c r="AV147" s="81"/>
      <c r="AW147" s="82"/>
      <c r="AX147" s="83"/>
      <c r="AY147" s="44">
        <f t="shared" si="42"/>
        <v>0</v>
      </c>
      <c r="AZ147" s="81"/>
      <c r="BA147" s="82"/>
      <c r="BB147" s="83"/>
      <c r="BC147" s="44">
        <f t="shared" si="43"/>
        <v>0</v>
      </c>
      <c r="BD147" s="81"/>
      <c r="BE147" s="82"/>
      <c r="BF147" s="83"/>
      <c r="BG147" s="44">
        <f t="shared" si="44"/>
        <v>0</v>
      </c>
      <c r="BH147" s="81"/>
      <c r="BI147" s="82"/>
      <c r="BJ147" s="83"/>
      <c r="BK147" s="44">
        <f t="shared" si="45"/>
        <v>0</v>
      </c>
    </row>
    <row r="148" spans="1:63" ht="14.25" customHeight="1" x14ac:dyDescent="0.25">
      <c r="A148" s="41"/>
      <c r="B148" s="42"/>
      <c r="C148" s="42"/>
      <c r="D148" s="35">
        <v>114</v>
      </c>
      <c r="E148" s="84"/>
      <c r="F148" s="42"/>
      <c r="G148" s="48" t="str">
        <f t="shared" si="28"/>
        <v/>
      </c>
      <c r="H148" s="25" t="str">
        <f t="array" ref="H148">IF(I148="","",IFERROR(INDEX(Lid!$F:$F,MATCH($E148,Lid!$A:$A,0)),""))</f>
        <v/>
      </c>
      <c r="I148" s="93" t="str">
        <f t="shared" si="29"/>
        <v/>
      </c>
      <c r="J148" s="48" t="str">
        <f t="shared" si="30"/>
        <v/>
      </c>
      <c r="K148" s="25" t="str">
        <f>IF(I148="","",IFERROR($D$6&amp;" "&amp;LEFT(INDEX(Lid!$B:$B,MATCH($E148,Lid!$A:$A,0)),1)&amp;MID(INDEX(Lid!$B:$B,MATCH($E148,Lid!$A:$A,0)),FIND(" ",INDEX(Lid!$B:$B,MATCH($E148,Lid!$A:$A,0))),256),""))</f>
        <v/>
      </c>
      <c r="L148" s="44" t="str">
        <f t="shared" si="31"/>
        <v/>
      </c>
      <c r="M148" s="44" t="str">
        <f t="shared" si="32"/>
        <v/>
      </c>
      <c r="N148" s="44" t="str">
        <f t="shared" si="33"/>
        <v/>
      </c>
      <c r="O148" s="42"/>
      <c r="P148" s="81"/>
      <c r="Q148" s="82"/>
      <c r="R148" s="83"/>
      <c r="S148" s="44">
        <f t="shared" si="34"/>
        <v>0</v>
      </c>
      <c r="T148" s="81"/>
      <c r="U148" s="82"/>
      <c r="V148" s="83"/>
      <c r="W148" s="44">
        <f t="shared" si="35"/>
        <v>0</v>
      </c>
      <c r="X148" s="81"/>
      <c r="Y148" s="82"/>
      <c r="Z148" s="83"/>
      <c r="AA148" s="44">
        <f t="shared" si="36"/>
        <v>0</v>
      </c>
      <c r="AB148" s="81"/>
      <c r="AC148" s="82"/>
      <c r="AD148" s="83"/>
      <c r="AE148" s="44">
        <f t="shared" si="37"/>
        <v>0</v>
      </c>
      <c r="AF148" s="81"/>
      <c r="AG148" s="82"/>
      <c r="AH148" s="83"/>
      <c r="AI148" s="44">
        <f t="shared" si="38"/>
        <v>0</v>
      </c>
      <c r="AJ148" s="81"/>
      <c r="AK148" s="82"/>
      <c r="AL148" s="83"/>
      <c r="AM148" s="44">
        <f t="shared" si="39"/>
        <v>0</v>
      </c>
      <c r="AN148" s="81"/>
      <c r="AO148" s="82"/>
      <c r="AP148" s="83"/>
      <c r="AQ148" s="44">
        <f t="shared" si="40"/>
        <v>0</v>
      </c>
      <c r="AR148" s="81"/>
      <c r="AS148" s="82"/>
      <c r="AT148" s="83"/>
      <c r="AU148" s="44">
        <f t="shared" si="41"/>
        <v>0</v>
      </c>
      <c r="AV148" s="81"/>
      <c r="AW148" s="82"/>
      <c r="AX148" s="83"/>
      <c r="AY148" s="44">
        <f t="shared" si="42"/>
        <v>0</v>
      </c>
      <c r="AZ148" s="81"/>
      <c r="BA148" s="82"/>
      <c r="BB148" s="83"/>
      <c r="BC148" s="44">
        <f t="shared" si="43"/>
        <v>0</v>
      </c>
      <c r="BD148" s="81"/>
      <c r="BE148" s="82"/>
      <c r="BF148" s="83"/>
      <c r="BG148" s="44">
        <f t="shared" si="44"/>
        <v>0</v>
      </c>
      <c r="BH148" s="81"/>
      <c r="BI148" s="82"/>
      <c r="BJ148" s="83"/>
      <c r="BK148" s="44">
        <f t="shared" si="45"/>
        <v>0</v>
      </c>
    </row>
    <row r="149" spans="1:63" ht="14.25" customHeight="1" x14ac:dyDescent="0.25">
      <c r="A149" s="41"/>
      <c r="B149" s="42"/>
      <c r="C149" s="42"/>
      <c r="D149" s="35">
        <v>115</v>
      </c>
      <c r="E149" s="84"/>
      <c r="F149" s="42"/>
      <c r="G149" s="48" t="str">
        <f t="shared" si="28"/>
        <v/>
      </c>
      <c r="H149" s="25" t="str">
        <f t="array" ref="H149">IF(I149="","",IFERROR(INDEX(Lid!$F:$F,MATCH($E149,Lid!$A:$A,0)),""))</f>
        <v/>
      </c>
      <c r="I149" s="93" t="str">
        <f t="shared" si="29"/>
        <v/>
      </c>
      <c r="J149" s="48" t="str">
        <f t="shared" si="30"/>
        <v/>
      </c>
      <c r="K149" s="25" t="str">
        <f>IF(I149="","",IFERROR($D$6&amp;" "&amp;LEFT(INDEX(Lid!$B:$B,MATCH($E149,Lid!$A:$A,0)),1)&amp;MID(INDEX(Lid!$B:$B,MATCH($E149,Lid!$A:$A,0)),FIND(" ",INDEX(Lid!$B:$B,MATCH($E149,Lid!$A:$A,0))),256),""))</f>
        <v/>
      </c>
      <c r="L149" s="44" t="str">
        <f t="shared" si="31"/>
        <v/>
      </c>
      <c r="M149" s="44" t="str">
        <f t="shared" si="32"/>
        <v/>
      </c>
      <c r="N149" s="44" t="str">
        <f t="shared" si="33"/>
        <v/>
      </c>
      <c r="O149" s="42"/>
      <c r="P149" s="81"/>
      <c r="Q149" s="82"/>
      <c r="R149" s="83"/>
      <c r="S149" s="44">
        <f t="shared" si="34"/>
        <v>0</v>
      </c>
      <c r="T149" s="81"/>
      <c r="U149" s="82"/>
      <c r="V149" s="83"/>
      <c r="W149" s="44">
        <f t="shared" si="35"/>
        <v>0</v>
      </c>
      <c r="X149" s="81"/>
      <c r="Y149" s="82"/>
      <c r="Z149" s="83"/>
      <c r="AA149" s="44">
        <f t="shared" si="36"/>
        <v>0</v>
      </c>
      <c r="AB149" s="81"/>
      <c r="AC149" s="82"/>
      <c r="AD149" s="83"/>
      <c r="AE149" s="44">
        <f t="shared" si="37"/>
        <v>0</v>
      </c>
      <c r="AF149" s="81"/>
      <c r="AG149" s="82"/>
      <c r="AH149" s="83"/>
      <c r="AI149" s="44">
        <f t="shared" si="38"/>
        <v>0</v>
      </c>
      <c r="AJ149" s="81"/>
      <c r="AK149" s="82"/>
      <c r="AL149" s="83"/>
      <c r="AM149" s="44">
        <f t="shared" si="39"/>
        <v>0</v>
      </c>
      <c r="AN149" s="81"/>
      <c r="AO149" s="82"/>
      <c r="AP149" s="83"/>
      <c r="AQ149" s="44">
        <f t="shared" si="40"/>
        <v>0</v>
      </c>
      <c r="AR149" s="81"/>
      <c r="AS149" s="82"/>
      <c r="AT149" s="83"/>
      <c r="AU149" s="44">
        <f t="shared" si="41"/>
        <v>0</v>
      </c>
      <c r="AV149" s="81"/>
      <c r="AW149" s="82"/>
      <c r="AX149" s="83"/>
      <c r="AY149" s="44">
        <f t="shared" si="42"/>
        <v>0</v>
      </c>
      <c r="AZ149" s="81"/>
      <c r="BA149" s="82"/>
      <c r="BB149" s="83"/>
      <c r="BC149" s="44">
        <f t="shared" si="43"/>
        <v>0</v>
      </c>
      <c r="BD149" s="81"/>
      <c r="BE149" s="82"/>
      <c r="BF149" s="83"/>
      <c r="BG149" s="44">
        <f t="shared" si="44"/>
        <v>0</v>
      </c>
      <c r="BH149" s="81"/>
      <c r="BI149" s="82"/>
      <c r="BJ149" s="83"/>
      <c r="BK149" s="44">
        <f t="shared" si="45"/>
        <v>0</v>
      </c>
    </row>
    <row r="150" spans="1:63" ht="14.25" customHeight="1" x14ac:dyDescent="0.25">
      <c r="A150" s="41"/>
      <c r="B150" s="42"/>
      <c r="C150" s="42"/>
      <c r="D150" s="35">
        <v>116</v>
      </c>
      <c r="E150" s="84"/>
      <c r="F150" s="42"/>
      <c r="G150" s="48" t="str">
        <f t="shared" si="28"/>
        <v/>
      </c>
      <c r="H150" s="25" t="str">
        <f t="array" ref="H150">IF(I150="","",IFERROR(INDEX(Lid!$F:$F,MATCH($E150,Lid!$A:$A,0)),""))</f>
        <v/>
      </c>
      <c r="I150" s="93" t="str">
        <f t="shared" si="29"/>
        <v/>
      </c>
      <c r="J150" s="48" t="str">
        <f t="shared" si="30"/>
        <v/>
      </c>
      <c r="K150" s="25" t="str">
        <f>IF(I150="","",IFERROR($D$6&amp;" "&amp;LEFT(INDEX(Lid!$B:$B,MATCH($E150,Lid!$A:$A,0)),1)&amp;MID(INDEX(Lid!$B:$B,MATCH($E150,Lid!$A:$A,0)),FIND(" ",INDEX(Lid!$B:$B,MATCH($E150,Lid!$A:$A,0))),256),""))</f>
        <v/>
      </c>
      <c r="L150" s="44" t="str">
        <f t="shared" si="31"/>
        <v/>
      </c>
      <c r="M150" s="44" t="str">
        <f t="shared" si="32"/>
        <v/>
      </c>
      <c r="N150" s="44" t="str">
        <f t="shared" si="33"/>
        <v/>
      </c>
      <c r="O150" s="42"/>
      <c r="P150" s="81"/>
      <c r="Q150" s="82"/>
      <c r="R150" s="83"/>
      <c r="S150" s="44">
        <f t="shared" si="34"/>
        <v>0</v>
      </c>
      <c r="T150" s="81"/>
      <c r="U150" s="82"/>
      <c r="V150" s="83"/>
      <c r="W150" s="44">
        <f t="shared" si="35"/>
        <v>0</v>
      </c>
      <c r="X150" s="81"/>
      <c r="Y150" s="82"/>
      <c r="Z150" s="83"/>
      <c r="AA150" s="44">
        <f t="shared" si="36"/>
        <v>0</v>
      </c>
      <c r="AB150" s="81"/>
      <c r="AC150" s="82"/>
      <c r="AD150" s="83"/>
      <c r="AE150" s="44">
        <f t="shared" si="37"/>
        <v>0</v>
      </c>
      <c r="AF150" s="81"/>
      <c r="AG150" s="82"/>
      <c r="AH150" s="83"/>
      <c r="AI150" s="44">
        <f t="shared" si="38"/>
        <v>0</v>
      </c>
      <c r="AJ150" s="81"/>
      <c r="AK150" s="82"/>
      <c r="AL150" s="83"/>
      <c r="AM150" s="44">
        <f t="shared" si="39"/>
        <v>0</v>
      </c>
      <c r="AN150" s="81"/>
      <c r="AO150" s="82"/>
      <c r="AP150" s="83"/>
      <c r="AQ150" s="44">
        <f t="shared" si="40"/>
        <v>0</v>
      </c>
      <c r="AR150" s="81"/>
      <c r="AS150" s="82"/>
      <c r="AT150" s="83"/>
      <c r="AU150" s="44">
        <f t="shared" si="41"/>
        <v>0</v>
      </c>
      <c r="AV150" s="81"/>
      <c r="AW150" s="82"/>
      <c r="AX150" s="83"/>
      <c r="AY150" s="44">
        <f t="shared" si="42"/>
        <v>0</v>
      </c>
      <c r="AZ150" s="81"/>
      <c r="BA150" s="82"/>
      <c r="BB150" s="83"/>
      <c r="BC150" s="44">
        <f t="shared" si="43"/>
        <v>0</v>
      </c>
      <c r="BD150" s="81"/>
      <c r="BE150" s="82"/>
      <c r="BF150" s="83"/>
      <c r="BG150" s="44">
        <f t="shared" si="44"/>
        <v>0</v>
      </c>
      <c r="BH150" s="81"/>
      <c r="BI150" s="82"/>
      <c r="BJ150" s="83"/>
      <c r="BK150" s="44">
        <f t="shared" si="45"/>
        <v>0</v>
      </c>
    </row>
    <row r="151" spans="1:63" ht="14.25" customHeight="1" x14ac:dyDescent="0.25">
      <c r="A151" s="41"/>
      <c r="B151" s="42"/>
      <c r="C151" s="42"/>
      <c r="D151" s="35">
        <v>117</v>
      </c>
      <c r="E151" s="84"/>
      <c r="F151" s="42"/>
      <c r="G151" s="48" t="str">
        <f t="shared" si="28"/>
        <v/>
      </c>
      <c r="H151" s="25" t="str">
        <f t="array" ref="H151">IF(I151="","",IFERROR(INDEX(Lid!$F:$F,MATCH($E151,Lid!$A:$A,0)),""))</f>
        <v/>
      </c>
      <c r="I151" s="93" t="str">
        <f t="shared" si="29"/>
        <v/>
      </c>
      <c r="J151" s="48" t="str">
        <f t="shared" si="30"/>
        <v/>
      </c>
      <c r="K151" s="25" t="str">
        <f>IF(I151="","",IFERROR($D$6&amp;" "&amp;LEFT(INDEX(Lid!$B:$B,MATCH($E151,Lid!$A:$A,0)),1)&amp;MID(INDEX(Lid!$B:$B,MATCH($E151,Lid!$A:$A,0)),FIND(" ",INDEX(Lid!$B:$B,MATCH($E151,Lid!$A:$A,0))),256),""))</f>
        <v/>
      </c>
      <c r="L151" s="44" t="str">
        <f t="shared" si="31"/>
        <v/>
      </c>
      <c r="M151" s="44" t="str">
        <f t="shared" si="32"/>
        <v/>
      </c>
      <c r="N151" s="44" t="str">
        <f t="shared" si="33"/>
        <v/>
      </c>
      <c r="O151" s="42"/>
      <c r="P151" s="81"/>
      <c r="Q151" s="82"/>
      <c r="R151" s="83"/>
      <c r="S151" s="44">
        <f t="shared" si="34"/>
        <v>0</v>
      </c>
      <c r="T151" s="81"/>
      <c r="U151" s="82"/>
      <c r="V151" s="83"/>
      <c r="W151" s="44">
        <f t="shared" si="35"/>
        <v>0</v>
      </c>
      <c r="X151" s="81"/>
      <c r="Y151" s="82"/>
      <c r="Z151" s="83"/>
      <c r="AA151" s="44">
        <f t="shared" si="36"/>
        <v>0</v>
      </c>
      <c r="AB151" s="81"/>
      <c r="AC151" s="82"/>
      <c r="AD151" s="83"/>
      <c r="AE151" s="44">
        <f t="shared" si="37"/>
        <v>0</v>
      </c>
      <c r="AF151" s="81"/>
      <c r="AG151" s="82"/>
      <c r="AH151" s="83"/>
      <c r="AI151" s="44">
        <f t="shared" si="38"/>
        <v>0</v>
      </c>
      <c r="AJ151" s="81"/>
      <c r="AK151" s="82"/>
      <c r="AL151" s="83"/>
      <c r="AM151" s="44">
        <f t="shared" si="39"/>
        <v>0</v>
      </c>
      <c r="AN151" s="81"/>
      <c r="AO151" s="82"/>
      <c r="AP151" s="83"/>
      <c r="AQ151" s="44">
        <f t="shared" si="40"/>
        <v>0</v>
      </c>
      <c r="AR151" s="81"/>
      <c r="AS151" s="82"/>
      <c r="AT151" s="83"/>
      <c r="AU151" s="44">
        <f t="shared" si="41"/>
        <v>0</v>
      </c>
      <c r="AV151" s="81"/>
      <c r="AW151" s="82"/>
      <c r="AX151" s="83"/>
      <c r="AY151" s="44">
        <f t="shared" si="42"/>
        <v>0</v>
      </c>
      <c r="AZ151" s="81"/>
      <c r="BA151" s="82"/>
      <c r="BB151" s="83"/>
      <c r="BC151" s="44">
        <f t="shared" si="43"/>
        <v>0</v>
      </c>
      <c r="BD151" s="81"/>
      <c r="BE151" s="82"/>
      <c r="BF151" s="83"/>
      <c r="BG151" s="44">
        <f t="shared" si="44"/>
        <v>0</v>
      </c>
      <c r="BH151" s="81"/>
      <c r="BI151" s="82"/>
      <c r="BJ151" s="83"/>
      <c r="BK151" s="44">
        <f t="shared" si="45"/>
        <v>0</v>
      </c>
    </row>
    <row r="152" spans="1:63" ht="14.25" customHeight="1" x14ac:dyDescent="0.25">
      <c r="A152" s="41"/>
      <c r="B152" s="42"/>
      <c r="C152" s="42"/>
      <c r="D152" s="35">
        <v>118</v>
      </c>
      <c r="E152" s="84"/>
      <c r="F152" s="42"/>
      <c r="G152" s="48" t="str">
        <f t="shared" si="28"/>
        <v/>
      </c>
      <c r="H152" s="25" t="str">
        <f t="array" ref="H152">IF(I152="","",IFERROR(INDEX(Lid!$F:$F,MATCH($E152,Lid!$A:$A,0)),""))</f>
        <v/>
      </c>
      <c r="I152" s="93" t="str">
        <f t="shared" si="29"/>
        <v/>
      </c>
      <c r="J152" s="48" t="str">
        <f t="shared" si="30"/>
        <v/>
      </c>
      <c r="K152" s="25" t="str">
        <f>IF(I152="","",IFERROR($D$6&amp;" "&amp;LEFT(INDEX(Lid!$B:$B,MATCH($E152,Lid!$A:$A,0)),1)&amp;MID(INDEX(Lid!$B:$B,MATCH($E152,Lid!$A:$A,0)),FIND(" ",INDEX(Lid!$B:$B,MATCH($E152,Lid!$A:$A,0))),256),""))</f>
        <v/>
      </c>
      <c r="L152" s="44" t="str">
        <f t="shared" si="31"/>
        <v/>
      </c>
      <c r="M152" s="44" t="str">
        <f t="shared" si="32"/>
        <v/>
      </c>
      <c r="N152" s="44" t="str">
        <f t="shared" si="33"/>
        <v/>
      </c>
      <c r="O152" s="42"/>
      <c r="P152" s="81"/>
      <c r="Q152" s="82"/>
      <c r="R152" s="83"/>
      <c r="S152" s="44">
        <f t="shared" si="34"/>
        <v>0</v>
      </c>
      <c r="T152" s="81"/>
      <c r="U152" s="82"/>
      <c r="V152" s="83"/>
      <c r="W152" s="44">
        <f t="shared" si="35"/>
        <v>0</v>
      </c>
      <c r="X152" s="81"/>
      <c r="Y152" s="82"/>
      <c r="Z152" s="83"/>
      <c r="AA152" s="44">
        <f t="shared" si="36"/>
        <v>0</v>
      </c>
      <c r="AB152" s="81"/>
      <c r="AC152" s="82"/>
      <c r="AD152" s="83"/>
      <c r="AE152" s="44">
        <f t="shared" si="37"/>
        <v>0</v>
      </c>
      <c r="AF152" s="81"/>
      <c r="AG152" s="82"/>
      <c r="AH152" s="83"/>
      <c r="AI152" s="44">
        <f t="shared" si="38"/>
        <v>0</v>
      </c>
      <c r="AJ152" s="81"/>
      <c r="AK152" s="82"/>
      <c r="AL152" s="83"/>
      <c r="AM152" s="44">
        <f t="shared" si="39"/>
        <v>0</v>
      </c>
      <c r="AN152" s="81"/>
      <c r="AO152" s="82"/>
      <c r="AP152" s="83"/>
      <c r="AQ152" s="44">
        <f t="shared" si="40"/>
        <v>0</v>
      </c>
      <c r="AR152" s="81"/>
      <c r="AS152" s="82"/>
      <c r="AT152" s="83"/>
      <c r="AU152" s="44">
        <f t="shared" si="41"/>
        <v>0</v>
      </c>
      <c r="AV152" s="81"/>
      <c r="AW152" s="82"/>
      <c r="AX152" s="83"/>
      <c r="AY152" s="44">
        <f t="shared" si="42"/>
        <v>0</v>
      </c>
      <c r="AZ152" s="81"/>
      <c r="BA152" s="82"/>
      <c r="BB152" s="83"/>
      <c r="BC152" s="44">
        <f t="shared" si="43"/>
        <v>0</v>
      </c>
      <c r="BD152" s="81"/>
      <c r="BE152" s="82"/>
      <c r="BF152" s="83"/>
      <c r="BG152" s="44">
        <f t="shared" si="44"/>
        <v>0</v>
      </c>
      <c r="BH152" s="81"/>
      <c r="BI152" s="82"/>
      <c r="BJ152" s="83"/>
      <c r="BK152" s="44">
        <f t="shared" si="45"/>
        <v>0</v>
      </c>
    </row>
    <row r="153" spans="1:63" ht="14.25" customHeight="1" x14ac:dyDescent="0.25">
      <c r="A153" s="41"/>
      <c r="B153" s="42"/>
      <c r="C153" s="42"/>
      <c r="D153" s="35">
        <v>119</v>
      </c>
      <c r="E153" s="84"/>
      <c r="F153" s="42"/>
      <c r="G153" s="48" t="str">
        <f t="shared" si="28"/>
        <v/>
      </c>
      <c r="H153" s="25" t="str">
        <f t="array" ref="H153">IF(I153="","",IFERROR(INDEX(Lid!$F:$F,MATCH($E153,Lid!$A:$A,0)),""))</f>
        <v/>
      </c>
      <c r="I153" s="93" t="str">
        <f t="shared" si="29"/>
        <v/>
      </c>
      <c r="J153" s="48" t="str">
        <f t="shared" si="30"/>
        <v/>
      </c>
      <c r="K153" s="25" t="str">
        <f>IF(I153="","",IFERROR($D$6&amp;" "&amp;LEFT(INDEX(Lid!$B:$B,MATCH($E153,Lid!$A:$A,0)),1)&amp;MID(INDEX(Lid!$B:$B,MATCH($E153,Lid!$A:$A,0)),FIND(" ",INDEX(Lid!$B:$B,MATCH($E153,Lid!$A:$A,0))),256),""))</f>
        <v/>
      </c>
      <c r="L153" s="44" t="str">
        <f t="shared" si="31"/>
        <v/>
      </c>
      <c r="M153" s="44" t="str">
        <f t="shared" si="32"/>
        <v/>
      </c>
      <c r="N153" s="44" t="str">
        <f t="shared" si="33"/>
        <v/>
      </c>
      <c r="O153" s="42"/>
      <c r="P153" s="81"/>
      <c r="Q153" s="82"/>
      <c r="R153" s="83"/>
      <c r="S153" s="44">
        <f t="shared" si="34"/>
        <v>0</v>
      </c>
      <c r="T153" s="81"/>
      <c r="U153" s="82"/>
      <c r="V153" s="83"/>
      <c r="W153" s="44">
        <f t="shared" si="35"/>
        <v>0</v>
      </c>
      <c r="X153" s="81"/>
      <c r="Y153" s="82"/>
      <c r="Z153" s="83"/>
      <c r="AA153" s="44">
        <f t="shared" si="36"/>
        <v>0</v>
      </c>
      <c r="AB153" s="81"/>
      <c r="AC153" s="82"/>
      <c r="AD153" s="83"/>
      <c r="AE153" s="44">
        <f t="shared" si="37"/>
        <v>0</v>
      </c>
      <c r="AF153" s="81"/>
      <c r="AG153" s="82"/>
      <c r="AH153" s="83"/>
      <c r="AI153" s="44">
        <f t="shared" si="38"/>
        <v>0</v>
      </c>
      <c r="AJ153" s="81"/>
      <c r="AK153" s="82"/>
      <c r="AL153" s="83"/>
      <c r="AM153" s="44">
        <f t="shared" si="39"/>
        <v>0</v>
      </c>
      <c r="AN153" s="81"/>
      <c r="AO153" s="82"/>
      <c r="AP153" s="83"/>
      <c r="AQ153" s="44">
        <f t="shared" si="40"/>
        <v>0</v>
      </c>
      <c r="AR153" s="81"/>
      <c r="AS153" s="82"/>
      <c r="AT153" s="83"/>
      <c r="AU153" s="44">
        <f t="shared" si="41"/>
        <v>0</v>
      </c>
      <c r="AV153" s="81"/>
      <c r="AW153" s="82"/>
      <c r="AX153" s="83"/>
      <c r="AY153" s="44">
        <f t="shared" si="42"/>
        <v>0</v>
      </c>
      <c r="AZ153" s="81"/>
      <c r="BA153" s="82"/>
      <c r="BB153" s="83"/>
      <c r="BC153" s="44">
        <f t="shared" si="43"/>
        <v>0</v>
      </c>
      <c r="BD153" s="81"/>
      <c r="BE153" s="82"/>
      <c r="BF153" s="83"/>
      <c r="BG153" s="44">
        <f t="shared" si="44"/>
        <v>0</v>
      </c>
      <c r="BH153" s="81"/>
      <c r="BI153" s="82"/>
      <c r="BJ153" s="83"/>
      <c r="BK153" s="44">
        <f t="shared" si="45"/>
        <v>0</v>
      </c>
    </row>
    <row r="154" spans="1:63" ht="14.25" customHeight="1" x14ac:dyDescent="0.25">
      <c r="A154" s="41"/>
      <c r="B154" s="42"/>
      <c r="C154" s="42"/>
      <c r="D154" s="35">
        <v>120</v>
      </c>
      <c r="E154" s="84"/>
      <c r="F154" s="42"/>
      <c r="G154" s="48" t="str">
        <f t="shared" si="28"/>
        <v/>
      </c>
      <c r="H154" s="25" t="str">
        <f t="array" ref="H154">IF(I154="","",IFERROR(INDEX(Lid!$F:$F,MATCH($E154,Lid!$A:$A,0)),""))</f>
        <v/>
      </c>
      <c r="I154" s="93" t="str">
        <f t="shared" si="29"/>
        <v/>
      </c>
      <c r="J154" s="48" t="str">
        <f t="shared" si="30"/>
        <v/>
      </c>
      <c r="K154" s="25" t="str">
        <f>IF(I154="","",IFERROR($D$6&amp;" "&amp;LEFT(INDEX(Lid!$B:$B,MATCH($E154,Lid!$A:$A,0)),1)&amp;MID(INDEX(Lid!$B:$B,MATCH($E154,Lid!$A:$A,0)),FIND(" ",INDEX(Lid!$B:$B,MATCH($E154,Lid!$A:$A,0))),256),""))</f>
        <v/>
      </c>
      <c r="L154" s="44" t="str">
        <f t="shared" si="31"/>
        <v/>
      </c>
      <c r="M154" s="44" t="str">
        <f t="shared" si="32"/>
        <v/>
      </c>
      <c r="N154" s="44" t="str">
        <f t="shared" si="33"/>
        <v/>
      </c>
      <c r="O154" s="42"/>
      <c r="P154" s="81"/>
      <c r="Q154" s="82"/>
      <c r="R154" s="83"/>
      <c r="S154" s="44">
        <f t="shared" si="34"/>
        <v>0</v>
      </c>
      <c r="T154" s="81"/>
      <c r="U154" s="82"/>
      <c r="V154" s="83"/>
      <c r="W154" s="44">
        <f t="shared" si="35"/>
        <v>0</v>
      </c>
      <c r="X154" s="81"/>
      <c r="Y154" s="82"/>
      <c r="Z154" s="83"/>
      <c r="AA154" s="44">
        <f t="shared" si="36"/>
        <v>0</v>
      </c>
      <c r="AB154" s="81"/>
      <c r="AC154" s="82"/>
      <c r="AD154" s="83"/>
      <c r="AE154" s="44">
        <f t="shared" si="37"/>
        <v>0</v>
      </c>
      <c r="AF154" s="81"/>
      <c r="AG154" s="82"/>
      <c r="AH154" s="83"/>
      <c r="AI154" s="44">
        <f t="shared" si="38"/>
        <v>0</v>
      </c>
      <c r="AJ154" s="81"/>
      <c r="AK154" s="82"/>
      <c r="AL154" s="83"/>
      <c r="AM154" s="44">
        <f t="shared" si="39"/>
        <v>0</v>
      </c>
      <c r="AN154" s="81"/>
      <c r="AO154" s="82"/>
      <c r="AP154" s="83"/>
      <c r="AQ154" s="44">
        <f t="shared" si="40"/>
        <v>0</v>
      </c>
      <c r="AR154" s="81"/>
      <c r="AS154" s="82"/>
      <c r="AT154" s="83"/>
      <c r="AU154" s="44">
        <f t="shared" si="41"/>
        <v>0</v>
      </c>
      <c r="AV154" s="81"/>
      <c r="AW154" s="82"/>
      <c r="AX154" s="83"/>
      <c r="AY154" s="44">
        <f t="shared" si="42"/>
        <v>0</v>
      </c>
      <c r="AZ154" s="81"/>
      <c r="BA154" s="82"/>
      <c r="BB154" s="83"/>
      <c r="BC154" s="44">
        <f t="shared" si="43"/>
        <v>0</v>
      </c>
      <c r="BD154" s="81"/>
      <c r="BE154" s="82"/>
      <c r="BF154" s="83"/>
      <c r="BG154" s="44">
        <f t="shared" si="44"/>
        <v>0</v>
      </c>
      <c r="BH154" s="81"/>
      <c r="BI154" s="82"/>
      <c r="BJ154" s="83"/>
      <c r="BK154" s="44">
        <f t="shared" si="45"/>
        <v>0</v>
      </c>
    </row>
    <row r="155" spans="1:63" ht="14.25" customHeight="1" x14ac:dyDescent="0.25">
      <c r="A155" s="41"/>
      <c r="B155" s="42"/>
      <c r="C155" s="42"/>
      <c r="D155" s="35">
        <v>121</v>
      </c>
      <c r="E155" s="84"/>
      <c r="F155" s="42"/>
      <c r="G155" s="48" t="str">
        <f t="shared" si="28"/>
        <v/>
      </c>
      <c r="H155" s="25" t="str">
        <f t="array" ref="H155">IF(I155="","",IFERROR(INDEX(Lid!$F:$F,MATCH($E155,Lid!$A:$A,0)),""))</f>
        <v/>
      </c>
      <c r="I155" s="93" t="str">
        <f t="shared" si="29"/>
        <v/>
      </c>
      <c r="J155" s="48" t="str">
        <f t="shared" si="30"/>
        <v/>
      </c>
      <c r="K155" s="25" t="str">
        <f>IF(I155="","",IFERROR($D$6&amp;" "&amp;LEFT(INDEX(Lid!$B:$B,MATCH($E155,Lid!$A:$A,0)),1)&amp;MID(INDEX(Lid!$B:$B,MATCH($E155,Lid!$A:$A,0)),FIND(" ",INDEX(Lid!$B:$B,MATCH($E155,Lid!$A:$A,0))),256),""))</f>
        <v/>
      </c>
      <c r="L155" s="44" t="str">
        <f t="shared" si="31"/>
        <v/>
      </c>
      <c r="M155" s="44" t="str">
        <f t="shared" si="32"/>
        <v/>
      </c>
      <c r="N155" s="44" t="str">
        <f t="shared" si="33"/>
        <v/>
      </c>
      <c r="O155" s="42"/>
      <c r="P155" s="81"/>
      <c r="Q155" s="82"/>
      <c r="R155" s="83"/>
      <c r="S155" s="44">
        <f t="shared" si="34"/>
        <v>0</v>
      </c>
      <c r="T155" s="81"/>
      <c r="U155" s="82"/>
      <c r="V155" s="83"/>
      <c r="W155" s="44">
        <f t="shared" si="35"/>
        <v>0</v>
      </c>
      <c r="X155" s="81"/>
      <c r="Y155" s="82"/>
      <c r="Z155" s="83"/>
      <c r="AA155" s="44">
        <f t="shared" si="36"/>
        <v>0</v>
      </c>
      <c r="AB155" s="81"/>
      <c r="AC155" s="82"/>
      <c r="AD155" s="83"/>
      <c r="AE155" s="44">
        <f t="shared" si="37"/>
        <v>0</v>
      </c>
      <c r="AF155" s="81"/>
      <c r="AG155" s="82"/>
      <c r="AH155" s="83"/>
      <c r="AI155" s="44">
        <f t="shared" si="38"/>
        <v>0</v>
      </c>
      <c r="AJ155" s="81"/>
      <c r="AK155" s="82"/>
      <c r="AL155" s="83"/>
      <c r="AM155" s="44">
        <f t="shared" si="39"/>
        <v>0</v>
      </c>
      <c r="AN155" s="81"/>
      <c r="AO155" s="82"/>
      <c r="AP155" s="83"/>
      <c r="AQ155" s="44">
        <f t="shared" si="40"/>
        <v>0</v>
      </c>
      <c r="AR155" s="81"/>
      <c r="AS155" s="82"/>
      <c r="AT155" s="83"/>
      <c r="AU155" s="44">
        <f t="shared" si="41"/>
        <v>0</v>
      </c>
      <c r="AV155" s="81"/>
      <c r="AW155" s="82"/>
      <c r="AX155" s="83"/>
      <c r="AY155" s="44">
        <f t="shared" si="42"/>
        <v>0</v>
      </c>
      <c r="AZ155" s="81"/>
      <c r="BA155" s="82"/>
      <c r="BB155" s="83"/>
      <c r="BC155" s="44">
        <f t="shared" si="43"/>
        <v>0</v>
      </c>
      <c r="BD155" s="81"/>
      <c r="BE155" s="82"/>
      <c r="BF155" s="83"/>
      <c r="BG155" s="44">
        <f t="shared" si="44"/>
        <v>0</v>
      </c>
      <c r="BH155" s="81"/>
      <c r="BI155" s="82"/>
      <c r="BJ155" s="83"/>
      <c r="BK155" s="44">
        <f t="shared" si="45"/>
        <v>0</v>
      </c>
    </row>
    <row r="156" spans="1:63" ht="14.25" customHeight="1" x14ac:dyDescent="0.25">
      <c r="A156" s="41"/>
      <c r="B156" s="42"/>
      <c r="C156" s="42"/>
      <c r="D156" s="35">
        <v>122</v>
      </c>
      <c r="E156" s="84"/>
      <c r="F156" s="42"/>
      <c r="G156" s="48" t="str">
        <f t="shared" si="28"/>
        <v/>
      </c>
      <c r="H156" s="25" t="str">
        <f t="array" ref="H156">IF(I156="","",IFERROR(INDEX(Lid!$F:$F,MATCH($E156,Lid!$A:$A,0)),""))</f>
        <v/>
      </c>
      <c r="I156" s="93" t="str">
        <f t="shared" si="29"/>
        <v/>
      </c>
      <c r="J156" s="48" t="str">
        <f t="shared" si="30"/>
        <v/>
      </c>
      <c r="K156" s="25" t="str">
        <f>IF(I156="","",IFERROR($D$6&amp;" "&amp;LEFT(INDEX(Lid!$B:$B,MATCH($E156,Lid!$A:$A,0)),1)&amp;MID(INDEX(Lid!$B:$B,MATCH($E156,Lid!$A:$A,0)),FIND(" ",INDEX(Lid!$B:$B,MATCH($E156,Lid!$A:$A,0))),256),""))</f>
        <v/>
      </c>
      <c r="L156" s="44" t="str">
        <f t="shared" si="31"/>
        <v/>
      </c>
      <c r="M156" s="44" t="str">
        <f t="shared" si="32"/>
        <v/>
      </c>
      <c r="N156" s="44" t="str">
        <f t="shared" si="33"/>
        <v/>
      </c>
      <c r="O156" s="42"/>
      <c r="P156" s="81"/>
      <c r="Q156" s="82"/>
      <c r="R156" s="83"/>
      <c r="S156" s="44">
        <f t="shared" si="34"/>
        <v>0</v>
      </c>
      <c r="T156" s="81"/>
      <c r="U156" s="82"/>
      <c r="V156" s="83"/>
      <c r="W156" s="44">
        <f t="shared" si="35"/>
        <v>0</v>
      </c>
      <c r="X156" s="81"/>
      <c r="Y156" s="82"/>
      <c r="Z156" s="83"/>
      <c r="AA156" s="44">
        <f t="shared" si="36"/>
        <v>0</v>
      </c>
      <c r="AB156" s="81"/>
      <c r="AC156" s="82"/>
      <c r="AD156" s="83"/>
      <c r="AE156" s="44">
        <f t="shared" si="37"/>
        <v>0</v>
      </c>
      <c r="AF156" s="81"/>
      <c r="AG156" s="82"/>
      <c r="AH156" s="83"/>
      <c r="AI156" s="44">
        <f t="shared" si="38"/>
        <v>0</v>
      </c>
      <c r="AJ156" s="81"/>
      <c r="AK156" s="82"/>
      <c r="AL156" s="83"/>
      <c r="AM156" s="44">
        <f t="shared" si="39"/>
        <v>0</v>
      </c>
      <c r="AN156" s="81"/>
      <c r="AO156" s="82"/>
      <c r="AP156" s="83"/>
      <c r="AQ156" s="44">
        <f t="shared" si="40"/>
        <v>0</v>
      </c>
      <c r="AR156" s="81"/>
      <c r="AS156" s="82"/>
      <c r="AT156" s="83"/>
      <c r="AU156" s="44">
        <f t="shared" si="41"/>
        <v>0</v>
      </c>
      <c r="AV156" s="81"/>
      <c r="AW156" s="82"/>
      <c r="AX156" s="83"/>
      <c r="AY156" s="44">
        <f t="shared" si="42"/>
        <v>0</v>
      </c>
      <c r="AZ156" s="81"/>
      <c r="BA156" s="82"/>
      <c r="BB156" s="83"/>
      <c r="BC156" s="44">
        <f t="shared" si="43"/>
        <v>0</v>
      </c>
      <c r="BD156" s="81"/>
      <c r="BE156" s="82"/>
      <c r="BF156" s="83"/>
      <c r="BG156" s="44">
        <f t="shared" si="44"/>
        <v>0</v>
      </c>
      <c r="BH156" s="81"/>
      <c r="BI156" s="82"/>
      <c r="BJ156" s="83"/>
      <c r="BK156" s="44">
        <f t="shared" si="45"/>
        <v>0</v>
      </c>
    </row>
    <row r="157" spans="1:63" ht="14.25" customHeight="1" x14ac:dyDescent="0.25">
      <c r="A157" s="41"/>
      <c r="B157" s="42"/>
      <c r="C157" s="42"/>
      <c r="D157" s="35">
        <v>123</v>
      </c>
      <c r="E157" s="84"/>
      <c r="F157" s="42"/>
      <c r="G157" s="48" t="str">
        <f t="shared" si="28"/>
        <v/>
      </c>
      <c r="H157" s="25" t="str">
        <f t="array" ref="H157">IF(I157="","",IFERROR(INDEX(Lid!$F:$F,MATCH($E157,Lid!$A:$A,0)),""))</f>
        <v/>
      </c>
      <c r="I157" s="93" t="str">
        <f t="shared" si="29"/>
        <v/>
      </c>
      <c r="J157" s="48" t="str">
        <f t="shared" si="30"/>
        <v/>
      </c>
      <c r="K157" s="25" t="str">
        <f>IF(I157="","",IFERROR($D$6&amp;" "&amp;LEFT(INDEX(Lid!$B:$B,MATCH($E157,Lid!$A:$A,0)),1)&amp;MID(INDEX(Lid!$B:$B,MATCH($E157,Lid!$A:$A,0)),FIND(" ",INDEX(Lid!$B:$B,MATCH($E157,Lid!$A:$A,0))),256),""))</f>
        <v/>
      </c>
      <c r="L157" s="44" t="str">
        <f t="shared" si="31"/>
        <v/>
      </c>
      <c r="M157" s="44" t="str">
        <f t="shared" si="32"/>
        <v/>
      </c>
      <c r="N157" s="44" t="str">
        <f t="shared" si="33"/>
        <v/>
      </c>
      <c r="O157" s="42"/>
      <c r="P157" s="81"/>
      <c r="Q157" s="82"/>
      <c r="R157" s="83"/>
      <c r="S157" s="44">
        <f t="shared" si="34"/>
        <v>0</v>
      </c>
      <c r="T157" s="81"/>
      <c r="U157" s="82"/>
      <c r="V157" s="83"/>
      <c r="W157" s="44">
        <f t="shared" si="35"/>
        <v>0</v>
      </c>
      <c r="X157" s="81"/>
      <c r="Y157" s="82"/>
      <c r="Z157" s="83"/>
      <c r="AA157" s="44">
        <f t="shared" si="36"/>
        <v>0</v>
      </c>
      <c r="AB157" s="81"/>
      <c r="AC157" s="82"/>
      <c r="AD157" s="83"/>
      <c r="AE157" s="44">
        <f t="shared" si="37"/>
        <v>0</v>
      </c>
      <c r="AF157" s="81"/>
      <c r="AG157" s="82"/>
      <c r="AH157" s="83"/>
      <c r="AI157" s="44">
        <f t="shared" si="38"/>
        <v>0</v>
      </c>
      <c r="AJ157" s="81"/>
      <c r="AK157" s="82"/>
      <c r="AL157" s="83"/>
      <c r="AM157" s="44">
        <f t="shared" si="39"/>
        <v>0</v>
      </c>
      <c r="AN157" s="81"/>
      <c r="AO157" s="82"/>
      <c r="AP157" s="83"/>
      <c r="AQ157" s="44">
        <f t="shared" si="40"/>
        <v>0</v>
      </c>
      <c r="AR157" s="81"/>
      <c r="AS157" s="82"/>
      <c r="AT157" s="83"/>
      <c r="AU157" s="44">
        <f t="shared" si="41"/>
        <v>0</v>
      </c>
      <c r="AV157" s="81"/>
      <c r="AW157" s="82"/>
      <c r="AX157" s="83"/>
      <c r="AY157" s="44">
        <f t="shared" si="42"/>
        <v>0</v>
      </c>
      <c r="AZ157" s="81"/>
      <c r="BA157" s="82"/>
      <c r="BB157" s="83"/>
      <c r="BC157" s="44">
        <f t="shared" si="43"/>
        <v>0</v>
      </c>
      <c r="BD157" s="81"/>
      <c r="BE157" s="82"/>
      <c r="BF157" s="83"/>
      <c r="BG157" s="44">
        <f t="shared" si="44"/>
        <v>0</v>
      </c>
      <c r="BH157" s="81"/>
      <c r="BI157" s="82"/>
      <c r="BJ157" s="83"/>
      <c r="BK157" s="44">
        <f t="shared" si="45"/>
        <v>0</v>
      </c>
    </row>
    <row r="158" spans="1:63" ht="14.25" customHeight="1" x14ac:dyDescent="0.25">
      <c r="A158" s="41"/>
      <c r="B158" s="42"/>
      <c r="C158" s="42"/>
      <c r="D158" s="35">
        <v>124</v>
      </c>
      <c r="E158" s="84"/>
      <c r="F158" s="42"/>
      <c r="G158" s="48" t="str">
        <f t="shared" si="28"/>
        <v/>
      </c>
      <c r="H158" s="25" t="str">
        <f t="array" ref="H158">IF(I158="","",IFERROR(INDEX(Lid!$F:$F,MATCH($E158,Lid!$A:$A,0)),""))</f>
        <v/>
      </c>
      <c r="I158" s="93" t="str">
        <f t="shared" si="29"/>
        <v/>
      </c>
      <c r="J158" s="48" t="str">
        <f t="shared" si="30"/>
        <v/>
      </c>
      <c r="K158" s="25" t="str">
        <f>IF(I158="","",IFERROR($D$6&amp;" "&amp;LEFT(INDEX(Lid!$B:$B,MATCH($E158,Lid!$A:$A,0)),1)&amp;MID(INDEX(Lid!$B:$B,MATCH($E158,Lid!$A:$A,0)),FIND(" ",INDEX(Lid!$B:$B,MATCH($E158,Lid!$A:$A,0))),256),""))</f>
        <v/>
      </c>
      <c r="L158" s="44" t="str">
        <f t="shared" si="31"/>
        <v/>
      </c>
      <c r="M158" s="44" t="str">
        <f t="shared" si="32"/>
        <v/>
      </c>
      <c r="N158" s="44" t="str">
        <f t="shared" si="33"/>
        <v/>
      </c>
      <c r="O158" s="42"/>
      <c r="P158" s="81"/>
      <c r="Q158" s="82"/>
      <c r="R158" s="83"/>
      <c r="S158" s="44">
        <f t="shared" si="34"/>
        <v>0</v>
      </c>
      <c r="T158" s="81"/>
      <c r="U158" s="82"/>
      <c r="V158" s="83"/>
      <c r="W158" s="44">
        <f t="shared" si="35"/>
        <v>0</v>
      </c>
      <c r="X158" s="81"/>
      <c r="Y158" s="82"/>
      <c r="Z158" s="83"/>
      <c r="AA158" s="44">
        <f t="shared" si="36"/>
        <v>0</v>
      </c>
      <c r="AB158" s="81"/>
      <c r="AC158" s="82"/>
      <c r="AD158" s="83"/>
      <c r="AE158" s="44">
        <f t="shared" si="37"/>
        <v>0</v>
      </c>
      <c r="AF158" s="81"/>
      <c r="AG158" s="82"/>
      <c r="AH158" s="83"/>
      <c r="AI158" s="44">
        <f t="shared" si="38"/>
        <v>0</v>
      </c>
      <c r="AJ158" s="81"/>
      <c r="AK158" s="82"/>
      <c r="AL158" s="83"/>
      <c r="AM158" s="44">
        <f t="shared" si="39"/>
        <v>0</v>
      </c>
      <c r="AN158" s="81"/>
      <c r="AO158" s="82"/>
      <c r="AP158" s="83"/>
      <c r="AQ158" s="44">
        <f t="shared" si="40"/>
        <v>0</v>
      </c>
      <c r="AR158" s="81"/>
      <c r="AS158" s="82"/>
      <c r="AT158" s="83"/>
      <c r="AU158" s="44">
        <f t="shared" si="41"/>
        <v>0</v>
      </c>
      <c r="AV158" s="81"/>
      <c r="AW158" s="82"/>
      <c r="AX158" s="83"/>
      <c r="AY158" s="44">
        <f t="shared" si="42"/>
        <v>0</v>
      </c>
      <c r="AZ158" s="81"/>
      <c r="BA158" s="82"/>
      <c r="BB158" s="83"/>
      <c r="BC158" s="44">
        <f t="shared" si="43"/>
        <v>0</v>
      </c>
      <c r="BD158" s="81"/>
      <c r="BE158" s="82"/>
      <c r="BF158" s="83"/>
      <c r="BG158" s="44">
        <f t="shared" si="44"/>
        <v>0</v>
      </c>
      <c r="BH158" s="81"/>
      <c r="BI158" s="82"/>
      <c r="BJ158" s="83"/>
      <c r="BK158" s="44">
        <f t="shared" si="45"/>
        <v>0</v>
      </c>
    </row>
    <row r="159" spans="1:63" ht="14.25" customHeight="1" x14ac:dyDescent="0.25">
      <c r="A159" s="41"/>
      <c r="B159" s="42"/>
      <c r="C159" s="42"/>
      <c r="D159" s="35">
        <v>125</v>
      </c>
      <c r="E159" s="84"/>
      <c r="F159" s="42"/>
      <c r="G159" s="48" t="str">
        <f t="shared" si="28"/>
        <v/>
      </c>
      <c r="H159" s="25" t="str">
        <f t="array" ref="H159">IF(I159="","",IFERROR(INDEX(Lid!$F:$F,MATCH($E159,Lid!$A:$A,0)),""))</f>
        <v/>
      </c>
      <c r="I159" s="93" t="str">
        <f t="shared" si="29"/>
        <v/>
      </c>
      <c r="J159" s="48" t="str">
        <f t="shared" si="30"/>
        <v/>
      </c>
      <c r="K159" s="25" t="str">
        <f>IF(I159="","",IFERROR($D$6&amp;" "&amp;LEFT(INDEX(Lid!$B:$B,MATCH($E159,Lid!$A:$A,0)),1)&amp;MID(INDEX(Lid!$B:$B,MATCH($E159,Lid!$A:$A,0)),FIND(" ",INDEX(Lid!$B:$B,MATCH($E159,Lid!$A:$A,0))),256),""))</f>
        <v/>
      </c>
      <c r="L159" s="44" t="str">
        <f t="shared" si="31"/>
        <v/>
      </c>
      <c r="M159" s="44" t="str">
        <f t="shared" si="32"/>
        <v/>
      </c>
      <c r="N159" s="44" t="str">
        <f t="shared" si="33"/>
        <v/>
      </c>
      <c r="O159" s="42"/>
      <c r="P159" s="81"/>
      <c r="Q159" s="82"/>
      <c r="R159" s="83"/>
      <c r="S159" s="44">
        <f t="shared" si="34"/>
        <v>0</v>
      </c>
      <c r="T159" s="81"/>
      <c r="U159" s="82"/>
      <c r="V159" s="83"/>
      <c r="W159" s="44">
        <f t="shared" si="35"/>
        <v>0</v>
      </c>
      <c r="X159" s="81"/>
      <c r="Y159" s="82"/>
      <c r="Z159" s="83"/>
      <c r="AA159" s="44">
        <f t="shared" si="36"/>
        <v>0</v>
      </c>
      <c r="AB159" s="81"/>
      <c r="AC159" s="82"/>
      <c r="AD159" s="83"/>
      <c r="AE159" s="44">
        <f t="shared" si="37"/>
        <v>0</v>
      </c>
      <c r="AF159" s="81"/>
      <c r="AG159" s="82"/>
      <c r="AH159" s="83"/>
      <c r="AI159" s="44">
        <f t="shared" si="38"/>
        <v>0</v>
      </c>
      <c r="AJ159" s="81"/>
      <c r="AK159" s="82"/>
      <c r="AL159" s="83"/>
      <c r="AM159" s="44">
        <f t="shared" si="39"/>
        <v>0</v>
      </c>
      <c r="AN159" s="81"/>
      <c r="AO159" s="82"/>
      <c r="AP159" s="83"/>
      <c r="AQ159" s="44">
        <f t="shared" si="40"/>
        <v>0</v>
      </c>
      <c r="AR159" s="81"/>
      <c r="AS159" s="82"/>
      <c r="AT159" s="83"/>
      <c r="AU159" s="44">
        <f t="shared" si="41"/>
        <v>0</v>
      </c>
      <c r="AV159" s="81"/>
      <c r="AW159" s="82"/>
      <c r="AX159" s="83"/>
      <c r="AY159" s="44">
        <f t="shared" si="42"/>
        <v>0</v>
      </c>
      <c r="AZ159" s="81"/>
      <c r="BA159" s="82"/>
      <c r="BB159" s="83"/>
      <c r="BC159" s="44">
        <f t="shared" si="43"/>
        <v>0</v>
      </c>
      <c r="BD159" s="81"/>
      <c r="BE159" s="82"/>
      <c r="BF159" s="83"/>
      <c r="BG159" s="44">
        <f t="shared" si="44"/>
        <v>0</v>
      </c>
      <c r="BH159" s="81"/>
      <c r="BI159" s="82"/>
      <c r="BJ159" s="83"/>
      <c r="BK159" s="44">
        <f t="shared" si="45"/>
        <v>0</v>
      </c>
    </row>
    <row r="160" spans="1:63" ht="14.25" customHeight="1" x14ac:dyDescent="0.25">
      <c r="A160" s="41"/>
      <c r="B160" s="42"/>
      <c r="C160" s="42"/>
      <c r="D160" s="35">
        <v>126</v>
      </c>
      <c r="E160" s="84"/>
      <c r="F160" s="42"/>
      <c r="G160" s="48" t="str">
        <f t="shared" si="28"/>
        <v/>
      </c>
      <c r="H160" s="25" t="str">
        <f t="array" ref="H160">IF(I160="","",IFERROR(INDEX(Lid!$F:$F,MATCH($E160,Lid!$A:$A,0)),""))</f>
        <v/>
      </c>
      <c r="I160" s="93" t="str">
        <f t="shared" si="29"/>
        <v/>
      </c>
      <c r="J160" s="48" t="str">
        <f t="shared" si="30"/>
        <v/>
      </c>
      <c r="K160" s="25" t="str">
        <f>IF(I160="","",IFERROR($D$6&amp;" "&amp;LEFT(INDEX(Lid!$B:$B,MATCH($E160,Lid!$A:$A,0)),1)&amp;MID(INDEX(Lid!$B:$B,MATCH($E160,Lid!$A:$A,0)),FIND(" ",INDEX(Lid!$B:$B,MATCH($E160,Lid!$A:$A,0))),256),""))</f>
        <v/>
      </c>
      <c r="L160" s="44" t="str">
        <f t="shared" si="31"/>
        <v/>
      </c>
      <c r="M160" s="44" t="str">
        <f t="shared" si="32"/>
        <v/>
      </c>
      <c r="N160" s="44" t="str">
        <f t="shared" si="33"/>
        <v/>
      </c>
      <c r="O160" s="42"/>
      <c r="P160" s="81"/>
      <c r="Q160" s="82"/>
      <c r="R160" s="83"/>
      <c r="S160" s="44">
        <f t="shared" si="34"/>
        <v>0</v>
      </c>
      <c r="T160" s="81"/>
      <c r="U160" s="82"/>
      <c r="V160" s="83"/>
      <c r="W160" s="44">
        <f t="shared" si="35"/>
        <v>0</v>
      </c>
      <c r="X160" s="81"/>
      <c r="Y160" s="82"/>
      <c r="Z160" s="83"/>
      <c r="AA160" s="44">
        <f t="shared" si="36"/>
        <v>0</v>
      </c>
      <c r="AB160" s="81"/>
      <c r="AC160" s="82"/>
      <c r="AD160" s="83"/>
      <c r="AE160" s="44">
        <f t="shared" si="37"/>
        <v>0</v>
      </c>
      <c r="AF160" s="81"/>
      <c r="AG160" s="82"/>
      <c r="AH160" s="83"/>
      <c r="AI160" s="44">
        <f t="shared" si="38"/>
        <v>0</v>
      </c>
      <c r="AJ160" s="81"/>
      <c r="AK160" s="82"/>
      <c r="AL160" s="83"/>
      <c r="AM160" s="44">
        <f t="shared" si="39"/>
        <v>0</v>
      </c>
      <c r="AN160" s="81"/>
      <c r="AO160" s="82"/>
      <c r="AP160" s="83"/>
      <c r="AQ160" s="44">
        <f t="shared" si="40"/>
        <v>0</v>
      </c>
      <c r="AR160" s="81"/>
      <c r="AS160" s="82"/>
      <c r="AT160" s="83"/>
      <c r="AU160" s="44">
        <f t="shared" si="41"/>
        <v>0</v>
      </c>
      <c r="AV160" s="81"/>
      <c r="AW160" s="82"/>
      <c r="AX160" s="83"/>
      <c r="AY160" s="44">
        <f t="shared" si="42"/>
        <v>0</v>
      </c>
      <c r="AZ160" s="81"/>
      <c r="BA160" s="82"/>
      <c r="BB160" s="83"/>
      <c r="BC160" s="44">
        <f t="shared" si="43"/>
        <v>0</v>
      </c>
      <c r="BD160" s="81"/>
      <c r="BE160" s="82"/>
      <c r="BF160" s="83"/>
      <c r="BG160" s="44">
        <f t="shared" si="44"/>
        <v>0</v>
      </c>
      <c r="BH160" s="81"/>
      <c r="BI160" s="82"/>
      <c r="BJ160" s="83"/>
      <c r="BK160" s="44">
        <f t="shared" si="45"/>
        <v>0</v>
      </c>
    </row>
    <row r="161" spans="1:63" ht="14.25" customHeight="1" x14ac:dyDescent="0.25">
      <c r="A161" s="41"/>
      <c r="B161" s="42"/>
      <c r="C161" s="42"/>
      <c r="D161" s="35">
        <v>127</v>
      </c>
      <c r="E161" s="84"/>
      <c r="F161" s="42"/>
      <c r="G161" s="48" t="str">
        <f t="shared" si="28"/>
        <v/>
      </c>
      <c r="H161" s="25" t="str">
        <f t="array" ref="H161">IF(I161="","",IFERROR(INDEX(Lid!$F:$F,MATCH($E161,Lid!$A:$A,0)),""))</f>
        <v/>
      </c>
      <c r="I161" s="93" t="str">
        <f t="shared" si="29"/>
        <v/>
      </c>
      <c r="J161" s="48" t="str">
        <f t="shared" si="30"/>
        <v/>
      </c>
      <c r="K161" s="25" t="str">
        <f>IF(I161="","",IFERROR($D$6&amp;" "&amp;LEFT(INDEX(Lid!$B:$B,MATCH($E161,Lid!$A:$A,0)),1)&amp;MID(INDEX(Lid!$B:$B,MATCH($E161,Lid!$A:$A,0)),FIND(" ",INDEX(Lid!$B:$B,MATCH($E161,Lid!$A:$A,0))),256),""))</f>
        <v/>
      </c>
      <c r="L161" s="44" t="str">
        <f t="shared" si="31"/>
        <v/>
      </c>
      <c r="M161" s="44" t="str">
        <f t="shared" si="32"/>
        <v/>
      </c>
      <c r="N161" s="44" t="str">
        <f t="shared" si="33"/>
        <v/>
      </c>
      <c r="O161" s="42"/>
      <c r="P161" s="81"/>
      <c r="Q161" s="82"/>
      <c r="R161" s="83"/>
      <c r="S161" s="44">
        <f t="shared" si="34"/>
        <v>0</v>
      </c>
      <c r="T161" s="81"/>
      <c r="U161" s="82"/>
      <c r="V161" s="83"/>
      <c r="W161" s="44">
        <f t="shared" si="35"/>
        <v>0</v>
      </c>
      <c r="X161" s="81"/>
      <c r="Y161" s="82"/>
      <c r="Z161" s="83"/>
      <c r="AA161" s="44">
        <f t="shared" si="36"/>
        <v>0</v>
      </c>
      <c r="AB161" s="81"/>
      <c r="AC161" s="82"/>
      <c r="AD161" s="83"/>
      <c r="AE161" s="44">
        <f t="shared" si="37"/>
        <v>0</v>
      </c>
      <c r="AF161" s="81"/>
      <c r="AG161" s="82"/>
      <c r="AH161" s="83"/>
      <c r="AI161" s="44">
        <f t="shared" si="38"/>
        <v>0</v>
      </c>
      <c r="AJ161" s="81"/>
      <c r="AK161" s="82"/>
      <c r="AL161" s="83"/>
      <c r="AM161" s="44">
        <f t="shared" si="39"/>
        <v>0</v>
      </c>
      <c r="AN161" s="81"/>
      <c r="AO161" s="82"/>
      <c r="AP161" s="83"/>
      <c r="AQ161" s="44">
        <f t="shared" si="40"/>
        <v>0</v>
      </c>
      <c r="AR161" s="81"/>
      <c r="AS161" s="82"/>
      <c r="AT161" s="83"/>
      <c r="AU161" s="44">
        <f t="shared" si="41"/>
        <v>0</v>
      </c>
      <c r="AV161" s="81"/>
      <c r="AW161" s="82"/>
      <c r="AX161" s="83"/>
      <c r="AY161" s="44">
        <f t="shared" si="42"/>
        <v>0</v>
      </c>
      <c r="AZ161" s="81"/>
      <c r="BA161" s="82"/>
      <c r="BB161" s="83"/>
      <c r="BC161" s="44">
        <f t="shared" si="43"/>
        <v>0</v>
      </c>
      <c r="BD161" s="81"/>
      <c r="BE161" s="82"/>
      <c r="BF161" s="83"/>
      <c r="BG161" s="44">
        <f t="shared" si="44"/>
        <v>0</v>
      </c>
      <c r="BH161" s="81"/>
      <c r="BI161" s="82"/>
      <c r="BJ161" s="83"/>
      <c r="BK161" s="44">
        <f t="shared" si="45"/>
        <v>0</v>
      </c>
    </row>
    <row r="162" spans="1:63" ht="14.25" customHeight="1" x14ac:dyDescent="0.25">
      <c r="A162" s="41"/>
      <c r="B162" s="42"/>
      <c r="C162" s="42"/>
      <c r="D162" s="35">
        <v>128</v>
      </c>
      <c r="E162" s="84"/>
      <c r="F162" s="42"/>
      <c r="G162" s="48" t="str">
        <f t="shared" si="28"/>
        <v/>
      </c>
      <c r="H162" s="25" t="str">
        <f t="array" ref="H162">IF(I162="","",IFERROR(INDEX(Lid!$F:$F,MATCH($E162,Lid!$A:$A,0)),""))</f>
        <v/>
      </c>
      <c r="I162" s="93" t="str">
        <f t="shared" si="29"/>
        <v/>
      </c>
      <c r="J162" s="48" t="str">
        <f t="shared" si="30"/>
        <v/>
      </c>
      <c r="K162" s="25" t="str">
        <f>IF(I162="","",IFERROR($D$6&amp;" "&amp;LEFT(INDEX(Lid!$B:$B,MATCH($E162,Lid!$A:$A,0)),1)&amp;MID(INDEX(Lid!$B:$B,MATCH($E162,Lid!$A:$A,0)),FIND(" ",INDEX(Lid!$B:$B,MATCH($E162,Lid!$A:$A,0))),256),""))</f>
        <v/>
      </c>
      <c r="L162" s="44" t="str">
        <f t="shared" si="31"/>
        <v/>
      </c>
      <c r="M162" s="44" t="str">
        <f t="shared" si="32"/>
        <v/>
      </c>
      <c r="N162" s="44" t="str">
        <f t="shared" si="33"/>
        <v/>
      </c>
      <c r="O162" s="42"/>
      <c r="P162" s="81"/>
      <c r="Q162" s="82"/>
      <c r="R162" s="83"/>
      <c r="S162" s="44">
        <f t="shared" si="34"/>
        <v>0</v>
      </c>
      <c r="T162" s="81"/>
      <c r="U162" s="82"/>
      <c r="V162" s="83"/>
      <c r="W162" s="44">
        <f t="shared" si="35"/>
        <v>0</v>
      </c>
      <c r="X162" s="81"/>
      <c r="Y162" s="82"/>
      <c r="Z162" s="83"/>
      <c r="AA162" s="44">
        <f t="shared" si="36"/>
        <v>0</v>
      </c>
      <c r="AB162" s="81"/>
      <c r="AC162" s="82"/>
      <c r="AD162" s="83"/>
      <c r="AE162" s="44">
        <f t="shared" si="37"/>
        <v>0</v>
      </c>
      <c r="AF162" s="81"/>
      <c r="AG162" s="82"/>
      <c r="AH162" s="83"/>
      <c r="AI162" s="44">
        <f t="shared" si="38"/>
        <v>0</v>
      </c>
      <c r="AJ162" s="81"/>
      <c r="AK162" s="82"/>
      <c r="AL162" s="83"/>
      <c r="AM162" s="44">
        <f t="shared" si="39"/>
        <v>0</v>
      </c>
      <c r="AN162" s="81"/>
      <c r="AO162" s="82"/>
      <c r="AP162" s="83"/>
      <c r="AQ162" s="44">
        <f t="shared" si="40"/>
        <v>0</v>
      </c>
      <c r="AR162" s="81"/>
      <c r="AS162" s="82"/>
      <c r="AT162" s="83"/>
      <c r="AU162" s="44">
        <f t="shared" si="41"/>
        <v>0</v>
      </c>
      <c r="AV162" s="81"/>
      <c r="AW162" s="82"/>
      <c r="AX162" s="83"/>
      <c r="AY162" s="44">
        <f t="shared" si="42"/>
        <v>0</v>
      </c>
      <c r="AZ162" s="81"/>
      <c r="BA162" s="82"/>
      <c r="BB162" s="83"/>
      <c r="BC162" s="44">
        <f t="shared" si="43"/>
        <v>0</v>
      </c>
      <c r="BD162" s="81"/>
      <c r="BE162" s="82"/>
      <c r="BF162" s="83"/>
      <c r="BG162" s="44">
        <f t="shared" si="44"/>
        <v>0</v>
      </c>
      <c r="BH162" s="81"/>
      <c r="BI162" s="82"/>
      <c r="BJ162" s="83"/>
      <c r="BK162" s="44">
        <f t="shared" si="45"/>
        <v>0</v>
      </c>
    </row>
    <row r="163" spans="1:63" ht="14.25" customHeight="1" x14ac:dyDescent="0.25">
      <c r="A163" s="41"/>
      <c r="B163" s="42"/>
      <c r="C163" s="42"/>
      <c r="D163" s="35">
        <v>129</v>
      </c>
      <c r="E163" s="84"/>
      <c r="F163" s="42"/>
      <c r="G163" s="48" t="str">
        <f t="shared" si="28"/>
        <v/>
      </c>
      <c r="H163" s="25" t="str">
        <f t="array" ref="H163">IF(I163="","",IFERROR(INDEX(Lid!$F:$F,MATCH($E163,Lid!$A:$A,0)),""))</f>
        <v/>
      </c>
      <c r="I163" s="93" t="str">
        <f t="shared" si="29"/>
        <v/>
      </c>
      <c r="J163" s="48" t="str">
        <f t="shared" si="30"/>
        <v/>
      </c>
      <c r="K163" s="25" t="str">
        <f>IF(I163="","",IFERROR($D$6&amp;" "&amp;LEFT(INDEX(Lid!$B:$B,MATCH($E163,Lid!$A:$A,0)),1)&amp;MID(INDEX(Lid!$B:$B,MATCH($E163,Lid!$A:$A,0)),FIND(" ",INDEX(Lid!$B:$B,MATCH($E163,Lid!$A:$A,0))),256),""))</f>
        <v/>
      </c>
      <c r="L163" s="44" t="str">
        <f t="shared" si="31"/>
        <v/>
      </c>
      <c r="M163" s="44" t="str">
        <f t="shared" si="32"/>
        <v/>
      </c>
      <c r="N163" s="44" t="str">
        <f t="shared" si="33"/>
        <v/>
      </c>
      <c r="O163" s="42"/>
      <c r="P163" s="81"/>
      <c r="Q163" s="82"/>
      <c r="R163" s="83"/>
      <c r="S163" s="44">
        <f t="shared" si="34"/>
        <v>0</v>
      </c>
      <c r="T163" s="81"/>
      <c r="U163" s="82"/>
      <c r="V163" s="83"/>
      <c r="W163" s="44">
        <f t="shared" si="35"/>
        <v>0</v>
      </c>
      <c r="X163" s="81"/>
      <c r="Y163" s="82"/>
      <c r="Z163" s="83"/>
      <c r="AA163" s="44">
        <f t="shared" si="36"/>
        <v>0</v>
      </c>
      <c r="AB163" s="81"/>
      <c r="AC163" s="82"/>
      <c r="AD163" s="83"/>
      <c r="AE163" s="44">
        <f t="shared" si="37"/>
        <v>0</v>
      </c>
      <c r="AF163" s="81"/>
      <c r="AG163" s="82"/>
      <c r="AH163" s="83"/>
      <c r="AI163" s="44">
        <f t="shared" si="38"/>
        <v>0</v>
      </c>
      <c r="AJ163" s="81"/>
      <c r="AK163" s="82"/>
      <c r="AL163" s="83"/>
      <c r="AM163" s="44">
        <f t="shared" si="39"/>
        <v>0</v>
      </c>
      <c r="AN163" s="81"/>
      <c r="AO163" s="82"/>
      <c r="AP163" s="83"/>
      <c r="AQ163" s="44">
        <f t="shared" si="40"/>
        <v>0</v>
      </c>
      <c r="AR163" s="81"/>
      <c r="AS163" s="82"/>
      <c r="AT163" s="83"/>
      <c r="AU163" s="44">
        <f t="shared" si="41"/>
        <v>0</v>
      </c>
      <c r="AV163" s="81"/>
      <c r="AW163" s="82"/>
      <c r="AX163" s="83"/>
      <c r="AY163" s="44">
        <f t="shared" si="42"/>
        <v>0</v>
      </c>
      <c r="AZ163" s="81"/>
      <c r="BA163" s="82"/>
      <c r="BB163" s="83"/>
      <c r="BC163" s="44">
        <f t="shared" si="43"/>
        <v>0</v>
      </c>
      <c r="BD163" s="81"/>
      <c r="BE163" s="82"/>
      <c r="BF163" s="83"/>
      <c r="BG163" s="44">
        <f t="shared" si="44"/>
        <v>0</v>
      </c>
      <c r="BH163" s="81"/>
      <c r="BI163" s="82"/>
      <c r="BJ163" s="83"/>
      <c r="BK163" s="44">
        <f t="shared" si="45"/>
        <v>0</v>
      </c>
    </row>
    <row r="164" spans="1:63" ht="14.25" customHeight="1" x14ac:dyDescent="0.25">
      <c r="A164" s="41"/>
      <c r="B164" s="42"/>
      <c r="C164" s="42"/>
      <c r="D164" s="35">
        <v>130</v>
      </c>
      <c r="E164" s="84"/>
      <c r="F164" s="42"/>
      <c r="G164" s="48" t="str">
        <f t="shared" si="28"/>
        <v/>
      </c>
      <c r="H164" s="25" t="str">
        <f t="array" ref="H164">IF(I164="","",IFERROR(INDEX(Lid!$F:$F,MATCH($E164,Lid!$A:$A,0)),""))</f>
        <v/>
      </c>
      <c r="I164" s="93" t="str">
        <f t="shared" si="29"/>
        <v/>
      </c>
      <c r="J164" s="48" t="str">
        <f t="shared" si="30"/>
        <v/>
      </c>
      <c r="K164" s="25" t="str">
        <f>IF(I164="","",IFERROR($D$6&amp;" "&amp;LEFT(INDEX(Lid!$B:$B,MATCH($E164,Lid!$A:$A,0)),1)&amp;MID(INDEX(Lid!$B:$B,MATCH($E164,Lid!$A:$A,0)),FIND(" ",INDEX(Lid!$B:$B,MATCH($E164,Lid!$A:$A,0))),256),""))</f>
        <v/>
      </c>
      <c r="L164" s="44" t="str">
        <f t="shared" si="31"/>
        <v/>
      </c>
      <c r="M164" s="44" t="str">
        <f t="shared" si="32"/>
        <v/>
      </c>
      <c r="N164" s="44" t="str">
        <f t="shared" si="33"/>
        <v/>
      </c>
      <c r="O164" s="42"/>
      <c r="P164" s="81"/>
      <c r="Q164" s="82"/>
      <c r="R164" s="83"/>
      <c r="S164" s="44">
        <f t="shared" si="34"/>
        <v>0</v>
      </c>
      <c r="T164" s="81"/>
      <c r="U164" s="82"/>
      <c r="V164" s="83"/>
      <c r="W164" s="44">
        <f t="shared" si="35"/>
        <v>0</v>
      </c>
      <c r="X164" s="81"/>
      <c r="Y164" s="82"/>
      <c r="Z164" s="83"/>
      <c r="AA164" s="44">
        <f t="shared" si="36"/>
        <v>0</v>
      </c>
      <c r="AB164" s="81"/>
      <c r="AC164" s="82"/>
      <c r="AD164" s="83"/>
      <c r="AE164" s="44">
        <f t="shared" si="37"/>
        <v>0</v>
      </c>
      <c r="AF164" s="81"/>
      <c r="AG164" s="82"/>
      <c r="AH164" s="83"/>
      <c r="AI164" s="44">
        <f t="shared" si="38"/>
        <v>0</v>
      </c>
      <c r="AJ164" s="81"/>
      <c r="AK164" s="82"/>
      <c r="AL164" s="83"/>
      <c r="AM164" s="44">
        <f t="shared" si="39"/>
        <v>0</v>
      </c>
      <c r="AN164" s="81"/>
      <c r="AO164" s="82"/>
      <c r="AP164" s="83"/>
      <c r="AQ164" s="44">
        <f t="shared" si="40"/>
        <v>0</v>
      </c>
      <c r="AR164" s="81"/>
      <c r="AS164" s="82"/>
      <c r="AT164" s="83"/>
      <c r="AU164" s="44">
        <f t="shared" si="41"/>
        <v>0</v>
      </c>
      <c r="AV164" s="81"/>
      <c r="AW164" s="82"/>
      <c r="AX164" s="83"/>
      <c r="AY164" s="44">
        <f t="shared" si="42"/>
        <v>0</v>
      </c>
      <c r="AZ164" s="81"/>
      <c r="BA164" s="82"/>
      <c r="BB164" s="83"/>
      <c r="BC164" s="44">
        <f t="shared" si="43"/>
        <v>0</v>
      </c>
      <c r="BD164" s="81"/>
      <c r="BE164" s="82"/>
      <c r="BF164" s="83"/>
      <c r="BG164" s="44">
        <f t="shared" si="44"/>
        <v>0</v>
      </c>
      <c r="BH164" s="81"/>
      <c r="BI164" s="82"/>
      <c r="BJ164" s="83"/>
      <c r="BK164" s="44">
        <f t="shared" si="45"/>
        <v>0</v>
      </c>
    </row>
    <row r="165" spans="1:63" ht="14.25" customHeight="1" x14ac:dyDescent="0.25">
      <c r="A165" s="41"/>
      <c r="B165" s="42"/>
      <c r="C165" s="42"/>
      <c r="D165" s="35">
        <v>131</v>
      </c>
      <c r="E165" s="84"/>
      <c r="F165" s="42"/>
      <c r="G165" s="48" t="str">
        <f t="shared" si="28"/>
        <v/>
      </c>
      <c r="H165" s="25" t="str">
        <f t="array" ref="H165">IF(I165="","",IFERROR(INDEX(Lid!$F:$F,MATCH($E165,Lid!$A:$A,0)),""))</f>
        <v/>
      </c>
      <c r="I165" s="93" t="str">
        <f t="shared" si="29"/>
        <v/>
      </c>
      <c r="J165" s="48" t="str">
        <f t="shared" si="30"/>
        <v/>
      </c>
      <c r="K165" s="25" t="str">
        <f>IF(I165="","",IFERROR($D$6&amp;" "&amp;LEFT(INDEX(Lid!$B:$B,MATCH($E165,Lid!$A:$A,0)),1)&amp;MID(INDEX(Lid!$B:$B,MATCH($E165,Lid!$A:$A,0)),FIND(" ",INDEX(Lid!$B:$B,MATCH($E165,Lid!$A:$A,0))),256),""))</f>
        <v/>
      </c>
      <c r="L165" s="44" t="str">
        <f t="shared" si="31"/>
        <v/>
      </c>
      <c r="M165" s="44" t="str">
        <f t="shared" si="32"/>
        <v/>
      </c>
      <c r="N165" s="44" t="str">
        <f t="shared" si="33"/>
        <v/>
      </c>
      <c r="O165" s="42"/>
      <c r="P165" s="81"/>
      <c r="Q165" s="82"/>
      <c r="R165" s="83"/>
      <c r="S165" s="44">
        <f t="shared" si="34"/>
        <v>0</v>
      </c>
      <c r="T165" s="81"/>
      <c r="U165" s="82"/>
      <c r="V165" s="83"/>
      <c r="W165" s="44">
        <f t="shared" si="35"/>
        <v>0</v>
      </c>
      <c r="X165" s="81"/>
      <c r="Y165" s="82"/>
      <c r="Z165" s="83"/>
      <c r="AA165" s="44">
        <f t="shared" si="36"/>
        <v>0</v>
      </c>
      <c r="AB165" s="81"/>
      <c r="AC165" s="82"/>
      <c r="AD165" s="83"/>
      <c r="AE165" s="44">
        <f t="shared" si="37"/>
        <v>0</v>
      </c>
      <c r="AF165" s="81"/>
      <c r="AG165" s="82"/>
      <c r="AH165" s="83"/>
      <c r="AI165" s="44">
        <f t="shared" si="38"/>
        <v>0</v>
      </c>
      <c r="AJ165" s="81"/>
      <c r="AK165" s="82"/>
      <c r="AL165" s="83"/>
      <c r="AM165" s="44">
        <f t="shared" si="39"/>
        <v>0</v>
      </c>
      <c r="AN165" s="81"/>
      <c r="AO165" s="82"/>
      <c r="AP165" s="83"/>
      <c r="AQ165" s="44">
        <f t="shared" si="40"/>
        <v>0</v>
      </c>
      <c r="AR165" s="81"/>
      <c r="AS165" s="82"/>
      <c r="AT165" s="83"/>
      <c r="AU165" s="44">
        <f t="shared" si="41"/>
        <v>0</v>
      </c>
      <c r="AV165" s="81"/>
      <c r="AW165" s="82"/>
      <c r="AX165" s="83"/>
      <c r="AY165" s="44">
        <f t="shared" si="42"/>
        <v>0</v>
      </c>
      <c r="AZ165" s="81"/>
      <c r="BA165" s="82"/>
      <c r="BB165" s="83"/>
      <c r="BC165" s="44">
        <f t="shared" si="43"/>
        <v>0</v>
      </c>
      <c r="BD165" s="81"/>
      <c r="BE165" s="82"/>
      <c r="BF165" s="83"/>
      <c r="BG165" s="44">
        <f t="shared" si="44"/>
        <v>0</v>
      </c>
      <c r="BH165" s="81"/>
      <c r="BI165" s="82"/>
      <c r="BJ165" s="83"/>
      <c r="BK165" s="44">
        <f t="shared" si="45"/>
        <v>0</v>
      </c>
    </row>
    <row r="166" spans="1:63" ht="14.25" customHeight="1" x14ac:dyDescent="0.25">
      <c r="A166" s="41"/>
      <c r="B166" s="42"/>
      <c r="C166" s="42"/>
      <c r="D166" s="35">
        <v>132</v>
      </c>
      <c r="E166" s="84"/>
      <c r="F166" s="42"/>
      <c r="G166" s="48" t="str">
        <f t="shared" si="28"/>
        <v/>
      </c>
      <c r="H166" s="25" t="str">
        <f t="array" ref="H166">IF(I166="","",IFERROR(INDEX(Lid!$F:$F,MATCH($E166,Lid!$A:$A,0)),""))</f>
        <v/>
      </c>
      <c r="I166" s="93" t="str">
        <f t="shared" si="29"/>
        <v/>
      </c>
      <c r="J166" s="48" t="str">
        <f t="shared" si="30"/>
        <v/>
      </c>
      <c r="K166" s="25" t="str">
        <f>IF(I166="","",IFERROR($D$6&amp;" "&amp;LEFT(INDEX(Lid!$B:$B,MATCH($E166,Lid!$A:$A,0)),1)&amp;MID(INDEX(Lid!$B:$B,MATCH($E166,Lid!$A:$A,0)),FIND(" ",INDEX(Lid!$B:$B,MATCH($E166,Lid!$A:$A,0))),256),""))</f>
        <v/>
      </c>
      <c r="L166" s="44" t="str">
        <f t="shared" si="31"/>
        <v/>
      </c>
      <c r="M166" s="44" t="str">
        <f t="shared" si="32"/>
        <v/>
      </c>
      <c r="N166" s="44" t="str">
        <f t="shared" si="33"/>
        <v/>
      </c>
      <c r="O166" s="42"/>
      <c r="P166" s="81"/>
      <c r="Q166" s="82"/>
      <c r="R166" s="83"/>
      <c r="S166" s="44">
        <f t="shared" si="34"/>
        <v>0</v>
      </c>
      <c r="T166" s="81"/>
      <c r="U166" s="82"/>
      <c r="V166" s="83"/>
      <c r="W166" s="44">
        <f t="shared" si="35"/>
        <v>0</v>
      </c>
      <c r="X166" s="81"/>
      <c r="Y166" s="82"/>
      <c r="Z166" s="83"/>
      <c r="AA166" s="44">
        <f t="shared" si="36"/>
        <v>0</v>
      </c>
      <c r="AB166" s="81"/>
      <c r="AC166" s="82"/>
      <c r="AD166" s="83"/>
      <c r="AE166" s="44">
        <f t="shared" si="37"/>
        <v>0</v>
      </c>
      <c r="AF166" s="81"/>
      <c r="AG166" s="82"/>
      <c r="AH166" s="83"/>
      <c r="AI166" s="44">
        <f t="shared" si="38"/>
        <v>0</v>
      </c>
      <c r="AJ166" s="81"/>
      <c r="AK166" s="82"/>
      <c r="AL166" s="83"/>
      <c r="AM166" s="44">
        <f t="shared" si="39"/>
        <v>0</v>
      </c>
      <c r="AN166" s="81"/>
      <c r="AO166" s="82"/>
      <c r="AP166" s="83"/>
      <c r="AQ166" s="44">
        <f t="shared" si="40"/>
        <v>0</v>
      </c>
      <c r="AR166" s="81"/>
      <c r="AS166" s="82"/>
      <c r="AT166" s="83"/>
      <c r="AU166" s="44">
        <f t="shared" si="41"/>
        <v>0</v>
      </c>
      <c r="AV166" s="81"/>
      <c r="AW166" s="82"/>
      <c r="AX166" s="83"/>
      <c r="AY166" s="44">
        <f t="shared" si="42"/>
        <v>0</v>
      </c>
      <c r="AZ166" s="81"/>
      <c r="BA166" s="82"/>
      <c r="BB166" s="83"/>
      <c r="BC166" s="44">
        <f t="shared" si="43"/>
        <v>0</v>
      </c>
      <c r="BD166" s="81"/>
      <c r="BE166" s="82"/>
      <c r="BF166" s="83"/>
      <c r="BG166" s="44">
        <f t="shared" si="44"/>
        <v>0</v>
      </c>
      <c r="BH166" s="81"/>
      <c r="BI166" s="82"/>
      <c r="BJ166" s="83"/>
      <c r="BK166" s="44">
        <f t="shared" si="45"/>
        <v>0</v>
      </c>
    </row>
    <row r="167" spans="1:63" ht="14.25" customHeight="1" x14ac:dyDescent="0.25">
      <c r="A167" s="41"/>
      <c r="B167" s="42"/>
      <c r="C167" s="42"/>
      <c r="D167" s="35">
        <v>133</v>
      </c>
      <c r="E167" s="84"/>
      <c r="F167" s="42"/>
      <c r="G167" s="48" t="str">
        <f t="shared" si="28"/>
        <v/>
      </c>
      <c r="H167" s="25" t="str">
        <f t="array" ref="H167">IF(I167="","",IFERROR(INDEX(Lid!$F:$F,MATCH($E167,Lid!$A:$A,0)),""))</f>
        <v/>
      </c>
      <c r="I167" s="93" t="str">
        <f t="shared" si="29"/>
        <v/>
      </c>
      <c r="J167" s="48" t="str">
        <f t="shared" si="30"/>
        <v/>
      </c>
      <c r="K167" s="25" t="str">
        <f>IF(I167="","",IFERROR($D$6&amp;" "&amp;LEFT(INDEX(Lid!$B:$B,MATCH($E167,Lid!$A:$A,0)),1)&amp;MID(INDEX(Lid!$B:$B,MATCH($E167,Lid!$A:$A,0)),FIND(" ",INDEX(Lid!$B:$B,MATCH($E167,Lid!$A:$A,0))),256),""))</f>
        <v/>
      </c>
      <c r="L167" s="44" t="str">
        <f t="shared" si="31"/>
        <v/>
      </c>
      <c r="M167" s="44" t="str">
        <f t="shared" si="32"/>
        <v/>
      </c>
      <c r="N167" s="44" t="str">
        <f t="shared" si="33"/>
        <v/>
      </c>
      <c r="O167" s="42"/>
      <c r="P167" s="81"/>
      <c r="Q167" s="82"/>
      <c r="R167" s="83"/>
      <c r="S167" s="44">
        <f t="shared" si="34"/>
        <v>0</v>
      </c>
      <c r="T167" s="81"/>
      <c r="U167" s="82"/>
      <c r="V167" s="83"/>
      <c r="W167" s="44">
        <f t="shared" si="35"/>
        <v>0</v>
      </c>
      <c r="X167" s="81"/>
      <c r="Y167" s="82"/>
      <c r="Z167" s="83"/>
      <c r="AA167" s="44">
        <f t="shared" si="36"/>
        <v>0</v>
      </c>
      <c r="AB167" s="81"/>
      <c r="AC167" s="82"/>
      <c r="AD167" s="83"/>
      <c r="AE167" s="44">
        <f t="shared" si="37"/>
        <v>0</v>
      </c>
      <c r="AF167" s="81"/>
      <c r="AG167" s="82"/>
      <c r="AH167" s="83"/>
      <c r="AI167" s="44">
        <f t="shared" si="38"/>
        <v>0</v>
      </c>
      <c r="AJ167" s="81"/>
      <c r="AK167" s="82"/>
      <c r="AL167" s="83"/>
      <c r="AM167" s="44">
        <f t="shared" si="39"/>
        <v>0</v>
      </c>
      <c r="AN167" s="81"/>
      <c r="AO167" s="82"/>
      <c r="AP167" s="83"/>
      <c r="AQ167" s="44">
        <f t="shared" si="40"/>
        <v>0</v>
      </c>
      <c r="AR167" s="81"/>
      <c r="AS167" s="82"/>
      <c r="AT167" s="83"/>
      <c r="AU167" s="44">
        <f t="shared" si="41"/>
        <v>0</v>
      </c>
      <c r="AV167" s="81"/>
      <c r="AW167" s="82"/>
      <c r="AX167" s="83"/>
      <c r="AY167" s="44">
        <f t="shared" si="42"/>
        <v>0</v>
      </c>
      <c r="AZ167" s="81"/>
      <c r="BA167" s="82"/>
      <c r="BB167" s="83"/>
      <c r="BC167" s="44">
        <f t="shared" si="43"/>
        <v>0</v>
      </c>
      <c r="BD167" s="81"/>
      <c r="BE167" s="82"/>
      <c r="BF167" s="83"/>
      <c r="BG167" s="44">
        <f t="shared" si="44"/>
        <v>0</v>
      </c>
      <c r="BH167" s="81"/>
      <c r="BI167" s="82"/>
      <c r="BJ167" s="83"/>
      <c r="BK167" s="44">
        <f t="shared" si="45"/>
        <v>0</v>
      </c>
    </row>
    <row r="168" spans="1:63" ht="14.25" customHeight="1" x14ac:dyDescent="0.25">
      <c r="A168" s="41"/>
      <c r="B168" s="42"/>
      <c r="C168" s="42"/>
      <c r="D168" s="35">
        <v>134</v>
      </c>
      <c r="E168" s="84"/>
      <c r="F168" s="42"/>
      <c r="G168" s="48" t="str">
        <f t="shared" si="28"/>
        <v/>
      </c>
      <c r="H168" s="25" t="str">
        <f t="array" ref="H168">IF(I168="","",IFERROR(INDEX(Lid!$F:$F,MATCH($E168,Lid!$A:$A,0)),""))</f>
        <v/>
      </c>
      <c r="I168" s="93" t="str">
        <f t="shared" si="29"/>
        <v/>
      </c>
      <c r="J168" s="48" t="str">
        <f t="shared" si="30"/>
        <v/>
      </c>
      <c r="K168" s="25" t="str">
        <f>IF(I168="","",IFERROR($D$6&amp;" "&amp;LEFT(INDEX(Lid!$B:$B,MATCH($E168,Lid!$A:$A,0)),1)&amp;MID(INDEX(Lid!$B:$B,MATCH($E168,Lid!$A:$A,0)),FIND(" ",INDEX(Lid!$B:$B,MATCH($E168,Lid!$A:$A,0))),256),""))</f>
        <v/>
      </c>
      <c r="L168" s="44" t="str">
        <f t="shared" si="31"/>
        <v/>
      </c>
      <c r="M168" s="44" t="str">
        <f t="shared" si="32"/>
        <v/>
      </c>
      <c r="N168" s="44" t="str">
        <f t="shared" si="33"/>
        <v/>
      </c>
      <c r="O168" s="42"/>
      <c r="P168" s="81"/>
      <c r="Q168" s="82"/>
      <c r="R168" s="83"/>
      <c r="S168" s="44">
        <f t="shared" si="34"/>
        <v>0</v>
      </c>
      <c r="T168" s="81"/>
      <c r="U168" s="82"/>
      <c r="V168" s="83"/>
      <c r="W168" s="44">
        <f t="shared" si="35"/>
        <v>0</v>
      </c>
      <c r="X168" s="81"/>
      <c r="Y168" s="82"/>
      <c r="Z168" s="83"/>
      <c r="AA168" s="44">
        <f t="shared" si="36"/>
        <v>0</v>
      </c>
      <c r="AB168" s="81"/>
      <c r="AC168" s="82"/>
      <c r="AD168" s="83"/>
      <c r="AE168" s="44">
        <f t="shared" si="37"/>
        <v>0</v>
      </c>
      <c r="AF168" s="81"/>
      <c r="AG168" s="82"/>
      <c r="AH168" s="83"/>
      <c r="AI168" s="44">
        <f t="shared" si="38"/>
        <v>0</v>
      </c>
      <c r="AJ168" s="81"/>
      <c r="AK168" s="82"/>
      <c r="AL168" s="83"/>
      <c r="AM168" s="44">
        <f t="shared" si="39"/>
        <v>0</v>
      </c>
      <c r="AN168" s="81"/>
      <c r="AO168" s="82"/>
      <c r="AP168" s="83"/>
      <c r="AQ168" s="44">
        <f t="shared" si="40"/>
        <v>0</v>
      </c>
      <c r="AR168" s="81"/>
      <c r="AS168" s="82"/>
      <c r="AT168" s="83"/>
      <c r="AU168" s="44">
        <f t="shared" si="41"/>
        <v>0</v>
      </c>
      <c r="AV168" s="81"/>
      <c r="AW168" s="82"/>
      <c r="AX168" s="83"/>
      <c r="AY168" s="44">
        <f t="shared" si="42"/>
        <v>0</v>
      </c>
      <c r="AZ168" s="81"/>
      <c r="BA168" s="82"/>
      <c r="BB168" s="83"/>
      <c r="BC168" s="44">
        <f t="shared" si="43"/>
        <v>0</v>
      </c>
      <c r="BD168" s="81"/>
      <c r="BE168" s="82"/>
      <c r="BF168" s="83"/>
      <c r="BG168" s="44">
        <f t="shared" si="44"/>
        <v>0</v>
      </c>
      <c r="BH168" s="81"/>
      <c r="BI168" s="82"/>
      <c r="BJ168" s="83"/>
      <c r="BK168" s="44">
        <f t="shared" si="45"/>
        <v>0</v>
      </c>
    </row>
    <row r="169" spans="1:63" ht="14.25" customHeight="1" x14ac:dyDescent="0.25">
      <c r="A169" s="41"/>
      <c r="B169" s="42"/>
      <c r="C169" s="42"/>
      <c r="D169" s="35">
        <v>135</v>
      </c>
      <c r="E169" s="84"/>
      <c r="F169" s="42"/>
      <c r="G169" s="48" t="str">
        <f t="shared" si="28"/>
        <v/>
      </c>
      <c r="H169" s="25" t="str">
        <f t="array" ref="H169">IF(I169="","",IFERROR(INDEX(Lid!$F:$F,MATCH($E169,Lid!$A:$A,0)),""))</f>
        <v/>
      </c>
      <c r="I169" s="93" t="str">
        <f t="shared" si="29"/>
        <v/>
      </c>
      <c r="J169" s="48" t="str">
        <f t="shared" si="30"/>
        <v/>
      </c>
      <c r="K169" s="25" t="str">
        <f>IF(I169="","",IFERROR($D$6&amp;" "&amp;LEFT(INDEX(Lid!$B:$B,MATCH($E169,Lid!$A:$A,0)),1)&amp;MID(INDEX(Lid!$B:$B,MATCH($E169,Lid!$A:$A,0)),FIND(" ",INDEX(Lid!$B:$B,MATCH($E169,Lid!$A:$A,0))),256),""))</f>
        <v/>
      </c>
      <c r="L169" s="44" t="str">
        <f t="shared" si="31"/>
        <v/>
      </c>
      <c r="M169" s="44" t="str">
        <f t="shared" si="32"/>
        <v/>
      </c>
      <c r="N169" s="44" t="str">
        <f t="shared" si="33"/>
        <v/>
      </c>
      <c r="O169" s="42"/>
      <c r="P169" s="81"/>
      <c r="Q169" s="82"/>
      <c r="R169" s="83"/>
      <c r="S169" s="44">
        <f t="shared" si="34"/>
        <v>0</v>
      </c>
      <c r="T169" s="81"/>
      <c r="U169" s="82"/>
      <c r="V169" s="83"/>
      <c r="W169" s="44">
        <f t="shared" si="35"/>
        <v>0</v>
      </c>
      <c r="X169" s="81"/>
      <c r="Y169" s="82"/>
      <c r="Z169" s="83"/>
      <c r="AA169" s="44">
        <f t="shared" si="36"/>
        <v>0</v>
      </c>
      <c r="AB169" s="81"/>
      <c r="AC169" s="82"/>
      <c r="AD169" s="83"/>
      <c r="AE169" s="44">
        <f t="shared" si="37"/>
        <v>0</v>
      </c>
      <c r="AF169" s="81"/>
      <c r="AG169" s="82"/>
      <c r="AH169" s="83"/>
      <c r="AI169" s="44">
        <f t="shared" si="38"/>
        <v>0</v>
      </c>
      <c r="AJ169" s="81"/>
      <c r="AK169" s="82"/>
      <c r="AL169" s="83"/>
      <c r="AM169" s="44">
        <f t="shared" si="39"/>
        <v>0</v>
      </c>
      <c r="AN169" s="81"/>
      <c r="AO169" s="82"/>
      <c r="AP169" s="83"/>
      <c r="AQ169" s="44">
        <f t="shared" si="40"/>
        <v>0</v>
      </c>
      <c r="AR169" s="81"/>
      <c r="AS169" s="82"/>
      <c r="AT169" s="83"/>
      <c r="AU169" s="44">
        <f t="shared" si="41"/>
        <v>0</v>
      </c>
      <c r="AV169" s="81"/>
      <c r="AW169" s="82"/>
      <c r="AX169" s="83"/>
      <c r="AY169" s="44">
        <f t="shared" si="42"/>
        <v>0</v>
      </c>
      <c r="AZ169" s="81"/>
      <c r="BA169" s="82"/>
      <c r="BB169" s="83"/>
      <c r="BC169" s="44">
        <f t="shared" si="43"/>
        <v>0</v>
      </c>
      <c r="BD169" s="81"/>
      <c r="BE169" s="82"/>
      <c r="BF169" s="83"/>
      <c r="BG169" s="44">
        <f t="shared" si="44"/>
        <v>0</v>
      </c>
      <c r="BH169" s="81"/>
      <c r="BI169" s="82"/>
      <c r="BJ169" s="83"/>
      <c r="BK169" s="44">
        <f t="shared" si="45"/>
        <v>0</v>
      </c>
    </row>
    <row r="170" spans="1:63" ht="14.25" customHeight="1" x14ac:dyDescent="0.25">
      <c r="A170" s="41"/>
      <c r="B170" s="42"/>
      <c r="C170" s="42"/>
      <c r="D170" s="35">
        <v>136</v>
      </c>
      <c r="E170" s="84"/>
      <c r="F170" s="42"/>
      <c r="G170" s="48" t="str">
        <f t="shared" si="28"/>
        <v/>
      </c>
      <c r="H170" s="25" t="str">
        <f t="array" ref="H170">IF(I170="","",IFERROR(INDEX(Lid!$F:$F,MATCH($E170,Lid!$A:$A,0)),""))</f>
        <v/>
      </c>
      <c r="I170" s="93" t="str">
        <f t="shared" si="29"/>
        <v/>
      </c>
      <c r="J170" s="48" t="str">
        <f t="shared" si="30"/>
        <v/>
      </c>
      <c r="K170" s="25" t="str">
        <f>IF(I170="","",IFERROR($D$6&amp;" "&amp;LEFT(INDEX(Lid!$B:$B,MATCH($E170,Lid!$A:$A,0)),1)&amp;MID(INDEX(Lid!$B:$B,MATCH($E170,Lid!$A:$A,0)),FIND(" ",INDEX(Lid!$B:$B,MATCH($E170,Lid!$A:$A,0))),256),""))</f>
        <v/>
      </c>
      <c r="L170" s="44" t="str">
        <f t="shared" si="31"/>
        <v/>
      </c>
      <c r="M170" s="44" t="str">
        <f t="shared" si="32"/>
        <v/>
      </c>
      <c r="N170" s="44" t="str">
        <f t="shared" si="33"/>
        <v/>
      </c>
      <c r="O170" s="42"/>
      <c r="P170" s="81"/>
      <c r="Q170" s="82"/>
      <c r="R170" s="83"/>
      <c r="S170" s="44">
        <f t="shared" si="34"/>
        <v>0</v>
      </c>
      <c r="T170" s="81"/>
      <c r="U170" s="82"/>
      <c r="V170" s="83"/>
      <c r="W170" s="44">
        <f t="shared" si="35"/>
        <v>0</v>
      </c>
      <c r="X170" s="81"/>
      <c r="Y170" s="82"/>
      <c r="Z170" s="83"/>
      <c r="AA170" s="44">
        <f t="shared" si="36"/>
        <v>0</v>
      </c>
      <c r="AB170" s="81"/>
      <c r="AC170" s="82"/>
      <c r="AD170" s="83"/>
      <c r="AE170" s="44">
        <f t="shared" si="37"/>
        <v>0</v>
      </c>
      <c r="AF170" s="81"/>
      <c r="AG170" s="82"/>
      <c r="AH170" s="83"/>
      <c r="AI170" s="44">
        <f t="shared" si="38"/>
        <v>0</v>
      </c>
      <c r="AJ170" s="81"/>
      <c r="AK170" s="82"/>
      <c r="AL170" s="83"/>
      <c r="AM170" s="44">
        <f t="shared" si="39"/>
        <v>0</v>
      </c>
      <c r="AN170" s="81"/>
      <c r="AO170" s="82"/>
      <c r="AP170" s="83"/>
      <c r="AQ170" s="44">
        <f t="shared" si="40"/>
        <v>0</v>
      </c>
      <c r="AR170" s="81"/>
      <c r="AS170" s="82"/>
      <c r="AT170" s="83"/>
      <c r="AU170" s="44">
        <f t="shared" si="41"/>
        <v>0</v>
      </c>
      <c r="AV170" s="81"/>
      <c r="AW170" s="82"/>
      <c r="AX170" s="83"/>
      <c r="AY170" s="44">
        <f t="shared" si="42"/>
        <v>0</v>
      </c>
      <c r="AZ170" s="81"/>
      <c r="BA170" s="82"/>
      <c r="BB170" s="83"/>
      <c r="BC170" s="44">
        <f t="shared" si="43"/>
        <v>0</v>
      </c>
      <c r="BD170" s="81"/>
      <c r="BE170" s="82"/>
      <c r="BF170" s="83"/>
      <c r="BG170" s="44">
        <f t="shared" si="44"/>
        <v>0</v>
      </c>
      <c r="BH170" s="81"/>
      <c r="BI170" s="82"/>
      <c r="BJ170" s="83"/>
      <c r="BK170" s="44">
        <f t="shared" si="45"/>
        <v>0</v>
      </c>
    </row>
    <row r="171" spans="1:63" ht="14.25" customHeight="1" x14ac:dyDescent="0.25">
      <c r="A171" s="41"/>
      <c r="B171" s="42"/>
      <c r="C171" s="42"/>
      <c r="D171" s="35">
        <v>137</v>
      </c>
      <c r="E171" s="84"/>
      <c r="F171" s="42"/>
      <c r="G171" s="48" t="str">
        <f t="shared" si="28"/>
        <v/>
      </c>
      <c r="H171" s="25" t="str">
        <f t="array" ref="H171">IF(I171="","",IFERROR(INDEX(Lid!$F:$F,MATCH($E171,Lid!$A:$A,0)),""))</f>
        <v/>
      </c>
      <c r="I171" s="93" t="str">
        <f t="shared" si="29"/>
        <v/>
      </c>
      <c r="J171" s="48" t="str">
        <f t="shared" si="30"/>
        <v/>
      </c>
      <c r="K171" s="25" t="str">
        <f>IF(I171="","",IFERROR($D$6&amp;" "&amp;LEFT(INDEX(Lid!$B:$B,MATCH($E171,Lid!$A:$A,0)),1)&amp;MID(INDEX(Lid!$B:$B,MATCH($E171,Lid!$A:$A,0)),FIND(" ",INDEX(Lid!$B:$B,MATCH($E171,Lid!$A:$A,0))),256),""))</f>
        <v/>
      </c>
      <c r="L171" s="44" t="str">
        <f t="shared" si="31"/>
        <v/>
      </c>
      <c r="M171" s="44" t="str">
        <f t="shared" si="32"/>
        <v/>
      </c>
      <c r="N171" s="44" t="str">
        <f t="shared" si="33"/>
        <v/>
      </c>
      <c r="O171" s="42"/>
      <c r="P171" s="81"/>
      <c r="Q171" s="82"/>
      <c r="R171" s="83"/>
      <c r="S171" s="44">
        <f t="shared" si="34"/>
        <v>0</v>
      </c>
      <c r="T171" s="81"/>
      <c r="U171" s="82"/>
      <c r="V171" s="83"/>
      <c r="W171" s="44">
        <f t="shared" si="35"/>
        <v>0</v>
      </c>
      <c r="X171" s="81"/>
      <c r="Y171" s="82"/>
      <c r="Z171" s="83"/>
      <c r="AA171" s="44">
        <f t="shared" si="36"/>
        <v>0</v>
      </c>
      <c r="AB171" s="81"/>
      <c r="AC171" s="82"/>
      <c r="AD171" s="83"/>
      <c r="AE171" s="44">
        <f t="shared" si="37"/>
        <v>0</v>
      </c>
      <c r="AF171" s="81"/>
      <c r="AG171" s="82"/>
      <c r="AH171" s="83"/>
      <c r="AI171" s="44">
        <f t="shared" si="38"/>
        <v>0</v>
      </c>
      <c r="AJ171" s="81"/>
      <c r="AK171" s="82"/>
      <c r="AL171" s="83"/>
      <c r="AM171" s="44">
        <f t="shared" si="39"/>
        <v>0</v>
      </c>
      <c r="AN171" s="81"/>
      <c r="AO171" s="82"/>
      <c r="AP171" s="83"/>
      <c r="AQ171" s="44">
        <f t="shared" si="40"/>
        <v>0</v>
      </c>
      <c r="AR171" s="81"/>
      <c r="AS171" s="82"/>
      <c r="AT171" s="83"/>
      <c r="AU171" s="44">
        <f t="shared" si="41"/>
        <v>0</v>
      </c>
      <c r="AV171" s="81"/>
      <c r="AW171" s="82"/>
      <c r="AX171" s="83"/>
      <c r="AY171" s="44">
        <f t="shared" si="42"/>
        <v>0</v>
      </c>
      <c r="AZ171" s="81"/>
      <c r="BA171" s="82"/>
      <c r="BB171" s="83"/>
      <c r="BC171" s="44">
        <f t="shared" si="43"/>
        <v>0</v>
      </c>
      <c r="BD171" s="81"/>
      <c r="BE171" s="82"/>
      <c r="BF171" s="83"/>
      <c r="BG171" s="44">
        <f t="shared" si="44"/>
        <v>0</v>
      </c>
      <c r="BH171" s="81"/>
      <c r="BI171" s="82"/>
      <c r="BJ171" s="83"/>
      <c r="BK171" s="44">
        <f t="shared" si="45"/>
        <v>0</v>
      </c>
    </row>
    <row r="172" spans="1:63" ht="14.25" customHeight="1" x14ac:dyDescent="0.25">
      <c r="A172" s="41"/>
      <c r="B172" s="42"/>
      <c r="C172" s="42"/>
      <c r="D172" s="35">
        <v>138</v>
      </c>
      <c r="E172" s="84"/>
      <c r="F172" s="42"/>
      <c r="G172" s="48" t="str">
        <f t="shared" si="28"/>
        <v/>
      </c>
      <c r="H172" s="25" t="str">
        <f t="array" ref="H172">IF(I172="","",IFERROR(INDEX(Lid!$F:$F,MATCH($E172,Lid!$A:$A,0)),""))</f>
        <v/>
      </c>
      <c r="I172" s="93" t="str">
        <f t="shared" si="29"/>
        <v/>
      </c>
      <c r="J172" s="48" t="str">
        <f t="shared" si="30"/>
        <v/>
      </c>
      <c r="K172" s="25" t="str">
        <f>IF(I172="","",IFERROR($D$6&amp;" "&amp;LEFT(INDEX(Lid!$B:$B,MATCH($E172,Lid!$A:$A,0)),1)&amp;MID(INDEX(Lid!$B:$B,MATCH($E172,Lid!$A:$A,0)),FIND(" ",INDEX(Lid!$B:$B,MATCH($E172,Lid!$A:$A,0))),256),""))</f>
        <v/>
      </c>
      <c r="L172" s="44" t="str">
        <f t="shared" si="31"/>
        <v/>
      </c>
      <c r="M172" s="44" t="str">
        <f t="shared" si="32"/>
        <v/>
      </c>
      <c r="N172" s="44" t="str">
        <f t="shared" si="33"/>
        <v/>
      </c>
      <c r="O172" s="42"/>
      <c r="P172" s="81"/>
      <c r="Q172" s="82"/>
      <c r="R172" s="83"/>
      <c r="S172" s="44">
        <f t="shared" si="34"/>
        <v>0</v>
      </c>
      <c r="T172" s="81"/>
      <c r="U172" s="82"/>
      <c r="V172" s="83"/>
      <c r="W172" s="44">
        <f t="shared" si="35"/>
        <v>0</v>
      </c>
      <c r="X172" s="81"/>
      <c r="Y172" s="82"/>
      <c r="Z172" s="83"/>
      <c r="AA172" s="44">
        <f t="shared" si="36"/>
        <v>0</v>
      </c>
      <c r="AB172" s="81"/>
      <c r="AC172" s="82"/>
      <c r="AD172" s="83"/>
      <c r="AE172" s="44">
        <f t="shared" si="37"/>
        <v>0</v>
      </c>
      <c r="AF172" s="81"/>
      <c r="AG172" s="82"/>
      <c r="AH172" s="83"/>
      <c r="AI172" s="44">
        <f t="shared" si="38"/>
        <v>0</v>
      </c>
      <c r="AJ172" s="81"/>
      <c r="AK172" s="82"/>
      <c r="AL172" s="83"/>
      <c r="AM172" s="44">
        <f t="shared" si="39"/>
        <v>0</v>
      </c>
      <c r="AN172" s="81"/>
      <c r="AO172" s="82"/>
      <c r="AP172" s="83"/>
      <c r="AQ172" s="44">
        <f t="shared" si="40"/>
        <v>0</v>
      </c>
      <c r="AR172" s="81"/>
      <c r="AS172" s="82"/>
      <c r="AT172" s="83"/>
      <c r="AU172" s="44">
        <f t="shared" si="41"/>
        <v>0</v>
      </c>
      <c r="AV172" s="81"/>
      <c r="AW172" s="82"/>
      <c r="AX172" s="83"/>
      <c r="AY172" s="44">
        <f t="shared" si="42"/>
        <v>0</v>
      </c>
      <c r="AZ172" s="81"/>
      <c r="BA172" s="82"/>
      <c r="BB172" s="83"/>
      <c r="BC172" s="44">
        <f t="shared" si="43"/>
        <v>0</v>
      </c>
      <c r="BD172" s="81"/>
      <c r="BE172" s="82"/>
      <c r="BF172" s="83"/>
      <c r="BG172" s="44">
        <f t="shared" si="44"/>
        <v>0</v>
      </c>
      <c r="BH172" s="81"/>
      <c r="BI172" s="82"/>
      <c r="BJ172" s="83"/>
      <c r="BK172" s="44">
        <f t="shared" si="45"/>
        <v>0</v>
      </c>
    </row>
    <row r="173" spans="1:63" ht="14.25" customHeight="1" x14ac:dyDescent="0.25">
      <c r="A173" s="41"/>
      <c r="B173" s="42"/>
      <c r="C173" s="42"/>
      <c r="D173" s="35">
        <v>139</v>
      </c>
      <c r="E173" s="84"/>
      <c r="F173" s="42"/>
      <c r="G173" s="48" t="str">
        <f t="shared" si="28"/>
        <v/>
      </c>
      <c r="H173" s="25" t="str">
        <f t="array" ref="H173">IF(I173="","",IFERROR(INDEX(Lid!$F:$F,MATCH($E173,Lid!$A:$A,0)),""))</f>
        <v/>
      </c>
      <c r="I173" s="93" t="str">
        <f t="shared" si="29"/>
        <v/>
      </c>
      <c r="J173" s="48" t="str">
        <f t="shared" si="30"/>
        <v/>
      </c>
      <c r="K173" s="25" t="str">
        <f>IF(I173="","",IFERROR($D$6&amp;" "&amp;LEFT(INDEX(Lid!$B:$B,MATCH($E173,Lid!$A:$A,0)),1)&amp;MID(INDEX(Lid!$B:$B,MATCH($E173,Lid!$A:$A,0)),FIND(" ",INDEX(Lid!$B:$B,MATCH($E173,Lid!$A:$A,0))),256),""))</f>
        <v/>
      </c>
      <c r="L173" s="44" t="str">
        <f t="shared" si="31"/>
        <v/>
      </c>
      <c r="M173" s="44" t="str">
        <f t="shared" si="32"/>
        <v/>
      </c>
      <c r="N173" s="44" t="str">
        <f t="shared" si="33"/>
        <v/>
      </c>
      <c r="O173" s="42"/>
      <c r="P173" s="81"/>
      <c r="Q173" s="82"/>
      <c r="R173" s="83"/>
      <c r="S173" s="44">
        <f t="shared" si="34"/>
        <v>0</v>
      </c>
      <c r="T173" s="81"/>
      <c r="U173" s="82"/>
      <c r="V173" s="83"/>
      <c r="W173" s="44">
        <f t="shared" si="35"/>
        <v>0</v>
      </c>
      <c r="X173" s="81"/>
      <c r="Y173" s="82"/>
      <c r="Z173" s="83"/>
      <c r="AA173" s="44">
        <f t="shared" si="36"/>
        <v>0</v>
      </c>
      <c r="AB173" s="81"/>
      <c r="AC173" s="82"/>
      <c r="AD173" s="83"/>
      <c r="AE173" s="44">
        <f t="shared" si="37"/>
        <v>0</v>
      </c>
      <c r="AF173" s="81"/>
      <c r="AG173" s="82"/>
      <c r="AH173" s="83"/>
      <c r="AI173" s="44">
        <f t="shared" si="38"/>
        <v>0</v>
      </c>
      <c r="AJ173" s="81"/>
      <c r="AK173" s="82"/>
      <c r="AL173" s="83"/>
      <c r="AM173" s="44">
        <f t="shared" si="39"/>
        <v>0</v>
      </c>
      <c r="AN173" s="81"/>
      <c r="AO173" s="82"/>
      <c r="AP173" s="83"/>
      <c r="AQ173" s="44">
        <f t="shared" si="40"/>
        <v>0</v>
      </c>
      <c r="AR173" s="81"/>
      <c r="AS173" s="82"/>
      <c r="AT173" s="83"/>
      <c r="AU173" s="44">
        <f t="shared" si="41"/>
        <v>0</v>
      </c>
      <c r="AV173" s="81"/>
      <c r="AW173" s="82"/>
      <c r="AX173" s="83"/>
      <c r="AY173" s="44">
        <f t="shared" si="42"/>
        <v>0</v>
      </c>
      <c r="AZ173" s="81"/>
      <c r="BA173" s="82"/>
      <c r="BB173" s="83"/>
      <c r="BC173" s="44">
        <f t="shared" si="43"/>
        <v>0</v>
      </c>
      <c r="BD173" s="81"/>
      <c r="BE173" s="82"/>
      <c r="BF173" s="83"/>
      <c r="BG173" s="44">
        <f t="shared" si="44"/>
        <v>0</v>
      </c>
      <c r="BH173" s="81"/>
      <c r="BI173" s="82"/>
      <c r="BJ173" s="83"/>
      <c r="BK173" s="44">
        <f t="shared" si="45"/>
        <v>0</v>
      </c>
    </row>
    <row r="174" spans="1:63" ht="14.25" customHeight="1" x14ac:dyDescent="0.25">
      <c r="A174" s="41"/>
      <c r="B174" s="42"/>
      <c r="C174" s="42"/>
      <c r="D174" s="35">
        <v>140</v>
      </c>
      <c r="E174" s="84"/>
      <c r="F174" s="42"/>
      <c r="G174" s="48" t="str">
        <f t="shared" si="28"/>
        <v/>
      </c>
      <c r="H174" s="25" t="str">
        <f t="array" ref="H174">IF(I174="","",IFERROR(INDEX(Lid!$F:$F,MATCH($E174,Lid!$A:$A,0)),""))</f>
        <v/>
      </c>
      <c r="I174" s="93" t="str">
        <f t="shared" si="29"/>
        <v/>
      </c>
      <c r="J174" s="48" t="str">
        <f t="shared" si="30"/>
        <v/>
      </c>
      <c r="K174" s="25" t="str">
        <f>IF(I174="","",IFERROR($D$6&amp;" "&amp;LEFT(INDEX(Lid!$B:$B,MATCH($E174,Lid!$A:$A,0)),1)&amp;MID(INDEX(Lid!$B:$B,MATCH($E174,Lid!$A:$A,0)),FIND(" ",INDEX(Lid!$B:$B,MATCH($E174,Lid!$A:$A,0))),256),""))</f>
        <v/>
      </c>
      <c r="L174" s="44" t="str">
        <f t="shared" si="31"/>
        <v/>
      </c>
      <c r="M174" s="44" t="str">
        <f t="shared" si="32"/>
        <v/>
      </c>
      <c r="N174" s="44" t="str">
        <f t="shared" si="33"/>
        <v/>
      </c>
      <c r="O174" s="42"/>
      <c r="P174" s="81"/>
      <c r="Q174" s="82"/>
      <c r="R174" s="83"/>
      <c r="S174" s="44">
        <f t="shared" si="34"/>
        <v>0</v>
      </c>
      <c r="T174" s="81"/>
      <c r="U174" s="82"/>
      <c r="V174" s="83"/>
      <c r="W174" s="44">
        <f t="shared" si="35"/>
        <v>0</v>
      </c>
      <c r="X174" s="81"/>
      <c r="Y174" s="82"/>
      <c r="Z174" s="83"/>
      <c r="AA174" s="44">
        <f t="shared" si="36"/>
        <v>0</v>
      </c>
      <c r="AB174" s="81"/>
      <c r="AC174" s="82"/>
      <c r="AD174" s="83"/>
      <c r="AE174" s="44">
        <f t="shared" si="37"/>
        <v>0</v>
      </c>
      <c r="AF174" s="81"/>
      <c r="AG174" s="82"/>
      <c r="AH174" s="83"/>
      <c r="AI174" s="44">
        <f t="shared" si="38"/>
        <v>0</v>
      </c>
      <c r="AJ174" s="81"/>
      <c r="AK174" s="82"/>
      <c r="AL174" s="83"/>
      <c r="AM174" s="44">
        <f t="shared" si="39"/>
        <v>0</v>
      </c>
      <c r="AN174" s="81"/>
      <c r="AO174" s="82"/>
      <c r="AP174" s="83"/>
      <c r="AQ174" s="44">
        <f t="shared" si="40"/>
        <v>0</v>
      </c>
      <c r="AR174" s="81"/>
      <c r="AS174" s="82"/>
      <c r="AT174" s="83"/>
      <c r="AU174" s="44">
        <f t="shared" si="41"/>
        <v>0</v>
      </c>
      <c r="AV174" s="81"/>
      <c r="AW174" s="82"/>
      <c r="AX174" s="83"/>
      <c r="AY174" s="44">
        <f t="shared" si="42"/>
        <v>0</v>
      </c>
      <c r="AZ174" s="81"/>
      <c r="BA174" s="82"/>
      <c r="BB174" s="83"/>
      <c r="BC174" s="44">
        <f t="shared" si="43"/>
        <v>0</v>
      </c>
      <c r="BD174" s="81"/>
      <c r="BE174" s="82"/>
      <c r="BF174" s="83"/>
      <c r="BG174" s="44">
        <f t="shared" si="44"/>
        <v>0</v>
      </c>
      <c r="BH174" s="81"/>
      <c r="BI174" s="82"/>
      <c r="BJ174" s="83"/>
      <c r="BK174" s="44">
        <f t="shared" si="45"/>
        <v>0</v>
      </c>
    </row>
    <row r="175" spans="1:63" ht="14.25" customHeight="1" x14ac:dyDescent="0.25">
      <c r="A175" s="41"/>
      <c r="B175" s="42"/>
      <c r="C175" s="42"/>
      <c r="D175" s="35">
        <v>141</v>
      </c>
      <c r="E175" s="84"/>
      <c r="F175" s="42"/>
      <c r="G175" s="48" t="str">
        <f t="shared" si="28"/>
        <v/>
      </c>
      <c r="H175" s="25" t="str">
        <f t="array" ref="H175">IF(I175="","",IFERROR(INDEX(Lid!$F:$F,MATCH($E175,Lid!$A:$A,0)),""))</f>
        <v/>
      </c>
      <c r="I175" s="93" t="str">
        <f t="shared" si="29"/>
        <v/>
      </c>
      <c r="J175" s="48" t="str">
        <f t="shared" si="30"/>
        <v/>
      </c>
      <c r="K175" s="25" t="str">
        <f>IF(I175="","",IFERROR($D$6&amp;" "&amp;LEFT(INDEX(Lid!$B:$B,MATCH($E175,Lid!$A:$A,0)),1)&amp;MID(INDEX(Lid!$B:$B,MATCH($E175,Lid!$A:$A,0)),FIND(" ",INDEX(Lid!$B:$B,MATCH($E175,Lid!$A:$A,0))),256),""))</f>
        <v/>
      </c>
      <c r="L175" s="44" t="str">
        <f t="shared" si="31"/>
        <v/>
      </c>
      <c r="M175" s="44" t="str">
        <f t="shared" si="32"/>
        <v/>
      </c>
      <c r="N175" s="44" t="str">
        <f t="shared" si="33"/>
        <v/>
      </c>
      <c r="O175" s="42"/>
      <c r="P175" s="81"/>
      <c r="Q175" s="82"/>
      <c r="R175" s="83"/>
      <c r="S175" s="44">
        <f t="shared" si="34"/>
        <v>0</v>
      </c>
      <c r="T175" s="81"/>
      <c r="U175" s="82"/>
      <c r="V175" s="83"/>
      <c r="W175" s="44">
        <f t="shared" si="35"/>
        <v>0</v>
      </c>
      <c r="X175" s="81"/>
      <c r="Y175" s="82"/>
      <c r="Z175" s="83"/>
      <c r="AA175" s="44">
        <f t="shared" si="36"/>
        <v>0</v>
      </c>
      <c r="AB175" s="81"/>
      <c r="AC175" s="82"/>
      <c r="AD175" s="83"/>
      <c r="AE175" s="44">
        <f t="shared" si="37"/>
        <v>0</v>
      </c>
      <c r="AF175" s="81"/>
      <c r="AG175" s="82"/>
      <c r="AH175" s="83"/>
      <c r="AI175" s="44">
        <f t="shared" si="38"/>
        <v>0</v>
      </c>
      <c r="AJ175" s="81"/>
      <c r="AK175" s="82"/>
      <c r="AL175" s="83"/>
      <c r="AM175" s="44">
        <f t="shared" si="39"/>
        <v>0</v>
      </c>
      <c r="AN175" s="81"/>
      <c r="AO175" s="82"/>
      <c r="AP175" s="83"/>
      <c r="AQ175" s="44">
        <f t="shared" si="40"/>
        <v>0</v>
      </c>
      <c r="AR175" s="81"/>
      <c r="AS175" s="82"/>
      <c r="AT175" s="83"/>
      <c r="AU175" s="44">
        <f t="shared" si="41"/>
        <v>0</v>
      </c>
      <c r="AV175" s="81"/>
      <c r="AW175" s="82"/>
      <c r="AX175" s="83"/>
      <c r="AY175" s="44">
        <f t="shared" si="42"/>
        <v>0</v>
      </c>
      <c r="AZ175" s="81"/>
      <c r="BA175" s="82"/>
      <c r="BB175" s="83"/>
      <c r="BC175" s="44">
        <f t="shared" si="43"/>
        <v>0</v>
      </c>
      <c r="BD175" s="81"/>
      <c r="BE175" s="82"/>
      <c r="BF175" s="83"/>
      <c r="BG175" s="44">
        <f t="shared" si="44"/>
        <v>0</v>
      </c>
      <c r="BH175" s="81"/>
      <c r="BI175" s="82"/>
      <c r="BJ175" s="83"/>
      <c r="BK175" s="44">
        <f t="shared" si="45"/>
        <v>0</v>
      </c>
    </row>
    <row r="176" spans="1:63" ht="14.25" customHeight="1" x14ac:dyDescent="0.25">
      <c r="A176" s="41"/>
      <c r="B176" s="42"/>
      <c r="C176" s="42"/>
      <c r="D176" s="35">
        <v>142</v>
      </c>
      <c r="E176" s="84"/>
      <c r="F176" s="42"/>
      <c r="G176" s="48" t="str">
        <f t="shared" si="28"/>
        <v/>
      </c>
      <c r="H176" s="25" t="str">
        <f t="array" ref="H176">IF(I176="","",IFERROR(INDEX(Lid!$F:$F,MATCH($E176,Lid!$A:$A,0)),""))</f>
        <v/>
      </c>
      <c r="I176" s="93" t="str">
        <f t="shared" si="29"/>
        <v/>
      </c>
      <c r="J176" s="48" t="str">
        <f t="shared" si="30"/>
        <v/>
      </c>
      <c r="K176" s="25" t="str">
        <f>IF(I176="","",IFERROR($D$6&amp;" "&amp;LEFT(INDEX(Lid!$B:$B,MATCH($E176,Lid!$A:$A,0)),1)&amp;MID(INDEX(Lid!$B:$B,MATCH($E176,Lid!$A:$A,0)),FIND(" ",INDEX(Lid!$B:$B,MATCH($E176,Lid!$A:$A,0))),256),""))</f>
        <v/>
      </c>
      <c r="L176" s="44" t="str">
        <f t="shared" si="31"/>
        <v/>
      </c>
      <c r="M176" s="44" t="str">
        <f t="shared" si="32"/>
        <v/>
      </c>
      <c r="N176" s="44" t="str">
        <f t="shared" si="33"/>
        <v/>
      </c>
      <c r="O176" s="42"/>
      <c r="P176" s="81"/>
      <c r="Q176" s="82"/>
      <c r="R176" s="83"/>
      <c r="S176" s="44">
        <f t="shared" si="34"/>
        <v>0</v>
      </c>
      <c r="T176" s="81"/>
      <c r="U176" s="82"/>
      <c r="V176" s="83"/>
      <c r="W176" s="44">
        <f t="shared" si="35"/>
        <v>0</v>
      </c>
      <c r="X176" s="81"/>
      <c r="Y176" s="82"/>
      <c r="Z176" s="83"/>
      <c r="AA176" s="44">
        <f t="shared" si="36"/>
        <v>0</v>
      </c>
      <c r="AB176" s="81"/>
      <c r="AC176" s="82"/>
      <c r="AD176" s="83"/>
      <c r="AE176" s="44">
        <f t="shared" si="37"/>
        <v>0</v>
      </c>
      <c r="AF176" s="81"/>
      <c r="AG176" s="82"/>
      <c r="AH176" s="83"/>
      <c r="AI176" s="44">
        <f t="shared" si="38"/>
        <v>0</v>
      </c>
      <c r="AJ176" s="81"/>
      <c r="AK176" s="82"/>
      <c r="AL176" s="83"/>
      <c r="AM176" s="44">
        <f t="shared" si="39"/>
        <v>0</v>
      </c>
      <c r="AN176" s="81"/>
      <c r="AO176" s="82"/>
      <c r="AP176" s="83"/>
      <c r="AQ176" s="44">
        <f t="shared" si="40"/>
        <v>0</v>
      </c>
      <c r="AR176" s="81"/>
      <c r="AS176" s="82"/>
      <c r="AT176" s="83"/>
      <c r="AU176" s="44">
        <f t="shared" si="41"/>
        <v>0</v>
      </c>
      <c r="AV176" s="81"/>
      <c r="AW176" s="82"/>
      <c r="AX176" s="83"/>
      <c r="AY176" s="44">
        <f t="shared" si="42"/>
        <v>0</v>
      </c>
      <c r="AZ176" s="81"/>
      <c r="BA176" s="82"/>
      <c r="BB176" s="83"/>
      <c r="BC176" s="44">
        <f t="shared" si="43"/>
        <v>0</v>
      </c>
      <c r="BD176" s="81"/>
      <c r="BE176" s="82"/>
      <c r="BF176" s="83"/>
      <c r="BG176" s="44">
        <f t="shared" si="44"/>
        <v>0</v>
      </c>
      <c r="BH176" s="81"/>
      <c r="BI176" s="82"/>
      <c r="BJ176" s="83"/>
      <c r="BK176" s="44">
        <f t="shared" si="45"/>
        <v>0</v>
      </c>
    </row>
    <row r="177" spans="1:63" ht="14.25" customHeight="1" x14ac:dyDescent="0.25">
      <c r="A177" s="41"/>
      <c r="B177" s="42"/>
      <c r="C177" s="42"/>
      <c r="D177" s="35">
        <v>143</v>
      </c>
      <c r="E177" s="84"/>
      <c r="F177" s="42"/>
      <c r="G177" s="48" t="str">
        <f t="shared" si="28"/>
        <v/>
      </c>
      <c r="H177" s="25" t="str">
        <f t="array" ref="H177">IF(I177="","",IFERROR(INDEX(Lid!$F:$F,MATCH($E177,Lid!$A:$A,0)),""))</f>
        <v/>
      </c>
      <c r="I177" s="93" t="str">
        <f t="shared" si="29"/>
        <v/>
      </c>
      <c r="J177" s="48" t="str">
        <f t="shared" si="30"/>
        <v/>
      </c>
      <c r="K177" s="25" t="str">
        <f>IF(I177="","",IFERROR($D$6&amp;" "&amp;LEFT(INDEX(Lid!$B:$B,MATCH($E177,Lid!$A:$A,0)),1)&amp;MID(INDEX(Lid!$B:$B,MATCH($E177,Lid!$A:$A,0)),FIND(" ",INDEX(Lid!$B:$B,MATCH($E177,Lid!$A:$A,0))),256),""))</f>
        <v/>
      </c>
      <c r="L177" s="44" t="str">
        <f t="shared" si="31"/>
        <v/>
      </c>
      <c r="M177" s="44" t="str">
        <f t="shared" si="32"/>
        <v/>
      </c>
      <c r="N177" s="44" t="str">
        <f t="shared" si="33"/>
        <v/>
      </c>
      <c r="O177" s="42"/>
      <c r="P177" s="81"/>
      <c r="Q177" s="82"/>
      <c r="R177" s="83"/>
      <c r="S177" s="44">
        <f t="shared" si="34"/>
        <v>0</v>
      </c>
      <c r="T177" s="81"/>
      <c r="U177" s="82"/>
      <c r="V177" s="83"/>
      <c r="W177" s="44">
        <f t="shared" si="35"/>
        <v>0</v>
      </c>
      <c r="X177" s="81"/>
      <c r="Y177" s="82"/>
      <c r="Z177" s="83"/>
      <c r="AA177" s="44">
        <f t="shared" si="36"/>
        <v>0</v>
      </c>
      <c r="AB177" s="81"/>
      <c r="AC177" s="82"/>
      <c r="AD177" s="83"/>
      <c r="AE177" s="44">
        <f t="shared" si="37"/>
        <v>0</v>
      </c>
      <c r="AF177" s="81"/>
      <c r="AG177" s="82"/>
      <c r="AH177" s="83"/>
      <c r="AI177" s="44">
        <f t="shared" si="38"/>
        <v>0</v>
      </c>
      <c r="AJ177" s="81"/>
      <c r="AK177" s="82"/>
      <c r="AL177" s="83"/>
      <c r="AM177" s="44">
        <f t="shared" si="39"/>
        <v>0</v>
      </c>
      <c r="AN177" s="81"/>
      <c r="AO177" s="82"/>
      <c r="AP177" s="83"/>
      <c r="AQ177" s="44">
        <f t="shared" si="40"/>
        <v>0</v>
      </c>
      <c r="AR177" s="81"/>
      <c r="AS177" s="82"/>
      <c r="AT177" s="83"/>
      <c r="AU177" s="44">
        <f t="shared" si="41"/>
        <v>0</v>
      </c>
      <c r="AV177" s="81"/>
      <c r="AW177" s="82"/>
      <c r="AX177" s="83"/>
      <c r="AY177" s="44">
        <f t="shared" si="42"/>
        <v>0</v>
      </c>
      <c r="AZ177" s="81"/>
      <c r="BA177" s="82"/>
      <c r="BB177" s="83"/>
      <c r="BC177" s="44">
        <f t="shared" si="43"/>
        <v>0</v>
      </c>
      <c r="BD177" s="81"/>
      <c r="BE177" s="82"/>
      <c r="BF177" s="83"/>
      <c r="BG177" s="44">
        <f t="shared" si="44"/>
        <v>0</v>
      </c>
      <c r="BH177" s="81"/>
      <c r="BI177" s="82"/>
      <c r="BJ177" s="83"/>
      <c r="BK177" s="44">
        <f t="shared" si="45"/>
        <v>0</v>
      </c>
    </row>
    <row r="178" spans="1:63" ht="14.25" customHeight="1" x14ac:dyDescent="0.25">
      <c r="A178" s="41"/>
      <c r="B178" s="42"/>
      <c r="C178" s="42"/>
      <c r="D178" s="35">
        <v>144</v>
      </c>
      <c r="E178" s="84"/>
      <c r="F178" s="42"/>
      <c r="G178" s="48" t="str">
        <f t="shared" si="28"/>
        <v/>
      </c>
      <c r="H178" s="25" t="str">
        <f t="array" ref="H178">IF(I178="","",IFERROR(INDEX(Lid!$F:$F,MATCH($E178,Lid!$A:$A,0)),""))</f>
        <v/>
      </c>
      <c r="I178" s="93" t="str">
        <f t="shared" si="29"/>
        <v/>
      </c>
      <c r="J178" s="48" t="str">
        <f t="shared" si="30"/>
        <v/>
      </c>
      <c r="K178" s="25" t="str">
        <f>IF(I178="","",IFERROR($D$6&amp;" "&amp;LEFT(INDEX(Lid!$B:$B,MATCH($E178,Lid!$A:$A,0)),1)&amp;MID(INDEX(Lid!$B:$B,MATCH($E178,Lid!$A:$A,0)),FIND(" ",INDEX(Lid!$B:$B,MATCH($E178,Lid!$A:$A,0))),256),""))</f>
        <v/>
      </c>
      <c r="L178" s="44" t="str">
        <f t="shared" si="31"/>
        <v/>
      </c>
      <c r="M178" s="44" t="str">
        <f t="shared" si="32"/>
        <v/>
      </c>
      <c r="N178" s="44" t="str">
        <f t="shared" si="33"/>
        <v/>
      </c>
      <c r="O178" s="42"/>
      <c r="P178" s="81"/>
      <c r="Q178" s="82"/>
      <c r="R178" s="83"/>
      <c r="S178" s="44">
        <f t="shared" si="34"/>
        <v>0</v>
      </c>
      <c r="T178" s="81"/>
      <c r="U178" s="82"/>
      <c r="V178" s="83"/>
      <c r="W178" s="44">
        <f t="shared" si="35"/>
        <v>0</v>
      </c>
      <c r="X178" s="81"/>
      <c r="Y178" s="82"/>
      <c r="Z178" s="83"/>
      <c r="AA178" s="44">
        <f t="shared" si="36"/>
        <v>0</v>
      </c>
      <c r="AB178" s="81"/>
      <c r="AC178" s="82"/>
      <c r="AD178" s="83"/>
      <c r="AE178" s="44">
        <f t="shared" si="37"/>
        <v>0</v>
      </c>
      <c r="AF178" s="81"/>
      <c r="AG178" s="82"/>
      <c r="AH178" s="83"/>
      <c r="AI178" s="44">
        <f t="shared" si="38"/>
        <v>0</v>
      </c>
      <c r="AJ178" s="81"/>
      <c r="AK178" s="82"/>
      <c r="AL178" s="83"/>
      <c r="AM178" s="44">
        <f t="shared" si="39"/>
        <v>0</v>
      </c>
      <c r="AN178" s="81"/>
      <c r="AO178" s="82"/>
      <c r="AP178" s="83"/>
      <c r="AQ178" s="44">
        <f t="shared" si="40"/>
        <v>0</v>
      </c>
      <c r="AR178" s="81"/>
      <c r="AS178" s="82"/>
      <c r="AT178" s="83"/>
      <c r="AU178" s="44">
        <f t="shared" si="41"/>
        <v>0</v>
      </c>
      <c r="AV178" s="81"/>
      <c r="AW178" s="82"/>
      <c r="AX178" s="83"/>
      <c r="AY178" s="44">
        <f t="shared" si="42"/>
        <v>0</v>
      </c>
      <c r="AZ178" s="81"/>
      <c r="BA178" s="82"/>
      <c r="BB178" s="83"/>
      <c r="BC178" s="44">
        <f t="shared" si="43"/>
        <v>0</v>
      </c>
      <c r="BD178" s="81"/>
      <c r="BE178" s="82"/>
      <c r="BF178" s="83"/>
      <c r="BG178" s="44">
        <f t="shared" si="44"/>
        <v>0</v>
      </c>
      <c r="BH178" s="81"/>
      <c r="BI178" s="82"/>
      <c r="BJ178" s="83"/>
      <c r="BK178" s="44">
        <f t="shared" si="45"/>
        <v>0</v>
      </c>
    </row>
    <row r="179" spans="1:63" ht="14.25" customHeight="1" x14ac:dyDescent="0.25">
      <c r="A179" s="41"/>
      <c r="B179" s="42"/>
      <c r="C179" s="42"/>
      <c r="D179" s="35">
        <v>145</v>
      </c>
      <c r="E179" s="84"/>
      <c r="F179" s="42"/>
      <c r="G179" s="48" t="str">
        <f t="shared" si="28"/>
        <v/>
      </c>
      <c r="H179" s="25" t="str">
        <f t="array" ref="H179">IF(I179="","",IFERROR(INDEX(Lid!$F:$F,MATCH($E179,Lid!$A:$A,0)),""))</f>
        <v/>
      </c>
      <c r="I179" s="93" t="str">
        <f t="shared" si="29"/>
        <v/>
      </c>
      <c r="J179" s="48" t="str">
        <f t="shared" si="30"/>
        <v/>
      </c>
      <c r="K179" s="25" t="str">
        <f>IF(I179="","",IFERROR($D$6&amp;" "&amp;LEFT(INDEX(Lid!$B:$B,MATCH($E179,Lid!$A:$A,0)),1)&amp;MID(INDEX(Lid!$B:$B,MATCH($E179,Lid!$A:$A,0)),FIND(" ",INDEX(Lid!$B:$B,MATCH($E179,Lid!$A:$A,0))),256),""))</f>
        <v/>
      </c>
      <c r="L179" s="44" t="str">
        <f t="shared" si="31"/>
        <v/>
      </c>
      <c r="M179" s="44" t="str">
        <f t="shared" si="32"/>
        <v/>
      </c>
      <c r="N179" s="44" t="str">
        <f t="shared" si="33"/>
        <v/>
      </c>
      <c r="O179" s="42"/>
      <c r="P179" s="81"/>
      <c r="Q179" s="82"/>
      <c r="R179" s="83"/>
      <c r="S179" s="44">
        <f t="shared" si="34"/>
        <v>0</v>
      </c>
      <c r="T179" s="81"/>
      <c r="U179" s="82"/>
      <c r="V179" s="83"/>
      <c r="W179" s="44">
        <f t="shared" si="35"/>
        <v>0</v>
      </c>
      <c r="X179" s="81"/>
      <c r="Y179" s="82"/>
      <c r="Z179" s="83"/>
      <c r="AA179" s="44">
        <f t="shared" si="36"/>
        <v>0</v>
      </c>
      <c r="AB179" s="81"/>
      <c r="AC179" s="82"/>
      <c r="AD179" s="83"/>
      <c r="AE179" s="44">
        <f t="shared" si="37"/>
        <v>0</v>
      </c>
      <c r="AF179" s="81"/>
      <c r="AG179" s="82"/>
      <c r="AH179" s="83"/>
      <c r="AI179" s="44">
        <f t="shared" si="38"/>
        <v>0</v>
      </c>
      <c r="AJ179" s="81"/>
      <c r="AK179" s="82"/>
      <c r="AL179" s="83"/>
      <c r="AM179" s="44">
        <f t="shared" si="39"/>
        <v>0</v>
      </c>
      <c r="AN179" s="81"/>
      <c r="AO179" s="82"/>
      <c r="AP179" s="83"/>
      <c r="AQ179" s="44">
        <f t="shared" si="40"/>
        <v>0</v>
      </c>
      <c r="AR179" s="81"/>
      <c r="AS179" s="82"/>
      <c r="AT179" s="83"/>
      <c r="AU179" s="44">
        <f t="shared" si="41"/>
        <v>0</v>
      </c>
      <c r="AV179" s="81"/>
      <c r="AW179" s="82"/>
      <c r="AX179" s="83"/>
      <c r="AY179" s="44">
        <f t="shared" si="42"/>
        <v>0</v>
      </c>
      <c r="AZ179" s="81"/>
      <c r="BA179" s="82"/>
      <c r="BB179" s="83"/>
      <c r="BC179" s="44">
        <f t="shared" si="43"/>
        <v>0</v>
      </c>
      <c r="BD179" s="81"/>
      <c r="BE179" s="82"/>
      <c r="BF179" s="83"/>
      <c r="BG179" s="44">
        <f t="shared" si="44"/>
        <v>0</v>
      </c>
      <c r="BH179" s="81"/>
      <c r="BI179" s="82"/>
      <c r="BJ179" s="83"/>
      <c r="BK179" s="44">
        <f t="shared" si="45"/>
        <v>0</v>
      </c>
    </row>
    <row r="180" spans="1:63" ht="14.25" customHeight="1" x14ac:dyDescent="0.25">
      <c r="A180" s="41"/>
      <c r="B180" s="42"/>
      <c r="C180" s="42"/>
      <c r="D180" s="35">
        <v>146</v>
      </c>
      <c r="E180" s="84"/>
      <c r="F180" s="42"/>
      <c r="G180" s="48" t="str">
        <f t="shared" si="28"/>
        <v/>
      </c>
      <c r="H180" s="25" t="str">
        <f t="array" ref="H180">IF(I180="","",IFERROR(INDEX(Lid!$F:$F,MATCH($E180,Lid!$A:$A,0)),""))</f>
        <v/>
      </c>
      <c r="I180" s="93" t="str">
        <f t="shared" si="29"/>
        <v/>
      </c>
      <c r="J180" s="48" t="str">
        <f t="shared" si="30"/>
        <v/>
      </c>
      <c r="K180" s="25" t="str">
        <f>IF(I180="","",IFERROR($D$6&amp;" "&amp;LEFT(INDEX(Lid!$B:$B,MATCH($E180,Lid!$A:$A,0)),1)&amp;MID(INDEX(Lid!$B:$B,MATCH($E180,Lid!$A:$A,0)),FIND(" ",INDEX(Lid!$B:$B,MATCH($E180,Lid!$A:$A,0))),256),""))</f>
        <v/>
      </c>
      <c r="L180" s="44" t="str">
        <f t="shared" si="31"/>
        <v/>
      </c>
      <c r="M180" s="44" t="str">
        <f t="shared" si="32"/>
        <v/>
      </c>
      <c r="N180" s="44" t="str">
        <f t="shared" si="33"/>
        <v/>
      </c>
      <c r="O180" s="42"/>
      <c r="P180" s="81"/>
      <c r="Q180" s="82"/>
      <c r="R180" s="83"/>
      <c r="S180" s="44">
        <f t="shared" si="34"/>
        <v>0</v>
      </c>
      <c r="T180" s="81"/>
      <c r="U180" s="82"/>
      <c r="V180" s="83"/>
      <c r="W180" s="44">
        <f t="shared" si="35"/>
        <v>0</v>
      </c>
      <c r="X180" s="81"/>
      <c r="Y180" s="82"/>
      <c r="Z180" s="83"/>
      <c r="AA180" s="44">
        <f t="shared" si="36"/>
        <v>0</v>
      </c>
      <c r="AB180" s="81"/>
      <c r="AC180" s="82"/>
      <c r="AD180" s="83"/>
      <c r="AE180" s="44">
        <f t="shared" si="37"/>
        <v>0</v>
      </c>
      <c r="AF180" s="81"/>
      <c r="AG180" s="82"/>
      <c r="AH180" s="83"/>
      <c r="AI180" s="44">
        <f t="shared" si="38"/>
        <v>0</v>
      </c>
      <c r="AJ180" s="81"/>
      <c r="AK180" s="82"/>
      <c r="AL180" s="83"/>
      <c r="AM180" s="44">
        <f t="shared" si="39"/>
        <v>0</v>
      </c>
      <c r="AN180" s="81"/>
      <c r="AO180" s="82"/>
      <c r="AP180" s="83"/>
      <c r="AQ180" s="44">
        <f t="shared" si="40"/>
        <v>0</v>
      </c>
      <c r="AR180" s="81"/>
      <c r="AS180" s="82"/>
      <c r="AT180" s="83"/>
      <c r="AU180" s="44">
        <f t="shared" si="41"/>
        <v>0</v>
      </c>
      <c r="AV180" s="81"/>
      <c r="AW180" s="82"/>
      <c r="AX180" s="83"/>
      <c r="AY180" s="44">
        <f t="shared" si="42"/>
        <v>0</v>
      </c>
      <c r="AZ180" s="81"/>
      <c r="BA180" s="82"/>
      <c r="BB180" s="83"/>
      <c r="BC180" s="44">
        <f t="shared" si="43"/>
        <v>0</v>
      </c>
      <c r="BD180" s="81"/>
      <c r="BE180" s="82"/>
      <c r="BF180" s="83"/>
      <c r="BG180" s="44">
        <f t="shared" si="44"/>
        <v>0</v>
      </c>
      <c r="BH180" s="81"/>
      <c r="BI180" s="82"/>
      <c r="BJ180" s="83"/>
      <c r="BK180" s="44">
        <f t="shared" si="45"/>
        <v>0</v>
      </c>
    </row>
    <row r="181" spans="1:63" ht="14.25" customHeight="1" x14ac:dyDescent="0.25">
      <c r="A181" s="41"/>
      <c r="B181" s="42"/>
      <c r="C181" s="42"/>
      <c r="D181" s="35">
        <v>147</v>
      </c>
      <c r="E181" s="84"/>
      <c r="F181" s="42"/>
      <c r="G181" s="48" t="str">
        <f t="shared" si="28"/>
        <v/>
      </c>
      <c r="H181" s="25" t="str">
        <f t="array" ref="H181">IF(I181="","",IFERROR(INDEX(Lid!$F:$F,MATCH($E181,Lid!$A:$A,0)),""))</f>
        <v/>
      </c>
      <c r="I181" s="93" t="str">
        <f t="shared" si="29"/>
        <v/>
      </c>
      <c r="J181" s="48" t="str">
        <f t="shared" si="30"/>
        <v/>
      </c>
      <c r="K181" s="25" t="str">
        <f>IF(I181="","",IFERROR($D$6&amp;" "&amp;LEFT(INDEX(Lid!$B:$B,MATCH($E181,Lid!$A:$A,0)),1)&amp;MID(INDEX(Lid!$B:$B,MATCH($E181,Lid!$A:$A,0)),FIND(" ",INDEX(Lid!$B:$B,MATCH($E181,Lid!$A:$A,0))),256),""))</f>
        <v/>
      </c>
      <c r="L181" s="44" t="str">
        <f t="shared" si="31"/>
        <v/>
      </c>
      <c r="M181" s="44" t="str">
        <f t="shared" si="32"/>
        <v/>
      </c>
      <c r="N181" s="44" t="str">
        <f t="shared" si="33"/>
        <v/>
      </c>
      <c r="O181" s="42"/>
      <c r="P181" s="81"/>
      <c r="Q181" s="82"/>
      <c r="R181" s="83"/>
      <c r="S181" s="44">
        <f t="shared" si="34"/>
        <v>0</v>
      </c>
      <c r="T181" s="81"/>
      <c r="U181" s="82"/>
      <c r="V181" s="83"/>
      <c r="W181" s="44">
        <f t="shared" si="35"/>
        <v>0</v>
      </c>
      <c r="X181" s="81"/>
      <c r="Y181" s="82"/>
      <c r="Z181" s="83"/>
      <c r="AA181" s="44">
        <f t="shared" si="36"/>
        <v>0</v>
      </c>
      <c r="AB181" s="81"/>
      <c r="AC181" s="82"/>
      <c r="AD181" s="83"/>
      <c r="AE181" s="44">
        <f t="shared" si="37"/>
        <v>0</v>
      </c>
      <c r="AF181" s="81"/>
      <c r="AG181" s="82"/>
      <c r="AH181" s="83"/>
      <c r="AI181" s="44">
        <f t="shared" si="38"/>
        <v>0</v>
      </c>
      <c r="AJ181" s="81"/>
      <c r="AK181" s="82"/>
      <c r="AL181" s="83"/>
      <c r="AM181" s="44">
        <f t="shared" si="39"/>
        <v>0</v>
      </c>
      <c r="AN181" s="81"/>
      <c r="AO181" s="82"/>
      <c r="AP181" s="83"/>
      <c r="AQ181" s="44">
        <f t="shared" si="40"/>
        <v>0</v>
      </c>
      <c r="AR181" s="81"/>
      <c r="AS181" s="82"/>
      <c r="AT181" s="83"/>
      <c r="AU181" s="44">
        <f t="shared" si="41"/>
        <v>0</v>
      </c>
      <c r="AV181" s="81"/>
      <c r="AW181" s="82"/>
      <c r="AX181" s="83"/>
      <c r="AY181" s="44">
        <f t="shared" si="42"/>
        <v>0</v>
      </c>
      <c r="AZ181" s="81"/>
      <c r="BA181" s="82"/>
      <c r="BB181" s="83"/>
      <c r="BC181" s="44">
        <f t="shared" si="43"/>
        <v>0</v>
      </c>
      <c r="BD181" s="81"/>
      <c r="BE181" s="82"/>
      <c r="BF181" s="83"/>
      <c r="BG181" s="44">
        <f t="shared" si="44"/>
        <v>0</v>
      </c>
      <c r="BH181" s="81"/>
      <c r="BI181" s="82"/>
      <c r="BJ181" s="83"/>
      <c r="BK181" s="44">
        <f t="shared" si="45"/>
        <v>0</v>
      </c>
    </row>
    <row r="182" spans="1:63" ht="14.25" customHeight="1" x14ac:dyDescent="0.25">
      <c r="A182" s="41"/>
      <c r="B182" s="42"/>
      <c r="C182" s="42"/>
      <c r="D182" s="35">
        <v>148</v>
      </c>
      <c r="E182" s="84"/>
      <c r="F182" s="42"/>
      <c r="G182" s="48" t="str">
        <f t="shared" si="28"/>
        <v/>
      </c>
      <c r="H182" s="25" t="str">
        <f t="array" ref="H182">IF(I182="","",IFERROR(INDEX(Lid!$F:$F,MATCH($E182,Lid!$A:$A,0)),""))</f>
        <v/>
      </c>
      <c r="I182" s="93" t="str">
        <f t="shared" si="29"/>
        <v/>
      </c>
      <c r="J182" s="48" t="str">
        <f t="shared" si="30"/>
        <v/>
      </c>
      <c r="K182" s="25" t="str">
        <f>IF(I182="","",IFERROR($D$6&amp;" "&amp;LEFT(INDEX(Lid!$B:$B,MATCH($E182,Lid!$A:$A,0)),1)&amp;MID(INDEX(Lid!$B:$B,MATCH($E182,Lid!$A:$A,0)),FIND(" ",INDEX(Lid!$B:$B,MATCH($E182,Lid!$A:$A,0))),256),""))</f>
        <v/>
      </c>
      <c r="L182" s="44" t="str">
        <f t="shared" si="31"/>
        <v/>
      </c>
      <c r="M182" s="44" t="str">
        <f t="shared" si="32"/>
        <v/>
      </c>
      <c r="N182" s="44" t="str">
        <f t="shared" si="33"/>
        <v/>
      </c>
      <c r="O182" s="42"/>
      <c r="P182" s="81"/>
      <c r="Q182" s="82"/>
      <c r="R182" s="83"/>
      <c r="S182" s="44">
        <f t="shared" si="34"/>
        <v>0</v>
      </c>
      <c r="T182" s="81"/>
      <c r="U182" s="82"/>
      <c r="V182" s="83"/>
      <c r="W182" s="44">
        <f t="shared" si="35"/>
        <v>0</v>
      </c>
      <c r="X182" s="81"/>
      <c r="Y182" s="82"/>
      <c r="Z182" s="83"/>
      <c r="AA182" s="44">
        <f t="shared" si="36"/>
        <v>0</v>
      </c>
      <c r="AB182" s="81"/>
      <c r="AC182" s="82"/>
      <c r="AD182" s="83"/>
      <c r="AE182" s="44">
        <f t="shared" si="37"/>
        <v>0</v>
      </c>
      <c r="AF182" s="81"/>
      <c r="AG182" s="82"/>
      <c r="AH182" s="83"/>
      <c r="AI182" s="44">
        <f t="shared" si="38"/>
        <v>0</v>
      </c>
      <c r="AJ182" s="81"/>
      <c r="AK182" s="82"/>
      <c r="AL182" s="83"/>
      <c r="AM182" s="44">
        <f t="shared" si="39"/>
        <v>0</v>
      </c>
      <c r="AN182" s="81"/>
      <c r="AO182" s="82"/>
      <c r="AP182" s="83"/>
      <c r="AQ182" s="44">
        <f t="shared" si="40"/>
        <v>0</v>
      </c>
      <c r="AR182" s="81"/>
      <c r="AS182" s="82"/>
      <c r="AT182" s="83"/>
      <c r="AU182" s="44">
        <f t="shared" si="41"/>
        <v>0</v>
      </c>
      <c r="AV182" s="81"/>
      <c r="AW182" s="82"/>
      <c r="AX182" s="83"/>
      <c r="AY182" s="44">
        <f t="shared" si="42"/>
        <v>0</v>
      </c>
      <c r="AZ182" s="81"/>
      <c r="BA182" s="82"/>
      <c r="BB182" s="83"/>
      <c r="BC182" s="44">
        <f t="shared" si="43"/>
        <v>0</v>
      </c>
      <c r="BD182" s="81"/>
      <c r="BE182" s="82"/>
      <c r="BF182" s="83"/>
      <c r="BG182" s="44">
        <f t="shared" si="44"/>
        <v>0</v>
      </c>
      <c r="BH182" s="81"/>
      <c r="BI182" s="82"/>
      <c r="BJ182" s="83"/>
      <c r="BK182" s="44">
        <f t="shared" si="45"/>
        <v>0</v>
      </c>
    </row>
    <row r="183" spans="1:63" ht="14.25" customHeight="1" x14ac:dyDescent="0.25">
      <c r="A183" s="41"/>
      <c r="B183" s="42"/>
      <c r="C183" s="42"/>
      <c r="D183" s="35">
        <v>149</v>
      </c>
      <c r="E183" s="84"/>
      <c r="F183" s="42"/>
      <c r="G183" s="48" t="str">
        <f t="shared" si="28"/>
        <v/>
      </c>
      <c r="H183" s="25" t="str">
        <f t="array" ref="H183">IF(I183="","",IFERROR(INDEX(Lid!$F:$F,MATCH($E183,Lid!$A:$A,0)),""))</f>
        <v/>
      </c>
      <c r="I183" s="93" t="str">
        <f t="shared" si="29"/>
        <v/>
      </c>
      <c r="J183" s="48" t="str">
        <f t="shared" si="30"/>
        <v/>
      </c>
      <c r="K183" s="25" t="str">
        <f>IF(I183="","",IFERROR($D$6&amp;" "&amp;LEFT(INDEX(Lid!$B:$B,MATCH($E183,Lid!$A:$A,0)),1)&amp;MID(INDEX(Lid!$B:$B,MATCH($E183,Lid!$A:$A,0)),FIND(" ",INDEX(Lid!$B:$B,MATCH($E183,Lid!$A:$A,0))),256),""))</f>
        <v/>
      </c>
      <c r="L183" s="44" t="str">
        <f t="shared" si="31"/>
        <v/>
      </c>
      <c r="M183" s="44" t="str">
        <f t="shared" si="32"/>
        <v/>
      </c>
      <c r="N183" s="44" t="str">
        <f t="shared" si="33"/>
        <v/>
      </c>
      <c r="O183" s="42"/>
      <c r="P183" s="81"/>
      <c r="Q183" s="82"/>
      <c r="R183" s="83"/>
      <c r="S183" s="44">
        <f t="shared" si="34"/>
        <v>0</v>
      </c>
      <c r="T183" s="81"/>
      <c r="U183" s="82"/>
      <c r="V183" s="83"/>
      <c r="W183" s="44">
        <f t="shared" si="35"/>
        <v>0</v>
      </c>
      <c r="X183" s="81"/>
      <c r="Y183" s="82"/>
      <c r="Z183" s="83"/>
      <c r="AA183" s="44">
        <f t="shared" si="36"/>
        <v>0</v>
      </c>
      <c r="AB183" s="81"/>
      <c r="AC183" s="82"/>
      <c r="AD183" s="83"/>
      <c r="AE183" s="44">
        <f t="shared" si="37"/>
        <v>0</v>
      </c>
      <c r="AF183" s="81"/>
      <c r="AG183" s="82"/>
      <c r="AH183" s="83"/>
      <c r="AI183" s="44">
        <f t="shared" si="38"/>
        <v>0</v>
      </c>
      <c r="AJ183" s="81"/>
      <c r="AK183" s="82"/>
      <c r="AL183" s="83"/>
      <c r="AM183" s="44">
        <f t="shared" si="39"/>
        <v>0</v>
      </c>
      <c r="AN183" s="81"/>
      <c r="AO183" s="82"/>
      <c r="AP183" s="83"/>
      <c r="AQ183" s="44">
        <f t="shared" si="40"/>
        <v>0</v>
      </c>
      <c r="AR183" s="81"/>
      <c r="AS183" s="82"/>
      <c r="AT183" s="83"/>
      <c r="AU183" s="44">
        <f t="shared" si="41"/>
        <v>0</v>
      </c>
      <c r="AV183" s="81"/>
      <c r="AW183" s="82"/>
      <c r="AX183" s="83"/>
      <c r="AY183" s="44">
        <f t="shared" si="42"/>
        <v>0</v>
      </c>
      <c r="AZ183" s="81"/>
      <c r="BA183" s="82"/>
      <c r="BB183" s="83"/>
      <c r="BC183" s="44">
        <f t="shared" si="43"/>
        <v>0</v>
      </c>
      <c r="BD183" s="81"/>
      <c r="BE183" s="82"/>
      <c r="BF183" s="83"/>
      <c r="BG183" s="44">
        <f t="shared" si="44"/>
        <v>0</v>
      </c>
      <c r="BH183" s="81"/>
      <c r="BI183" s="82"/>
      <c r="BJ183" s="83"/>
      <c r="BK183" s="44">
        <f t="shared" si="45"/>
        <v>0</v>
      </c>
    </row>
    <row r="184" spans="1:63" ht="14.25" customHeight="1" x14ac:dyDescent="0.25">
      <c r="A184" s="41"/>
      <c r="B184" s="42"/>
      <c r="C184" s="42"/>
      <c r="D184" s="35">
        <v>150</v>
      </c>
      <c r="E184" s="84"/>
      <c r="F184" s="42"/>
      <c r="G184" s="48" t="str">
        <f t="shared" si="28"/>
        <v/>
      </c>
      <c r="H184" s="25" t="str">
        <f t="array" ref="H184">IF(I184="","",IFERROR(INDEX(Lid!$F:$F,MATCH($E184,Lid!$A:$A,0)),""))</f>
        <v/>
      </c>
      <c r="I184" s="93" t="str">
        <f t="shared" si="29"/>
        <v/>
      </c>
      <c r="J184" s="48" t="str">
        <f t="shared" si="30"/>
        <v/>
      </c>
      <c r="K184" s="25" t="str">
        <f>IF(I184="","",IFERROR($D$6&amp;" "&amp;LEFT(INDEX(Lid!$B:$B,MATCH($E184,Lid!$A:$A,0)),1)&amp;MID(INDEX(Lid!$B:$B,MATCH($E184,Lid!$A:$A,0)),FIND(" ",INDEX(Lid!$B:$B,MATCH($E184,Lid!$A:$A,0))),256),""))</f>
        <v/>
      </c>
      <c r="L184" s="44" t="str">
        <f t="shared" si="31"/>
        <v/>
      </c>
      <c r="M184" s="44" t="str">
        <f t="shared" si="32"/>
        <v/>
      </c>
      <c r="N184" s="44" t="str">
        <f t="shared" si="33"/>
        <v/>
      </c>
      <c r="O184" s="42"/>
      <c r="P184" s="81"/>
      <c r="Q184" s="82"/>
      <c r="R184" s="83"/>
      <c r="S184" s="44">
        <f t="shared" si="34"/>
        <v>0</v>
      </c>
      <c r="T184" s="81"/>
      <c r="U184" s="82"/>
      <c r="V184" s="83"/>
      <c r="W184" s="44">
        <f t="shared" si="35"/>
        <v>0</v>
      </c>
      <c r="X184" s="81"/>
      <c r="Y184" s="82"/>
      <c r="Z184" s="83"/>
      <c r="AA184" s="44">
        <f t="shared" si="36"/>
        <v>0</v>
      </c>
      <c r="AB184" s="81"/>
      <c r="AC184" s="82"/>
      <c r="AD184" s="83"/>
      <c r="AE184" s="44">
        <f t="shared" si="37"/>
        <v>0</v>
      </c>
      <c r="AF184" s="81"/>
      <c r="AG184" s="82"/>
      <c r="AH184" s="83"/>
      <c r="AI184" s="44">
        <f t="shared" si="38"/>
        <v>0</v>
      </c>
      <c r="AJ184" s="81"/>
      <c r="AK184" s="82"/>
      <c r="AL184" s="83"/>
      <c r="AM184" s="44">
        <f t="shared" si="39"/>
        <v>0</v>
      </c>
      <c r="AN184" s="81"/>
      <c r="AO184" s="82"/>
      <c r="AP184" s="83"/>
      <c r="AQ184" s="44">
        <f t="shared" si="40"/>
        <v>0</v>
      </c>
      <c r="AR184" s="81"/>
      <c r="AS184" s="82"/>
      <c r="AT184" s="83"/>
      <c r="AU184" s="44">
        <f t="shared" si="41"/>
        <v>0</v>
      </c>
      <c r="AV184" s="81"/>
      <c r="AW184" s="82"/>
      <c r="AX184" s="83"/>
      <c r="AY184" s="44">
        <f t="shared" si="42"/>
        <v>0</v>
      </c>
      <c r="AZ184" s="81"/>
      <c r="BA184" s="82"/>
      <c r="BB184" s="83"/>
      <c r="BC184" s="44">
        <f t="shared" si="43"/>
        <v>0</v>
      </c>
      <c r="BD184" s="81"/>
      <c r="BE184" s="82"/>
      <c r="BF184" s="83"/>
      <c r="BG184" s="44">
        <f t="shared" si="44"/>
        <v>0</v>
      </c>
      <c r="BH184" s="81"/>
      <c r="BI184" s="82"/>
      <c r="BJ184" s="83"/>
      <c r="BK184" s="44">
        <f t="shared" si="45"/>
        <v>0</v>
      </c>
    </row>
    <row r="185" spans="1:63" ht="14.25" customHeight="1" x14ac:dyDescent="0.25">
      <c r="A185" s="41"/>
      <c r="B185" s="42"/>
      <c r="C185" s="42"/>
      <c r="D185" s="35">
        <v>151</v>
      </c>
      <c r="E185" s="84"/>
      <c r="F185" s="42"/>
      <c r="G185" s="48" t="str">
        <f t="shared" si="28"/>
        <v/>
      </c>
      <c r="H185" s="25" t="str">
        <f t="array" ref="H185">IF(I185="","",IFERROR(INDEX(Lid!$F:$F,MATCH($E185,Lid!$A:$A,0)),""))</f>
        <v/>
      </c>
      <c r="I185" s="93" t="str">
        <f t="shared" si="29"/>
        <v/>
      </c>
      <c r="J185" s="48" t="str">
        <f t="shared" si="30"/>
        <v/>
      </c>
      <c r="K185" s="25" t="str">
        <f>IF(I185="","",IFERROR($D$6&amp;" "&amp;LEFT(INDEX(Lid!$B:$B,MATCH($E185,Lid!$A:$A,0)),1)&amp;MID(INDEX(Lid!$B:$B,MATCH($E185,Lid!$A:$A,0)),FIND(" ",INDEX(Lid!$B:$B,MATCH($E185,Lid!$A:$A,0))),256),""))</f>
        <v/>
      </c>
      <c r="L185" s="44" t="str">
        <f t="shared" si="31"/>
        <v/>
      </c>
      <c r="M185" s="44" t="str">
        <f t="shared" si="32"/>
        <v/>
      </c>
      <c r="N185" s="44" t="str">
        <f t="shared" si="33"/>
        <v/>
      </c>
      <c r="O185" s="42"/>
      <c r="P185" s="81"/>
      <c r="Q185" s="82"/>
      <c r="R185" s="83"/>
      <c r="S185" s="44">
        <f t="shared" si="34"/>
        <v>0</v>
      </c>
      <c r="T185" s="81"/>
      <c r="U185" s="82"/>
      <c r="V185" s="83"/>
      <c r="W185" s="44">
        <f t="shared" si="35"/>
        <v>0</v>
      </c>
      <c r="X185" s="81"/>
      <c r="Y185" s="82"/>
      <c r="Z185" s="83"/>
      <c r="AA185" s="44">
        <f t="shared" si="36"/>
        <v>0</v>
      </c>
      <c r="AB185" s="81"/>
      <c r="AC185" s="82"/>
      <c r="AD185" s="83"/>
      <c r="AE185" s="44">
        <f t="shared" si="37"/>
        <v>0</v>
      </c>
      <c r="AF185" s="81"/>
      <c r="AG185" s="82"/>
      <c r="AH185" s="83"/>
      <c r="AI185" s="44">
        <f t="shared" si="38"/>
        <v>0</v>
      </c>
      <c r="AJ185" s="81"/>
      <c r="AK185" s="82"/>
      <c r="AL185" s="83"/>
      <c r="AM185" s="44">
        <f t="shared" si="39"/>
        <v>0</v>
      </c>
      <c r="AN185" s="81"/>
      <c r="AO185" s="82"/>
      <c r="AP185" s="83"/>
      <c r="AQ185" s="44">
        <f t="shared" si="40"/>
        <v>0</v>
      </c>
      <c r="AR185" s="81"/>
      <c r="AS185" s="82"/>
      <c r="AT185" s="83"/>
      <c r="AU185" s="44">
        <f t="shared" si="41"/>
        <v>0</v>
      </c>
      <c r="AV185" s="81"/>
      <c r="AW185" s="82"/>
      <c r="AX185" s="83"/>
      <c r="AY185" s="44">
        <f t="shared" si="42"/>
        <v>0</v>
      </c>
      <c r="AZ185" s="81"/>
      <c r="BA185" s="82"/>
      <c r="BB185" s="83"/>
      <c r="BC185" s="44">
        <f t="shared" si="43"/>
        <v>0</v>
      </c>
      <c r="BD185" s="81"/>
      <c r="BE185" s="82"/>
      <c r="BF185" s="83"/>
      <c r="BG185" s="44">
        <f t="shared" si="44"/>
        <v>0</v>
      </c>
      <c r="BH185" s="81"/>
      <c r="BI185" s="82"/>
      <c r="BJ185" s="83"/>
      <c r="BK185" s="44">
        <f t="shared" si="45"/>
        <v>0</v>
      </c>
    </row>
    <row r="186" spans="1:63" ht="14.25" customHeight="1" x14ac:dyDescent="0.25">
      <c r="A186" s="41"/>
      <c r="B186" s="42"/>
      <c r="C186" s="42"/>
      <c r="D186" s="35">
        <v>152</v>
      </c>
      <c r="E186" s="84"/>
      <c r="F186" s="42"/>
      <c r="G186" s="48" t="str">
        <f t="shared" si="28"/>
        <v/>
      </c>
      <c r="H186" s="25" t="str">
        <f t="array" ref="H186">IF(I186="","",IFERROR(INDEX(Lid!$F:$F,MATCH($E186,Lid!$A:$A,0)),""))</f>
        <v/>
      </c>
      <c r="I186" s="93" t="str">
        <f t="shared" si="29"/>
        <v/>
      </c>
      <c r="J186" s="48" t="str">
        <f t="shared" si="30"/>
        <v/>
      </c>
      <c r="K186" s="25" t="str">
        <f>IF(I186="","",IFERROR($D$6&amp;" "&amp;LEFT(INDEX(Lid!$B:$B,MATCH($E186,Lid!$A:$A,0)),1)&amp;MID(INDEX(Lid!$B:$B,MATCH($E186,Lid!$A:$A,0)),FIND(" ",INDEX(Lid!$B:$B,MATCH($E186,Lid!$A:$A,0))),256),""))</f>
        <v/>
      </c>
      <c r="L186" s="44" t="str">
        <f t="shared" si="31"/>
        <v/>
      </c>
      <c r="M186" s="44" t="str">
        <f t="shared" si="32"/>
        <v/>
      </c>
      <c r="N186" s="44" t="str">
        <f t="shared" si="33"/>
        <v/>
      </c>
      <c r="O186" s="42"/>
      <c r="P186" s="81"/>
      <c r="Q186" s="82"/>
      <c r="R186" s="83"/>
      <c r="S186" s="44">
        <f t="shared" si="34"/>
        <v>0</v>
      </c>
      <c r="T186" s="81"/>
      <c r="U186" s="82"/>
      <c r="V186" s="83"/>
      <c r="W186" s="44">
        <f t="shared" si="35"/>
        <v>0</v>
      </c>
      <c r="X186" s="81"/>
      <c r="Y186" s="82"/>
      <c r="Z186" s="83"/>
      <c r="AA186" s="44">
        <f t="shared" si="36"/>
        <v>0</v>
      </c>
      <c r="AB186" s="81"/>
      <c r="AC186" s="82"/>
      <c r="AD186" s="83"/>
      <c r="AE186" s="44">
        <f t="shared" si="37"/>
        <v>0</v>
      </c>
      <c r="AF186" s="81"/>
      <c r="AG186" s="82"/>
      <c r="AH186" s="83"/>
      <c r="AI186" s="44">
        <f t="shared" si="38"/>
        <v>0</v>
      </c>
      <c r="AJ186" s="81"/>
      <c r="AK186" s="82"/>
      <c r="AL186" s="83"/>
      <c r="AM186" s="44">
        <f t="shared" si="39"/>
        <v>0</v>
      </c>
      <c r="AN186" s="81"/>
      <c r="AO186" s="82"/>
      <c r="AP186" s="83"/>
      <c r="AQ186" s="44">
        <f t="shared" si="40"/>
        <v>0</v>
      </c>
      <c r="AR186" s="81"/>
      <c r="AS186" s="82"/>
      <c r="AT186" s="83"/>
      <c r="AU186" s="44">
        <f t="shared" si="41"/>
        <v>0</v>
      </c>
      <c r="AV186" s="81"/>
      <c r="AW186" s="82"/>
      <c r="AX186" s="83"/>
      <c r="AY186" s="44">
        <f t="shared" si="42"/>
        <v>0</v>
      </c>
      <c r="AZ186" s="81"/>
      <c r="BA186" s="82"/>
      <c r="BB186" s="83"/>
      <c r="BC186" s="44">
        <f t="shared" si="43"/>
        <v>0</v>
      </c>
      <c r="BD186" s="81"/>
      <c r="BE186" s="82"/>
      <c r="BF186" s="83"/>
      <c r="BG186" s="44">
        <f t="shared" si="44"/>
        <v>0</v>
      </c>
      <c r="BH186" s="81"/>
      <c r="BI186" s="82"/>
      <c r="BJ186" s="83"/>
      <c r="BK186" s="44">
        <f t="shared" si="45"/>
        <v>0</v>
      </c>
    </row>
    <row r="187" spans="1:63" ht="14.25" customHeight="1" x14ac:dyDescent="0.25">
      <c r="A187" s="41"/>
      <c r="B187" s="42"/>
      <c r="C187" s="42"/>
      <c r="D187" s="35">
        <v>153</v>
      </c>
      <c r="E187" s="84"/>
      <c r="F187" s="42"/>
      <c r="G187" s="48" t="str">
        <f t="shared" si="28"/>
        <v/>
      </c>
      <c r="H187" s="25" t="str">
        <f t="array" ref="H187">IF(I187="","",IFERROR(INDEX(Lid!$F:$F,MATCH($E187,Lid!$A:$A,0)),""))</f>
        <v/>
      </c>
      <c r="I187" s="93" t="str">
        <f t="shared" si="29"/>
        <v/>
      </c>
      <c r="J187" s="48" t="str">
        <f t="shared" si="30"/>
        <v/>
      </c>
      <c r="K187" s="25" t="str">
        <f>IF(I187="","",IFERROR($D$6&amp;" "&amp;LEFT(INDEX(Lid!$B:$B,MATCH($E187,Lid!$A:$A,0)),1)&amp;MID(INDEX(Lid!$B:$B,MATCH($E187,Lid!$A:$A,0)),FIND(" ",INDEX(Lid!$B:$B,MATCH($E187,Lid!$A:$A,0))),256),""))</f>
        <v/>
      </c>
      <c r="L187" s="44" t="str">
        <f t="shared" si="31"/>
        <v/>
      </c>
      <c r="M187" s="44" t="str">
        <f t="shared" si="32"/>
        <v/>
      </c>
      <c r="N187" s="44" t="str">
        <f t="shared" si="33"/>
        <v/>
      </c>
      <c r="O187" s="42"/>
      <c r="P187" s="81"/>
      <c r="Q187" s="82"/>
      <c r="R187" s="83"/>
      <c r="S187" s="44">
        <f t="shared" si="34"/>
        <v>0</v>
      </c>
      <c r="T187" s="81"/>
      <c r="U187" s="82"/>
      <c r="V187" s="83"/>
      <c r="W187" s="44">
        <f t="shared" si="35"/>
        <v>0</v>
      </c>
      <c r="X187" s="81"/>
      <c r="Y187" s="82"/>
      <c r="Z187" s="83"/>
      <c r="AA187" s="44">
        <f t="shared" si="36"/>
        <v>0</v>
      </c>
      <c r="AB187" s="81"/>
      <c r="AC187" s="82"/>
      <c r="AD187" s="83"/>
      <c r="AE187" s="44">
        <f t="shared" si="37"/>
        <v>0</v>
      </c>
      <c r="AF187" s="81"/>
      <c r="AG187" s="82"/>
      <c r="AH187" s="83"/>
      <c r="AI187" s="44">
        <f t="shared" si="38"/>
        <v>0</v>
      </c>
      <c r="AJ187" s="81"/>
      <c r="AK187" s="82"/>
      <c r="AL187" s="83"/>
      <c r="AM187" s="44">
        <f t="shared" si="39"/>
        <v>0</v>
      </c>
      <c r="AN187" s="81"/>
      <c r="AO187" s="82"/>
      <c r="AP187" s="83"/>
      <c r="AQ187" s="44">
        <f t="shared" si="40"/>
        <v>0</v>
      </c>
      <c r="AR187" s="81"/>
      <c r="AS187" s="82"/>
      <c r="AT187" s="83"/>
      <c r="AU187" s="44">
        <f t="shared" si="41"/>
        <v>0</v>
      </c>
      <c r="AV187" s="81"/>
      <c r="AW187" s="82"/>
      <c r="AX187" s="83"/>
      <c r="AY187" s="44">
        <f t="shared" si="42"/>
        <v>0</v>
      </c>
      <c r="AZ187" s="81"/>
      <c r="BA187" s="82"/>
      <c r="BB187" s="83"/>
      <c r="BC187" s="44">
        <f t="shared" si="43"/>
        <v>0</v>
      </c>
      <c r="BD187" s="81"/>
      <c r="BE187" s="82"/>
      <c r="BF187" s="83"/>
      <c r="BG187" s="44">
        <f t="shared" si="44"/>
        <v>0</v>
      </c>
      <c r="BH187" s="81"/>
      <c r="BI187" s="82"/>
      <c r="BJ187" s="83"/>
      <c r="BK187" s="44">
        <f t="shared" si="45"/>
        <v>0</v>
      </c>
    </row>
    <row r="188" spans="1:63" ht="14.25" customHeight="1" x14ac:dyDescent="0.25">
      <c r="A188" s="41"/>
      <c r="B188" s="42"/>
      <c r="C188" s="42"/>
      <c r="D188" s="35">
        <v>154</v>
      </c>
      <c r="E188" s="84"/>
      <c r="F188" s="42"/>
      <c r="G188" s="48" t="str">
        <f t="shared" si="28"/>
        <v/>
      </c>
      <c r="H188" s="25" t="str">
        <f t="array" ref="H188">IF(I188="","",IFERROR(INDEX(Lid!$F:$F,MATCH($E188,Lid!$A:$A,0)),""))</f>
        <v/>
      </c>
      <c r="I188" s="93" t="str">
        <f t="shared" si="29"/>
        <v/>
      </c>
      <c r="J188" s="48" t="str">
        <f t="shared" si="30"/>
        <v/>
      </c>
      <c r="K188" s="25" t="str">
        <f>IF(I188="","",IFERROR($D$6&amp;" "&amp;LEFT(INDEX(Lid!$B:$B,MATCH($E188,Lid!$A:$A,0)),1)&amp;MID(INDEX(Lid!$B:$B,MATCH($E188,Lid!$A:$A,0)),FIND(" ",INDEX(Lid!$B:$B,MATCH($E188,Lid!$A:$A,0))),256),""))</f>
        <v/>
      </c>
      <c r="L188" s="44" t="str">
        <f t="shared" si="31"/>
        <v/>
      </c>
      <c r="M188" s="44" t="str">
        <f t="shared" si="32"/>
        <v/>
      </c>
      <c r="N188" s="44" t="str">
        <f t="shared" si="33"/>
        <v/>
      </c>
      <c r="O188" s="42"/>
      <c r="P188" s="81"/>
      <c r="Q188" s="82"/>
      <c r="R188" s="83"/>
      <c r="S188" s="44">
        <f t="shared" si="34"/>
        <v>0</v>
      </c>
      <c r="T188" s="81"/>
      <c r="U188" s="82"/>
      <c r="V188" s="83"/>
      <c r="W188" s="44">
        <f t="shared" si="35"/>
        <v>0</v>
      </c>
      <c r="X188" s="81"/>
      <c r="Y188" s="82"/>
      <c r="Z188" s="83"/>
      <c r="AA188" s="44">
        <f t="shared" si="36"/>
        <v>0</v>
      </c>
      <c r="AB188" s="81"/>
      <c r="AC188" s="82"/>
      <c r="AD188" s="83"/>
      <c r="AE188" s="44">
        <f t="shared" si="37"/>
        <v>0</v>
      </c>
      <c r="AF188" s="81"/>
      <c r="AG188" s="82"/>
      <c r="AH188" s="83"/>
      <c r="AI188" s="44">
        <f t="shared" si="38"/>
        <v>0</v>
      </c>
      <c r="AJ188" s="81"/>
      <c r="AK188" s="82"/>
      <c r="AL188" s="83"/>
      <c r="AM188" s="44">
        <f t="shared" si="39"/>
        <v>0</v>
      </c>
      <c r="AN188" s="81"/>
      <c r="AO188" s="82"/>
      <c r="AP188" s="83"/>
      <c r="AQ188" s="44">
        <f t="shared" si="40"/>
        <v>0</v>
      </c>
      <c r="AR188" s="81"/>
      <c r="AS188" s="82"/>
      <c r="AT188" s="83"/>
      <c r="AU188" s="44">
        <f t="shared" si="41"/>
        <v>0</v>
      </c>
      <c r="AV188" s="81"/>
      <c r="AW188" s="82"/>
      <c r="AX188" s="83"/>
      <c r="AY188" s="44">
        <f t="shared" si="42"/>
        <v>0</v>
      </c>
      <c r="AZ188" s="81"/>
      <c r="BA188" s="82"/>
      <c r="BB188" s="83"/>
      <c r="BC188" s="44">
        <f t="shared" si="43"/>
        <v>0</v>
      </c>
      <c r="BD188" s="81"/>
      <c r="BE188" s="82"/>
      <c r="BF188" s="83"/>
      <c r="BG188" s="44">
        <f t="shared" si="44"/>
        <v>0</v>
      </c>
      <c r="BH188" s="81"/>
      <c r="BI188" s="82"/>
      <c r="BJ188" s="83"/>
      <c r="BK188" s="44">
        <f t="shared" si="45"/>
        <v>0</v>
      </c>
    </row>
    <row r="189" spans="1:63" ht="14.25" customHeight="1" x14ac:dyDescent="0.25">
      <c r="A189" s="41"/>
      <c r="B189" s="42"/>
      <c r="C189" s="42"/>
      <c r="D189" s="35">
        <v>155</v>
      </c>
      <c r="E189" s="84"/>
      <c r="F189" s="42"/>
      <c r="G189" s="48" t="str">
        <f t="shared" si="28"/>
        <v/>
      </c>
      <c r="H189" s="25" t="str">
        <f t="array" ref="H189">IF(I189="","",IFERROR(INDEX(Lid!$F:$F,MATCH($E189,Lid!$A:$A,0)),""))</f>
        <v/>
      </c>
      <c r="I189" s="93" t="str">
        <f t="shared" si="29"/>
        <v/>
      </c>
      <c r="J189" s="48" t="str">
        <f t="shared" si="30"/>
        <v/>
      </c>
      <c r="K189" s="25" t="str">
        <f>IF(I189="","",IFERROR($D$6&amp;" "&amp;LEFT(INDEX(Lid!$B:$B,MATCH($E189,Lid!$A:$A,0)),1)&amp;MID(INDEX(Lid!$B:$B,MATCH($E189,Lid!$A:$A,0)),FIND(" ",INDEX(Lid!$B:$B,MATCH($E189,Lid!$A:$A,0))),256),""))</f>
        <v/>
      </c>
      <c r="L189" s="44" t="str">
        <f t="shared" si="31"/>
        <v/>
      </c>
      <c r="M189" s="44" t="str">
        <f t="shared" si="32"/>
        <v/>
      </c>
      <c r="N189" s="44" t="str">
        <f t="shared" si="33"/>
        <v/>
      </c>
      <c r="O189" s="42"/>
      <c r="P189" s="81"/>
      <c r="Q189" s="82"/>
      <c r="R189" s="83"/>
      <c r="S189" s="44">
        <f t="shared" si="34"/>
        <v>0</v>
      </c>
      <c r="T189" s="81"/>
      <c r="U189" s="82"/>
      <c r="V189" s="83"/>
      <c r="W189" s="44">
        <f t="shared" si="35"/>
        <v>0</v>
      </c>
      <c r="X189" s="81"/>
      <c r="Y189" s="82"/>
      <c r="Z189" s="83"/>
      <c r="AA189" s="44">
        <f t="shared" si="36"/>
        <v>0</v>
      </c>
      <c r="AB189" s="81"/>
      <c r="AC189" s="82"/>
      <c r="AD189" s="83"/>
      <c r="AE189" s="44">
        <f t="shared" si="37"/>
        <v>0</v>
      </c>
      <c r="AF189" s="81"/>
      <c r="AG189" s="82"/>
      <c r="AH189" s="83"/>
      <c r="AI189" s="44">
        <f t="shared" si="38"/>
        <v>0</v>
      </c>
      <c r="AJ189" s="81"/>
      <c r="AK189" s="82"/>
      <c r="AL189" s="83"/>
      <c r="AM189" s="44">
        <f t="shared" si="39"/>
        <v>0</v>
      </c>
      <c r="AN189" s="81"/>
      <c r="AO189" s="82"/>
      <c r="AP189" s="83"/>
      <c r="AQ189" s="44">
        <f t="shared" si="40"/>
        <v>0</v>
      </c>
      <c r="AR189" s="81"/>
      <c r="AS189" s="82"/>
      <c r="AT189" s="83"/>
      <c r="AU189" s="44">
        <f t="shared" si="41"/>
        <v>0</v>
      </c>
      <c r="AV189" s="81"/>
      <c r="AW189" s="82"/>
      <c r="AX189" s="83"/>
      <c r="AY189" s="44">
        <f t="shared" si="42"/>
        <v>0</v>
      </c>
      <c r="AZ189" s="81"/>
      <c r="BA189" s="82"/>
      <c r="BB189" s="83"/>
      <c r="BC189" s="44">
        <f t="shared" si="43"/>
        <v>0</v>
      </c>
      <c r="BD189" s="81"/>
      <c r="BE189" s="82"/>
      <c r="BF189" s="83"/>
      <c r="BG189" s="44">
        <f t="shared" si="44"/>
        <v>0</v>
      </c>
      <c r="BH189" s="81"/>
      <c r="BI189" s="82"/>
      <c r="BJ189" s="83"/>
      <c r="BK189" s="44">
        <f t="shared" si="45"/>
        <v>0</v>
      </c>
    </row>
    <row r="190" spans="1:63" ht="14.25" customHeight="1" x14ac:dyDescent="0.25">
      <c r="A190" s="41"/>
      <c r="B190" s="42"/>
      <c r="C190" s="42"/>
      <c r="D190" s="35">
        <v>156</v>
      </c>
      <c r="E190" s="84"/>
      <c r="F190" s="42"/>
      <c r="G190" s="48" t="str">
        <f t="shared" si="28"/>
        <v/>
      </c>
      <c r="H190" s="25" t="str">
        <f t="array" ref="H190">IF(I190="","",IFERROR(INDEX(Lid!$F:$F,MATCH($E190,Lid!$A:$A,0)),""))</f>
        <v/>
      </c>
      <c r="I190" s="93" t="str">
        <f t="shared" si="29"/>
        <v/>
      </c>
      <c r="J190" s="48" t="str">
        <f t="shared" si="30"/>
        <v/>
      </c>
      <c r="K190" s="25" t="str">
        <f>IF(I190="","",IFERROR($D$6&amp;" "&amp;LEFT(INDEX(Lid!$B:$B,MATCH($E190,Lid!$A:$A,0)),1)&amp;MID(INDEX(Lid!$B:$B,MATCH($E190,Lid!$A:$A,0)),FIND(" ",INDEX(Lid!$B:$B,MATCH($E190,Lid!$A:$A,0))),256),""))</f>
        <v/>
      </c>
      <c r="L190" s="44" t="str">
        <f t="shared" si="31"/>
        <v/>
      </c>
      <c r="M190" s="44" t="str">
        <f t="shared" si="32"/>
        <v/>
      </c>
      <c r="N190" s="44" t="str">
        <f t="shared" si="33"/>
        <v/>
      </c>
      <c r="O190" s="42"/>
      <c r="P190" s="81"/>
      <c r="Q190" s="82"/>
      <c r="R190" s="83"/>
      <c r="S190" s="44">
        <f t="shared" si="34"/>
        <v>0</v>
      </c>
      <c r="T190" s="81"/>
      <c r="U190" s="82"/>
      <c r="V190" s="83"/>
      <c r="W190" s="44">
        <f t="shared" si="35"/>
        <v>0</v>
      </c>
      <c r="X190" s="81"/>
      <c r="Y190" s="82"/>
      <c r="Z190" s="83"/>
      <c r="AA190" s="44">
        <f t="shared" si="36"/>
        <v>0</v>
      </c>
      <c r="AB190" s="81"/>
      <c r="AC190" s="82"/>
      <c r="AD190" s="83"/>
      <c r="AE190" s="44">
        <f t="shared" si="37"/>
        <v>0</v>
      </c>
      <c r="AF190" s="81"/>
      <c r="AG190" s="82"/>
      <c r="AH190" s="83"/>
      <c r="AI190" s="44">
        <f t="shared" si="38"/>
        <v>0</v>
      </c>
      <c r="AJ190" s="81"/>
      <c r="AK190" s="82"/>
      <c r="AL190" s="83"/>
      <c r="AM190" s="44">
        <f t="shared" si="39"/>
        <v>0</v>
      </c>
      <c r="AN190" s="81"/>
      <c r="AO190" s="82"/>
      <c r="AP190" s="83"/>
      <c r="AQ190" s="44">
        <f t="shared" si="40"/>
        <v>0</v>
      </c>
      <c r="AR190" s="81"/>
      <c r="AS190" s="82"/>
      <c r="AT190" s="83"/>
      <c r="AU190" s="44">
        <f t="shared" si="41"/>
        <v>0</v>
      </c>
      <c r="AV190" s="81"/>
      <c r="AW190" s="82"/>
      <c r="AX190" s="83"/>
      <c r="AY190" s="44">
        <f t="shared" si="42"/>
        <v>0</v>
      </c>
      <c r="AZ190" s="81"/>
      <c r="BA190" s="82"/>
      <c r="BB190" s="83"/>
      <c r="BC190" s="44">
        <f t="shared" si="43"/>
        <v>0</v>
      </c>
      <c r="BD190" s="81"/>
      <c r="BE190" s="82"/>
      <c r="BF190" s="83"/>
      <c r="BG190" s="44">
        <f t="shared" si="44"/>
        <v>0</v>
      </c>
      <c r="BH190" s="81"/>
      <c r="BI190" s="82"/>
      <c r="BJ190" s="83"/>
      <c r="BK190" s="44">
        <f t="shared" si="45"/>
        <v>0</v>
      </c>
    </row>
    <row r="191" spans="1:63" ht="14.25" customHeight="1" x14ac:dyDescent="0.25">
      <c r="A191" s="41"/>
      <c r="B191" s="42"/>
      <c r="C191" s="42"/>
      <c r="D191" s="35">
        <v>157</v>
      </c>
      <c r="E191" s="84"/>
      <c r="F191" s="42"/>
      <c r="G191" s="48" t="str">
        <f t="shared" si="28"/>
        <v/>
      </c>
      <c r="H191" s="25" t="str">
        <f t="array" ref="H191">IF(I191="","",IFERROR(INDEX(Lid!$F:$F,MATCH($E191,Lid!$A:$A,0)),""))</f>
        <v/>
      </c>
      <c r="I191" s="93" t="str">
        <f t="shared" si="29"/>
        <v/>
      </c>
      <c r="J191" s="48" t="str">
        <f t="shared" si="30"/>
        <v/>
      </c>
      <c r="K191" s="25" t="str">
        <f>IF(I191="","",IFERROR($D$6&amp;" "&amp;LEFT(INDEX(Lid!$B:$B,MATCH($E191,Lid!$A:$A,0)),1)&amp;MID(INDEX(Lid!$B:$B,MATCH($E191,Lid!$A:$A,0)),FIND(" ",INDEX(Lid!$B:$B,MATCH($E191,Lid!$A:$A,0))),256),""))</f>
        <v/>
      </c>
      <c r="L191" s="44" t="str">
        <f t="shared" si="31"/>
        <v/>
      </c>
      <c r="M191" s="44" t="str">
        <f t="shared" si="32"/>
        <v/>
      </c>
      <c r="N191" s="44" t="str">
        <f t="shared" si="33"/>
        <v/>
      </c>
      <c r="O191" s="42"/>
      <c r="P191" s="81"/>
      <c r="Q191" s="82"/>
      <c r="R191" s="83"/>
      <c r="S191" s="44">
        <f t="shared" si="34"/>
        <v>0</v>
      </c>
      <c r="T191" s="81"/>
      <c r="U191" s="82"/>
      <c r="V191" s="83"/>
      <c r="W191" s="44">
        <f t="shared" si="35"/>
        <v>0</v>
      </c>
      <c r="X191" s="81"/>
      <c r="Y191" s="82"/>
      <c r="Z191" s="83"/>
      <c r="AA191" s="44">
        <f t="shared" si="36"/>
        <v>0</v>
      </c>
      <c r="AB191" s="81"/>
      <c r="AC191" s="82"/>
      <c r="AD191" s="83"/>
      <c r="AE191" s="44">
        <f t="shared" si="37"/>
        <v>0</v>
      </c>
      <c r="AF191" s="81"/>
      <c r="AG191" s="82"/>
      <c r="AH191" s="83"/>
      <c r="AI191" s="44">
        <f t="shared" si="38"/>
        <v>0</v>
      </c>
      <c r="AJ191" s="81"/>
      <c r="AK191" s="82"/>
      <c r="AL191" s="83"/>
      <c r="AM191" s="44">
        <f t="shared" si="39"/>
        <v>0</v>
      </c>
      <c r="AN191" s="81"/>
      <c r="AO191" s="82"/>
      <c r="AP191" s="83"/>
      <c r="AQ191" s="44">
        <f t="shared" si="40"/>
        <v>0</v>
      </c>
      <c r="AR191" s="81"/>
      <c r="AS191" s="82"/>
      <c r="AT191" s="83"/>
      <c r="AU191" s="44">
        <f t="shared" si="41"/>
        <v>0</v>
      </c>
      <c r="AV191" s="81"/>
      <c r="AW191" s="82"/>
      <c r="AX191" s="83"/>
      <c r="AY191" s="44">
        <f t="shared" si="42"/>
        <v>0</v>
      </c>
      <c r="AZ191" s="81"/>
      <c r="BA191" s="82"/>
      <c r="BB191" s="83"/>
      <c r="BC191" s="44">
        <f t="shared" si="43"/>
        <v>0</v>
      </c>
      <c r="BD191" s="81"/>
      <c r="BE191" s="82"/>
      <c r="BF191" s="83"/>
      <c r="BG191" s="44">
        <f t="shared" si="44"/>
        <v>0</v>
      </c>
      <c r="BH191" s="81"/>
      <c r="BI191" s="82"/>
      <c r="BJ191" s="83"/>
      <c r="BK191" s="44">
        <f t="shared" si="45"/>
        <v>0</v>
      </c>
    </row>
    <row r="192" spans="1:63" ht="14.25" customHeight="1" x14ac:dyDescent="0.25">
      <c r="A192" s="41"/>
      <c r="B192" s="42"/>
      <c r="C192" s="42"/>
      <c r="D192" s="35">
        <v>158</v>
      </c>
      <c r="E192" s="84"/>
      <c r="F192" s="42"/>
      <c r="G192" s="48" t="str">
        <f t="shared" si="28"/>
        <v/>
      </c>
      <c r="H192" s="25" t="str">
        <f t="array" ref="H192">IF(I192="","",IFERROR(INDEX(Lid!$F:$F,MATCH($E192,Lid!$A:$A,0)),""))</f>
        <v/>
      </c>
      <c r="I192" s="93" t="str">
        <f t="shared" si="29"/>
        <v/>
      </c>
      <c r="J192" s="48" t="str">
        <f t="shared" si="30"/>
        <v/>
      </c>
      <c r="K192" s="25" t="str">
        <f>IF(I192="","",IFERROR($D$6&amp;" "&amp;LEFT(INDEX(Lid!$B:$B,MATCH($E192,Lid!$A:$A,0)),1)&amp;MID(INDEX(Lid!$B:$B,MATCH($E192,Lid!$A:$A,0)),FIND(" ",INDEX(Lid!$B:$B,MATCH($E192,Lid!$A:$A,0))),256),""))</f>
        <v/>
      </c>
      <c r="L192" s="44" t="str">
        <f t="shared" si="31"/>
        <v/>
      </c>
      <c r="M192" s="44" t="str">
        <f t="shared" si="32"/>
        <v/>
      </c>
      <c r="N192" s="44" t="str">
        <f t="shared" si="33"/>
        <v/>
      </c>
      <c r="O192" s="42"/>
      <c r="P192" s="81"/>
      <c r="Q192" s="82"/>
      <c r="R192" s="83"/>
      <c r="S192" s="44">
        <f t="shared" si="34"/>
        <v>0</v>
      </c>
      <c r="T192" s="81"/>
      <c r="U192" s="82"/>
      <c r="V192" s="83"/>
      <c r="W192" s="44">
        <f t="shared" si="35"/>
        <v>0</v>
      </c>
      <c r="X192" s="81"/>
      <c r="Y192" s="82"/>
      <c r="Z192" s="83"/>
      <c r="AA192" s="44">
        <f t="shared" si="36"/>
        <v>0</v>
      </c>
      <c r="AB192" s="81"/>
      <c r="AC192" s="82"/>
      <c r="AD192" s="83"/>
      <c r="AE192" s="44">
        <f t="shared" si="37"/>
        <v>0</v>
      </c>
      <c r="AF192" s="81"/>
      <c r="AG192" s="82"/>
      <c r="AH192" s="83"/>
      <c r="AI192" s="44">
        <f t="shared" si="38"/>
        <v>0</v>
      </c>
      <c r="AJ192" s="81"/>
      <c r="AK192" s="82"/>
      <c r="AL192" s="83"/>
      <c r="AM192" s="44">
        <f t="shared" si="39"/>
        <v>0</v>
      </c>
      <c r="AN192" s="81"/>
      <c r="AO192" s="82"/>
      <c r="AP192" s="83"/>
      <c r="AQ192" s="44">
        <f t="shared" si="40"/>
        <v>0</v>
      </c>
      <c r="AR192" s="81"/>
      <c r="AS192" s="82"/>
      <c r="AT192" s="83"/>
      <c r="AU192" s="44">
        <f t="shared" si="41"/>
        <v>0</v>
      </c>
      <c r="AV192" s="81"/>
      <c r="AW192" s="82"/>
      <c r="AX192" s="83"/>
      <c r="AY192" s="44">
        <f t="shared" si="42"/>
        <v>0</v>
      </c>
      <c r="AZ192" s="81"/>
      <c r="BA192" s="82"/>
      <c r="BB192" s="83"/>
      <c r="BC192" s="44">
        <f t="shared" si="43"/>
        <v>0</v>
      </c>
      <c r="BD192" s="81"/>
      <c r="BE192" s="82"/>
      <c r="BF192" s="83"/>
      <c r="BG192" s="44">
        <f t="shared" si="44"/>
        <v>0</v>
      </c>
      <c r="BH192" s="81"/>
      <c r="BI192" s="82"/>
      <c r="BJ192" s="83"/>
      <c r="BK192" s="44">
        <f t="shared" si="45"/>
        <v>0</v>
      </c>
    </row>
    <row r="193" spans="1:63" ht="14.25" customHeight="1" x14ac:dyDescent="0.25">
      <c r="A193" s="41"/>
      <c r="B193" s="42"/>
      <c r="C193" s="42"/>
      <c r="D193" s="35">
        <v>159</v>
      </c>
      <c r="E193" s="84"/>
      <c r="F193" s="42"/>
      <c r="G193" s="48" t="str">
        <f t="shared" si="28"/>
        <v/>
      </c>
      <c r="H193" s="25" t="str">
        <f t="array" ref="H193">IF(I193="","",IFERROR(INDEX(Lid!$F:$F,MATCH($E193,Lid!$A:$A,0)),""))</f>
        <v/>
      </c>
      <c r="I193" s="93" t="str">
        <f t="shared" si="29"/>
        <v/>
      </c>
      <c r="J193" s="48" t="str">
        <f t="shared" si="30"/>
        <v/>
      </c>
      <c r="K193" s="25" t="str">
        <f>IF(I193="","",IFERROR($D$6&amp;" "&amp;LEFT(INDEX(Lid!$B:$B,MATCH($E193,Lid!$A:$A,0)),1)&amp;MID(INDEX(Lid!$B:$B,MATCH($E193,Lid!$A:$A,0)),FIND(" ",INDEX(Lid!$B:$B,MATCH($E193,Lid!$A:$A,0))),256),""))</f>
        <v/>
      </c>
      <c r="L193" s="44" t="str">
        <f t="shared" si="31"/>
        <v/>
      </c>
      <c r="M193" s="44" t="str">
        <f t="shared" si="32"/>
        <v/>
      </c>
      <c r="N193" s="44" t="str">
        <f t="shared" si="33"/>
        <v/>
      </c>
      <c r="O193" s="42"/>
      <c r="P193" s="81"/>
      <c r="Q193" s="82"/>
      <c r="R193" s="83"/>
      <c r="S193" s="44">
        <f t="shared" si="34"/>
        <v>0</v>
      </c>
      <c r="T193" s="81"/>
      <c r="U193" s="82"/>
      <c r="V193" s="83"/>
      <c r="W193" s="44">
        <f t="shared" si="35"/>
        <v>0</v>
      </c>
      <c r="X193" s="81"/>
      <c r="Y193" s="82"/>
      <c r="Z193" s="83"/>
      <c r="AA193" s="44">
        <f t="shared" si="36"/>
        <v>0</v>
      </c>
      <c r="AB193" s="81"/>
      <c r="AC193" s="82"/>
      <c r="AD193" s="83"/>
      <c r="AE193" s="44">
        <f t="shared" si="37"/>
        <v>0</v>
      </c>
      <c r="AF193" s="81"/>
      <c r="AG193" s="82"/>
      <c r="AH193" s="83"/>
      <c r="AI193" s="44">
        <f t="shared" si="38"/>
        <v>0</v>
      </c>
      <c r="AJ193" s="81"/>
      <c r="AK193" s="82"/>
      <c r="AL193" s="83"/>
      <c r="AM193" s="44">
        <f t="shared" si="39"/>
        <v>0</v>
      </c>
      <c r="AN193" s="81"/>
      <c r="AO193" s="82"/>
      <c r="AP193" s="83"/>
      <c r="AQ193" s="44">
        <f t="shared" si="40"/>
        <v>0</v>
      </c>
      <c r="AR193" s="81"/>
      <c r="AS193" s="82"/>
      <c r="AT193" s="83"/>
      <c r="AU193" s="44">
        <f t="shared" si="41"/>
        <v>0</v>
      </c>
      <c r="AV193" s="81"/>
      <c r="AW193" s="82"/>
      <c r="AX193" s="83"/>
      <c r="AY193" s="44">
        <f t="shared" si="42"/>
        <v>0</v>
      </c>
      <c r="AZ193" s="81"/>
      <c r="BA193" s="82"/>
      <c r="BB193" s="83"/>
      <c r="BC193" s="44">
        <f t="shared" si="43"/>
        <v>0</v>
      </c>
      <c r="BD193" s="81"/>
      <c r="BE193" s="82"/>
      <c r="BF193" s="83"/>
      <c r="BG193" s="44">
        <f t="shared" si="44"/>
        <v>0</v>
      </c>
      <c r="BH193" s="81"/>
      <c r="BI193" s="82"/>
      <c r="BJ193" s="83"/>
      <c r="BK193" s="44">
        <f t="shared" si="45"/>
        <v>0</v>
      </c>
    </row>
    <row r="194" spans="1:63" ht="14.25" customHeight="1" x14ac:dyDescent="0.25">
      <c r="A194" s="41"/>
      <c r="B194" s="42"/>
      <c r="C194" s="42"/>
      <c r="D194" s="35">
        <v>160</v>
      </c>
      <c r="E194" s="84"/>
      <c r="F194" s="42"/>
      <c r="G194" s="48" t="str">
        <f t="shared" si="28"/>
        <v/>
      </c>
      <c r="H194" s="25" t="str">
        <f t="array" ref="H194">IF(I194="","",IFERROR(INDEX(Lid!$F:$F,MATCH($E194,Lid!$A:$A,0)),""))</f>
        <v/>
      </c>
      <c r="I194" s="93" t="str">
        <f t="shared" si="29"/>
        <v/>
      </c>
      <c r="J194" s="48" t="str">
        <f t="shared" si="30"/>
        <v/>
      </c>
      <c r="K194" s="25" t="str">
        <f>IF(I194="","",IFERROR($D$6&amp;" "&amp;LEFT(INDEX(Lid!$B:$B,MATCH($E194,Lid!$A:$A,0)),1)&amp;MID(INDEX(Lid!$B:$B,MATCH($E194,Lid!$A:$A,0)),FIND(" ",INDEX(Lid!$B:$B,MATCH($E194,Lid!$A:$A,0))),256),""))</f>
        <v/>
      </c>
      <c r="L194" s="44" t="str">
        <f t="shared" si="31"/>
        <v/>
      </c>
      <c r="M194" s="44" t="str">
        <f t="shared" si="32"/>
        <v/>
      </c>
      <c r="N194" s="44" t="str">
        <f t="shared" si="33"/>
        <v/>
      </c>
      <c r="O194" s="42"/>
      <c r="P194" s="81"/>
      <c r="Q194" s="82"/>
      <c r="R194" s="83"/>
      <c r="S194" s="44">
        <f t="shared" si="34"/>
        <v>0</v>
      </c>
      <c r="T194" s="81"/>
      <c r="U194" s="82"/>
      <c r="V194" s="83"/>
      <c r="W194" s="44">
        <f t="shared" si="35"/>
        <v>0</v>
      </c>
      <c r="X194" s="81"/>
      <c r="Y194" s="82"/>
      <c r="Z194" s="83"/>
      <c r="AA194" s="44">
        <f t="shared" si="36"/>
        <v>0</v>
      </c>
      <c r="AB194" s="81"/>
      <c r="AC194" s="82"/>
      <c r="AD194" s="83"/>
      <c r="AE194" s="44">
        <f t="shared" si="37"/>
        <v>0</v>
      </c>
      <c r="AF194" s="81"/>
      <c r="AG194" s="82"/>
      <c r="AH194" s="83"/>
      <c r="AI194" s="44">
        <f t="shared" si="38"/>
        <v>0</v>
      </c>
      <c r="AJ194" s="81"/>
      <c r="AK194" s="82"/>
      <c r="AL194" s="83"/>
      <c r="AM194" s="44">
        <f t="shared" si="39"/>
        <v>0</v>
      </c>
      <c r="AN194" s="81"/>
      <c r="AO194" s="82"/>
      <c r="AP194" s="83"/>
      <c r="AQ194" s="44">
        <f t="shared" si="40"/>
        <v>0</v>
      </c>
      <c r="AR194" s="81"/>
      <c r="AS194" s="82"/>
      <c r="AT194" s="83"/>
      <c r="AU194" s="44">
        <f t="shared" si="41"/>
        <v>0</v>
      </c>
      <c r="AV194" s="81"/>
      <c r="AW194" s="82"/>
      <c r="AX194" s="83"/>
      <c r="AY194" s="44">
        <f t="shared" si="42"/>
        <v>0</v>
      </c>
      <c r="AZ194" s="81"/>
      <c r="BA194" s="82"/>
      <c r="BB194" s="83"/>
      <c r="BC194" s="44">
        <f t="shared" si="43"/>
        <v>0</v>
      </c>
      <c r="BD194" s="81"/>
      <c r="BE194" s="82"/>
      <c r="BF194" s="83"/>
      <c r="BG194" s="44">
        <f t="shared" si="44"/>
        <v>0</v>
      </c>
      <c r="BH194" s="81"/>
      <c r="BI194" s="82"/>
      <c r="BJ194" s="83"/>
      <c r="BK194" s="44">
        <f t="shared" si="45"/>
        <v>0</v>
      </c>
    </row>
    <row r="195" spans="1:63" ht="14.25" customHeight="1" x14ac:dyDescent="0.25">
      <c r="A195" s="41"/>
      <c r="B195" s="42"/>
      <c r="C195" s="42"/>
      <c r="D195" s="35">
        <v>161</v>
      </c>
      <c r="E195" s="84"/>
      <c r="F195" s="42"/>
      <c r="G195" s="48" t="str">
        <f t="shared" si="28"/>
        <v/>
      </c>
      <c r="H195" s="25" t="str">
        <f t="array" ref="H195">IF(I195="","",IFERROR(INDEX(Lid!$F:$F,MATCH($E195,Lid!$A:$A,0)),""))</f>
        <v/>
      </c>
      <c r="I195" s="93" t="str">
        <f t="shared" si="29"/>
        <v/>
      </c>
      <c r="J195" s="48" t="str">
        <f t="shared" si="30"/>
        <v/>
      </c>
      <c r="K195" s="25" t="str">
        <f>IF(I195="","",IFERROR($D$6&amp;" "&amp;LEFT(INDEX(Lid!$B:$B,MATCH($E195,Lid!$A:$A,0)),1)&amp;MID(INDEX(Lid!$B:$B,MATCH($E195,Lid!$A:$A,0)),FIND(" ",INDEX(Lid!$B:$B,MATCH($E195,Lid!$A:$A,0))),256),""))</f>
        <v/>
      </c>
      <c r="L195" s="44" t="str">
        <f t="shared" si="31"/>
        <v/>
      </c>
      <c r="M195" s="44" t="str">
        <f t="shared" si="32"/>
        <v/>
      </c>
      <c r="N195" s="44" t="str">
        <f t="shared" si="33"/>
        <v/>
      </c>
      <c r="O195" s="42"/>
      <c r="P195" s="81"/>
      <c r="Q195" s="82"/>
      <c r="R195" s="83"/>
      <c r="S195" s="44">
        <f t="shared" si="34"/>
        <v>0</v>
      </c>
      <c r="T195" s="81"/>
      <c r="U195" s="82"/>
      <c r="V195" s="83"/>
      <c r="W195" s="44">
        <f t="shared" si="35"/>
        <v>0</v>
      </c>
      <c r="X195" s="81"/>
      <c r="Y195" s="82"/>
      <c r="Z195" s="83"/>
      <c r="AA195" s="44">
        <f t="shared" si="36"/>
        <v>0</v>
      </c>
      <c r="AB195" s="81"/>
      <c r="AC195" s="82"/>
      <c r="AD195" s="83"/>
      <c r="AE195" s="44">
        <f t="shared" si="37"/>
        <v>0</v>
      </c>
      <c r="AF195" s="81"/>
      <c r="AG195" s="82"/>
      <c r="AH195" s="83"/>
      <c r="AI195" s="44">
        <f t="shared" si="38"/>
        <v>0</v>
      </c>
      <c r="AJ195" s="81"/>
      <c r="AK195" s="82"/>
      <c r="AL195" s="83"/>
      <c r="AM195" s="44">
        <f t="shared" si="39"/>
        <v>0</v>
      </c>
      <c r="AN195" s="81"/>
      <c r="AO195" s="82"/>
      <c r="AP195" s="83"/>
      <c r="AQ195" s="44">
        <f t="shared" si="40"/>
        <v>0</v>
      </c>
      <c r="AR195" s="81"/>
      <c r="AS195" s="82"/>
      <c r="AT195" s="83"/>
      <c r="AU195" s="44">
        <f t="shared" si="41"/>
        <v>0</v>
      </c>
      <c r="AV195" s="81"/>
      <c r="AW195" s="82"/>
      <c r="AX195" s="83"/>
      <c r="AY195" s="44">
        <f t="shared" si="42"/>
        <v>0</v>
      </c>
      <c r="AZ195" s="81"/>
      <c r="BA195" s="82"/>
      <c r="BB195" s="83"/>
      <c r="BC195" s="44">
        <f t="shared" si="43"/>
        <v>0</v>
      </c>
      <c r="BD195" s="81"/>
      <c r="BE195" s="82"/>
      <c r="BF195" s="83"/>
      <c r="BG195" s="44">
        <f t="shared" si="44"/>
        <v>0</v>
      </c>
      <c r="BH195" s="81"/>
      <c r="BI195" s="82"/>
      <c r="BJ195" s="83"/>
      <c r="BK195" s="44">
        <f t="shared" si="45"/>
        <v>0</v>
      </c>
    </row>
    <row r="196" spans="1:63" ht="14.25" customHeight="1" x14ac:dyDescent="0.25">
      <c r="A196" s="41"/>
      <c r="B196" s="42"/>
      <c r="C196" s="42"/>
      <c r="D196" s="35">
        <v>162</v>
      </c>
      <c r="E196" s="84"/>
      <c r="F196" s="42"/>
      <c r="G196" s="48" t="str">
        <f t="shared" si="28"/>
        <v/>
      </c>
      <c r="H196" s="25" t="str">
        <f t="array" ref="H196">IF(I196="","",IFERROR(INDEX(Lid!$F:$F,MATCH($E196,Lid!$A:$A,0)),""))</f>
        <v/>
      </c>
      <c r="I196" s="93" t="str">
        <f t="shared" si="29"/>
        <v/>
      </c>
      <c r="J196" s="48" t="str">
        <f t="shared" si="30"/>
        <v/>
      </c>
      <c r="K196" s="25" t="str">
        <f>IF(I196="","",IFERROR($D$6&amp;" "&amp;LEFT(INDEX(Lid!$B:$B,MATCH($E196,Lid!$A:$A,0)),1)&amp;MID(INDEX(Lid!$B:$B,MATCH($E196,Lid!$A:$A,0)),FIND(" ",INDEX(Lid!$B:$B,MATCH($E196,Lid!$A:$A,0))),256),""))</f>
        <v/>
      </c>
      <c r="L196" s="44" t="str">
        <f t="shared" si="31"/>
        <v/>
      </c>
      <c r="M196" s="44" t="str">
        <f t="shared" si="32"/>
        <v/>
      </c>
      <c r="N196" s="44" t="str">
        <f t="shared" si="33"/>
        <v/>
      </c>
      <c r="O196" s="42"/>
      <c r="P196" s="81"/>
      <c r="Q196" s="82"/>
      <c r="R196" s="83"/>
      <c r="S196" s="44">
        <f t="shared" si="34"/>
        <v>0</v>
      </c>
      <c r="T196" s="81"/>
      <c r="U196" s="82"/>
      <c r="V196" s="83"/>
      <c r="W196" s="44">
        <f t="shared" si="35"/>
        <v>0</v>
      </c>
      <c r="X196" s="81"/>
      <c r="Y196" s="82"/>
      <c r="Z196" s="83"/>
      <c r="AA196" s="44">
        <f t="shared" si="36"/>
        <v>0</v>
      </c>
      <c r="AB196" s="81"/>
      <c r="AC196" s="82"/>
      <c r="AD196" s="83"/>
      <c r="AE196" s="44">
        <f t="shared" si="37"/>
        <v>0</v>
      </c>
      <c r="AF196" s="81"/>
      <c r="AG196" s="82"/>
      <c r="AH196" s="83"/>
      <c r="AI196" s="44">
        <f t="shared" si="38"/>
        <v>0</v>
      </c>
      <c r="AJ196" s="81"/>
      <c r="AK196" s="82"/>
      <c r="AL196" s="83"/>
      <c r="AM196" s="44">
        <f t="shared" si="39"/>
        <v>0</v>
      </c>
      <c r="AN196" s="81"/>
      <c r="AO196" s="82"/>
      <c r="AP196" s="83"/>
      <c r="AQ196" s="44">
        <f t="shared" si="40"/>
        <v>0</v>
      </c>
      <c r="AR196" s="81"/>
      <c r="AS196" s="82"/>
      <c r="AT196" s="83"/>
      <c r="AU196" s="44">
        <f t="shared" si="41"/>
        <v>0</v>
      </c>
      <c r="AV196" s="81"/>
      <c r="AW196" s="82"/>
      <c r="AX196" s="83"/>
      <c r="AY196" s="44">
        <f t="shared" si="42"/>
        <v>0</v>
      </c>
      <c r="AZ196" s="81"/>
      <c r="BA196" s="82"/>
      <c r="BB196" s="83"/>
      <c r="BC196" s="44">
        <f t="shared" si="43"/>
        <v>0</v>
      </c>
      <c r="BD196" s="81"/>
      <c r="BE196" s="82"/>
      <c r="BF196" s="83"/>
      <c r="BG196" s="44">
        <f t="shared" si="44"/>
        <v>0</v>
      </c>
      <c r="BH196" s="81"/>
      <c r="BI196" s="82"/>
      <c r="BJ196" s="83"/>
      <c r="BK196" s="44">
        <f t="shared" si="45"/>
        <v>0</v>
      </c>
    </row>
    <row r="197" spans="1:63" ht="14.25" customHeight="1" x14ac:dyDescent="0.25">
      <c r="A197" s="41"/>
      <c r="B197" s="42"/>
      <c r="C197" s="42"/>
      <c r="D197" s="35">
        <v>163</v>
      </c>
      <c r="E197" s="84"/>
      <c r="F197" s="42"/>
      <c r="G197" s="48" t="str">
        <f t="shared" si="28"/>
        <v/>
      </c>
      <c r="H197" s="25" t="str">
        <f t="array" ref="H197">IF(I197="","",IFERROR(INDEX(Lid!$F:$F,MATCH($E197,Lid!$A:$A,0)),""))</f>
        <v/>
      </c>
      <c r="I197" s="93" t="str">
        <f t="shared" si="29"/>
        <v/>
      </c>
      <c r="J197" s="48" t="str">
        <f t="shared" si="30"/>
        <v/>
      </c>
      <c r="K197" s="25" t="str">
        <f>IF(I197="","",IFERROR($D$6&amp;" "&amp;LEFT(INDEX(Lid!$B:$B,MATCH($E197,Lid!$A:$A,0)),1)&amp;MID(INDEX(Lid!$B:$B,MATCH($E197,Lid!$A:$A,0)),FIND(" ",INDEX(Lid!$B:$B,MATCH($E197,Lid!$A:$A,0))),256),""))</f>
        <v/>
      </c>
      <c r="L197" s="44" t="str">
        <f t="shared" si="31"/>
        <v/>
      </c>
      <c r="M197" s="44" t="str">
        <f t="shared" si="32"/>
        <v/>
      </c>
      <c r="N197" s="44" t="str">
        <f t="shared" si="33"/>
        <v/>
      </c>
      <c r="O197" s="42"/>
      <c r="P197" s="81"/>
      <c r="Q197" s="82"/>
      <c r="R197" s="83"/>
      <c r="S197" s="44">
        <f t="shared" si="34"/>
        <v>0</v>
      </c>
      <c r="T197" s="81"/>
      <c r="U197" s="82"/>
      <c r="V197" s="83"/>
      <c r="W197" s="44">
        <f t="shared" si="35"/>
        <v>0</v>
      </c>
      <c r="X197" s="81"/>
      <c r="Y197" s="82"/>
      <c r="Z197" s="83"/>
      <c r="AA197" s="44">
        <f t="shared" si="36"/>
        <v>0</v>
      </c>
      <c r="AB197" s="81"/>
      <c r="AC197" s="82"/>
      <c r="AD197" s="83"/>
      <c r="AE197" s="44">
        <f t="shared" si="37"/>
        <v>0</v>
      </c>
      <c r="AF197" s="81"/>
      <c r="AG197" s="82"/>
      <c r="AH197" s="83"/>
      <c r="AI197" s="44">
        <f t="shared" si="38"/>
        <v>0</v>
      </c>
      <c r="AJ197" s="81"/>
      <c r="AK197" s="82"/>
      <c r="AL197" s="83"/>
      <c r="AM197" s="44">
        <f t="shared" si="39"/>
        <v>0</v>
      </c>
      <c r="AN197" s="81"/>
      <c r="AO197" s="82"/>
      <c r="AP197" s="83"/>
      <c r="AQ197" s="44">
        <f t="shared" si="40"/>
        <v>0</v>
      </c>
      <c r="AR197" s="81"/>
      <c r="AS197" s="82"/>
      <c r="AT197" s="83"/>
      <c r="AU197" s="44">
        <f t="shared" si="41"/>
        <v>0</v>
      </c>
      <c r="AV197" s="81"/>
      <c r="AW197" s="82"/>
      <c r="AX197" s="83"/>
      <c r="AY197" s="44">
        <f t="shared" si="42"/>
        <v>0</v>
      </c>
      <c r="AZ197" s="81"/>
      <c r="BA197" s="82"/>
      <c r="BB197" s="83"/>
      <c r="BC197" s="44">
        <f t="shared" si="43"/>
        <v>0</v>
      </c>
      <c r="BD197" s="81"/>
      <c r="BE197" s="82"/>
      <c r="BF197" s="83"/>
      <c r="BG197" s="44">
        <f t="shared" si="44"/>
        <v>0</v>
      </c>
      <c r="BH197" s="81"/>
      <c r="BI197" s="82"/>
      <c r="BJ197" s="83"/>
      <c r="BK197" s="44">
        <f t="shared" si="45"/>
        <v>0</v>
      </c>
    </row>
    <row r="198" spans="1:63" ht="14.25" customHeight="1" x14ac:dyDescent="0.25">
      <c r="A198" s="41"/>
      <c r="B198" s="42"/>
      <c r="C198" s="42"/>
      <c r="D198" s="35">
        <v>164</v>
      </c>
      <c r="E198" s="84"/>
      <c r="F198" s="42"/>
      <c r="G198" s="48" t="str">
        <f t="shared" si="28"/>
        <v/>
      </c>
      <c r="H198" s="25" t="str">
        <f t="array" ref="H198">IF(I198="","",IFERROR(INDEX(Lid!$F:$F,MATCH($E198,Lid!$A:$A,0)),""))</f>
        <v/>
      </c>
      <c r="I198" s="93" t="str">
        <f t="shared" si="29"/>
        <v/>
      </c>
      <c r="J198" s="48" t="str">
        <f t="shared" si="30"/>
        <v/>
      </c>
      <c r="K198" s="25" t="str">
        <f>IF(I198="","",IFERROR($D$6&amp;" "&amp;LEFT(INDEX(Lid!$B:$B,MATCH($E198,Lid!$A:$A,0)),1)&amp;MID(INDEX(Lid!$B:$B,MATCH($E198,Lid!$A:$A,0)),FIND(" ",INDEX(Lid!$B:$B,MATCH($E198,Lid!$A:$A,0))),256),""))</f>
        <v/>
      </c>
      <c r="L198" s="44" t="str">
        <f t="shared" si="31"/>
        <v/>
      </c>
      <c r="M198" s="44" t="str">
        <f t="shared" si="32"/>
        <v/>
      </c>
      <c r="N198" s="44" t="str">
        <f t="shared" si="33"/>
        <v/>
      </c>
      <c r="O198" s="42"/>
      <c r="P198" s="81"/>
      <c r="Q198" s="82"/>
      <c r="R198" s="83"/>
      <c r="S198" s="44">
        <f t="shared" si="34"/>
        <v>0</v>
      </c>
      <c r="T198" s="81"/>
      <c r="U198" s="82"/>
      <c r="V198" s="83"/>
      <c r="W198" s="44">
        <f t="shared" si="35"/>
        <v>0</v>
      </c>
      <c r="X198" s="81"/>
      <c r="Y198" s="82"/>
      <c r="Z198" s="83"/>
      <c r="AA198" s="44">
        <f t="shared" si="36"/>
        <v>0</v>
      </c>
      <c r="AB198" s="81"/>
      <c r="AC198" s="82"/>
      <c r="AD198" s="83"/>
      <c r="AE198" s="44">
        <f t="shared" si="37"/>
        <v>0</v>
      </c>
      <c r="AF198" s="81"/>
      <c r="AG198" s="82"/>
      <c r="AH198" s="83"/>
      <c r="AI198" s="44">
        <f t="shared" si="38"/>
        <v>0</v>
      </c>
      <c r="AJ198" s="81"/>
      <c r="AK198" s="82"/>
      <c r="AL198" s="83"/>
      <c r="AM198" s="44">
        <f t="shared" si="39"/>
        <v>0</v>
      </c>
      <c r="AN198" s="81"/>
      <c r="AO198" s="82"/>
      <c r="AP198" s="83"/>
      <c r="AQ198" s="44">
        <f t="shared" si="40"/>
        <v>0</v>
      </c>
      <c r="AR198" s="81"/>
      <c r="AS198" s="82"/>
      <c r="AT198" s="83"/>
      <c r="AU198" s="44">
        <f t="shared" si="41"/>
        <v>0</v>
      </c>
      <c r="AV198" s="81"/>
      <c r="AW198" s="82"/>
      <c r="AX198" s="83"/>
      <c r="AY198" s="44">
        <f t="shared" si="42"/>
        <v>0</v>
      </c>
      <c r="AZ198" s="81"/>
      <c r="BA198" s="82"/>
      <c r="BB198" s="83"/>
      <c r="BC198" s="44">
        <f t="shared" si="43"/>
        <v>0</v>
      </c>
      <c r="BD198" s="81"/>
      <c r="BE198" s="82"/>
      <c r="BF198" s="83"/>
      <c r="BG198" s="44">
        <f t="shared" si="44"/>
        <v>0</v>
      </c>
      <c r="BH198" s="81"/>
      <c r="BI198" s="82"/>
      <c r="BJ198" s="83"/>
      <c r="BK198" s="44">
        <f t="shared" si="45"/>
        <v>0</v>
      </c>
    </row>
    <row r="199" spans="1:63" ht="14.25" customHeight="1" x14ac:dyDescent="0.25">
      <c r="A199" s="41"/>
      <c r="B199" s="42"/>
      <c r="C199" s="42"/>
      <c r="D199" s="35">
        <v>165</v>
      </c>
      <c r="E199" s="84"/>
      <c r="F199" s="42"/>
      <c r="G199" s="48" t="str">
        <f t="shared" si="28"/>
        <v/>
      </c>
      <c r="H199" s="25" t="str">
        <f t="array" ref="H199">IF(I199="","",IFERROR(INDEX(Lid!$F:$F,MATCH($E199,Lid!$A:$A,0)),""))</f>
        <v/>
      </c>
      <c r="I199" s="93" t="str">
        <f t="shared" si="29"/>
        <v/>
      </c>
      <c r="J199" s="48" t="str">
        <f t="shared" si="30"/>
        <v/>
      </c>
      <c r="K199" s="25" t="str">
        <f>IF(I199="","",IFERROR($D$6&amp;" "&amp;LEFT(INDEX(Lid!$B:$B,MATCH($E199,Lid!$A:$A,0)),1)&amp;MID(INDEX(Lid!$B:$B,MATCH($E199,Lid!$A:$A,0)),FIND(" ",INDEX(Lid!$B:$B,MATCH($E199,Lid!$A:$A,0))),256),""))</f>
        <v/>
      </c>
      <c r="L199" s="44" t="str">
        <f t="shared" si="31"/>
        <v/>
      </c>
      <c r="M199" s="44" t="str">
        <f t="shared" si="32"/>
        <v/>
      </c>
      <c r="N199" s="44" t="str">
        <f t="shared" si="33"/>
        <v/>
      </c>
      <c r="O199" s="42"/>
      <c r="P199" s="81"/>
      <c r="Q199" s="82"/>
      <c r="R199" s="83"/>
      <c r="S199" s="44">
        <f t="shared" si="34"/>
        <v>0</v>
      </c>
      <c r="T199" s="81"/>
      <c r="U199" s="82"/>
      <c r="V199" s="83"/>
      <c r="W199" s="44">
        <f t="shared" si="35"/>
        <v>0</v>
      </c>
      <c r="X199" s="81"/>
      <c r="Y199" s="82"/>
      <c r="Z199" s="83"/>
      <c r="AA199" s="44">
        <f t="shared" si="36"/>
        <v>0</v>
      </c>
      <c r="AB199" s="81"/>
      <c r="AC199" s="82"/>
      <c r="AD199" s="83"/>
      <c r="AE199" s="44">
        <f t="shared" si="37"/>
        <v>0</v>
      </c>
      <c r="AF199" s="81"/>
      <c r="AG199" s="82"/>
      <c r="AH199" s="83"/>
      <c r="AI199" s="44">
        <f t="shared" si="38"/>
        <v>0</v>
      </c>
      <c r="AJ199" s="81"/>
      <c r="AK199" s="82"/>
      <c r="AL199" s="83"/>
      <c r="AM199" s="44">
        <f t="shared" si="39"/>
        <v>0</v>
      </c>
      <c r="AN199" s="81"/>
      <c r="AO199" s="82"/>
      <c r="AP199" s="83"/>
      <c r="AQ199" s="44">
        <f t="shared" si="40"/>
        <v>0</v>
      </c>
      <c r="AR199" s="81"/>
      <c r="AS199" s="82"/>
      <c r="AT199" s="83"/>
      <c r="AU199" s="44">
        <f t="shared" si="41"/>
        <v>0</v>
      </c>
      <c r="AV199" s="81"/>
      <c r="AW199" s="82"/>
      <c r="AX199" s="83"/>
      <c r="AY199" s="44">
        <f t="shared" si="42"/>
        <v>0</v>
      </c>
      <c r="AZ199" s="81"/>
      <c r="BA199" s="82"/>
      <c r="BB199" s="83"/>
      <c r="BC199" s="44">
        <f t="shared" si="43"/>
        <v>0</v>
      </c>
      <c r="BD199" s="81"/>
      <c r="BE199" s="82"/>
      <c r="BF199" s="83"/>
      <c r="BG199" s="44">
        <f t="shared" si="44"/>
        <v>0</v>
      </c>
      <c r="BH199" s="81"/>
      <c r="BI199" s="82"/>
      <c r="BJ199" s="83"/>
      <c r="BK199" s="44">
        <f t="shared" si="45"/>
        <v>0</v>
      </c>
    </row>
    <row r="200" spans="1:63" ht="14.25" customHeight="1" x14ac:dyDescent="0.25">
      <c r="A200" s="41"/>
      <c r="B200" s="42"/>
      <c r="C200" s="42"/>
      <c r="D200" s="35">
        <v>166</v>
      </c>
      <c r="E200" s="84"/>
      <c r="F200" s="42"/>
      <c r="G200" s="48" t="str">
        <f t="shared" si="28"/>
        <v/>
      </c>
      <c r="H200" s="25" t="str">
        <f t="array" ref="H200">IF(I200="","",IFERROR(INDEX(Lid!$F:$F,MATCH($E200,Lid!$A:$A,0)),""))</f>
        <v/>
      </c>
      <c r="I200" s="93" t="str">
        <f t="shared" si="29"/>
        <v/>
      </c>
      <c r="J200" s="48" t="str">
        <f t="shared" si="30"/>
        <v/>
      </c>
      <c r="K200" s="25" t="str">
        <f>IF(I200="","",IFERROR($D$6&amp;" "&amp;LEFT(INDEX(Lid!$B:$B,MATCH($E200,Lid!$A:$A,0)),1)&amp;MID(INDEX(Lid!$B:$B,MATCH($E200,Lid!$A:$A,0)),FIND(" ",INDEX(Lid!$B:$B,MATCH($E200,Lid!$A:$A,0))),256),""))</f>
        <v/>
      </c>
      <c r="L200" s="44" t="str">
        <f t="shared" si="31"/>
        <v/>
      </c>
      <c r="M200" s="44" t="str">
        <f t="shared" si="32"/>
        <v/>
      </c>
      <c r="N200" s="44" t="str">
        <f t="shared" si="33"/>
        <v/>
      </c>
      <c r="O200" s="42"/>
      <c r="P200" s="81"/>
      <c r="Q200" s="82"/>
      <c r="R200" s="83"/>
      <c r="S200" s="44">
        <f t="shared" si="34"/>
        <v>0</v>
      </c>
      <c r="T200" s="81"/>
      <c r="U200" s="82"/>
      <c r="V200" s="83"/>
      <c r="W200" s="44">
        <f t="shared" si="35"/>
        <v>0</v>
      </c>
      <c r="X200" s="81"/>
      <c r="Y200" s="82"/>
      <c r="Z200" s="83"/>
      <c r="AA200" s="44">
        <f t="shared" si="36"/>
        <v>0</v>
      </c>
      <c r="AB200" s="81"/>
      <c r="AC200" s="82"/>
      <c r="AD200" s="83"/>
      <c r="AE200" s="44">
        <f t="shared" si="37"/>
        <v>0</v>
      </c>
      <c r="AF200" s="81"/>
      <c r="AG200" s="82"/>
      <c r="AH200" s="83"/>
      <c r="AI200" s="44">
        <f t="shared" si="38"/>
        <v>0</v>
      </c>
      <c r="AJ200" s="81"/>
      <c r="AK200" s="82"/>
      <c r="AL200" s="83"/>
      <c r="AM200" s="44">
        <f t="shared" si="39"/>
        <v>0</v>
      </c>
      <c r="AN200" s="81"/>
      <c r="AO200" s="82"/>
      <c r="AP200" s="83"/>
      <c r="AQ200" s="44">
        <f t="shared" si="40"/>
        <v>0</v>
      </c>
      <c r="AR200" s="81"/>
      <c r="AS200" s="82"/>
      <c r="AT200" s="83"/>
      <c r="AU200" s="44">
        <f t="shared" si="41"/>
        <v>0</v>
      </c>
      <c r="AV200" s="81"/>
      <c r="AW200" s="82"/>
      <c r="AX200" s="83"/>
      <c r="AY200" s="44">
        <f t="shared" si="42"/>
        <v>0</v>
      </c>
      <c r="AZ200" s="81"/>
      <c r="BA200" s="82"/>
      <c r="BB200" s="83"/>
      <c r="BC200" s="44">
        <f t="shared" si="43"/>
        <v>0</v>
      </c>
      <c r="BD200" s="81"/>
      <c r="BE200" s="82"/>
      <c r="BF200" s="83"/>
      <c r="BG200" s="44">
        <f t="shared" si="44"/>
        <v>0</v>
      </c>
      <c r="BH200" s="81"/>
      <c r="BI200" s="82"/>
      <c r="BJ200" s="83"/>
      <c r="BK200" s="44">
        <f t="shared" si="45"/>
        <v>0</v>
      </c>
    </row>
    <row r="201" spans="1:63" ht="14.25" customHeight="1" x14ac:dyDescent="0.25">
      <c r="A201" s="41"/>
      <c r="B201" s="42"/>
      <c r="C201" s="42"/>
      <c r="D201" s="35">
        <v>167</v>
      </c>
      <c r="E201" s="84"/>
      <c r="F201" s="42"/>
      <c r="G201" s="48" t="str">
        <f t="shared" si="28"/>
        <v/>
      </c>
      <c r="H201" s="25" t="str">
        <f t="array" ref="H201">IF(I201="","",IFERROR(INDEX(Lid!$F:$F,MATCH($E201,Lid!$A:$A,0)),""))</f>
        <v/>
      </c>
      <c r="I201" s="93" t="str">
        <f t="shared" si="29"/>
        <v/>
      </c>
      <c r="J201" s="48" t="str">
        <f t="shared" si="30"/>
        <v/>
      </c>
      <c r="K201" s="25" t="str">
        <f>IF(I201="","",IFERROR($D$6&amp;" "&amp;LEFT(INDEX(Lid!$B:$B,MATCH($E201,Lid!$A:$A,0)),1)&amp;MID(INDEX(Lid!$B:$B,MATCH($E201,Lid!$A:$A,0)),FIND(" ",INDEX(Lid!$B:$B,MATCH($E201,Lid!$A:$A,0))),256),""))</f>
        <v/>
      </c>
      <c r="L201" s="44" t="str">
        <f t="shared" si="31"/>
        <v/>
      </c>
      <c r="M201" s="44" t="str">
        <f t="shared" si="32"/>
        <v/>
      </c>
      <c r="N201" s="44" t="str">
        <f t="shared" si="33"/>
        <v/>
      </c>
      <c r="O201" s="42"/>
      <c r="P201" s="81"/>
      <c r="Q201" s="82"/>
      <c r="R201" s="83"/>
      <c r="S201" s="44">
        <f t="shared" si="34"/>
        <v>0</v>
      </c>
      <c r="T201" s="81"/>
      <c r="U201" s="82"/>
      <c r="V201" s="83"/>
      <c r="W201" s="44">
        <f t="shared" si="35"/>
        <v>0</v>
      </c>
      <c r="X201" s="81"/>
      <c r="Y201" s="82"/>
      <c r="Z201" s="83"/>
      <c r="AA201" s="44">
        <f t="shared" si="36"/>
        <v>0</v>
      </c>
      <c r="AB201" s="81"/>
      <c r="AC201" s="82"/>
      <c r="AD201" s="83"/>
      <c r="AE201" s="44">
        <f t="shared" si="37"/>
        <v>0</v>
      </c>
      <c r="AF201" s="81"/>
      <c r="AG201" s="82"/>
      <c r="AH201" s="83"/>
      <c r="AI201" s="44">
        <f t="shared" si="38"/>
        <v>0</v>
      </c>
      <c r="AJ201" s="81"/>
      <c r="AK201" s="82"/>
      <c r="AL201" s="83"/>
      <c r="AM201" s="44">
        <f t="shared" si="39"/>
        <v>0</v>
      </c>
      <c r="AN201" s="81"/>
      <c r="AO201" s="82"/>
      <c r="AP201" s="83"/>
      <c r="AQ201" s="44">
        <f t="shared" si="40"/>
        <v>0</v>
      </c>
      <c r="AR201" s="81"/>
      <c r="AS201" s="82"/>
      <c r="AT201" s="83"/>
      <c r="AU201" s="44">
        <f t="shared" si="41"/>
        <v>0</v>
      </c>
      <c r="AV201" s="81"/>
      <c r="AW201" s="82"/>
      <c r="AX201" s="83"/>
      <c r="AY201" s="44">
        <f t="shared" si="42"/>
        <v>0</v>
      </c>
      <c r="AZ201" s="81"/>
      <c r="BA201" s="82"/>
      <c r="BB201" s="83"/>
      <c r="BC201" s="44">
        <f t="shared" si="43"/>
        <v>0</v>
      </c>
      <c r="BD201" s="81"/>
      <c r="BE201" s="82"/>
      <c r="BF201" s="83"/>
      <c r="BG201" s="44">
        <f t="shared" si="44"/>
        <v>0</v>
      </c>
      <c r="BH201" s="81"/>
      <c r="BI201" s="82"/>
      <c r="BJ201" s="83"/>
      <c r="BK201" s="44">
        <f t="shared" si="45"/>
        <v>0</v>
      </c>
    </row>
    <row r="202" spans="1:63" ht="14.25" customHeight="1" x14ac:dyDescent="0.25">
      <c r="A202" s="41"/>
      <c r="B202" s="42"/>
      <c r="C202" s="42"/>
      <c r="D202" s="35">
        <v>168</v>
      </c>
      <c r="E202" s="84"/>
      <c r="F202" s="42"/>
      <c r="G202" s="48" t="str">
        <f t="shared" si="28"/>
        <v/>
      </c>
      <c r="H202" s="25" t="str">
        <f t="array" ref="H202">IF(I202="","",IFERROR(INDEX(Lid!$F:$F,MATCH($E202,Lid!$A:$A,0)),""))</f>
        <v/>
      </c>
      <c r="I202" s="93" t="str">
        <f t="shared" si="29"/>
        <v/>
      </c>
      <c r="J202" s="48" t="str">
        <f t="shared" si="30"/>
        <v/>
      </c>
      <c r="K202" s="25" t="str">
        <f>IF(I202="","",IFERROR($D$6&amp;" "&amp;LEFT(INDEX(Lid!$B:$B,MATCH($E202,Lid!$A:$A,0)),1)&amp;MID(INDEX(Lid!$B:$B,MATCH($E202,Lid!$A:$A,0)),FIND(" ",INDEX(Lid!$B:$B,MATCH($E202,Lid!$A:$A,0))),256),""))</f>
        <v/>
      </c>
      <c r="L202" s="44" t="str">
        <f t="shared" si="31"/>
        <v/>
      </c>
      <c r="M202" s="44" t="str">
        <f t="shared" si="32"/>
        <v/>
      </c>
      <c r="N202" s="44" t="str">
        <f t="shared" si="33"/>
        <v/>
      </c>
      <c r="O202" s="42"/>
      <c r="P202" s="81"/>
      <c r="Q202" s="82"/>
      <c r="R202" s="83"/>
      <c r="S202" s="44">
        <f t="shared" si="34"/>
        <v>0</v>
      </c>
      <c r="T202" s="81"/>
      <c r="U202" s="82"/>
      <c r="V202" s="83"/>
      <c r="W202" s="44">
        <f t="shared" si="35"/>
        <v>0</v>
      </c>
      <c r="X202" s="81"/>
      <c r="Y202" s="82"/>
      <c r="Z202" s="83"/>
      <c r="AA202" s="44">
        <f t="shared" si="36"/>
        <v>0</v>
      </c>
      <c r="AB202" s="81"/>
      <c r="AC202" s="82"/>
      <c r="AD202" s="83"/>
      <c r="AE202" s="44">
        <f t="shared" si="37"/>
        <v>0</v>
      </c>
      <c r="AF202" s="81"/>
      <c r="AG202" s="82"/>
      <c r="AH202" s="83"/>
      <c r="AI202" s="44">
        <f t="shared" si="38"/>
        <v>0</v>
      </c>
      <c r="AJ202" s="81"/>
      <c r="AK202" s="82"/>
      <c r="AL202" s="83"/>
      <c r="AM202" s="44">
        <f t="shared" si="39"/>
        <v>0</v>
      </c>
      <c r="AN202" s="81"/>
      <c r="AO202" s="82"/>
      <c r="AP202" s="83"/>
      <c r="AQ202" s="44">
        <f t="shared" si="40"/>
        <v>0</v>
      </c>
      <c r="AR202" s="81"/>
      <c r="AS202" s="82"/>
      <c r="AT202" s="83"/>
      <c r="AU202" s="44">
        <f t="shared" si="41"/>
        <v>0</v>
      </c>
      <c r="AV202" s="81"/>
      <c r="AW202" s="82"/>
      <c r="AX202" s="83"/>
      <c r="AY202" s="44">
        <f t="shared" si="42"/>
        <v>0</v>
      </c>
      <c r="AZ202" s="81"/>
      <c r="BA202" s="82"/>
      <c r="BB202" s="83"/>
      <c r="BC202" s="44">
        <f t="shared" si="43"/>
        <v>0</v>
      </c>
      <c r="BD202" s="81"/>
      <c r="BE202" s="82"/>
      <c r="BF202" s="83"/>
      <c r="BG202" s="44">
        <f t="shared" si="44"/>
        <v>0</v>
      </c>
      <c r="BH202" s="81"/>
      <c r="BI202" s="82"/>
      <c r="BJ202" s="83"/>
      <c r="BK202" s="44">
        <f t="shared" si="45"/>
        <v>0</v>
      </c>
    </row>
    <row r="203" spans="1:63" ht="14.25" customHeight="1" x14ac:dyDescent="0.25">
      <c r="A203" s="41"/>
      <c r="B203" s="42"/>
      <c r="C203" s="42"/>
      <c r="D203" s="35">
        <v>169</v>
      </c>
      <c r="E203" s="84"/>
      <c r="F203" s="42"/>
      <c r="G203" s="48" t="str">
        <f t="shared" si="28"/>
        <v/>
      </c>
      <c r="H203" s="25" t="str">
        <f t="array" ref="H203">IF(I203="","",IFERROR(INDEX(Lid!$F:$F,MATCH($E203,Lid!$A:$A,0)),""))</f>
        <v/>
      </c>
      <c r="I203" s="93" t="str">
        <f t="shared" si="29"/>
        <v/>
      </c>
      <c r="J203" s="48" t="str">
        <f t="shared" si="30"/>
        <v/>
      </c>
      <c r="K203" s="25" t="str">
        <f>IF(I203="","",IFERROR($D$6&amp;" "&amp;LEFT(INDEX(Lid!$B:$B,MATCH($E203,Lid!$A:$A,0)),1)&amp;MID(INDEX(Lid!$B:$B,MATCH($E203,Lid!$A:$A,0)),FIND(" ",INDEX(Lid!$B:$B,MATCH($E203,Lid!$A:$A,0))),256),""))</f>
        <v/>
      </c>
      <c r="L203" s="44" t="str">
        <f t="shared" si="31"/>
        <v/>
      </c>
      <c r="M203" s="44" t="str">
        <f t="shared" si="32"/>
        <v/>
      </c>
      <c r="N203" s="44" t="str">
        <f t="shared" si="33"/>
        <v/>
      </c>
      <c r="O203" s="42"/>
      <c r="P203" s="81"/>
      <c r="Q203" s="82"/>
      <c r="R203" s="83"/>
      <c r="S203" s="44">
        <f t="shared" si="34"/>
        <v>0</v>
      </c>
      <c r="T203" s="81"/>
      <c r="U203" s="82"/>
      <c r="V203" s="83"/>
      <c r="W203" s="44">
        <f t="shared" si="35"/>
        <v>0</v>
      </c>
      <c r="X203" s="81"/>
      <c r="Y203" s="82"/>
      <c r="Z203" s="83"/>
      <c r="AA203" s="44">
        <f t="shared" si="36"/>
        <v>0</v>
      </c>
      <c r="AB203" s="81"/>
      <c r="AC203" s="82"/>
      <c r="AD203" s="83"/>
      <c r="AE203" s="44">
        <f t="shared" si="37"/>
        <v>0</v>
      </c>
      <c r="AF203" s="81"/>
      <c r="AG203" s="82"/>
      <c r="AH203" s="83"/>
      <c r="AI203" s="44">
        <f t="shared" si="38"/>
        <v>0</v>
      </c>
      <c r="AJ203" s="81"/>
      <c r="AK203" s="82"/>
      <c r="AL203" s="83"/>
      <c r="AM203" s="44">
        <f t="shared" si="39"/>
        <v>0</v>
      </c>
      <c r="AN203" s="81"/>
      <c r="AO203" s="82"/>
      <c r="AP203" s="83"/>
      <c r="AQ203" s="44">
        <f t="shared" si="40"/>
        <v>0</v>
      </c>
      <c r="AR203" s="81"/>
      <c r="AS203" s="82"/>
      <c r="AT203" s="83"/>
      <c r="AU203" s="44">
        <f t="shared" si="41"/>
        <v>0</v>
      </c>
      <c r="AV203" s="81"/>
      <c r="AW203" s="82"/>
      <c r="AX203" s="83"/>
      <c r="AY203" s="44">
        <f t="shared" si="42"/>
        <v>0</v>
      </c>
      <c r="AZ203" s="81"/>
      <c r="BA203" s="82"/>
      <c r="BB203" s="83"/>
      <c r="BC203" s="44">
        <f t="shared" si="43"/>
        <v>0</v>
      </c>
      <c r="BD203" s="81"/>
      <c r="BE203" s="82"/>
      <c r="BF203" s="83"/>
      <c r="BG203" s="44">
        <f t="shared" si="44"/>
        <v>0</v>
      </c>
      <c r="BH203" s="81"/>
      <c r="BI203" s="82"/>
      <c r="BJ203" s="83"/>
      <c r="BK203" s="44">
        <f t="shared" si="45"/>
        <v>0</v>
      </c>
    </row>
    <row r="204" spans="1:63" ht="14.25" customHeight="1" x14ac:dyDescent="0.25">
      <c r="A204" s="41"/>
      <c r="B204" s="42"/>
      <c r="C204" s="42"/>
      <c r="D204" s="35">
        <v>170</v>
      </c>
      <c r="E204" s="84"/>
      <c r="F204" s="42"/>
      <c r="G204" s="48" t="str">
        <f t="shared" si="28"/>
        <v/>
      </c>
      <c r="H204" s="25" t="str">
        <f t="array" ref="H204">IF(I204="","",IFERROR(INDEX(Lid!$F:$F,MATCH($E204,Lid!$A:$A,0)),""))</f>
        <v/>
      </c>
      <c r="I204" s="93" t="str">
        <f t="shared" si="29"/>
        <v/>
      </c>
      <c r="J204" s="48" t="str">
        <f t="shared" si="30"/>
        <v/>
      </c>
      <c r="K204" s="25" t="str">
        <f>IF(I204="","",IFERROR($D$6&amp;" "&amp;LEFT(INDEX(Lid!$B:$B,MATCH($E204,Lid!$A:$A,0)),1)&amp;MID(INDEX(Lid!$B:$B,MATCH($E204,Lid!$A:$A,0)),FIND(" ",INDEX(Lid!$B:$B,MATCH($E204,Lid!$A:$A,0))),256),""))</f>
        <v/>
      </c>
      <c r="L204" s="44" t="str">
        <f t="shared" si="31"/>
        <v/>
      </c>
      <c r="M204" s="44" t="str">
        <f t="shared" si="32"/>
        <v/>
      </c>
      <c r="N204" s="44" t="str">
        <f t="shared" si="33"/>
        <v/>
      </c>
      <c r="O204" s="42"/>
      <c r="P204" s="81"/>
      <c r="Q204" s="82"/>
      <c r="R204" s="83"/>
      <c r="S204" s="44">
        <f t="shared" si="34"/>
        <v>0</v>
      </c>
      <c r="T204" s="81"/>
      <c r="U204" s="82"/>
      <c r="V204" s="83"/>
      <c r="W204" s="44">
        <f t="shared" si="35"/>
        <v>0</v>
      </c>
      <c r="X204" s="81"/>
      <c r="Y204" s="82"/>
      <c r="Z204" s="83"/>
      <c r="AA204" s="44">
        <f t="shared" si="36"/>
        <v>0</v>
      </c>
      <c r="AB204" s="81"/>
      <c r="AC204" s="82"/>
      <c r="AD204" s="83"/>
      <c r="AE204" s="44">
        <f t="shared" si="37"/>
        <v>0</v>
      </c>
      <c r="AF204" s="81"/>
      <c r="AG204" s="82"/>
      <c r="AH204" s="83"/>
      <c r="AI204" s="44">
        <f t="shared" si="38"/>
        <v>0</v>
      </c>
      <c r="AJ204" s="81"/>
      <c r="AK204" s="82"/>
      <c r="AL204" s="83"/>
      <c r="AM204" s="44">
        <f t="shared" si="39"/>
        <v>0</v>
      </c>
      <c r="AN204" s="81"/>
      <c r="AO204" s="82"/>
      <c r="AP204" s="83"/>
      <c r="AQ204" s="44">
        <f t="shared" si="40"/>
        <v>0</v>
      </c>
      <c r="AR204" s="81"/>
      <c r="AS204" s="82"/>
      <c r="AT204" s="83"/>
      <c r="AU204" s="44">
        <f t="shared" si="41"/>
        <v>0</v>
      </c>
      <c r="AV204" s="81"/>
      <c r="AW204" s="82"/>
      <c r="AX204" s="83"/>
      <c r="AY204" s="44">
        <f t="shared" si="42"/>
        <v>0</v>
      </c>
      <c r="AZ204" s="81"/>
      <c r="BA204" s="82"/>
      <c r="BB204" s="83"/>
      <c r="BC204" s="44">
        <f t="shared" si="43"/>
        <v>0</v>
      </c>
      <c r="BD204" s="81"/>
      <c r="BE204" s="82"/>
      <c r="BF204" s="83"/>
      <c r="BG204" s="44">
        <f t="shared" si="44"/>
        <v>0</v>
      </c>
      <c r="BH204" s="81"/>
      <c r="BI204" s="82"/>
      <c r="BJ204" s="83"/>
      <c r="BK204" s="44">
        <f t="shared" si="45"/>
        <v>0</v>
      </c>
    </row>
    <row r="205" spans="1:63" ht="14.25" customHeight="1" x14ac:dyDescent="0.25">
      <c r="A205" s="41"/>
      <c r="B205" s="42"/>
      <c r="C205" s="42"/>
      <c r="D205" s="35">
        <v>171</v>
      </c>
      <c r="E205" s="84"/>
      <c r="F205" s="42"/>
      <c r="G205" s="48" t="str">
        <f t="shared" si="28"/>
        <v/>
      </c>
      <c r="H205" s="25" t="str">
        <f t="array" ref="H205">IF(I205="","",IFERROR(INDEX(Lid!$F:$F,MATCH($E205,Lid!$A:$A,0)),""))</f>
        <v/>
      </c>
      <c r="I205" s="93" t="str">
        <f t="shared" si="29"/>
        <v/>
      </c>
      <c r="J205" s="48" t="str">
        <f t="shared" si="30"/>
        <v/>
      </c>
      <c r="K205" s="25" t="str">
        <f>IF(I205="","",IFERROR($D$6&amp;" "&amp;LEFT(INDEX(Lid!$B:$B,MATCH($E205,Lid!$A:$A,0)),1)&amp;MID(INDEX(Lid!$B:$B,MATCH($E205,Lid!$A:$A,0)),FIND(" ",INDEX(Lid!$B:$B,MATCH($E205,Lid!$A:$A,0))),256),""))</f>
        <v/>
      </c>
      <c r="L205" s="44" t="str">
        <f t="shared" si="31"/>
        <v/>
      </c>
      <c r="M205" s="44" t="str">
        <f t="shared" si="32"/>
        <v/>
      </c>
      <c r="N205" s="44" t="str">
        <f t="shared" si="33"/>
        <v/>
      </c>
      <c r="O205" s="42"/>
      <c r="P205" s="81"/>
      <c r="Q205" s="82"/>
      <c r="R205" s="83"/>
      <c r="S205" s="44">
        <f t="shared" si="34"/>
        <v>0</v>
      </c>
      <c r="T205" s="81"/>
      <c r="U205" s="82"/>
      <c r="V205" s="83"/>
      <c r="W205" s="44">
        <f t="shared" si="35"/>
        <v>0</v>
      </c>
      <c r="X205" s="81"/>
      <c r="Y205" s="82"/>
      <c r="Z205" s="83"/>
      <c r="AA205" s="44">
        <f t="shared" si="36"/>
        <v>0</v>
      </c>
      <c r="AB205" s="81"/>
      <c r="AC205" s="82"/>
      <c r="AD205" s="83"/>
      <c r="AE205" s="44">
        <f t="shared" si="37"/>
        <v>0</v>
      </c>
      <c r="AF205" s="81"/>
      <c r="AG205" s="82"/>
      <c r="AH205" s="83"/>
      <c r="AI205" s="44">
        <f t="shared" si="38"/>
        <v>0</v>
      </c>
      <c r="AJ205" s="81"/>
      <c r="AK205" s="82"/>
      <c r="AL205" s="83"/>
      <c r="AM205" s="44">
        <f t="shared" si="39"/>
        <v>0</v>
      </c>
      <c r="AN205" s="81"/>
      <c r="AO205" s="82"/>
      <c r="AP205" s="83"/>
      <c r="AQ205" s="44">
        <f t="shared" si="40"/>
        <v>0</v>
      </c>
      <c r="AR205" s="81"/>
      <c r="AS205" s="82"/>
      <c r="AT205" s="83"/>
      <c r="AU205" s="44">
        <f t="shared" si="41"/>
        <v>0</v>
      </c>
      <c r="AV205" s="81"/>
      <c r="AW205" s="82"/>
      <c r="AX205" s="83"/>
      <c r="AY205" s="44">
        <f t="shared" si="42"/>
        <v>0</v>
      </c>
      <c r="AZ205" s="81"/>
      <c r="BA205" s="82"/>
      <c r="BB205" s="83"/>
      <c r="BC205" s="44">
        <f t="shared" si="43"/>
        <v>0</v>
      </c>
      <c r="BD205" s="81"/>
      <c r="BE205" s="82"/>
      <c r="BF205" s="83"/>
      <c r="BG205" s="44">
        <f t="shared" si="44"/>
        <v>0</v>
      </c>
      <c r="BH205" s="81"/>
      <c r="BI205" s="82"/>
      <c r="BJ205" s="83"/>
      <c r="BK205" s="44">
        <f t="shared" si="45"/>
        <v>0</v>
      </c>
    </row>
    <row r="206" spans="1:63" ht="14.25" customHeight="1" x14ac:dyDescent="0.25">
      <c r="A206" s="41"/>
      <c r="B206" s="42"/>
      <c r="C206" s="42"/>
      <c r="D206" s="35">
        <v>172</v>
      </c>
      <c r="E206" s="84"/>
      <c r="F206" s="42"/>
      <c r="G206" s="48" t="str">
        <f t="shared" si="28"/>
        <v/>
      </c>
      <c r="H206" s="25" t="str">
        <f t="array" ref="H206">IF(I206="","",IFERROR(INDEX(Lid!$F:$F,MATCH($E206,Lid!$A:$A,0)),""))</f>
        <v/>
      </c>
      <c r="I206" s="93" t="str">
        <f t="shared" si="29"/>
        <v/>
      </c>
      <c r="J206" s="48" t="str">
        <f t="shared" si="30"/>
        <v/>
      </c>
      <c r="K206" s="25" t="str">
        <f>IF(I206="","",IFERROR($D$6&amp;" "&amp;LEFT(INDEX(Lid!$B:$B,MATCH($E206,Lid!$A:$A,0)),1)&amp;MID(INDEX(Lid!$B:$B,MATCH($E206,Lid!$A:$A,0)),FIND(" ",INDEX(Lid!$B:$B,MATCH($E206,Lid!$A:$A,0))),256),""))</f>
        <v/>
      </c>
      <c r="L206" s="44" t="str">
        <f t="shared" si="31"/>
        <v/>
      </c>
      <c r="M206" s="44" t="str">
        <f t="shared" si="32"/>
        <v/>
      </c>
      <c r="N206" s="44" t="str">
        <f t="shared" si="33"/>
        <v/>
      </c>
      <c r="O206" s="42"/>
      <c r="P206" s="81"/>
      <c r="Q206" s="82"/>
      <c r="R206" s="83"/>
      <c r="S206" s="44">
        <f t="shared" si="34"/>
        <v>0</v>
      </c>
      <c r="T206" s="81"/>
      <c r="U206" s="82"/>
      <c r="V206" s="83"/>
      <c r="W206" s="44">
        <f t="shared" si="35"/>
        <v>0</v>
      </c>
      <c r="X206" s="81"/>
      <c r="Y206" s="82"/>
      <c r="Z206" s="83"/>
      <c r="AA206" s="44">
        <f t="shared" si="36"/>
        <v>0</v>
      </c>
      <c r="AB206" s="81"/>
      <c r="AC206" s="82"/>
      <c r="AD206" s="83"/>
      <c r="AE206" s="44">
        <f t="shared" si="37"/>
        <v>0</v>
      </c>
      <c r="AF206" s="81"/>
      <c r="AG206" s="82"/>
      <c r="AH206" s="83"/>
      <c r="AI206" s="44">
        <f t="shared" si="38"/>
        <v>0</v>
      </c>
      <c r="AJ206" s="81"/>
      <c r="AK206" s="82"/>
      <c r="AL206" s="83"/>
      <c r="AM206" s="44">
        <f t="shared" si="39"/>
        <v>0</v>
      </c>
      <c r="AN206" s="81"/>
      <c r="AO206" s="82"/>
      <c r="AP206" s="83"/>
      <c r="AQ206" s="44">
        <f t="shared" si="40"/>
        <v>0</v>
      </c>
      <c r="AR206" s="81"/>
      <c r="AS206" s="82"/>
      <c r="AT206" s="83"/>
      <c r="AU206" s="44">
        <f t="shared" si="41"/>
        <v>0</v>
      </c>
      <c r="AV206" s="81"/>
      <c r="AW206" s="82"/>
      <c r="AX206" s="83"/>
      <c r="AY206" s="44">
        <f t="shared" si="42"/>
        <v>0</v>
      </c>
      <c r="AZ206" s="81"/>
      <c r="BA206" s="82"/>
      <c r="BB206" s="83"/>
      <c r="BC206" s="44">
        <f t="shared" si="43"/>
        <v>0</v>
      </c>
      <c r="BD206" s="81"/>
      <c r="BE206" s="82"/>
      <c r="BF206" s="83"/>
      <c r="BG206" s="44">
        <f t="shared" si="44"/>
        <v>0</v>
      </c>
      <c r="BH206" s="81"/>
      <c r="BI206" s="82"/>
      <c r="BJ206" s="83"/>
      <c r="BK206" s="44">
        <f t="shared" si="45"/>
        <v>0</v>
      </c>
    </row>
    <row r="207" spans="1:63" ht="14.25" customHeight="1" x14ac:dyDescent="0.25">
      <c r="A207" s="41"/>
      <c r="B207" s="42"/>
      <c r="C207" s="42"/>
      <c r="D207" s="35">
        <v>173</v>
      </c>
      <c r="E207" s="84"/>
      <c r="F207" s="42"/>
      <c r="G207" s="48" t="str">
        <f t="shared" si="28"/>
        <v/>
      </c>
      <c r="H207" s="25" t="str">
        <f t="array" ref="H207">IF(I207="","",IFERROR(INDEX(Lid!$F:$F,MATCH($E207,Lid!$A:$A,0)),""))</f>
        <v/>
      </c>
      <c r="I207" s="93" t="str">
        <f t="shared" si="29"/>
        <v/>
      </c>
      <c r="J207" s="48" t="str">
        <f t="shared" si="30"/>
        <v/>
      </c>
      <c r="K207" s="25" t="str">
        <f>IF(I207="","",IFERROR($D$6&amp;" "&amp;LEFT(INDEX(Lid!$B:$B,MATCH($E207,Lid!$A:$A,0)),1)&amp;MID(INDEX(Lid!$B:$B,MATCH($E207,Lid!$A:$A,0)),FIND(" ",INDEX(Lid!$B:$B,MATCH($E207,Lid!$A:$A,0))),256),""))</f>
        <v/>
      </c>
      <c r="L207" s="44" t="str">
        <f t="shared" si="31"/>
        <v/>
      </c>
      <c r="M207" s="44" t="str">
        <f t="shared" si="32"/>
        <v/>
      </c>
      <c r="N207" s="44" t="str">
        <f t="shared" si="33"/>
        <v/>
      </c>
      <c r="O207" s="42"/>
      <c r="P207" s="81"/>
      <c r="Q207" s="82"/>
      <c r="R207" s="83"/>
      <c r="S207" s="44">
        <f t="shared" si="34"/>
        <v>0</v>
      </c>
      <c r="T207" s="81"/>
      <c r="U207" s="82"/>
      <c r="V207" s="83"/>
      <c r="W207" s="44">
        <f t="shared" si="35"/>
        <v>0</v>
      </c>
      <c r="X207" s="81"/>
      <c r="Y207" s="82"/>
      <c r="Z207" s="83"/>
      <c r="AA207" s="44">
        <f t="shared" si="36"/>
        <v>0</v>
      </c>
      <c r="AB207" s="81"/>
      <c r="AC207" s="82"/>
      <c r="AD207" s="83"/>
      <c r="AE207" s="44">
        <f t="shared" si="37"/>
        <v>0</v>
      </c>
      <c r="AF207" s="81"/>
      <c r="AG207" s="82"/>
      <c r="AH207" s="83"/>
      <c r="AI207" s="44">
        <f t="shared" si="38"/>
        <v>0</v>
      </c>
      <c r="AJ207" s="81"/>
      <c r="AK207" s="82"/>
      <c r="AL207" s="83"/>
      <c r="AM207" s="44">
        <f t="shared" si="39"/>
        <v>0</v>
      </c>
      <c r="AN207" s="81"/>
      <c r="AO207" s="82"/>
      <c r="AP207" s="83"/>
      <c r="AQ207" s="44">
        <f t="shared" si="40"/>
        <v>0</v>
      </c>
      <c r="AR207" s="81"/>
      <c r="AS207" s="82"/>
      <c r="AT207" s="83"/>
      <c r="AU207" s="44">
        <f t="shared" si="41"/>
        <v>0</v>
      </c>
      <c r="AV207" s="81"/>
      <c r="AW207" s="82"/>
      <c r="AX207" s="83"/>
      <c r="AY207" s="44">
        <f t="shared" si="42"/>
        <v>0</v>
      </c>
      <c r="AZ207" s="81"/>
      <c r="BA207" s="82"/>
      <c r="BB207" s="83"/>
      <c r="BC207" s="44">
        <f t="shared" si="43"/>
        <v>0</v>
      </c>
      <c r="BD207" s="81"/>
      <c r="BE207" s="82"/>
      <c r="BF207" s="83"/>
      <c r="BG207" s="44">
        <f t="shared" si="44"/>
        <v>0</v>
      </c>
      <c r="BH207" s="81"/>
      <c r="BI207" s="82"/>
      <c r="BJ207" s="83"/>
      <c r="BK207" s="44">
        <f t="shared" si="45"/>
        <v>0</v>
      </c>
    </row>
    <row r="208" spans="1:63" ht="14.25" customHeight="1" x14ac:dyDescent="0.25">
      <c r="A208" s="41"/>
      <c r="B208" s="42"/>
      <c r="C208" s="42"/>
      <c r="D208" s="35">
        <v>174</v>
      </c>
      <c r="E208" s="84"/>
      <c r="F208" s="42"/>
      <c r="G208" s="48" t="str">
        <f t="shared" si="28"/>
        <v/>
      </c>
      <c r="H208" s="25" t="str">
        <f t="array" ref="H208">IF(I208="","",IFERROR(INDEX(Lid!$F:$F,MATCH($E208,Lid!$A:$A,0)),""))</f>
        <v/>
      </c>
      <c r="I208" s="93" t="str">
        <f t="shared" si="29"/>
        <v/>
      </c>
      <c r="J208" s="48" t="str">
        <f t="shared" si="30"/>
        <v/>
      </c>
      <c r="K208" s="25" t="str">
        <f>IF(I208="","",IFERROR($D$6&amp;" "&amp;LEFT(INDEX(Lid!$B:$B,MATCH($E208,Lid!$A:$A,0)),1)&amp;MID(INDEX(Lid!$B:$B,MATCH($E208,Lid!$A:$A,0)),FIND(" ",INDEX(Lid!$B:$B,MATCH($E208,Lid!$A:$A,0))),256),""))</f>
        <v/>
      </c>
      <c r="L208" s="44" t="str">
        <f t="shared" si="31"/>
        <v/>
      </c>
      <c r="M208" s="44" t="str">
        <f t="shared" si="32"/>
        <v/>
      </c>
      <c r="N208" s="44" t="str">
        <f t="shared" si="33"/>
        <v/>
      </c>
      <c r="O208" s="42"/>
      <c r="P208" s="81"/>
      <c r="Q208" s="82"/>
      <c r="R208" s="83"/>
      <c r="S208" s="44">
        <f t="shared" si="34"/>
        <v>0</v>
      </c>
      <c r="T208" s="81"/>
      <c r="U208" s="82"/>
      <c r="V208" s="83"/>
      <c r="W208" s="44">
        <f t="shared" si="35"/>
        <v>0</v>
      </c>
      <c r="X208" s="81"/>
      <c r="Y208" s="82"/>
      <c r="Z208" s="83"/>
      <c r="AA208" s="44">
        <f t="shared" si="36"/>
        <v>0</v>
      </c>
      <c r="AB208" s="81"/>
      <c r="AC208" s="82"/>
      <c r="AD208" s="83"/>
      <c r="AE208" s="44">
        <f t="shared" si="37"/>
        <v>0</v>
      </c>
      <c r="AF208" s="81"/>
      <c r="AG208" s="82"/>
      <c r="AH208" s="83"/>
      <c r="AI208" s="44">
        <f t="shared" si="38"/>
        <v>0</v>
      </c>
      <c r="AJ208" s="81"/>
      <c r="AK208" s="82"/>
      <c r="AL208" s="83"/>
      <c r="AM208" s="44">
        <f t="shared" si="39"/>
        <v>0</v>
      </c>
      <c r="AN208" s="81"/>
      <c r="AO208" s="82"/>
      <c r="AP208" s="83"/>
      <c r="AQ208" s="44">
        <f t="shared" si="40"/>
        <v>0</v>
      </c>
      <c r="AR208" s="81"/>
      <c r="AS208" s="82"/>
      <c r="AT208" s="83"/>
      <c r="AU208" s="44">
        <f t="shared" si="41"/>
        <v>0</v>
      </c>
      <c r="AV208" s="81"/>
      <c r="AW208" s="82"/>
      <c r="AX208" s="83"/>
      <c r="AY208" s="44">
        <f t="shared" si="42"/>
        <v>0</v>
      </c>
      <c r="AZ208" s="81"/>
      <c r="BA208" s="82"/>
      <c r="BB208" s="83"/>
      <c r="BC208" s="44">
        <f t="shared" si="43"/>
        <v>0</v>
      </c>
      <c r="BD208" s="81"/>
      <c r="BE208" s="82"/>
      <c r="BF208" s="83"/>
      <c r="BG208" s="44">
        <f t="shared" si="44"/>
        <v>0</v>
      </c>
      <c r="BH208" s="81"/>
      <c r="BI208" s="82"/>
      <c r="BJ208" s="83"/>
      <c r="BK208" s="44">
        <f t="shared" si="45"/>
        <v>0</v>
      </c>
    </row>
    <row r="209" spans="1:63" ht="14.25" customHeight="1" x14ac:dyDescent="0.25">
      <c r="A209" s="41"/>
      <c r="B209" s="42"/>
      <c r="C209" s="42"/>
      <c r="D209" s="35">
        <v>175</v>
      </c>
      <c r="E209" s="84"/>
      <c r="F209" s="42"/>
      <c r="G209" s="48" t="str">
        <f t="shared" si="28"/>
        <v/>
      </c>
      <c r="H209" s="25" t="str">
        <f t="array" ref="H209">IF(I209="","",IFERROR(INDEX(Lid!$F:$F,MATCH($E209,Lid!$A:$A,0)),""))</f>
        <v/>
      </c>
      <c r="I209" s="93" t="str">
        <f t="shared" si="29"/>
        <v/>
      </c>
      <c r="J209" s="48" t="str">
        <f t="shared" si="30"/>
        <v/>
      </c>
      <c r="K209" s="25" t="str">
        <f>IF(I209="","",IFERROR($D$6&amp;" "&amp;LEFT(INDEX(Lid!$B:$B,MATCH($E209,Lid!$A:$A,0)),1)&amp;MID(INDEX(Lid!$B:$B,MATCH($E209,Lid!$A:$A,0)),FIND(" ",INDEX(Lid!$B:$B,MATCH($E209,Lid!$A:$A,0))),256),""))</f>
        <v/>
      </c>
      <c r="L209" s="44" t="str">
        <f t="shared" si="31"/>
        <v/>
      </c>
      <c r="M209" s="44" t="str">
        <f t="shared" si="32"/>
        <v/>
      </c>
      <c r="N209" s="44" t="str">
        <f t="shared" si="33"/>
        <v/>
      </c>
      <c r="O209" s="42"/>
      <c r="P209" s="81"/>
      <c r="Q209" s="82"/>
      <c r="R209" s="83"/>
      <c r="S209" s="44">
        <f t="shared" si="34"/>
        <v>0</v>
      </c>
      <c r="T209" s="81"/>
      <c r="U209" s="82"/>
      <c r="V209" s="83"/>
      <c r="W209" s="44">
        <f t="shared" si="35"/>
        <v>0</v>
      </c>
      <c r="X209" s="81"/>
      <c r="Y209" s="82"/>
      <c r="Z209" s="83"/>
      <c r="AA209" s="44">
        <f t="shared" si="36"/>
        <v>0</v>
      </c>
      <c r="AB209" s="81"/>
      <c r="AC209" s="82"/>
      <c r="AD209" s="83"/>
      <c r="AE209" s="44">
        <f t="shared" si="37"/>
        <v>0</v>
      </c>
      <c r="AF209" s="81"/>
      <c r="AG209" s="82"/>
      <c r="AH209" s="83"/>
      <c r="AI209" s="44">
        <f t="shared" si="38"/>
        <v>0</v>
      </c>
      <c r="AJ209" s="81"/>
      <c r="AK209" s="82"/>
      <c r="AL209" s="83"/>
      <c r="AM209" s="44">
        <f t="shared" si="39"/>
        <v>0</v>
      </c>
      <c r="AN209" s="81"/>
      <c r="AO209" s="82"/>
      <c r="AP209" s="83"/>
      <c r="AQ209" s="44">
        <f t="shared" si="40"/>
        <v>0</v>
      </c>
      <c r="AR209" s="81"/>
      <c r="AS209" s="82"/>
      <c r="AT209" s="83"/>
      <c r="AU209" s="44">
        <f t="shared" si="41"/>
        <v>0</v>
      </c>
      <c r="AV209" s="81"/>
      <c r="AW209" s="82"/>
      <c r="AX209" s="83"/>
      <c r="AY209" s="44">
        <f t="shared" si="42"/>
        <v>0</v>
      </c>
      <c r="AZ209" s="81"/>
      <c r="BA209" s="82"/>
      <c r="BB209" s="83"/>
      <c r="BC209" s="44">
        <f t="shared" si="43"/>
        <v>0</v>
      </c>
      <c r="BD209" s="81"/>
      <c r="BE209" s="82"/>
      <c r="BF209" s="83"/>
      <c r="BG209" s="44">
        <f t="shared" si="44"/>
        <v>0</v>
      </c>
      <c r="BH209" s="81"/>
      <c r="BI209" s="82"/>
      <c r="BJ209" s="83"/>
      <c r="BK209" s="44">
        <f t="shared" si="45"/>
        <v>0</v>
      </c>
    </row>
    <row r="210" spans="1:63" ht="14.25" customHeight="1" x14ac:dyDescent="0.25">
      <c r="A210" s="41"/>
      <c r="B210" s="42"/>
      <c r="C210" s="42"/>
      <c r="D210" s="35">
        <v>176</v>
      </c>
      <c r="E210" s="84"/>
      <c r="F210" s="42"/>
      <c r="G210" s="48" t="str">
        <f t="shared" si="28"/>
        <v/>
      </c>
      <c r="H210" s="25" t="str">
        <f t="array" ref="H210">IF(I210="","",IFERROR(INDEX(Lid!$F:$F,MATCH($E210,Lid!$A:$A,0)),""))</f>
        <v/>
      </c>
      <c r="I210" s="93" t="str">
        <f t="shared" si="29"/>
        <v/>
      </c>
      <c r="J210" s="48" t="str">
        <f t="shared" si="30"/>
        <v/>
      </c>
      <c r="K210" s="25" t="str">
        <f>IF(I210="","",IFERROR($D$6&amp;" "&amp;LEFT(INDEX(Lid!$B:$B,MATCH($E210,Lid!$A:$A,0)),1)&amp;MID(INDEX(Lid!$B:$B,MATCH($E210,Lid!$A:$A,0)),FIND(" ",INDEX(Lid!$B:$B,MATCH($E210,Lid!$A:$A,0))),256),""))</f>
        <v/>
      </c>
      <c r="L210" s="44" t="str">
        <f t="shared" si="31"/>
        <v/>
      </c>
      <c r="M210" s="44" t="str">
        <f t="shared" si="32"/>
        <v/>
      </c>
      <c r="N210" s="44" t="str">
        <f t="shared" si="33"/>
        <v/>
      </c>
      <c r="O210" s="42"/>
      <c r="P210" s="81"/>
      <c r="Q210" s="82"/>
      <c r="R210" s="83"/>
      <c r="S210" s="44">
        <f t="shared" si="34"/>
        <v>0</v>
      </c>
      <c r="T210" s="81"/>
      <c r="U210" s="82"/>
      <c r="V210" s="83"/>
      <c r="W210" s="44">
        <f t="shared" si="35"/>
        <v>0</v>
      </c>
      <c r="X210" s="81"/>
      <c r="Y210" s="82"/>
      <c r="Z210" s="83"/>
      <c r="AA210" s="44">
        <f t="shared" si="36"/>
        <v>0</v>
      </c>
      <c r="AB210" s="81"/>
      <c r="AC210" s="82"/>
      <c r="AD210" s="83"/>
      <c r="AE210" s="44">
        <f t="shared" si="37"/>
        <v>0</v>
      </c>
      <c r="AF210" s="81"/>
      <c r="AG210" s="82"/>
      <c r="AH210" s="83"/>
      <c r="AI210" s="44">
        <f t="shared" si="38"/>
        <v>0</v>
      </c>
      <c r="AJ210" s="81"/>
      <c r="AK210" s="82"/>
      <c r="AL210" s="83"/>
      <c r="AM210" s="44">
        <f t="shared" si="39"/>
        <v>0</v>
      </c>
      <c r="AN210" s="81"/>
      <c r="AO210" s="82"/>
      <c r="AP210" s="83"/>
      <c r="AQ210" s="44">
        <f t="shared" si="40"/>
        <v>0</v>
      </c>
      <c r="AR210" s="81"/>
      <c r="AS210" s="82"/>
      <c r="AT210" s="83"/>
      <c r="AU210" s="44">
        <f t="shared" si="41"/>
        <v>0</v>
      </c>
      <c r="AV210" s="81"/>
      <c r="AW210" s="82"/>
      <c r="AX210" s="83"/>
      <c r="AY210" s="44">
        <f t="shared" si="42"/>
        <v>0</v>
      </c>
      <c r="AZ210" s="81"/>
      <c r="BA210" s="82"/>
      <c r="BB210" s="83"/>
      <c r="BC210" s="44">
        <f t="shared" si="43"/>
        <v>0</v>
      </c>
      <c r="BD210" s="81"/>
      <c r="BE210" s="82"/>
      <c r="BF210" s="83"/>
      <c r="BG210" s="44">
        <f t="shared" si="44"/>
        <v>0</v>
      </c>
      <c r="BH210" s="81"/>
      <c r="BI210" s="82"/>
      <c r="BJ210" s="83"/>
      <c r="BK210" s="44">
        <f t="shared" si="45"/>
        <v>0</v>
      </c>
    </row>
    <row r="211" spans="1:63" ht="14.25" customHeight="1" x14ac:dyDescent="0.25">
      <c r="A211" s="41"/>
      <c r="B211" s="42"/>
      <c r="C211" s="42"/>
      <c r="D211" s="35">
        <v>177</v>
      </c>
      <c r="E211" s="84"/>
      <c r="F211" s="42"/>
      <c r="G211" s="48" t="str">
        <f t="shared" si="28"/>
        <v/>
      </c>
      <c r="H211" s="25" t="str">
        <f t="array" ref="H211">IF(I211="","",IFERROR(INDEX(Lid!$F:$F,MATCH($E211,Lid!$A:$A,0)),""))</f>
        <v/>
      </c>
      <c r="I211" s="93" t="str">
        <f t="shared" si="29"/>
        <v/>
      </c>
      <c r="J211" s="48" t="str">
        <f t="shared" si="30"/>
        <v/>
      </c>
      <c r="K211" s="25" t="str">
        <f>IF(I211="","",IFERROR($D$6&amp;" "&amp;LEFT(INDEX(Lid!$B:$B,MATCH($E211,Lid!$A:$A,0)),1)&amp;MID(INDEX(Lid!$B:$B,MATCH($E211,Lid!$A:$A,0)),FIND(" ",INDEX(Lid!$B:$B,MATCH($E211,Lid!$A:$A,0))),256),""))</f>
        <v/>
      </c>
      <c r="L211" s="44" t="str">
        <f t="shared" si="31"/>
        <v/>
      </c>
      <c r="M211" s="44" t="str">
        <f t="shared" si="32"/>
        <v/>
      </c>
      <c r="N211" s="44" t="str">
        <f t="shared" si="33"/>
        <v/>
      </c>
      <c r="O211" s="42"/>
      <c r="P211" s="81"/>
      <c r="Q211" s="82"/>
      <c r="R211" s="83"/>
      <c r="S211" s="44">
        <f t="shared" si="34"/>
        <v>0</v>
      </c>
      <c r="T211" s="81"/>
      <c r="U211" s="82"/>
      <c r="V211" s="83"/>
      <c r="W211" s="44">
        <f t="shared" si="35"/>
        <v>0</v>
      </c>
      <c r="X211" s="81"/>
      <c r="Y211" s="82"/>
      <c r="Z211" s="83"/>
      <c r="AA211" s="44">
        <f t="shared" si="36"/>
        <v>0</v>
      </c>
      <c r="AB211" s="81"/>
      <c r="AC211" s="82"/>
      <c r="AD211" s="83"/>
      <c r="AE211" s="44">
        <f t="shared" si="37"/>
        <v>0</v>
      </c>
      <c r="AF211" s="81"/>
      <c r="AG211" s="82"/>
      <c r="AH211" s="83"/>
      <c r="AI211" s="44">
        <f t="shared" si="38"/>
        <v>0</v>
      </c>
      <c r="AJ211" s="81"/>
      <c r="AK211" s="82"/>
      <c r="AL211" s="83"/>
      <c r="AM211" s="44">
        <f t="shared" si="39"/>
        <v>0</v>
      </c>
      <c r="AN211" s="81"/>
      <c r="AO211" s="82"/>
      <c r="AP211" s="83"/>
      <c r="AQ211" s="44">
        <f t="shared" si="40"/>
        <v>0</v>
      </c>
      <c r="AR211" s="81"/>
      <c r="AS211" s="82"/>
      <c r="AT211" s="83"/>
      <c r="AU211" s="44">
        <f t="shared" si="41"/>
        <v>0</v>
      </c>
      <c r="AV211" s="81"/>
      <c r="AW211" s="82"/>
      <c r="AX211" s="83"/>
      <c r="AY211" s="44">
        <f t="shared" si="42"/>
        <v>0</v>
      </c>
      <c r="AZ211" s="81"/>
      <c r="BA211" s="82"/>
      <c r="BB211" s="83"/>
      <c r="BC211" s="44">
        <f t="shared" si="43"/>
        <v>0</v>
      </c>
      <c r="BD211" s="81"/>
      <c r="BE211" s="82"/>
      <c r="BF211" s="83"/>
      <c r="BG211" s="44">
        <f t="shared" si="44"/>
        <v>0</v>
      </c>
      <c r="BH211" s="81"/>
      <c r="BI211" s="82"/>
      <c r="BJ211" s="83"/>
      <c r="BK211" s="44">
        <f t="shared" si="45"/>
        <v>0</v>
      </c>
    </row>
    <row r="212" spans="1:63" ht="14.25" customHeight="1" x14ac:dyDescent="0.25">
      <c r="A212" s="41"/>
      <c r="B212" s="42"/>
      <c r="C212" s="42"/>
      <c r="D212" s="35">
        <v>178</v>
      </c>
      <c r="E212" s="84"/>
      <c r="F212" s="42"/>
      <c r="G212" s="48" t="str">
        <f t="shared" si="28"/>
        <v/>
      </c>
      <c r="H212" s="25" t="str">
        <f t="array" ref="H212">IF(I212="","",IFERROR(INDEX(Lid!$F:$F,MATCH($E212,Lid!$A:$A,0)),""))</f>
        <v/>
      </c>
      <c r="I212" s="93" t="str">
        <f t="shared" si="29"/>
        <v/>
      </c>
      <c r="J212" s="48" t="str">
        <f t="shared" si="30"/>
        <v/>
      </c>
      <c r="K212" s="25" t="str">
        <f>IF(I212="","",IFERROR($D$6&amp;" "&amp;LEFT(INDEX(Lid!$B:$B,MATCH($E212,Lid!$A:$A,0)),1)&amp;MID(INDEX(Lid!$B:$B,MATCH($E212,Lid!$A:$A,0)),FIND(" ",INDEX(Lid!$B:$B,MATCH($E212,Lid!$A:$A,0))),256),""))</f>
        <v/>
      </c>
      <c r="L212" s="44" t="str">
        <f t="shared" si="31"/>
        <v/>
      </c>
      <c r="M212" s="44" t="str">
        <f t="shared" si="32"/>
        <v/>
      </c>
      <c r="N212" s="44" t="str">
        <f t="shared" si="33"/>
        <v/>
      </c>
      <c r="O212" s="42"/>
      <c r="P212" s="81"/>
      <c r="Q212" s="82"/>
      <c r="R212" s="83"/>
      <c r="S212" s="44">
        <f t="shared" si="34"/>
        <v>0</v>
      </c>
      <c r="T212" s="81"/>
      <c r="U212" s="82"/>
      <c r="V212" s="83"/>
      <c r="W212" s="44">
        <f t="shared" si="35"/>
        <v>0</v>
      </c>
      <c r="X212" s="81"/>
      <c r="Y212" s="82"/>
      <c r="Z212" s="83"/>
      <c r="AA212" s="44">
        <f t="shared" si="36"/>
        <v>0</v>
      </c>
      <c r="AB212" s="81"/>
      <c r="AC212" s="82"/>
      <c r="AD212" s="83"/>
      <c r="AE212" s="44">
        <f t="shared" si="37"/>
        <v>0</v>
      </c>
      <c r="AF212" s="81"/>
      <c r="AG212" s="82"/>
      <c r="AH212" s="83"/>
      <c r="AI212" s="44">
        <f t="shared" si="38"/>
        <v>0</v>
      </c>
      <c r="AJ212" s="81"/>
      <c r="AK212" s="82"/>
      <c r="AL212" s="83"/>
      <c r="AM212" s="44">
        <f t="shared" si="39"/>
        <v>0</v>
      </c>
      <c r="AN212" s="81"/>
      <c r="AO212" s="82"/>
      <c r="AP212" s="83"/>
      <c r="AQ212" s="44">
        <f t="shared" si="40"/>
        <v>0</v>
      </c>
      <c r="AR212" s="81"/>
      <c r="AS212" s="82"/>
      <c r="AT212" s="83"/>
      <c r="AU212" s="44">
        <f t="shared" si="41"/>
        <v>0</v>
      </c>
      <c r="AV212" s="81"/>
      <c r="AW212" s="82"/>
      <c r="AX212" s="83"/>
      <c r="AY212" s="44">
        <f t="shared" si="42"/>
        <v>0</v>
      </c>
      <c r="AZ212" s="81"/>
      <c r="BA212" s="82"/>
      <c r="BB212" s="83"/>
      <c r="BC212" s="44">
        <f t="shared" si="43"/>
        <v>0</v>
      </c>
      <c r="BD212" s="81"/>
      <c r="BE212" s="82"/>
      <c r="BF212" s="83"/>
      <c r="BG212" s="44">
        <f t="shared" si="44"/>
        <v>0</v>
      </c>
      <c r="BH212" s="81"/>
      <c r="BI212" s="82"/>
      <c r="BJ212" s="83"/>
      <c r="BK212" s="44">
        <f t="shared" si="45"/>
        <v>0</v>
      </c>
    </row>
    <row r="213" spans="1:63" ht="14.25" customHeight="1" x14ac:dyDescent="0.25">
      <c r="A213" s="41"/>
      <c r="B213" s="42"/>
      <c r="C213" s="42"/>
      <c r="D213" s="35">
        <v>179</v>
      </c>
      <c r="E213" s="84"/>
      <c r="F213" s="42"/>
      <c r="G213" s="48" t="str">
        <f t="shared" si="28"/>
        <v/>
      </c>
      <c r="H213" s="25" t="str">
        <f t="array" ref="H213">IF(I213="","",IFERROR(INDEX(Lid!$F:$F,MATCH($E213,Lid!$A:$A,0)),""))</f>
        <v/>
      </c>
      <c r="I213" s="93" t="str">
        <f t="shared" si="29"/>
        <v/>
      </c>
      <c r="J213" s="48" t="str">
        <f t="shared" si="30"/>
        <v/>
      </c>
      <c r="K213" s="25" t="str">
        <f>IF(I213="","",IFERROR($D$6&amp;" "&amp;LEFT(INDEX(Lid!$B:$B,MATCH($E213,Lid!$A:$A,0)),1)&amp;MID(INDEX(Lid!$B:$B,MATCH($E213,Lid!$A:$A,0)),FIND(" ",INDEX(Lid!$B:$B,MATCH($E213,Lid!$A:$A,0))),256),""))</f>
        <v/>
      </c>
      <c r="L213" s="44" t="str">
        <f t="shared" si="31"/>
        <v/>
      </c>
      <c r="M213" s="44" t="str">
        <f t="shared" si="32"/>
        <v/>
      </c>
      <c r="N213" s="44" t="str">
        <f t="shared" si="33"/>
        <v/>
      </c>
      <c r="O213" s="42"/>
      <c r="P213" s="81"/>
      <c r="Q213" s="82"/>
      <c r="R213" s="83"/>
      <c r="S213" s="44">
        <f t="shared" si="34"/>
        <v>0</v>
      </c>
      <c r="T213" s="81"/>
      <c r="U213" s="82"/>
      <c r="V213" s="83"/>
      <c r="W213" s="44">
        <f t="shared" si="35"/>
        <v>0</v>
      </c>
      <c r="X213" s="81"/>
      <c r="Y213" s="82"/>
      <c r="Z213" s="83"/>
      <c r="AA213" s="44">
        <f t="shared" si="36"/>
        <v>0</v>
      </c>
      <c r="AB213" s="81"/>
      <c r="AC213" s="82"/>
      <c r="AD213" s="83"/>
      <c r="AE213" s="44">
        <f t="shared" si="37"/>
        <v>0</v>
      </c>
      <c r="AF213" s="81"/>
      <c r="AG213" s="82"/>
      <c r="AH213" s="83"/>
      <c r="AI213" s="44">
        <f t="shared" si="38"/>
        <v>0</v>
      </c>
      <c r="AJ213" s="81"/>
      <c r="AK213" s="82"/>
      <c r="AL213" s="83"/>
      <c r="AM213" s="44">
        <f t="shared" si="39"/>
        <v>0</v>
      </c>
      <c r="AN213" s="81"/>
      <c r="AO213" s="82"/>
      <c r="AP213" s="83"/>
      <c r="AQ213" s="44">
        <f t="shared" si="40"/>
        <v>0</v>
      </c>
      <c r="AR213" s="81"/>
      <c r="AS213" s="82"/>
      <c r="AT213" s="83"/>
      <c r="AU213" s="44">
        <f t="shared" si="41"/>
        <v>0</v>
      </c>
      <c r="AV213" s="81"/>
      <c r="AW213" s="82"/>
      <c r="AX213" s="83"/>
      <c r="AY213" s="44">
        <f t="shared" si="42"/>
        <v>0</v>
      </c>
      <c r="AZ213" s="81"/>
      <c r="BA213" s="82"/>
      <c r="BB213" s="83"/>
      <c r="BC213" s="44">
        <f t="shared" si="43"/>
        <v>0</v>
      </c>
      <c r="BD213" s="81"/>
      <c r="BE213" s="82"/>
      <c r="BF213" s="83"/>
      <c r="BG213" s="44">
        <f t="shared" si="44"/>
        <v>0</v>
      </c>
      <c r="BH213" s="81"/>
      <c r="BI213" s="82"/>
      <c r="BJ213" s="83"/>
      <c r="BK213" s="44">
        <f t="shared" si="45"/>
        <v>0</v>
      </c>
    </row>
    <row r="214" spans="1:63" ht="14.25" customHeight="1" x14ac:dyDescent="0.25">
      <c r="A214" s="41"/>
      <c r="B214" s="42"/>
      <c r="C214" s="42"/>
      <c r="D214" s="35">
        <v>180</v>
      </c>
      <c r="E214" s="84"/>
      <c r="F214" s="42"/>
      <c r="G214" s="48" t="str">
        <f t="shared" si="28"/>
        <v/>
      </c>
      <c r="H214" s="25" t="str">
        <f t="array" ref="H214">IF(I214="","",IFERROR(INDEX(Lid!$F:$F,MATCH($E214,Lid!$A:$A,0)),""))</f>
        <v/>
      </c>
      <c r="I214" s="93" t="str">
        <f t="shared" si="29"/>
        <v/>
      </c>
      <c r="J214" s="48" t="str">
        <f t="shared" si="30"/>
        <v/>
      </c>
      <c r="K214" s="25" t="str">
        <f>IF(I214="","",IFERROR($D$6&amp;" "&amp;LEFT(INDEX(Lid!$B:$B,MATCH($E214,Lid!$A:$A,0)),1)&amp;MID(INDEX(Lid!$B:$B,MATCH($E214,Lid!$A:$A,0)),FIND(" ",INDEX(Lid!$B:$B,MATCH($E214,Lid!$A:$A,0))),256),""))</f>
        <v/>
      </c>
      <c r="L214" s="44" t="str">
        <f t="shared" si="31"/>
        <v/>
      </c>
      <c r="M214" s="44" t="str">
        <f t="shared" si="32"/>
        <v/>
      </c>
      <c r="N214" s="44" t="str">
        <f t="shared" si="33"/>
        <v/>
      </c>
      <c r="O214" s="42"/>
      <c r="P214" s="81"/>
      <c r="Q214" s="82"/>
      <c r="R214" s="83"/>
      <c r="S214" s="44">
        <f t="shared" si="34"/>
        <v>0</v>
      </c>
      <c r="T214" s="81"/>
      <c r="U214" s="82"/>
      <c r="V214" s="83"/>
      <c r="W214" s="44">
        <f t="shared" si="35"/>
        <v>0</v>
      </c>
      <c r="X214" s="81"/>
      <c r="Y214" s="82"/>
      <c r="Z214" s="83"/>
      <c r="AA214" s="44">
        <f t="shared" si="36"/>
        <v>0</v>
      </c>
      <c r="AB214" s="81"/>
      <c r="AC214" s="82"/>
      <c r="AD214" s="83"/>
      <c r="AE214" s="44">
        <f t="shared" si="37"/>
        <v>0</v>
      </c>
      <c r="AF214" s="81"/>
      <c r="AG214" s="82"/>
      <c r="AH214" s="83"/>
      <c r="AI214" s="44">
        <f t="shared" si="38"/>
        <v>0</v>
      </c>
      <c r="AJ214" s="81"/>
      <c r="AK214" s="82"/>
      <c r="AL214" s="83"/>
      <c r="AM214" s="44">
        <f t="shared" si="39"/>
        <v>0</v>
      </c>
      <c r="AN214" s="81"/>
      <c r="AO214" s="82"/>
      <c r="AP214" s="83"/>
      <c r="AQ214" s="44">
        <f t="shared" si="40"/>
        <v>0</v>
      </c>
      <c r="AR214" s="81"/>
      <c r="AS214" s="82"/>
      <c r="AT214" s="83"/>
      <c r="AU214" s="44">
        <f t="shared" si="41"/>
        <v>0</v>
      </c>
      <c r="AV214" s="81"/>
      <c r="AW214" s="82"/>
      <c r="AX214" s="83"/>
      <c r="AY214" s="44">
        <f t="shared" si="42"/>
        <v>0</v>
      </c>
      <c r="AZ214" s="81"/>
      <c r="BA214" s="82"/>
      <c r="BB214" s="83"/>
      <c r="BC214" s="44">
        <f t="shared" si="43"/>
        <v>0</v>
      </c>
      <c r="BD214" s="81"/>
      <c r="BE214" s="82"/>
      <c r="BF214" s="83"/>
      <c r="BG214" s="44">
        <f t="shared" si="44"/>
        <v>0</v>
      </c>
      <c r="BH214" s="81"/>
      <c r="BI214" s="82"/>
      <c r="BJ214" s="83"/>
      <c r="BK214" s="44">
        <f t="shared" si="45"/>
        <v>0</v>
      </c>
    </row>
    <row r="215" spans="1:63" ht="14.25" customHeight="1" x14ac:dyDescent="0.25">
      <c r="A215" s="41"/>
      <c r="B215" s="42"/>
      <c r="C215" s="42"/>
      <c r="D215" s="35">
        <v>181</v>
      </c>
      <c r="E215" s="84"/>
      <c r="F215" s="42"/>
      <c r="G215" s="48" t="str">
        <f t="shared" si="28"/>
        <v/>
      </c>
      <c r="H215" s="25" t="str">
        <f t="array" ref="H215">IF(I215="","",IFERROR(INDEX(Lid!$F:$F,MATCH($E215,Lid!$A:$A,0)),""))</f>
        <v/>
      </c>
      <c r="I215" s="93" t="str">
        <f t="shared" si="29"/>
        <v/>
      </c>
      <c r="J215" s="48" t="str">
        <f t="shared" si="30"/>
        <v/>
      </c>
      <c r="K215" s="25" t="str">
        <f>IF(I215="","",IFERROR($D$6&amp;" "&amp;LEFT(INDEX(Lid!$B:$B,MATCH($E215,Lid!$A:$A,0)),1)&amp;MID(INDEX(Lid!$B:$B,MATCH($E215,Lid!$A:$A,0)),FIND(" ",INDEX(Lid!$B:$B,MATCH($E215,Lid!$A:$A,0))),256),""))</f>
        <v/>
      </c>
      <c r="L215" s="44" t="str">
        <f t="shared" si="31"/>
        <v/>
      </c>
      <c r="M215" s="44" t="str">
        <f t="shared" si="32"/>
        <v/>
      </c>
      <c r="N215" s="44" t="str">
        <f t="shared" si="33"/>
        <v/>
      </c>
      <c r="O215" s="42"/>
      <c r="P215" s="81"/>
      <c r="Q215" s="82"/>
      <c r="R215" s="83"/>
      <c r="S215" s="44">
        <f t="shared" si="34"/>
        <v>0</v>
      </c>
      <c r="T215" s="81"/>
      <c r="U215" s="82"/>
      <c r="V215" s="83"/>
      <c r="W215" s="44">
        <f t="shared" si="35"/>
        <v>0</v>
      </c>
      <c r="X215" s="81"/>
      <c r="Y215" s="82"/>
      <c r="Z215" s="83"/>
      <c r="AA215" s="44">
        <f t="shared" si="36"/>
        <v>0</v>
      </c>
      <c r="AB215" s="81"/>
      <c r="AC215" s="82"/>
      <c r="AD215" s="83"/>
      <c r="AE215" s="44">
        <f t="shared" si="37"/>
        <v>0</v>
      </c>
      <c r="AF215" s="81"/>
      <c r="AG215" s="82"/>
      <c r="AH215" s="83"/>
      <c r="AI215" s="44">
        <f t="shared" si="38"/>
        <v>0</v>
      </c>
      <c r="AJ215" s="81"/>
      <c r="AK215" s="82"/>
      <c r="AL215" s="83"/>
      <c r="AM215" s="44">
        <f t="shared" si="39"/>
        <v>0</v>
      </c>
      <c r="AN215" s="81"/>
      <c r="AO215" s="82"/>
      <c r="AP215" s="83"/>
      <c r="AQ215" s="44">
        <f t="shared" si="40"/>
        <v>0</v>
      </c>
      <c r="AR215" s="81"/>
      <c r="AS215" s="82"/>
      <c r="AT215" s="83"/>
      <c r="AU215" s="44">
        <f t="shared" si="41"/>
        <v>0</v>
      </c>
      <c r="AV215" s="81"/>
      <c r="AW215" s="82"/>
      <c r="AX215" s="83"/>
      <c r="AY215" s="44">
        <f t="shared" si="42"/>
        <v>0</v>
      </c>
      <c r="AZ215" s="81"/>
      <c r="BA215" s="82"/>
      <c r="BB215" s="83"/>
      <c r="BC215" s="44">
        <f t="shared" si="43"/>
        <v>0</v>
      </c>
      <c r="BD215" s="81"/>
      <c r="BE215" s="82"/>
      <c r="BF215" s="83"/>
      <c r="BG215" s="44">
        <f t="shared" si="44"/>
        <v>0</v>
      </c>
      <c r="BH215" s="81"/>
      <c r="BI215" s="82"/>
      <c r="BJ215" s="83"/>
      <c r="BK215" s="44">
        <f t="shared" si="45"/>
        <v>0</v>
      </c>
    </row>
    <row r="216" spans="1:63" ht="14.25" customHeight="1" x14ac:dyDescent="0.25">
      <c r="A216" s="41"/>
      <c r="B216" s="42"/>
      <c r="C216" s="42"/>
      <c r="D216" s="35">
        <v>182</v>
      </c>
      <c r="E216" s="84"/>
      <c r="F216" s="42"/>
      <c r="G216" s="48" t="str">
        <f t="shared" si="28"/>
        <v/>
      </c>
      <c r="H216" s="25" t="str">
        <f t="array" ref="H216">IF(I216="","",IFERROR(INDEX(Lid!$F:$F,MATCH($E216,Lid!$A:$A,0)),""))</f>
        <v/>
      </c>
      <c r="I216" s="93" t="str">
        <f t="shared" si="29"/>
        <v/>
      </c>
      <c r="J216" s="48" t="str">
        <f t="shared" si="30"/>
        <v/>
      </c>
      <c r="K216" s="25" t="str">
        <f>IF(I216="","",IFERROR($D$6&amp;" "&amp;LEFT(INDEX(Lid!$B:$B,MATCH($E216,Lid!$A:$A,0)),1)&amp;MID(INDEX(Lid!$B:$B,MATCH($E216,Lid!$A:$A,0)),FIND(" ",INDEX(Lid!$B:$B,MATCH($E216,Lid!$A:$A,0))),256),""))</f>
        <v/>
      </c>
      <c r="L216" s="44" t="str">
        <f t="shared" si="31"/>
        <v/>
      </c>
      <c r="M216" s="44" t="str">
        <f t="shared" si="32"/>
        <v/>
      </c>
      <c r="N216" s="44" t="str">
        <f t="shared" si="33"/>
        <v/>
      </c>
      <c r="O216" s="42"/>
      <c r="P216" s="81"/>
      <c r="Q216" s="82"/>
      <c r="R216" s="83"/>
      <c r="S216" s="44">
        <f t="shared" si="34"/>
        <v>0</v>
      </c>
      <c r="T216" s="81"/>
      <c r="U216" s="82"/>
      <c r="V216" s="83"/>
      <c r="W216" s="44">
        <f t="shared" si="35"/>
        <v>0</v>
      </c>
      <c r="X216" s="81"/>
      <c r="Y216" s="82"/>
      <c r="Z216" s="83"/>
      <c r="AA216" s="44">
        <f t="shared" si="36"/>
        <v>0</v>
      </c>
      <c r="AB216" s="81"/>
      <c r="AC216" s="82"/>
      <c r="AD216" s="83"/>
      <c r="AE216" s="44">
        <f t="shared" si="37"/>
        <v>0</v>
      </c>
      <c r="AF216" s="81"/>
      <c r="AG216" s="82"/>
      <c r="AH216" s="83"/>
      <c r="AI216" s="44">
        <f t="shared" si="38"/>
        <v>0</v>
      </c>
      <c r="AJ216" s="81"/>
      <c r="AK216" s="82"/>
      <c r="AL216" s="83"/>
      <c r="AM216" s="44">
        <f t="shared" si="39"/>
        <v>0</v>
      </c>
      <c r="AN216" s="81"/>
      <c r="AO216" s="82"/>
      <c r="AP216" s="83"/>
      <c r="AQ216" s="44">
        <f t="shared" si="40"/>
        <v>0</v>
      </c>
      <c r="AR216" s="81"/>
      <c r="AS216" s="82"/>
      <c r="AT216" s="83"/>
      <c r="AU216" s="44">
        <f t="shared" si="41"/>
        <v>0</v>
      </c>
      <c r="AV216" s="81"/>
      <c r="AW216" s="82"/>
      <c r="AX216" s="83"/>
      <c r="AY216" s="44">
        <f t="shared" si="42"/>
        <v>0</v>
      </c>
      <c r="AZ216" s="81"/>
      <c r="BA216" s="82"/>
      <c r="BB216" s="83"/>
      <c r="BC216" s="44">
        <f t="shared" si="43"/>
        <v>0</v>
      </c>
      <c r="BD216" s="81"/>
      <c r="BE216" s="82"/>
      <c r="BF216" s="83"/>
      <c r="BG216" s="44">
        <f t="shared" si="44"/>
        <v>0</v>
      </c>
      <c r="BH216" s="81"/>
      <c r="BI216" s="82"/>
      <c r="BJ216" s="83"/>
      <c r="BK216" s="44">
        <f t="shared" si="45"/>
        <v>0</v>
      </c>
    </row>
    <row r="217" spans="1:63" ht="14.25" customHeight="1" x14ac:dyDescent="0.25">
      <c r="A217" s="41"/>
      <c r="B217" s="42"/>
      <c r="C217" s="42"/>
      <c r="D217" s="35">
        <v>183</v>
      </c>
      <c r="E217" s="84"/>
      <c r="F217" s="42"/>
      <c r="G217" s="48" t="str">
        <f t="shared" si="28"/>
        <v/>
      </c>
      <c r="H217" s="25" t="str">
        <f t="array" ref="H217">IF(I217="","",IFERROR(INDEX(Lid!$F:$F,MATCH($E217,Lid!$A:$A,0)),""))</f>
        <v/>
      </c>
      <c r="I217" s="93" t="str">
        <f t="shared" si="29"/>
        <v/>
      </c>
      <c r="J217" s="48" t="str">
        <f t="shared" si="30"/>
        <v/>
      </c>
      <c r="K217" s="25" t="str">
        <f>IF(I217="","",IFERROR($D$6&amp;" "&amp;LEFT(INDEX(Lid!$B:$B,MATCH($E217,Lid!$A:$A,0)),1)&amp;MID(INDEX(Lid!$B:$B,MATCH($E217,Lid!$A:$A,0)),FIND(" ",INDEX(Lid!$B:$B,MATCH($E217,Lid!$A:$A,0))),256),""))</f>
        <v/>
      </c>
      <c r="L217" s="44" t="str">
        <f t="shared" si="31"/>
        <v/>
      </c>
      <c r="M217" s="44" t="str">
        <f t="shared" si="32"/>
        <v/>
      </c>
      <c r="N217" s="44" t="str">
        <f t="shared" si="33"/>
        <v/>
      </c>
      <c r="O217" s="42"/>
      <c r="P217" s="81"/>
      <c r="Q217" s="82"/>
      <c r="R217" s="83"/>
      <c r="S217" s="44">
        <f t="shared" si="34"/>
        <v>0</v>
      </c>
      <c r="T217" s="81"/>
      <c r="U217" s="82"/>
      <c r="V217" s="83"/>
      <c r="W217" s="44">
        <f t="shared" si="35"/>
        <v>0</v>
      </c>
      <c r="X217" s="81"/>
      <c r="Y217" s="82"/>
      <c r="Z217" s="83"/>
      <c r="AA217" s="44">
        <f t="shared" si="36"/>
        <v>0</v>
      </c>
      <c r="AB217" s="81"/>
      <c r="AC217" s="82"/>
      <c r="AD217" s="83"/>
      <c r="AE217" s="44">
        <f t="shared" si="37"/>
        <v>0</v>
      </c>
      <c r="AF217" s="81"/>
      <c r="AG217" s="82"/>
      <c r="AH217" s="83"/>
      <c r="AI217" s="44">
        <f t="shared" si="38"/>
        <v>0</v>
      </c>
      <c r="AJ217" s="81"/>
      <c r="AK217" s="82"/>
      <c r="AL217" s="83"/>
      <c r="AM217" s="44">
        <f t="shared" si="39"/>
        <v>0</v>
      </c>
      <c r="AN217" s="81"/>
      <c r="AO217" s="82"/>
      <c r="AP217" s="83"/>
      <c r="AQ217" s="44">
        <f t="shared" si="40"/>
        <v>0</v>
      </c>
      <c r="AR217" s="81"/>
      <c r="AS217" s="82"/>
      <c r="AT217" s="83"/>
      <c r="AU217" s="44">
        <f t="shared" si="41"/>
        <v>0</v>
      </c>
      <c r="AV217" s="81"/>
      <c r="AW217" s="82"/>
      <c r="AX217" s="83"/>
      <c r="AY217" s="44">
        <f t="shared" si="42"/>
        <v>0</v>
      </c>
      <c r="AZ217" s="81"/>
      <c r="BA217" s="82"/>
      <c r="BB217" s="83"/>
      <c r="BC217" s="44">
        <f t="shared" si="43"/>
        <v>0</v>
      </c>
      <c r="BD217" s="81"/>
      <c r="BE217" s="82"/>
      <c r="BF217" s="83"/>
      <c r="BG217" s="44">
        <f t="shared" si="44"/>
        <v>0</v>
      </c>
      <c r="BH217" s="81"/>
      <c r="BI217" s="82"/>
      <c r="BJ217" s="83"/>
      <c r="BK217" s="44">
        <f t="shared" si="45"/>
        <v>0</v>
      </c>
    </row>
    <row r="218" spans="1:63" ht="14.25" customHeight="1" x14ac:dyDescent="0.25">
      <c r="A218" s="41"/>
      <c r="B218" s="42"/>
      <c r="C218" s="42"/>
      <c r="D218" s="35">
        <v>184</v>
      </c>
      <c r="E218" s="84"/>
      <c r="F218" s="42"/>
      <c r="G218" s="48" t="str">
        <f t="shared" si="28"/>
        <v/>
      </c>
      <c r="H218" s="25" t="str">
        <f t="array" ref="H218">IF(I218="","",IFERROR(INDEX(Lid!$F:$F,MATCH($E218,Lid!$A:$A,0)),""))</f>
        <v/>
      </c>
      <c r="I218" s="93" t="str">
        <f t="shared" si="29"/>
        <v/>
      </c>
      <c r="J218" s="48" t="str">
        <f t="shared" si="30"/>
        <v/>
      </c>
      <c r="K218" s="25" t="str">
        <f>IF(I218="","",IFERROR($D$6&amp;" "&amp;LEFT(INDEX(Lid!$B:$B,MATCH($E218,Lid!$A:$A,0)),1)&amp;MID(INDEX(Lid!$B:$B,MATCH($E218,Lid!$A:$A,0)),FIND(" ",INDEX(Lid!$B:$B,MATCH($E218,Lid!$A:$A,0))),256),""))</f>
        <v/>
      </c>
      <c r="L218" s="44" t="str">
        <f t="shared" si="31"/>
        <v/>
      </c>
      <c r="M218" s="44" t="str">
        <f t="shared" si="32"/>
        <v/>
      </c>
      <c r="N218" s="44" t="str">
        <f t="shared" si="33"/>
        <v/>
      </c>
      <c r="O218" s="42"/>
      <c r="P218" s="81"/>
      <c r="Q218" s="82"/>
      <c r="R218" s="83"/>
      <c r="S218" s="44">
        <f t="shared" si="34"/>
        <v>0</v>
      </c>
      <c r="T218" s="81"/>
      <c r="U218" s="82"/>
      <c r="V218" s="83"/>
      <c r="W218" s="44">
        <f t="shared" si="35"/>
        <v>0</v>
      </c>
      <c r="X218" s="81"/>
      <c r="Y218" s="82"/>
      <c r="Z218" s="83"/>
      <c r="AA218" s="44">
        <f t="shared" si="36"/>
        <v>0</v>
      </c>
      <c r="AB218" s="81"/>
      <c r="AC218" s="82"/>
      <c r="AD218" s="83"/>
      <c r="AE218" s="44">
        <f t="shared" si="37"/>
        <v>0</v>
      </c>
      <c r="AF218" s="81"/>
      <c r="AG218" s="82"/>
      <c r="AH218" s="83"/>
      <c r="AI218" s="44">
        <f t="shared" si="38"/>
        <v>0</v>
      </c>
      <c r="AJ218" s="81"/>
      <c r="AK218" s="82"/>
      <c r="AL218" s="83"/>
      <c r="AM218" s="44">
        <f t="shared" si="39"/>
        <v>0</v>
      </c>
      <c r="AN218" s="81"/>
      <c r="AO218" s="82"/>
      <c r="AP218" s="83"/>
      <c r="AQ218" s="44">
        <f t="shared" si="40"/>
        <v>0</v>
      </c>
      <c r="AR218" s="81"/>
      <c r="AS218" s="82"/>
      <c r="AT218" s="83"/>
      <c r="AU218" s="44">
        <f t="shared" si="41"/>
        <v>0</v>
      </c>
      <c r="AV218" s="81"/>
      <c r="AW218" s="82"/>
      <c r="AX218" s="83"/>
      <c r="AY218" s="44">
        <f t="shared" si="42"/>
        <v>0</v>
      </c>
      <c r="AZ218" s="81"/>
      <c r="BA218" s="82"/>
      <c r="BB218" s="83"/>
      <c r="BC218" s="44">
        <f t="shared" si="43"/>
        <v>0</v>
      </c>
      <c r="BD218" s="81"/>
      <c r="BE218" s="82"/>
      <c r="BF218" s="83"/>
      <c r="BG218" s="44">
        <f t="shared" si="44"/>
        <v>0</v>
      </c>
      <c r="BH218" s="81"/>
      <c r="BI218" s="82"/>
      <c r="BJ218" s="83"/>
      <c r="BK218" s="44">
        <f t="shared" si="45"/>
        <v>0</v>
      </c>
    </row>
    <row r="219" spans="1:63" ht="14.25" customHeight="1" x14ac:dyDescent="0.25">
      <c r="A219" s="41"/>
      <c r="B219" s="42"/>
      <c r="C219" s="42"/>
      <c r="D219" s="35">
        <v>185</v>
      </c>
      <c r="E219" s="84"/>
      <c r="F219" s="42"/>
      <c r="G219" s="48" t="str">
        <f t="shared" si="28"/>
        <v/>
      </c>
      <c r="H219" s="25" t="str">
        <f t="array" ref="H219">IF(I219="","",IFERROR(INDEX(Lid!$F:$F,MATCH($E219,Lid!$A:$A,0)),""))</f>
        <v/>
      </c>
      <c r="I219" s="93" t="str">
        <f t="shared" si="29"/>
        <v/>
      </c>
      <c r="J219" s="48" t="str">
        <f t="shared" si="30"/>
        <v/>
      </c>
      <c r="K219" s="25" t="str">
        <f>IF(I219="","",IFERROR($D$6&amp;" "&amp;LEFT(INDEX(Lid!$B:$B,MATCH($E219,Lid!$A:$A,0)),1)&amp;MID(INDEX(Lid!$B:$B,MATCH($E219,Lid!$A:$A,0)),FIND(" ",INDEX(Lid!$B:$B,MATCH($E219,Lid!$A:$A,0))),256),""))</f>
        <v/>
      </c>
      <c r="L219" s="44" t="str">
        <f t="shared" si="31"/>
        <v/>
      </c>
      <c r="M219" s="44" t="str">
        <f t="shared" si="32"/>
        <v/>
      </c>
      <c r="N219" s="44" t="str">
        <f t="shared" si="33"/>
        <v/>
      </c>
      <c r="O219" s="42"/>
      <c r="P219" s="81"/>
      <c r="Q219" s="82"/>
      <c r="R219" s="83"/>
      <c r="S219" s="44">
        <f t="shared" si="34"/>
        <v>0</v>
      </c>
      <c r="T219" s="81"/>
      <c r="U219" s="82"/>
      <c r="V219" s="83"/>
      <c r="W219" s="44">
        <f t="shared" si="35"/>
        <v>0</v>
      </c>
      <c r="X219" s="81"/>
      <c r="Y219" s="82"/>
      <c r="Z219" s="83"/>
      <c r="AA219" s="44">
        <f t="shared" si="36"/>
        <v>0</v>
      </c>
      <c r="AB219" s="81"/>
      <c r="AC219" s="82"/>
      <c r="AD219" s="83"/>
      <c r="AE219" s="44">
        <f t="shared" si="37"/>
        <v>0</v>
      </c>
      <c r="AF219" s="81"/>
      <c r="AG219" s="82"/>
      <c r="AH219" s="83"/>
      <c r="AI219" s="44">
        <f t="shared" si="38"/>
        <v>0</v>
      </c>
      <c r="AJ219" s="81"/>
      <c r="AK219" s="82"/>
      <c r="AL219" s="83"/>
      <c r="AM219" s="44">
        <f t="shared" si="39"/>
        <v>0</v>
      </c>
      <c r="AN219" s="81"/>
      <c r="AO219" s="82"/>
      <c r="AP219" s="83"/>
      <c r="AQ219" s="44">
        <f t="shared" si="40"/>
        <v>0</v>
      </c>
      <c r="AR219" s="81"/>
      <c r="AS219" s="82"/>
      <c r="AT219" s="83"/>
      <c r="AU219" s="44">
        <f t="shared" si="41"/>
        <v>0</v>
      </c>
      <c r="AV219" s="81"/>
      <c r="AW219" s="82"/>
      <c r="AX219" s="83"/>
      <c r="AY219" s="44">
        <f t="shared" si="42"/>
        <v>0</v>
      </c>
      <c r="AZ219" s="81"/>
      <c r="BA219" s="82"/>
      <c r="BB219" s="83"/>
      <c r="BC219" s="44">
        <f t="shared" si="43"/>
        <v>0</v>
      </c>
      <c r="BD219" s="81"/>
      <c r="BE219" s="82"/>
      <c r="BF219" s="83"/>
      <c r="BG219" s="44">
        <f t="shared" si="44"/>
        <v>0</v>
      </c>
      <c r="BH219" s="81"/>
      <c r="BI219" s="82"/>
      <c r="BJ219" s="83"/>
      <c r="BK219" s="44">
        <f t="shared" si="45"/>
        <v>0</v>
      </c>
    </row>
    <row r="220" spans="1:63" ht="14.25" customHeight="1" x14ac:dyDescent="0.25">
      <c r="A220" s="41"/>
      <c r="B220" s="42"/>
      <c r="C220" s="42"/>
      <c r="D220" s="35">
        <v>186</v>
      </c>
      <c r="E220" s="84"/>
      <c r="F220" s="42"/>
      <c r="G220" s="48" t="str">
        <f t="shared" si="28"/>
        <v/>
      </c>
      <c r="H220" s="25" t="str">
        <f t="array" ref="H220">IF(I220="","",IFERROR(INDEX(Lid!$F:$F,MATCH($E220,Lid!$A:$A,0)),""))</f>
        <v/>
      </c>
      <c r="I220" s="93" t="str">
        <f t="shared" si="29"/>
        <v/>
      </c>
      <c r="J220" s="48" t="str">
        <f t="shared" si="30"/>
        <v/>
      </c>
      <c r="K220" s="25" t="str">
        <f>IF(I220="","",IFERROR($D$6&amp;" "&amp;LEFT(INDEX(Lid!$B:$B,MATCH($E220,Lid!$A:$A,0)),1)&amp;MID(INDEX(Lid!$B:$B,MATCH($E220,Lid!$A:$A,0)),FIND(" ",INDEX(Lid!$B:$B,MATCH($E220,Lid!$A:$A,0))),256),""))</f>
        <v/>
      </c>
      <c r="L220" s="44" t="str">
        <f t="shared" si="31"/>
        <v/>
      </c>
      <c r="M220" s="44" t="str">
        <f t="shared" si="32"/>
        <v/>
      </c>
      <c r="N220" s="44" t="str">
        <f t="shared" si="33"/>
        <v/>
      </c>
      <c r="O220" s="42"/>
      <c r="P220" s="81"/>
      <c r="Q220" s="82"/>
      <c r="R220" s="83"/>
      <c r="S220" s="44">
        <f t="shared" si="34"/>
        <v>0</v>
      </c>
      <c r="T220" s="81"/>
      <c r="U220" s="82"/>
      <c r="V220" s="83"/>
      <c r="W220" s="44">
        <f t="shared" si="35"/>
        <v>0</v>
      </c>
      <c r="X220" s="81"/>
      <c r="Y220" s="82"/>
      <c r="Z220" s="83"/>
      <c r="AA220" s="44">
        <f t="shared" si="36"/>
        <v>0</v>
      </c>
      <c r="AB220" s="81"/>
      <c r="AC220" s="82"/>
      <c r="AD220" s="83"/>
      <c r="AE220" s="44">
        <f t="shared" si="37"/>
        <v>0</v>
      </c>
      <c r="AF220" s="81"/>
      <c r="AG220" s="82"/>
      <c r="AH220" s="83"/>
      <c r="AI220" s="44">
        <f t="shared" si="38"/>
        <v>0</v>
      </c>
      <c r="AJ220" s="81"/>
      <c r="AK220" s="82"/>
      <c r="AL220" s="83"/>
      <c r="AM220" s="44">
        <f t="shared" si="39"/>
        <v>0</v>
      </c>
      <c r="AN220" s="81"/>
      <c r="AO220" s="82"/>
      <c r="AP220" s="83"/>
      <c r="AQ220" s="44">
        <f t="shared" si="40"/>
        <v>0</v>
      </c>
      <c r="AR220" s="81"/>
      <c r="AS220" s="82"/>
      <c r="AT220" s="83"/>
      <c r="AU220" s="44">
        <f t="shared" si="41"/>
        <v>0</v>
      </c>
      <c r="AV220" s="81"/>
      <c r="AW220" s="82"/>
      <c r="AX220" s="83"/>
      <c r="AY220" s="44">
        <f t="shared" si="42"/>
        <v>0</v>
      </c>
      <c r="AZ220" s="81"/>
      <c r="BA220" s="82"/>
      <c r="BB220" s="83"/>
      <c r="BC220" s="44">
        <f t="shared" si="43"/>
        <v>0</v>
      </c>
      <c r="BD220" s="81"/>
      <c r="BE220" s="82"/>
      <c r="BF220" s="83"/>
      <c r="BG220" s="44">
        <f t="shared" si="44"/>
        <v>0</v>
      </c>
      <c r="BH220" s="81"/>
      <c r="BI220" s="82"/>
      <c r="BJ220" s="83"/>
      <c r="BK220" s="44">
        <f t="shared" si="45"/>
        <v>0</v>
      </c>
    </row>
    <row r="221" spans="1:63" ht="14.25" customHeight="1" x14ac:dyDescent="0.25">
      <c r="A221" s="41"/>
      <c r="B221" s="42"/>
      <c r="C221" s="42"/>
      <c r="D221" s="35">
        <v>187</v>
      </c>
      <c r="E221" s="84"/>
      <c r="F221" s="42"/>
      <c r="G221" s="48" t="str">
        <f t="shared" si="28"/>
        <v/>
      </c>
      <c r="H221" s="25" t="str">
        <f t="array" ref="H221">IF(I221="","",IFERROR(INDEX(Lid!$F:$F,MATCH($E221,Lid!$A:$A,0)),""))</f>
        <v/>
      </c>
      <c r="I221" s="93" t="str">
        <f t="shared" si="29"/>
        <v/>
      </c>
      <c r="J221" s="48" t="str">
        <f t="shared" si="30"/>
        <v/>
      </c>
      <c r="K221" s="25" t="str">
        <f>IF(I221="","",IFERROR($D$6&amp;" "&amp;LEFT(INDEX(Lid!$B:$B,MATCH($E221,Lid!$A:$A,0)),1)&amp;MID(INDEX(Lid!$B:$B,MATCH($E221,Lid!$A:$A,0)),FIND(" ",INDEX(Lid!$B:$B,MATCH($E221,Lid!$A:$A,0))),256),""))</f>
        <v/>
      </c>
      <c r="L221" s="44" t="str">
        <f t="shared" si="31"/>
        <v/>
      </c>
      <c r="M221" s="44" t="str">
        <f t="shared" si="32"/>
        <v/>
      </c>
      <c r="N221" s="44" t="str">
        <f t="shared" si="33"/>
        <v/>
      </c>
      <c r="O221" s="42"/>
      <c r="P221" s="81"/>
      <c r="Q221" s="82"/>
      <c r="R221" s="83"/>
      <c r="S221" s="44">
        <f t="shared" si="34"/>
        <v>0</v>
      </c>
      <c r="T221" s="81"/>
      <c r="U221" s="82"/>
      <c r="V221" s="83"/>
      <c r="W221" s="44">
        <f t="shared" si="35"/>
        <v>0</v>
      </c>
      <c r="X221" s="81"/>
      <c r="Y221" s="82"/>
      <c r="Z221" s="83"/>
      <c r="AA221" s="44">
        <f t="shared" si="36"/>
        <v>0</v>
      </c>
      <c r="AB221" s="81"/>
      <c r="AC221" s="82"/>
      <c r="AD221" s="83"/>
      <c r="AE221" s="44">
        <f t="shared" si="37"/>
        <v>0</v>
      </c>
      <c r="AF221" s="81"/>
      <c r="AG221" s="82"/>
      <c r="AH221" s="83"/>
      <c r="AI221" s="44">
        <f t="shared" si="38"/>
        <v>0</v>
      </c>
      <c r="AJ221" s="81"/>
      <c r="AK221" s="82"/>
      <c r="AL221" s="83"/>
      <c r="AM221" s="44">
        <f t="shared" si="39"/>
        <v>0</v>
      </c>
      <c r="AN221" s="81"/>
      <c r="AO221" s="82"/>
      <c r="AP221" s="83"/>
      <c r="AQ221" s="44">
        <f t="shared" si="40"/>
        <v>0</v>
      </c>
      <c r="AR221" s="81"/>
      <c r="AS221" s="82"/>
      <c r="AT221" s="83"/>
      <c r="AU221" s="44">
        <f t="shared" si="41"/>
        <v>0</v>
      </c>
      <c r="AV221" s="81"/>
      <c r="AW221" s="82"/>
      <c r="AX221" s="83"/>
      <c r="AY221" s="44">
        <f t="shared" si="42"/>
        <v>0</v>
      </c>
      <c r="AZ221" s="81"/>
      <c r="BA221" s="82"/>
      <c r="BB221" s="83"/>
      <c r="BC221" s="44">
        <f t="shared" si="43"/>
        <v>0</v>
      </c>
      <c r="BD221" s="81"/>
      <c r="BE221" s="82"/>
      <c r="BF221" s="83"/>
      <c r="BG221" s="44">
        <f t="shared" si="44"/>
        <v>0</v>
      </c>
      <c r="BH221" s="81"/>
      <c r="BI221" s="82"/>
      <c r="BJ221" s="83"/>
      <c r="BK221" s="44">
        <f t="shared" si="45"/>
        <v>0</v>
      </c>
    </row>
    <row r="222" spans="1:63" ht="14.25" customHeight="1" x14ac:dyDescent="0.25">
      <c r="A222" s="41"/>
      <c r="B222" s="42"/>
      <c r="C222" s="42"/>
      <c r="D222" s="35">
        <v>188</v>
      </c>
      <c r="E222" s="84"/>
      <c r="F222" s="42"/>
      <c r="G222" s="48" t="str">
        <f t="shared" si="28"/>
        <v/>
      </c>
      <c r="H222" s="25" t="str">
        <f t="array" ref="H222">IF(I222="","",IFERROR(INDEX(Lid!$F:$F,MATCH($E222,Lid!$A:$A,0)),""))</f>
        <v/>
      </c>
      <c r="I222" s="93" t="str">
        <f t="shared" si="29"/>
        <v/>
      </c>
      <c r="J222" s="48" t="str">
        <f t="shared" si="30"/>
        <v/>
      </c>
      <c r="K222" s="25" t="str">
        <f>IF(I222="","",IFERROR($D$6&amp;" "&amp;LEFT(INDEX(Lid!$B:$B,MATCH($E222,Lid!$A:$A,0)),1)&amp;MID(INDEX(Lid!$B:$B,MATCH($E222,Lid!$A:$A,0)),FIND(" ",INDEX(Lid!$B:$B,MATCH($E222,Lid!$A:$A,0))),256),""))</f>
        <v/>
      </c>
      <c r="L222" s="44" t="str">
        <f t="shared" si="31"/>
        <v/>
      </c>
      <c r="M222" s="44" t="str">
        <f t="shared" si="32"/>
        <v/>
      </c>
      <c r="N222" s="44" t="str">
        <f t="shared" si="33"/>
        <v/>
      </c>
      <c r="O222" s="42"/>
      <c r="P222" s="81"/>
      <c r="Q222" s="82"/>
      <c r="R222" s="83"/>
      <c r="S222" s="44">
        <f t="shared" si="34"/>
        <v>0</v>
      </c>
      <c r="T222" s="81"/>
      <c r="U222" s="82"/>
      <c r="V222" s="83"/>
      <c r="W222" s="44">
        <f t="shared" si="35"/>
        <v>0</v>
      </c>
      <c r="X222" s="81"/>
      <c r="Y222" s="82"/>
      <c r="Z222" s="83"/>
      <c r="AA222" s="44">
        <f t="shared" si="36"/>
        <v>0</v>
      </c>
      <c r="AB222" s="81"/>
      <c r="AC222" s="82"/>
      <c r="AD222" s="83"/>
      <c r="AE222" s="44">
        <f t="shared" si="37"/>
        <v>0</v>
      </c>
      <c r="AF222" s="81"/>
      <c r="AG222" s="82"/>
      <c r="AH222" s="83"/>
      <c r="AI222" s="44">
        <f t="shared" si="38"/>
        <v>0</v>
      </c>
      <c r="AJ222" s="81"/>
      <c r="AK222" s="82"/>
      <c r="AL222" s="83"/>
      <c r="AM222" s="44">
        <f t="shared" si="39"/>
        <v>0</v>
      </c>
      <c r="AN222" s="81"/>
      <c r="AO222" s="82"/>
      <c r="AP222" s="83"/>
      <c r="AQ222" s="44">
        <f t="shared" si="40"/>
        <v>0</v>
      </c>
      <c r="AR222" s="81"/>
      <c r="AS222" s="82"/>
      <c r="AT222" s="83"/>
      <c r="AU222" s="44">
        <f t="shared" si="41"/>
        <v>0</v>
      </c>
      <c r="AV222" s="81"/>
      <c r="AW222" s="82"/>
      <c r="AX222" s="83"/>
      <c r="AY222" s="44">
        <f t="shared" si="42"/>
        <v>0</v>
      </c>
      <c r="AZ222" s="81"/>
      <c r="BA222" s="82"/>
      <c r="BB222" s="83"/>
      <c r="BC222" s="44">
        <f t="shared" si="43"/>
        <v>0</v>
      </c>
      <c r="BD222" s="81"/>
      <c r="BE222" s="82"/>
      <c r="BF222" s="83"/>
      <c r="BG222" s="44">
        <f t="shared" si="44"/>
        <v>0</v>
      </c>
      <c r="BH222" s="81"/>
      <c r="BI222" s="82"/>
      <c r="BJ222" s="83"/>
      <c r="BK222" s="44">
        <f t="shared" si="45"/>
        <v>0</v>
      </c>
    </row>
    <row r="223" spans="1:63" ht="14.25" customHeight="1" x14ac:dyDescent="0.25">
      <c r="A223" s="41"/>
      <c r="B223" s="42"/>
      <c r="C223" s="42"/>
      <c r="D223" s="35">
        <v>189</v>
      </c>
      <c r="E223" s="84"/>
      <c r="F223" s="42"/>
      <c r="G223" s="48" t="str">
        <f t="shared" si="28"/>
        <v/>
      </c>
      <c r="H223" s="25" t="str">
        <f t="array" ref="H223">IF(I223="","",IFERROR(INDEX(Lid!$F:$F,MATCH($E223,Lid!$A:$A,0)),""))</f>
        <v/>
      </c>
      <c r="I223" s="93" t="str">
        <f t="shared" si="29"/>
        <v/>
      </c>
      <c r="J223" s="48" t="str">
        <f t="shared" si="30"/>
        <v/>
      </c>
      <c r="K223" s="25" t="str">
        <f>IF(I223="","",IFERROR($D$6&amp;" "&amp;LEFT(INDEX(Lid!$B:$B,MATCH($E223,Lid!$A:$A,0)),1)&amp;MID(INDEX(Lid!$B:$B,MATCH($E223,Lid!$A:$A,0)),FIND(" ",INDEX(Lid!$B:$B,MATCH($E223,Lid!$A:$A,0))),256),""))</f>
        <v/>
      </c>
      <c r="L223" s="44" t="str">
        <f t="shared" si="31"/>
        <v/>
      </c>
      <c r="M223" s="44" t="str">
        <f t="shared" si="32"/>
        <v/>
      </c>
      <c r="N223" s="44" t="str">
        <f t="shared" si="33"/>
        <v/>
      </c>
      <c r="O223" s="42"/>
      <c r="P223" s="81"/>
      <c r="Q223" s="82"/>
      <c r="R223" s="83"/>
      <c r="S223" s="44">
        <f t="shared" si="34"/>
        <v>0</v>
      </c>
      <c r="T223" s="81"/>
      <c r="U223" s="82"/>
      <c r="V223" s="83"/>
      <c r="W223" s="44">
        <f t="shared" si="35"/>
        <v>0</v>
      </c>
      <c r="X223" s="81"/>
      <c r="Y223" s="82"/>
      <c r="Z223" s="83"/>
      <c r="AA223" s="44">
        <f t="shared" si="36"/>
        <v>0</v>
      </c>
      <c r="AB223" s="81"/>
      <c r="AC223" s="82"/>
      <c r="AD223" s="83"/>
      <c r="AE223" s="44">
        <f t="shared" si="37"/>
        <v>0</v>
      </c>
      <c r="AF223" s="81"/>
      <c r="AG223" s="82"/>
      <c r="AH223" s="83"/>
      <c r="AI223" s="44">
        <f t="shared" si="38"/>
        <v>0</v>
      </c>
      <c r="AJ223" s="81"/>
      <c r="AK223" s="82"/>
      <c r="AL223" s="83"/>
      <c r="AM223" s="44">
        <f t="shared" si="39"/>
        <v>0</v>
      </c>
      <c r="AN223" s="81"/>
      <c r="AO223" s="82"/>
      <c r="AP223" s="83"/>
      <c r="AQ223" s="44">
        <f t="shared" si="40"/>
        <v>0</v>
      </c>
      <c r="AR223" s="81"/>
      <c r="AS223" s="82"/>
      <c r="AT223" s="83"/>
      <c r="AU223" s="44">
        <f t="shared" si="41"/>
        <v>0</v>
      </c>
      <c r="AV223" s="81"/>
      <c r="AW223" s="82"/>
      <c r="AX223" s="83"/>
      <c r="AY223" s="44">
        <f t="shared" si="42"/>
        <v>0</v>
      </c>
      <c r="AZ223" s="81"/>
      <c r="BA223" s="82"/>
      <c r="BB223" s="83"/>
      <c r="BC223" s="44">
        <f t="shared" si="43"/>
        <v>0</v>
      </c>
      <c r="BD223" s="81"/>
      <c r="BE223" s="82"/>
      <c r="BF223" s="83"/>
      <c r="BG223" s="44">
        <f t="shared" si="44"/>
        <v>0</v>
      </c>
      <c r="BH223" s="81"/>
      <c r="BI223" s="82"/>
      <c r="BJ223" s="83"/>
      <c r="BK223" s="44">
        <f t="shared" si="45"/>
        <v>0</v>
      </c>
    </row>
    <row r="224" spans="1:63" ht="14.25" customHeight="1" x14ac:dyDescent="0.25">
      <c r="A224" s="41"/>
      <c r="B224" s="42"/>
      <c r="C224" s="42"/>
      <c r="D224" s="35">
        <v>190</v>
      </c>
      <c r="E224" s="84"/>
      <c r="F224" s="42"/>
      <c r="G224" s="48" t="str">
        <f t="shared" si="28"/>
        <v/>
      </c>
      <c r="H224" s="25" t="str">
        <f t="array" ref="H224">IF(I224="","",IFERROR(INDEX(Lid!$F:$F,MATCH($E224,Lid!$A:$A,0)),""))</f>
        <v/>
      </c>
      <c r="I224" s="93" t="str">
        <f t="shared" si="29"/>
        <v/>
      </c>
      <c r="J224" s="48" t="str">
        <f t="shared" si="30"/>
        <v/>
      </c>
      <c r="K224" s="25" t="str">
        <f>IF(I224="","",IFERROR($D$6&amp;" "&amp;LEFT(INDEX(Lid!$B:$B,MATCH($E224,Lid!$A:$A,0)),1)&amp;MID(INDEX(Lid!$B:$B,MATCH($E224,Lid!$A:$A,0)),FIND(" ",INDEX(Lid!$B:$B,MATCH($E224,Lid!$A:$A,0))),256),""))</f>
        <v/>
      </c>
      <c r="L224" s="44" t="str">
        <f t="shared" si="31"/>
        <v/>
      </c>
      <c r="M224" s="44" t="str">
        <f t="shared" si="32"/>
        <v/>
      </c>
      <c r="N224" s="44" t="str">
        <f t="shared" si="33"/>
        <v/>
      </c>
      <c r="O224" s="42"/>
      <c r="P224" s="81"/>
      <c r="Q224" s="82"/>
      <c r="R224" s="83"/>
      <c r="S224" s="44">
        <f t="shared" si="34"/>
        <v>0</v>
      </c>
      <c r="T224" s="81"/>
      <c r="U224" s="82"/>
      <c r="V224" s="83"/>
      <c r="W224" s="44">
        <f t="shared" si="35"/>
        <v>0</v>
      </c>
      <c r="X224" s="81"/>
      <c r="Y224" s="82"/>
      <c r="Z224" s="83"/>
      <c r="AA224" s="44">
        <f t="shared" si="36"/>
        <v>0</v>
      </c>
      <c r="AB224" s="81"/>
      <c r="AC224" s="82"/>
      <c r="AD224" s="83"/>
      <c r="AE224" s="44">
        <f t="shared" si="37"/>
        <v>0</v>
      </c>
      <c r="AF224" s="81"/>
      <c r="AG224" s="82"/>
      <c r="AH224" s="83"/>
      <c r="AI224" s="44">
        <f t="shared" si="38"/>
        <v>0</v>
      </c>
      <c r="AJ224" s="81"/>
      <c r="AK224" s="82"/>
      <c r="AL224" s="83"/>
      <c r="AM224" s="44">
        <f t="shared" si="39"/>
        <v>0</v>
      </c>
      <c r="AN224" s="81"/>
      <c r="AO224" s="82"/>
      <c r="AP224" s="83"/>
      <c r="AQ224" s="44">
        <f t="shared" si="40"/>
        <v>0</v>
      </c>
      <c r="AR224" s="81"/>
      <c r="AS224" s="82"/>
      <c r="AT224" s="83"/>
      <c r="AU224" s="44">
        <f t="shared" si="41"/>
        <v>0</v>
      </c>
      <c r="AV224" s="81"/>
      <c r="AW224" s="82"/>
      <c r="AX224" s="83"/>
      <c r="AY224" s="44">
        <f t="shared" si="42"/>
        <v>0</v>
      </c>
      <c r="AZ224" s="81"/>
      <c r="BA224" s="82"/>
      <c r="BB224" s="83"/>
      <c r="BC224" s="44">
        <f t="shared" si="43"/>
        <v>0</v>
      </c>
      <c r="BD224" s="81"/>
      <c r="BE224" s="82"/>
      <c r="BF224" s="83"/>
      <c r="BG224" s="44">
        <f t="shared" si="44"/>
        <v>0</v>
      </c>
      <c r="BH224" s="81"/>
      <c r="BI224" s="82"/>
      <c r="BJ224" s="83"/>
      <c r="BK224" s="44">
        <f t="shared" si="45"/>
        <v>0</v>
      </c>
    </row>
    <row r="225" spans="1:63" ht="14.25" customHeight="1" x14ac:dyDescent="0.25">
      <c r="A225" s="41"/>
      <c r="B225" s="42"/>
      <c r="C225" s="42"/>
      <c r="D225" s="35">
        <v>191</v>
      </c>
      <c r="E225" s="84"/>
      <c r="F225" s="42"/>
      <c r="G225" s="48" t="str">
        <f t="shared" si="28"/>
        <v/>
      </c>
      <c r="H225" s="25" t="str">
        <f t="array" ref="H225">IF(I225="","",IFERROR(INDEX(Lid!$F:$F,MATCH($E225,Lid!$A:$A,0)),""))</f>
        <v/>
      </c>
      <c r="I225" s="93" t="str">
        <f t="shared" si="29"/>
        <v/>
      </c>
      <c r="J225" s="48" t="str">
        <f t="shared" si="30"/>
        <v/>
      </c>
      <c r="K225" s="25" t="str">
        <f>IF(I225="","",IFERROR($D$6&amp;" "&amp;LEFT(INDEX(Lid!$B:$B,MATCH($E225,Lid!$A:$A,0)),1)&amp;MID(INDEX(Lid!$B:$B,MATCH($E225,Lid!$A:$A,0)),FIND(" ",INDEX(Lid!$B:$B,MATCH($E225,Lid!$A:$A,0))),256),""))</f>
        <v/>
      </c>
      <c r="L225" s="44" t="str">
        <f t="shared" si="31"/>
        <v/>
      </c>
      <c r="M225" s="44" t="str">
        <f t="shared" si="32"/>
        <v/>
      </c>
      <c r="N225" s="44" t="str">
        <f t="shared" si="33"/>
        <v/>
      </c>
      <c r="O225" s="42"/>
      <c r="P225" s="81"/>
      <c r="Q225" s="82"/>
      <c r="R225" s="83"/>
      <c r="S225" s="44">
        <f t="shared" si="34"/>
        <v>0</v>
      </c>
      <c r="T225" s="81"/>
      <c r="U225" s="82"/>
      <c r="V225" s="83"/>
      <c r="W225" s="44">
        <f t="shared" si="35"/>
        <v>0</v>
      </c>
      <c r="X225" s="81"/>
      <c r="Y225" s="82"/>
      <c r="Z225" s="83"/>
      <c r="AA225" s="44">
        <f t="shared" si="36"/>
        <v>0</v>
      </c>
      <c r="AB225" s="81"/>
      <c r="AC225" s="82"/>
      <c r="AD225" s="83"/>
      <c r="AE225" s="44">
        <f t="shared" si="37"/>
        <v>0</v>
      </c>
      <c r="AF225" s="81"/>
      <c r="AG225" s="82"/>
      <c r="AH225" s="83"/>
      <c r="AI225" s="44">
        <f t="shared" si="38"/>
        <v>0</v>
      </c>
      <c r="AJ225" s="81"/>
      <c r="AK225" s="82"/>
      <c r="AL225" s="83"/>
      <c r="AM225" s="44">
        <f t="shared" si="39"/>
        <v>0</v>
      </c>
      <c r="AN225" s="81"/>
      <c r="AO225" s="82"/>
      <c r="AP225" s="83"/>
      <c r="AQ225" s="44">
        <f t="shared" si="40"/>
        <v>0</v>
      </c>
      <c r="AR225" s="81"/>
      <c r="AS225" s="82"/>
      <c r="AT225" s="83"/>
      <c r="AU225" s="44">
        <f t="shared" si="41"/>
        <v>0</v>
      </c>
      <c r="AV225" s="81"/>
      <c r="AW225" s="82"/>
      <c r="AX225" s="83"/>
      <c r="AY225" s="44">
        <f t="shared" si="42"/>
        <v>0</v>
      </c>
      <c r="AZ225" s="81"/>
      <c r="BA225" s="82"/>
      <c r="BB225" s="83"/>
      <c r="BC225" s="44">
        <f t="shared" si="43"/>
        <v>0</v>
      </c>
      <c r="BD225" s="81"/>
      <c r="BE225" s="82"/>
      <c r="BF225" s="83"/>
      <c r="BG225" s="44">
        <f t="shared" si="44"/>
        <v>0</v>
      </c>
      <c r="BH225" s="81"/>
      <c r="BI225" s="82"/>
      <c r="BJ225" s="83"/>
      <c r="BK225" s="44">
        <f t="shared" si="45"/>
        <v>0</v>
      </c>
    </row>
    <row r="226" spans="1:63" ht="14.25" customHeight="1" x14ac:dyDescent="0.25">
      <c r="A226" s="41"/>
      <c r="B226" s="42"/>
      <c r="C226" s="42"/>
      <c r="D226" s="35">
        <v>192</v>
      </c>
      <c r="E226" s="84"/>
      <c r="F226" s="42"/>
      <c r="G226" s="48" t="str">
        <f t="shared" si="28"/>
        <v/>
      </c>
      <c r="H226" s="25" t="str">
        <f t="array" ref="H226">IF(I226="","",IFERROR(INDEX(Lid!$F:$F,MATCH($E226,Lid!$A:$A,0)),""))</f>
        <v/>
      </c>
      <c r="I226" s="93" t="str">
        <f t="shared" si="29"/>
        <v/>
      </c>
      <c r="J226" s="48" t="str">
        <f t="shared" si="30"/>
        <v/>
      </c>
      <c r="K226" s="25" t="str">
        <f>IF(I226="","",IFERROR($D$6&amp;" "&amp;LEFT(INDEX(Lid!$B:$B,MATCH($E226,Lid!$A:$A,0)),1)&amp;MID(INDEX(Lid!$B:$B,MATCH($E226,Lid!$A:$A,0)),FIND(" ",INDEX(Lid!$B:$B,MATCH($E226,Lid!$A:$A,0))),256),""))</f>
        <v/>
      </c>
      <c r="L226" s="44" t="str">
        <f t="shared" si="31"/>
        <v/>
      </c>
      <c r="M226" s="44" t="str">
        <f t="shared" si="32"/>
        <v/>
      </c>
      <c r="N226" s="44" t="str">
        <f t="shared" si="33"/>
        <v/>
      </c>
      <c r="O226" s="42"/>
      <c r="P226" s="81"/>
      <c r="Q226" s="82"/>
      <c r="R226" s="83"/>
      <c r="S226" s="44">
        <f t="shared" si="34"/>
        <v>0</v>
      </c>
      <c r="T226" s="81"/>
      <c r="U226" s="82"/>
      <c r="V226" s="83"/>
      <c r="W226" s="44">
        <f t="shared" si="35"/>
        <v>0</v>
      </c>
      <c r="X226" s="81"/>
      <c r="Y226" s="82"/>
      <c r="Z226" s="83"/>
      <c r="AA226" s="44">
        <f t="shared" si="36"/>
        <v>0</v>
      </c>
      <c r="AB226" s="81"/>
      <c r="AC226" s="82"/>
      <c r="AD226" s="83"/>
      <c r="AE226" s="44">
        <f t="shared" si="37"/>
        <v>0</v>
      </c>
      <c r="AF226" s="81"/>
      <c r="AG226" s="82"/>
      <c r="AH226" s="83"/>
      <c r="AI226" s="44">
        <f t="shared" si="38"/>
        <v>0</v>
      </c>
      <c r="AJ226" s="81"/>
      <c r="AK226" s="82"/>
      <c r="AL226" s="83"/>
      <c r="AM226" s="44">
        <f t="shared" si="39"/>
        <v>0</v>
      </c>
      <c r="AN226" s="81"/>
      <c r="AO226" s="82"/>
      <c r="AP226" s="83"/>
      <c r="AQ226" s="44">
        <f t="shared" si="40"/>
        <v>0</v>
      </c>
      <c r="AR226" s="81"/>
      <c r="AS226" s="82"/>
      <c r="AT226" s="83"/>
      <c r="AU226" s="44">
        <f t="shared" si="41"/>
        <v>0</v>
      </c>
      <c r="AV226" s="81"/>
      <c r="AW226" s="82"/>
      <c r="AX226" s="83"/>
      <c r="AY226" s="44">
        <f t="shared" si="42"/>
        <v>0</v>
      </c>
      <c r="AZ226" s="81"/>
      <c r="BA226" s="82"/>
      <c r="BB226" s="83"/>
      <c r="BC226" s="44">
        <f t="shared" si="43"/>
        <v>0</v>
      </c>
      <c r="BD226" s="81"/>
      <c r="BE226" s="82"/>
      <c r="BF226" s="83"/>
      <c r="BG226" s="44">
        <f t="shared" si="44"/>
        <v>0</v>
      </c>
      <c r="BH226" s="81"/>
      <c r="BI226" s="82"/>
      <c r="BJ226" s="83"/>
      <c r="BK226" s="44">
        <f t="shared" si="45"/>
        <v>0</v>
      </c>
    </row>
    <row r="227" spans="1:63" ht="14.25" customHeight="1" x14ac:dyDescent="0.25">
      <c r="A227" s="41"/>
      <c r="B227" s="42"/>
      <c r="C227" s="42"/>
      <c r="D227" s="35">
        <v>193</v>
      </c>
      <c r="E227" s="84"/>
      <c r="F227" s="42"/>
      <c r="G227" s="48" t="str">
        <f t="shared" si="28"/>
        <v/>
      </c>
      <c r="H227" s="25" t="str">
        <f t="array" ref="H227">IF(I227="","",IFERROR(INDEX(Lid!$F:$F,MATCH($E227,Lid!$A:$A,0)),""))</f>
        <v/>
      </c>
      <c r="I227" s="93" t="str">
        <f t="shared" si="29"/>
        <v/>
      </c>
      <c r="J227" s="48" t="str">
        <f t="shared" si="30"/>
        <v/>
      </c>
      <c r="K227" s="25" t="str">
        <f>IF(I227="","",IFERROR($D$6&amp;" "&amp;LEFT(INDEX(Lid!$B:$B,MATCH($E227,Lid!$A:$A,0)),1)&amp;MID(INDEX(Lid!$B:$B,MATCH($E227,Lid!$A:$A,0)),FIND(" ",INDEX(Lid!$B:$B,MATCH($E227,Lid!$A:$A,0))),256),""))</f>
        <v/>
      </c>
      <c r="L227" s="44" t="str">
        <f t="shared" si="31"/>
        <v/>
      </c>
      <c r="M227" s="44" t="str">
        <f t="shared" si="32"/>
        <v/>
      </c>
      <c r="N227" s="44" t="str">
        <f t="shared" si="33"/>
        <v/>
      </c>
      <c r="O227" s="42"/>
      <c r="P227" s="81"/>
      <c r="Q227" s="82"/>
      <c r="R227" s="83"/>
      <c r="S227" s="44">
        <f t="shared" si="34"/>
        <v>0</v>
      </c>
      <c r="T227" s="81"/>
      <c r="U227" s="82"/>
      <c r="V227" s="83"/>
      <c r="W227" s="44">
        <f t="shared" si="35"/>
        <v>0</v>
      </c>
      <c r="X227" s="81"/>
      <c r="Y227" s="82"/>
      <c r="Z227" s="83"/>
      <c r="AA227" s="44">
        <f t="shared" si="36"/>
        <v>0</v>
      </c>
      <c r="AB227" s="81"/>
      <c r="AC227" s="82"/>
      <c r="AD227" s="83"/>
      <c r="AE227" s="44">
        <f t="shared" si="37"/>
        <v>0</v>
      </c>
      <c r="AF227" s="81"/>
      <c r="AG227" s="82"/>
      <c r="AH227" s="83"/>
      <c r="AI227" s="44">
        <f t="shared" si="38"/>
        <v>0</v>
      </c>
      <c r="AJ227" s="81"/>
      <c r="AK227" s="82"/>
      <c r="AL227" s="83"/>
      <c r="AM227" s="44">
        <f t="shared" si="39"/>
        <v>0</v>
      </c>
      <c r="AN227" s="81"/>
      <c r="AO227" s="82"/>
      <c r="AP227" s="83"/>
      <c r="AQ227" s="44">
        <f t="shared" si="40"/>
        <v>0</v>
      </c>
      <c r="AR227" s="81"/>
      <c r="AS227" s="82"/>
      <c r="AT227" s="83"/>
      <c r="AU227" s="44">
        <f t="shared" si="41"/>
        <v>0</v>
      </c>
      <c r="AV227" s="81"/>
      <c r="AW227" s="82"/>
      <c r="AX227" s="83"/>
      <c r="AY227" s="44">
        <f t="shared" si="42"/>
        <v>0</v>
      </c>
      <c r="AZ227" s="81"/>
      <c r="BA227" s="82"/>
      <c r="BB227" s="83"/>
      <c r="BC227" s="44">
        <f t="shared" si="43"/>
        <v>0</v>
      </c>
      <c r="BD227" s="81"/>
      <c r="BE227" s="82"/>
      <c r="BF227" s="83"/>
      <c r="BG227" s="44">
        <f t="shared" si="44"/>
        <v>0</v>
      </c>
      <c r="BH227" s="81"/>
      <c r="BI227" s="82"/>
      <c r="BJ227" s="83"/>
      <c r="BK227" s="44">
        <f t="shared" si="45"/>
        <v>0</v>
      </c>
    </row>
    <row r="228" spans="1:63" ht="14.25" customHeight="1" x14ac:dyDescent="0.25">
      <c r="A228" s="41"/>
      <c r="B228" s="42"/>
      <c r="C228" s="42"/>
      <c r="D228" s="35">
        <v>194</v>
      </c>
      <c r="E228" s="84"/>
      <c r="F228" s="42"/>
      <c r="G228" s="48" t="str">
        <f t="shared" si="28"/>
        <v/>
      </c>
      <c r="H228" s="25" t="str">
        <f t="array" ref="H228">IF(I228="","",IFERROR(INDEX(Lid!$F:$F,MATCH($E228,Lid!$A:$A,0)),""))</f>
        <v/>
      </c>
      <c r="I228" s="93" t="str">
        <f t="shared" si="29"/>
        <v/>
      </c>
      <c r="J228" s="48" t="str">
        <f t="shared" si="30"/>
        <v/>
      </c>
      <c r="K228" s="25" t="str">
        <f>IF(I228="","",IFERROR($D$6&amp;" "&amp;LEFT(INDEX(Lid!$B:$B,MATCH($E228,Lid!$A:$A,0)),1)&amp;MID(INDEX(Lid!$B:$B,MATCH($E228,Lid!$A:$A,0)),FIND(" ",INDEX(Lid!$B:$B,MATCH($E228,Lid!$A:$A,0))),256),""))</f>
        <v/>
      </c>
      <c r="L228" s="44" t="str">
        <f t="shared" si="31"/>
        <v/>
      </c>
      <c r="M228" s="44" t="str">
        <f t="shared" si="32"/>
        <v/>
      </c>
      <c r="N228" s="44" t="str">
        <f t="shared" si="33"/>
        <v/>
      </c>
      <c r="O228" s="42"/>
      <c r="P228" s="81"/>
      <c r="Q228" s="82"/>
      <c r="R228" s="83"/>
      <c r="S228" s="44">
        <f t="shared" si="34"/>
        <v>0</v>
      </c>
      <c r="T228" s="81"/>
      <c r="U228" s="82"/>
      <c r="V228" s="83"/>
      <c r="W228" s="44">
        <f t="shared" si="35"/>
        <v>0</v>
      </c>
      <c r="X228" s="81"/>
      <c r="Y228" s="82"/>
      <c r="Z228" s="83"/>
      <c r="AA228" s="44">
        <f t="shared" si="36"/>
        <v>0</v>
      </c>
      <c r="AB228" s="81"/>
      <c r="AC228" s="82"/>
      <c r="AD228" s="83"/>
      <c r="AE228" s="44">
        <f t="shared" si="37"/>
        <v>0</v>
      </c>
      <c r="AF228" s="81"/>
      <c r="AG228" s="82"/>
      <c r="AH228" s="83"/>
      <c r="AI228" s="44">
        <f t="shared" si="38"/>
        <v>0</v>
      </c>
      <c r="AJ228" s="81"/>
      <c r="AK228" s="82"/>
      <c r="AL228" s="83"/>
      <c r="AM228" s="44">
        <f t="shared" si="39"/>
        <v>0</v>
      </c>
      <c r="AN228" s="81"/>
      <c r="AO228" s="82"/>
      <c r="AP228" s="83"/>
      <c r="AQ228" s="44">
        <f t="shared" si="40"/>
        <v>0</v>
      </c>
      <c r="AR228" s="81"/>
      <c r="AS228" s="82"/>
      <c r="AT228" s="83"/>
      <c r="AU228" s="44">
        <f t="shared" si="41"/>
        <v>0</v>
      </c>
      <c r="AV228" s="81"/>
      <c r="AW228" s="82"/>
      <c r="AX228" s="83"/>
      <c r="AY228" s="44">
        <f t="shared" si="42"/>
        <v>0</v>
      </c>
      <c r="AZ228" s="81"/>
      <c r="BA228" s="82"/>
      <c r="BB228" s="83"/>
      <c r="BC228" s="44">
        <f t="shared" si="43"/>
        <v>0</v>
      </c>
      <c r="BD228" s="81"/>
      <c r="BE228" s="82"/>
      <c r="BF228" s="83"/>
      <c r="BG228" s="44">
        <f t="shared" si="44"/>
        <v>0</v>
      </c>
      <c r="BH228" s="81"/>
      <c r="BI228" s="82"/>
      <c r="BJ228" s="83"/>
      <c r="BK228" s="44">
        <f t="shared" si="45"/>
        <v>0</v>
      </c>
    </row>
    <row r="229" spans="1:63" ht="14.25" customHeight="1" x14ac:dyDescent="0.25">
      <c r="A229" s="41"/>
      <c r="B229" s="42"/>
      <c r="C229" s="42"/>
      <c r="D229" s="35">
        <v>195</v>
      </c>
      <c r="E229" s="84"/>
      <c r="F229" s="42"/>
      <c r="G229" s="48" t="str">
        <f t="shared" si="28"/>
        <v/>
      </c>
      <c r="H229" s="25" t="str">
        <f t="array" ref="H229">IF(I229="","",IFERROR(INDEX(Lid!$F:$F,MATCH($E229,Lid!$A:$A,0)),""))</f>
        <v/>
      </c>
      <c r="I229" s="93" t="str">
        <f t="shared" si="29"/>
        <v/>
      </c>
      <c r="J229" s="48" t="str">
        <f t="shared" si="30"/>
        <v/>
      </c>
      <c r="K229" s="25" t="str">
        <f>IF(I229="","",IFERROR($D$6&amp;" "&amp;LEFT(INDEX(Lid!$B:$B,MATCH($E229,Lid!$A:$A,0)),1)&amp;MID(INDEX(Lid!$B:$B,MATCH($E229,Lid!$A:$A,0)),FIND(" ",INDEX(Lid!$B:$B,MATCH($E229,Lid!$A:$A,0))),256),""))</f>
        <v/>
      </c>
      <c r="L229" s="44" t="str">
        <f t="shared" si="31"/>
        <v/>
      </c>
      <c r="M229" s="44" t="str">
        <f t="shared" si="32"/>
        <v/>
      </c>
      <c r="N229" s="44" t="str">
        <f t="shared" si="33"/>
        <v/>
      </c>
      <c r="O229" s="42"/>
      <c r="P229" s="81"/>
      <c r="Q229" s="82"/>
      <c r="R229" s="83"/>
      <c r="S229" s="44">
        <f t="shared" si="34"/>
        <v>0</v>
      </c>
      <c r="T229" s="81"/>
      <c r="U229" s="82"/>
      <c r="V229" s="83"/>
      <c r="W229" s="44">
        <f t="shared" si="35"/>
        <v>0</v>
      </c>
      <c r="X229" s="81"/>
      <c r="Y229" s="82"/>
      <c r="Z229" s="83"/>
      <c r="AA229" s="44">
        <f t="shared" si="36"/>
        <v>0</v>
      </c>
      <c r="AB229" s="81"/>
      <c r="AC229" s="82"/>
      <c r="AD229" s="83"/>
      <c r="AE229" s="44">
        <f t="shared" si="37"/>
        <v>0</v>
      </c>
      <c r="AF229" s="81"/>
      <c r="AG229" s="82"/>
      <c r="AH229" s="83"/>
      <c r="AI229" s="44">
        <f t="shared" si="38"/>
        <v>0</v>
      </c>
      <c r="AJ229" s="81"/>
      <c r="AK229" s="82"/>
      <c r="AL229" s="83"/>
      <c r="AM229" s="44">
        <f t="shared" si="39"/>
        <v>0</v>
      </c>
      <c r="AN229" s="81"/>
      <c r="AO229" s="82"/>
      <c r="AP229" s="83"/>
      <c r="AQ229" s="44">
        <f t="shared" si="40"/>
        <v>0</v>
      </c>
      <c r="AR229" s="81"/>
      <c r="AS229" s="82"/>
      <c r="AT229" s="83"/>
      <c r="AU229" s="44">
        <f t="shared" si="41"/>
        <v>0</v>
      </c>
      <c r="AV229" s="81"/>
      <c r="AW229" s="82"/>
      <c r="AX229" s="83"/>
      <c r="AY229" s="44">
        <f t="shared" si="42"/>
        <v>0</v>
      </c>
      <c r="AZ229" s="81"/>
      <c r="BA229" s="82"/>
      <c r="BB229" s="83"/>
      <c r="BC229" s="44">
        <f t="shared" si="43"/>
        <v>0</v>
      </c>
      <c r="BD229" s="81"/>
      <c r="BE229" s="82"/>
      <c r="BF229" s="83"/>
      <c r="BG229" s="44">
        <f t="shared" si="44"/>
        <v>0</v>
      </c>
      <c r="BH229" s="81"/>
      <c r="BI229" s="82"/>
      <c r="BJ229" s="83"/>
      <c r="BK229" s="44">
        <f t="shared" si="45"/>
        <v>0</v>
      </c>
    </row>
    <row r="230" spans="1:63" ht="14.25" customHeight="1" x14ac:dyDescent="0.25">
      <c r="A230" s="41"/>
      <c r="B230" s="42"/>
      <c r="C230" s="42"/>
      <c r="D230" s="35">
        <v>196</v>
      </c>
      <c r="E230" s="84"/>
      <c r="F230" s="42"/>
      <c r="G230" s="48" t="str">
        <f t="shared" si="28"/>
        <v/>
      </c>
      <c r="H230" s="25" t="str">
        <f t="array" ref="H230">IF(I230="","",IFERROR(INDEX(Lid!$F:$F,MATCH($E230,Lid!$A:$A,0)),""))</f>
        <v/>
      </c>
      <c r="I230" s="93" t="str">
        <f t="shared" si="29"/>
        <v/>
      </c>
      <c r="J230" s="48" t="str">
        <f t="shared" si="30"/>
        <v/>
      </c>
      <c r="K230" s="25" t="str">
        <f>IF(I230="","",IFERROR($D$6&amp;" "&amp;LEFT(INDEX(Lid!$B:$B,MATCH($E230,Lid!$A:$A,0)),1)&amp;MID(INDEX(Lid!$B:$B,MATCH($E230,Lid!$A:$A,0)),FIND(" ",INDEX(Lid!$B:$B,MATCH($E230,Lid!$A:$A,0))),256),""))</f>
        <v/>
      </c>
      <c r="L230" s="44" t="str">
        <f t="shared" si="31"/>
        <v/>
      </c>
      <c r="M230" s="44" t="str">
        <f t="shared" si="32"/>
        <v/>
      </c>
      <c r="N230" s="44" t="str">
        <f t="shared" si="33"/>
        <v/>
      </c>
      <c r="O230" s="42"/>
      <c r="P230" s="81"/>
      <c r="Q230" s="82"/>
      <c r="R230" s="83"/>
      <c r="S230" s="44">
        <f t="shared" si="34"/>
        <v>0</v>
      </c>
      <c r="T230" s="81"/>
      <c r="U230" s="82"/>
      <c r="V230" s="83"/>
      <c r="W230" s="44">
        <f t="shared" si="35"/>
        <v>0</v>
      </c>
      <c r="X230" s="81"/>
      <c r="Y230" s="82"/>
      <c r="Z230" s="83"/>
      <c r="AA230" s="44">
        <f t="shared" si="36"/>
        <v>0</v>
      </c>
      <c r="AB230" s="81"/>
      <c r="AC230" s="82"/>
      <c r="AD230" s="83"/>
      <c r="AE230" s="44">
        <f t="shared" si="37"/>
        <v>0</v>
      </c>
      <c r="AF230" s="81"/>
      <c r="AG230" s="82"/>
      <c r="AH230" s="83"/>
      <c r="AI230" s="44">
        <f t="shared" si="38"/>
        <v>0</v>
      </c>
      <c r="AJ230" s="81"/>
      <c r="AK230" s="82"/>
      <c r="AL230" s="83"/>
      <c r="AM230" s="44">
        <f t="shared" si="39"/>
        <v>0</v>
      </c>
      <c r="AN230" s="81"/>
      <c r="AO230" s="82"/>
      <c r="AP230" s="83"/>
      <c r="AQ230" s="44">
        <f t="shared" si="40"/>
        <v>0</v>
      </c>
      <c r="AR230" s="81"/>
      <c r="AS230" s="82"/>
      <c r="AT230" s="83"/>
      <c r="AU230" s="44">
        <f t="shared" si="41"/>
        <v>0</v>
      </c>
      <c r="AV230" s="81"/>
      <c r="AW230" s="82"/>
      <c r="AX230" s="83"/>
      <c r="AY230" s="44">
        <f t="shared" si="42"/>
        <v>0</v>
      </c>
      <c r="AZ230" s="81"/>
      <c r="BA230" s="82"/>
      <c r="BB230" s="83"/>
      <c r="BC230" s="44">
        <f t="shared" si="43"/>
        <v>0</v>
      </c>
      <c r="BD230" s="81"/>
      <c r="BE230" s="82"/>
      <c r="BF230" s="83"/>
      <c r="BG230" s="44">
        <f t="shared" si="44"/>
        <v>0</v>
      </c>
      <c r="BH230" s="81"/>
      <c r="BI230" s="82"/>
      <c r="BJ230" s="83"/>
      <c r="BK230" s="44">
        <f t="shared" si="45"/>
        <v>0</v>
      </c>
    </row>
    <row r="231" spans="1:63" ht="14.25" customHeight="1" x14ac:dyDescent="0.25">
      <c r="A231" s="41"/>
      <c r="B231" s="42"/>
      <c r="C231" s="42"/>
      <c r="D231" s="35">
        <v>197</v>
      </c>
      <c r="E231" s="84"/>
      <c r="F231" s="42"/>
      <c r="G231" s="48" t="str">
        <f t="shared" si="28"/>
        <v/>
      </c>
      <c r="H231" s="25" t="str">
        <f t="array" ref="H231">IF(I231="","",IFERROR(INDEX(Lid!$F:$F,MATCH($E231,Lid!$A:$A,0)),""))</f>
        <v/>
      </c>
      <c r="I231" s="93" t="str">
        <f t="shared" si="29"/>
        <v/>
      </c>
      <c r="J231" s="48" t="str">
        <f t="shared" si="30"/>
        <v/>
      </c>
      <c r="K231" s="25" t="str">
        <f>IF(I231="","",IFERROR($D$6&amp;" "&amp;LEFT(INDEX(Lid!$B:$B,MATCH($E231,Lid!$A:$A,0)),1)&amp;MID(INDEX(Lid!$B:$B,MATCH($E231,Lid!$A:$A,0)),FIND(" ",INDEX(Lid!$B:$B,MATCH($E231,Lid!$A:$A,0))),256),""))</f>
        <v/>
      </c>
      <c r="L231" s="44" t="str">
        <f t="shared" si="31"/>
        <v/>
      </c>
      <c r="M231" s="44" t="str">
        <f t="shared" si="32"/>
        <v/>
      </c>
      <c r="N231" s="44" t="str">
        <f t="shared" si="33"/>
        <v/>
      </c>
      <c r="O231" s="42"/>
      <c r="P231" s="81"/>
      <c r="Q231" s="82"/>
      <c r="R231" s="83"/>
      <c r="S231" s="44">
        <f t="shared" si="34"/>
        <v>0</v>
      </c>
      <c r="T231" s="81"/>
      <c r="U231" s="82"/>
      <c r="V231" s="83"/>
      <c r="W231" s="44">
        <f t="shared" si="35"/>
        <v>0</v>
      </c>
      <c r="X231" s="81"/>
      <c r="Y231" s="82"/>
      <c r="Z231" s="83"/>
      <c r="AA231" s="44">
        <f t="shared" si="36"/>
        <v>0</v>
      </c>
      <c r="AB231" s="81"/>
      <c r="AC231" s="82"/>
      <c r="AD231" s="83"/>
      <c r="AE231" s="44">
        <f t="shared" si="37"/>
        <v>0</v>
      </c>
      <c r="AF231" s="81"/>
      <c r="AG231" s="82"/>
      <c r="AH231" s="83"/>
      <c r="AI231" s="44">
        <f t="shared" si="38"/>
        <v>0</v>
      </c>
      <c r="AJ231" s="81"/>
      <c r="AK231" s="82"/>
      <c r="AL231" s="83"/>
      <c r="AM231" s="44">
        <f t="shared" si="39"/>
        <v>0</v>
      </c>
      <c r="AN231" s="81"/>
      <c r="AO231" s="82"/>
      <c r="AP231" s="83"/>
      <c r="AQ231" s="44">
        <f t="shared" si="40"/>
        <v>0</v>
      </c>
      <c r="AR231" s="81"/>
      <c r="AS231" s="82"/>
      <c r="AT231" s="83"/>
      <c r="AU231" s="44">
        <f t="shared" si="41"/>
        <v>0</v>
      </c>
      <c r="AV231" s="81"/>
      <c r="AW231" s="82"/>
      <c r="AX231" s="83"/>
      <c r="AY231" s="44">
        <f t="shared" si="42"/>
        <v>0</v>
      </c>
      <c r="AZ231" s="81"/>
      <c r="BA231" s="82"/>
      <c r="BB231" s="83"/>
      <c r="BC231" s="44">
        <f t="shared" si="43"/>
        <v>0</v>
      </c>
      <c r="BD231" s="81"/>
      <c r="BE231" s="82"/>
      <c r="BF231" s="83"/>
      <c r="BG231" s="44">
        <f t="shared" si="44"/>
        <v>0</v>
      </c>
      <c r="BH231" s="81"/>
      <c r="BI231" s="82"/>
      <c r="BJ231" s="83"/>
      <c r="BK231" s="44">
        <f t="shared" si="45"/>
        <v>0</v>
      </c>
    </row>
    <row r="232" spans="1:63" ht="14.25" customHeight="1" x14ac:dyDescent="0.25">
      <c r="A232" s="41"/>
      <c r="B232" s="42"/>
      <c r="C232" s="42"/>
      <c r="D232" s="35">
        <v>198</v>
      </c>
      <c r="E232" s="84"/>
      <c r="F232" s="42"/>
      <c r="G232" s="48" t="str">
        <f t="shared" si="28"/>
        <v/>
      </c>
      <c r="H232" s="25" t="str">
        <f t="array" ref="H232">IF(I232="","",IFERROR(INDEX(Lid!$F:$F,MATCH($E232,Lid!$A:$A,0)),""))</f>
        <v/>
      </c>
      <c r="I232" s="93" t="str">
        <f t="shared" si="29"/>
        <v/>
      </c>
      <c r="J232" s="48" t="str">
        <f t="shared" si="30"/>
        <v/>
      </c>
      <c r="K232" s="25" t="str">
        <f>IF(I232="","",IFERROR($D$6&amp;" "&amp;LEFT(INDEX(Lid!$B:$B,MATCH($E232,Lid!$A:$A,0)),1)&amp;MID(INDEX(Lid!$B:$B,MATCH($E232,Lid!$A:$A,0)),FIND(" ",INDEX(Lid!$B:$B,MATCH($E232,Lid!$A:$A,0))),256),""))</f>
        <v/>
      </c>
      <c r="L232" s="44" t="str">
        <f t="shared" si="31"/>
        <v/>
      </c>
      <c r="M232" s="44" t="str">
        <f t="shared" si="32"/>
        <v/>
      </c>
      <c r="N232" s="44" t="str">
        <f t="shared" si="33"/>
        <v/>
      </c>
      <c r="O232" s="42"/>
      <c r="P232" s="81"/>
      <c r="Q232" s="82"/>
      <c r="R232" s="83"/>
      <c r="S232" s="44">
        <f t="shared" si="34"/>
        <v>0</v>
      </c>
      <c r="T232" s="81"/>
      <c r="U232" s="82"/>
      <c r="V232" s="83"/>
      <c r="W232" s="44">
        <f t="shared" si="35"/>
        <v>0</v>
      </c>
      <c r="X232" s="81"/>
      <c r="Y232" s="82"/>
      <c r="Z232" s="83"/>
      <c r="AA232" s="44">
        <f t="shared" si="36"/>
        <v>0</v>
      </c>
      <c r="AB232" s="81"/>
      <c r="AC232" s="82"/>
      <c r="AD232" s="83"/>
      <c r="AE232" s="44">
        <f t="shared" si="37"/>
        <v>0</v>
      </c>
      <c r="AF232" s="81"/>
      <c r="AG232" s="82"/>
      <c r="AH232" s="83"/>
      <c r="AI232" s="44">
        <f t="shared" si="38"/>
        <v>0</v>
      </c>
      <c r="AJ232" s="81"/>
      <c r="AK232" s="82"/>
      <c r="AL232" s="83"/>
      <c r="AM232" s="44">
        <f t="shared" si="39"/>
        <v>0</v>
      </c>
      <c r="AN232" s="81"/>
      <c r="AO232" s="82"/>
      <c r="AP232" s="83"/>
      <c r="AQ232" s="44">
        <f t="shared" si="40"/>
        <v>0</v>
      </c>
      <c r="AR232" s="81"/>
      <c r="AS232" s="82"/>
      <c r="AT232" s="83"/>
      <c r="AU232" s="44">
        <f t="shared" si="41"/>
        <v>0</v>
      </c>
      <c r="AV232" s="81"/>
      <c r="AW232" s="82"/>
      <c r="AX232" s="83"/>
      <c r="AY232" s="44">
        <f t="shared" si="42"/>
        <v>0</v>
      </c>
      <c r="AZ232" s="81"/>
      <c r="BA232" s="82"/>
      <c r="BB232" s="83"/>
      <c r="BC232" s="44">
        <f t="shared" si="43"/>
        <v>0</v>
      </c>
      <c r="BD232" s="81"/>
      <c r="BE232" s="82"/>
      <c r="BF232" s="83"/>
      <c r="BG232" s="44">
        <f t="shared" si="44"/>
        <v>0</v>
      </c>
      <c r="BH232" s="81"/>
      <c r="BI232" s="82"/>
      <c r="BJ232" s="83"/>
      <c r="BK232" s="44">
        <f t="shared" si="45"/>
        <v>0</v>
      </c>
    </row>
    <row r="233" spans="1:63" ht="14.25" customHeight="1" x14ac:dyDescent="0.25">
      <c r="A233" s="41"/>
      <c r="B233" s="42"/>
      <c r="C233" s="42"/>
      <c r="D233" s="35">
        <v>199</v>
      </c>
      <c r="E233" s="84"/>
      <c r="F233" s="42"/>
      <c r="G233" s="48" t="str">
        <f t="shared" si="28"/>
        <v/>
      </c>
      <c r="H233" s="25" t="str">
        <f t="array" ref="H233">IF(I233="","",IFERROR(INDEX(Lid!$F:$F,MATCH($E233,Lid!$A:$A,0)),""))</f>
        <v/>
      </c>
      <c r="I233" s="93" t="str">
        <f t="shared" si="29"/>
        <v/>
      </c>
      <c r="J233" s="48" t="str">
        <f t="shared" si="30"/>
        <v/>
      </c>
      <c r="K233" s="25" t="str">
        <f>IF(I233="","",IFERROR($D$6&amp;" "&amp;LEFT(INDEX(Lid!$B:$B,MATCH($E233,Lid!$A:$A,0)),1)&amp;MID(INDEX(Lid!$B:$B,MATCH($E233,Lid!$A:$A,0)),FIND(" ",INDEX(Lid!$B:$B,MATCH($E233,Lid!$A:$A,0))),256),""))</f>
        <v/>
      </c>
      <c r="L233" s="44" t="str">
        <f t="shared" si="31"/>
        <v/>
      </c>
      <c r="M233" s="44" t="str">
        <f t="shared" si="32"/>
        <v/>
      </c>
      <c r="N233" s="44" t="str">
        <f t="shared" si="33"/>
        <v/>
      </c>
      <c r="O233" s="42"/>
      <c r="P233" s="81"/>
      <c r="Q233" s="82"/>
      <c r="R233" s="83"/>
      <c r="S233" s="44">
        <f t="shared" si="34"/>
        <v>0</v>
      </c>
      <c r="T233" s="81"/>
      <c r="U233" s="82"/>
      <c r="V233" s="83"/>
      <c r="W233" s="44">
        <f t="shared" si="35"/>
        <v>0</v>
      </c>
      <c r="X233" s="81"/>
      <c r="Y233" s="82"/>
      <c r="Z233" s="83"/>
      <c r="AA233" s="44">
        <f t="shared" si="36"/>
        <v>0</v>
      </c>
      <c r="AB233" s="81"/>
      <c r="AC233" s="82"/>
      <c r="AD233" s="83"/>
      <c r="AE233" s="44">
        <f t="shared" si="37"/>
        <v>0</v>
      </c>
      <c r="AF233" s="81"/>
      <c r="AG233" s="82"/>
      <c r="AH233" s="83"/>
      <c r="AI233" s="44">
        <f t="shared" si="38"/>
        <v>0</v>
      </c>
      <c r="AJ233" s="81"/>
      <c r="AK233" s="82"/>
      <c r="AL233" s="83"/>
      <c r="AM233" s="44">
        <f t="shared" si="39"/>
        <v>0</v>
      </c>
      <c r="AN233" s="81"/>
      <c r="AO233" s="82"/>
      <c r="AP233" s="83"/>
      <c r="AQ233" s="44">
        <f t="shared" si="40"/>
        <v>0</v>
      </c>
      <c r="AR233" s="81"/>
      <c r="AS233" s="82"/>
      <c r="AT233" s="83"/>
      <c r="AU233" s="44">
        <f t="shared" si="41"/>
        <v>0</v>
      </c>
      <c r="AV233" s="81"/>
      <c r="AW233" s="82"/>
      <c r="AX233" s="83"/>
      <c r="AY233" s="44">
        <f t="shared" si="42"/>
        <v>0</v>
      </c>
      <c r="AZ233" s="81"/>
      <c r="BA233" s="82"/>
      <c r="BB233" s="83"/>
      <c r="BC233" s="44">
        <f t="shared" si="43"/>
        <v>0</v>
      </c>
      <c r="BD233" s="81"/>
      <c r="BE233" s="82"/>
      <c r="BF233" s="83"/>
      <c r="BG233" s="44">
        <f t="shared" si="44"/>
        <v>0</v>
      </c>
      <c r="BH233" s="81"/>
      <c r="BI233" s="82"/>
      <c r="BJ233" s="83"/>
      <c r="BK233" s="44">
        <f t="shared" si="45"/>
        <v>0</v>
      </c>
    </row>
    <row r="234" spans="1:63" ht="14.25" customHeight="1" x14ac:dyDescent="0.25">
      <c r="A234" s="41"/>
      <c r="B234" s="42"/>
      <c r="C234" s="42"/>
      <c r="D234" s="35">
        <v>200</v>
      </c>
      <c r="E234" s="84"/>
      <c r="F234" s="42"/>
      <c r="G234" s="48" t="str">
        <f t="shared" si="28"/>
        <v/>
      </c>
      <c r="H234" s="25" t="str">
        <f t="array" ref="H234">IF(I234="","",IFERROR(INDEX(Lid!$F:$F,MATCH($E234,Lid!$A:$A,0)),""))</f>
        <v/>
      </c>
      <c r="I234" s="93" t="str">
        <f t="shared" si="29"/>
        <v/>
      </c>
      <c r="J234" s="48" t="str">
        <f t="shared" si="30"/>
        <v/>
      </c>
      <c r="K234" s="25" t="str">
        <f>IF(I234="","",IFERROR($D$6&amp;" "&amp;LEFT(INDEX(Lid!$B:$B,MATCH($E234,Lid!$A:$A,0)),1)&amp;MID(INDEX(Lid!$B:$B,MATCH($E234,Lid!$A:$A,0)),FIND(" ",INDEX(Lid!$B:$B,MATCH($E234,Lid!$A:$A,0))),256),""))</f>
        <v/>
      </c>
      <c r="L234" s="44" t="str">
        <f t="shared" si="31"/>
        <v/>
      </c>
      <c r="M234" s="44" t="str">
        <f t="shared" si="32"/>
        <v/>
      </c>
      <c r="N234" s="44" t="str">
        <f t="shared" si="33"/>
        <v/>
      </c>
      <c r="O234" s="42"/>
      <c r="P234" s="81"/>
      <c r="Q234" s="82"/>
      <c r="R234" s="83"/>
      <c r="S234" s="44">
        <f t="shared" si="34"/>
        <v>0</v>
      </c>
      <c r="T234" s="81"/>
      <c r="U234" s="82"/>
      <c r="V234" s="83"/>
      <c r="W234" s="44">
        <f t="shared" si="35"/>
        <v>0</v>
      </c>
      <c r="X234" s="81"/>
      <c r="Y234" s="82"/>
      <c r="Z234" s="83"/>
      <c r="AA234" s="44">
        <f t="shared" si="36"/>
        <v>0</v>
      </c>
      <c r="AB234" s="81"/>
      <c r="AC234" s="82"/>
      <c r="AD234" s="83"/>
      <c r="AE234" s="44">
        <f t="shared" si="37"/>
        <v>0</v>
      </c>
      <c r="AF234" s="81"/>
      <c r="AG234" s="82"/>
      <c r="AH234" s="83"/>
      <c r="AI234" s="44">
        <f t="shared" si="38"/>
        <v>0</v>
      </c>
      <c r="AJ234" s="81"/>
      <c r="AK234" s="82"/>
      <c r="AL234" s="83"/>
      <c r="AM234" s="44">
        <f t="shared" si="39"/>
        <v>0</v>
      </c>
      <c r="AN234" s="81"/>
      <c r="AO234" s="82"/>
      <c r="AP234" s="83"/>
      <c r="AQ234" s="44">
        <f t="shared" si="40"/>
        <v>0</v>
      </c>
      <c r="AR234" s="81"/>
      <c r="AS234" s="82"/>
      <c r="AT234" s="83"/>
      <c r="AU234" s="44">
        <f t="shared" si="41"/>
        <v>0</v>
      </c>
      <c r="AV234" s="81"/>
      <c r="AW234" s="82"/>
      <c r="AX234" s="83"/>
      <c r="AY234" s="44">
        <f t="shared" si="42"/>
        <v>0</v>
      </c>
      <c r="AZ234" s="81"/>
      <c r="BA234" s="82"/>
      <c r="BB234" s="83"/>
      <c r="BC234" s="44">
        <f t="shared" si="43"/>
        <v>0</v>
      </c>
      <c r="BD234" s="81"/>
      <c r="BE234" s="82"/>
      <c r="BF234" s="83"/>
      <c r="BG234" s="44">
        <f t="shared" si="44"/>
        <v>0</v>
      </c>
      <c r="BH234" s="81"/>
      <c r="BI234" s="82"/>
      <c r="BJ234" s="83"/>
      <c r="BK234" s="44">
        <f t="shared" si="45"/>
        <v>0</v>
      </c>
    </row>
    <row r="235" spans="1:63" ht="14.25" customHeight="1" x14ac:dyDescent="0.25">
      <c r="A235" s="41"/>
      <c r="B235" s="42"/>
      <c r="C235" s="42"/>
      <c r="D235" s="35"/>
      <c r="E235" s="25"/>
      <c r="F235" s="42"/>
      <c r="G235" s="30"/>
      <c r="H235" s="25"/>
      <c r="I235" s="43"/>
      <c r="J235" s="25"/>
      <c r="K235" s="25"/>
      <c r="L235" s="44"/>
      <c r="M235" s="44"/>
      <c r="N235" s="44"/>
      <c r="O235" s="42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</row>
    <row r="236" spans="1:63" ht="14.25" customHeight="1" x14ac:dyDescent="0.25">
      <c r="A236" s="41"/>
      <c r="B236" s="42"/>
      <c r="C236" s="42"/>
      <c r="D236" s="35"/>
      <c r="E236" s="25"/>
      <c r="F236" s="42"/>
      <c r="G236" s="30"/>
      <c r="H236" s="25"/>
      <c r="I236" s="43"/>
      <c r="J236" s="25"/>
      <c r="K236" s="25"/>
      <c r="L236" s="44"/>
      <c r="M236" s="44"/>
      <c r="N236" s="44"/>
      <c r="O236" s="42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</row>
    <row r="237" spans="1:63" ht="14.25" customHeight="1" x14ac:dyDescent="0.25">
      <c r="A237" s="41"/>
      <c r="B237" s="42"/>
      <c r="C237" s="42"/>
      <c r="D237" s="35"/>
      <c r="E237" s="25"/>
      <c r="F237" s="42"/>
      <c r="G237" s="30"/>
      <c r="H237" s="25"/>
      <c r="I237" s="43"/>
      <c r="J237" s="25"/>
      <c r="K237" s="25"/>
      <c r="L237" s="44"/>
      <c r="M237" s="44"/>
      <c r="N237" s="44"/>
      <c r="O237" s="42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</row>
    <row r="238" spans="1:63" ht="14.25" customHeight="1" x14ac:dyDescent="0.25">
      <c r="A238" s="41"/>
      <c r="B238" s="42"/>
      <c r="C238" s="42"/>
      <c r="D238" s="35"/>
      <c r="E238" s="25"/>
      <c r="F238" s="42"/>
      <c r="G238" s="30"/>
      <c r="H238" s="25"/>
      <c r="I238" s="43"/>
      <c r="J238" s="25"/>
      <c r="K238" s="25"/>
      <c r="L238" s="44"/>
      <c r="M238" s="44"/>
      <c r="N238" s="44"/>
      <c r="O238" s="42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</row>
    <row r="239" spans="1:63" ht="14.25" customHeight="1" x14ac:dyDescent="0.25">
      <c r="A239" s="41"/>
      <c r="B239" s="42"/>
      <c r="C239" s="42"/>
      <c r="D239" s="35"/>
      <c r="E239" s="25"/>
      <c r="F239" s="42"/>
      <c r="G239" s="30"/>
      <c r="H239" s="25"/>
      <c r="I239" s="43"/>
      <c r="J239" s="25"/>
      <c r="K239" s="25"/>
      <c r="L239" s="44"/>
      <c r="M239" s="44"/>
      <c r="N239" s="44"/>
      <c r="O239" s="42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</row>
    <row r="240" spans="1:63" ht="14.25" customHeight="1" x14ac:dyDescent="0.25">
      <c r="A240" s="41"/>
      <c r="B240" s="42"/>
      <c r="C240" s="42"/>
      <c r="D240" s="35"/>
      <c r="E240" s="25"/>
      <c r="F240" s="42"/>
      <c r="G240" s="30"/>
      <c r="H240" s="25"/>
      <c r="I240" s="43"/>
      <c r="J240" s="25"/>
      <c r="K240" s="25"/>
      <c r="L240" s="44"/>
      <c r="M240" s="44"/>
      <c r="N240" s="44"/>
      <c r="O240" s="42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</row>
    <row r="241" spans="1:63" ht="14.25" customHeight="1" x14ac:dyDescent="0.25">
      <c r="A241" s="41"/>
      <c r="B241" s="42"/>
      <c r="C241" s="42"/>
      <c r="D241" s="35"/>
      <c r="E241" s="25"/>
      <c r="F241" s="42"/>
      <c r="G241" s="30"/>
      <c r="H241" s="25"/>
      <c r="I241" s="43"/>
      <c r="J241" s="25"/>
      <c r="K241" s="25"/>
      <c r="L241" s="44"/>
      <c r="M241" s="44"/>
      <c r="N241" s="44"/>
      <c r="O241" s="42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</row>
    <row r="242" spans="1:63" ht="14.25" customHeight="1" x14ac:dyDescent="0.25">
      <c r="A242" s="41"/>
      <c r="B242" s="42"/>
      <c r="C242" s="42"/>
      <c r="D242" s="35"/>
      <c r="E242" s="25"/>
      <c r="F242" s="42"/>
      <c r="G242" s="30"/>
      <c r="H242" s="25"/>
      <c r="I242" s="43"/>
      <c r="J242" s="25"/>
      <c r="K242" s="25"/>
      <c r="L242" s="44"/>
      <c r="M242" s="44"/>
      <c r="N242" s="44"/>
      <c r="O242" s="42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</row>
    <row r="243" spans="1:63" ht="14.25" customHeight="1" x14ac:dyDescent="0.25">
      <c r="A243" s="41"/>
      <c r="B243" s="42"/>
      <c r="C243" s="42"/>
      <c r="D243" s="35"/>
      <c r="E243" s="25"/>
      <c r="F243" s="42"/>
      <c r="G243" s="30"/>
      <c r="H243" s="25"/>
      <c r="I243" s="43"/>
      <c r="J243" s="25"/>
      <c r="K243" s="25"/>
      <c r="L243" s="44"/>
      <c r="M243" s="44"/>
      <c r="N243" s="44"/>
      <c r="O243" s="42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</row>
    <row r="244" spans="1:63" ht="14.25" customHeight="1" x14ac:dyDescent="0.25">
      <c r="A244" s="41"/>
      <c r="B244" s="42"/>
      <c r="C244" s="42"/>
      <c r="D244" s="35"/>
      <c r="E244" s="25"/>
      <c r="F244" s="42"/>
      <c r="G244" s="30"/>
      <c r="H244" s="25"/>
      <c r="I244" s="43"/>
      <c r="J244" s="25"/>
      <c r="K244" s="25"/>
      <c r="L244" s="44"/>
      <c r="M244" s="44"/>
      <c r="N244" s="44"/>
      <c r="O244" s="42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</row>
    <row r="245" spans="1:63" ht="14.25" customHeight="1" x14ac:dyDescent="0.25">
      <c r="A245" s="41"/>
      <c r="B245" s="42"/>
      <c r="C245" s="42"/>
      <c r="D245" s="35"/>
      <c r="E245" s="25"/>
      <c r="F245" s="42"/>
      <c r="G245" s="30"/>
      <c r="H245" s="25"/>
      <c r="I245" s="43"/>
      <c r="J245" s="25"/>
      <c r="K245" s="25"/>
      <c r="L245" s="44"/>
      <c r="M245" s="44"/>
      <c r="N245" s="44"/>
      <c r="O245" s="42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</row>
    <row r="246" spans="1:63" ht="14.25" customHeight="1" x14ac:dyDescent="0.25">
      <c r="A246" s="41"/>
      <c r="B246" s="42"/>
      <c r="C246" s="42"/>
      <c r="D246" s="35"/>
      <c r="E246" s="25"/>
      <c r="F246" s="42"/>
      <c r="G246" s="30"/>
      <c r="H246" s="25"/>
      <c r="I246" s="43"/>
      <c r="J246" s="25"/>
      <c r="K246" s="25"/>
      <c r="L246" s="44"/>
      <c r="M246" s="44"/>
      <c r="N246" s="44"/>
      <c r="O246" s="42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</row>
    <row r="247" spans="1:63" ht="14.25" customHeight="1" x14ac:dyDescent="0.25">
      <c r="A247" s="41"/>
      <c r="B247" s="42"/>
      <c r="C247" s="42"/>
      <c r="D247" s="35"/>
      <c r="E247" s="25"/>
      <c r="F247" s="42"/>
      <c r="G247" s="30"/>
      <c r="H247" s="25"/>
      <c r="I247" s="43"/>
      <c r="J247" s="25"/>
      <c r="K247" s="25"/>
      <c r="L247" s="44"/>
      <c r="M247" s="44"/>
      <c r="N247" s="44"/>
      <c r="O247" s="42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</row>
    <row r="248" spans="1:63" ht="14.25" customHeight="1" x14ac:dyDescent="0.25">
      <c r="A248" s="41"/>
      <c r="B248" s="42"/>
      <c r="C248" s="42"/>
      <c r="D248" s="35"/>
      <c r="E248" s="25"/>
      <c r="F248" s="42"/>
      <c r="G248" s="30"/>
      <c r="H248" s="25"/>
      <c r="I248" s="43"/>
      <c r="J248" s="25"/>
      <c r="K248" s="25"/>
      <c r="L248" s="44"/>
      <c r="M248" s="44"/>
      <c r="N248" s="44"/>
      <c r="O248" s="42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</row>
    <row r="249" spans="1:63" ht="14.25" customHeight="1" x14ac:dyDescent="0.25">
      <c r="A249" s="41"/>
      <c r="B249" s="42"/>
      <c r="C249" s="42"/>
      <c r="D249" s="35"/>
      <c r="E249" s="25"/>
      <c r="F249" s="42"/>
      <c r="G249" s="30"/>
      <c r="H249" s="25"/>
      <c r="I249" s="43"/>
      <c r="J249" s="25"/>
      <c r="K249" s="25"/>
      <c r="L249" s="44"/>
      <c r="M249" s="44"/>
      <c r="N249" s="44"/>
      <c r="O249" s="42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</row>
    <row r="250" spans="1:63" ht="14.25" customHeight="1" x14ac:dyDescent="0.25">
      <c r="A250" s="41"/>
      <c r="B250" s="42"/>
      <c r="C250" s="42"/>
      <c r="D250" s="35"/>
      <c r="E250" s="25"/>
      <c r="F250" s="42"/>
      <c r="G250" s="30"/>
      <c r="H250" s="25"/>
      <c r="I250" s="43"/>
      <c r="J250" s="25"/>
      <c r="K250" s="25"/>
      <c r="L250" s="44"/>
      <c r="M250" s="44"/>
      <c r="N250" s="44"/>
      <c r="O250" s="42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</row>
    <row r="251" spans="1:63" ht="14.25" customHeight="1" x14ac:dyDescent="0.25">
      <c r="A251" s="41"/>
      <c r="B251" s="42"/>
      <c r="C251" s="42"/>
      <c r="D251" s="35"/>
      <c r="E251" s="25"/>
      <c r="F251" s="42"/>
      <c r="G251" s="30"/>
      <c r="H251" s="25"/>
      <c r="I251" s="43"/>
      <c r="J251" s="25"/>
      <c r="K251" s="25"/>
      <c r="L251" s="44"/>
      <c r="M251" s="44"/>
      <c r="N251" s="44"/>
      <c r="O251" s="42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</row>
    <row r="252" spans="1:63" ht="14.25" customHeight="1" x14ac:dyDescent="0.25">
      <c r="A252" s="41"/>
      <c r="B252" s="42"/>
      <c r="C252" s="42"/>
      <c r="D252" s="35"/>
      <c r="E252" s="25"/>
      <c r="F252" s="42"/>
      <c r="G252" s="30"/>
      <c r="H252" s="25"/>
      <c r="I252" s="43"/>
      <c r="J252" s="25"/>
      <c r="K252" s="25"/>
      <c r="L252" s="44"/>
      <c r="M252" s="44"/>
      <c r="N252" s="44"/>
      <c r="O252" s="42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</row>
    <row r="253" spans="1:63" ht="14.25" customHeight="1" x14ac:dyDescent="0.25">
      <c r="A253" s="41"/>
      <c r="B253" s="42"/>
      <c r="C253" s="42"/>
      <c r="D253" s="35"/>
      <c r="E253" s="25"/>
      <c r="F253" s="42"/>
      <c r="G253" s="30"/>
      <c r="H253" s="25"/>
      <c r="I253" s="43"/>
      <c r="J253" s="25"/>
      <c r="K253" s="25"/>
      <c r="L253" s="44"/>
      <c r="M253" s="44"/>
      <c r="N253" s="44"/>
      <c r="O253" s="42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</row>
    <row r="254" spans="1:63" ht="14.25" customHeight="1" x14ac:dyDescent="0.25">
      <c r="A254" s="41"/>
      <c r="B254" s="42"/>
      <c r="C254" s="42"/>
      <c r="D254" s="35"/>
      <c r="E254" s="25"/>
      <c r="F254" s="42"/>
      <c r="G254" s="30"/>
      <c r="H254" s="25"/>
      <c r="I254" s="43"/>
      <c r="J254" s="25"/>
      <c r="K254" s="25"/>
      <c r="L254" s="44"/>
      <c r="M254" s="44"/>
      <c r="N254" s="44"/>
      <c r="O254" s="42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</row>
    <row r="255" spans="1:63" ht="14.25" customHeight="1" x14ac:dyDescent="0.25">
      <c r="A255" s="41"/>
      <c r="B255" s="42"/>
      <c r="C255" s="42"/>
      <c r="D255" s="35"/>
      <c r="E255" s="25"/>
      <c r="F255" s="42"/>
      <c r="G255" s="30"/>
      <c r="H255" s="25"/>
      <c r="I255" s="43"/>
      <c r="J255" s="25"/>
      <c r="K255" s="25"/>
      <c r="L255" s="44"/>
      <c r="M255" s="44"/>
      <c r="N255" s="44"/>
      <c r="O255" s="42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</row>
    <row r="256" spans="1:63" ht="14.25" customHeight="1" x14ac:dyDescent="0.25">
      <c r="A256" s="41"/>
      <c r="B256" s="42"/>
      <c r="C256" s="42"/>
      <c r="D256" s="35"/>
      <c r="E256" s="25"/>
      <c r="F256" s="42"/>
      <c r="G256" s="30"/>
      <c r="H256" s="25"/>
      <c r="I256" s="43"/>
      <c r="J256" s="25"/>
      <c r="K256" s="25"/>
      <c r="L256" s="44"/>
      <c r="M256" s="44"/>
      <c r="N256" s="44"/>
      <c r="O256" s="42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</row>
    <row r="257" spans="1:63" ht="14.25" customHeight="1" x14ac:dyDescent="0.25">
      <c r="A257" s="41"/>
      <c r="B257" s="42"/>
      <c r="C257" s="42"/>
      <c r="D257" s="35"/>
      <c r="E257" s="25"/>
      <c r="F257" s="42"/>
      <c r="G257" s="30"/>
      <c r="H257" s="25"/>
      <c r="I257" s="43"/>
      <c r="J257" s="25"/>
      <c r="K257" s="25"/>
      <c r="L257" s="44"/>
      <c r="M257" s="44"/>
      <c r="N257" s="44"/>
      <c r="O257" s="42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</row>
    <row r="258" spans="1:63" ht="14.25" customHeight="1" x14ac:dyDescent="0.25">
      <c r="A258" s="41"/>
      <c r="B258" s="42"/>
      <c r="C258" s="42"/>
      <c r="D258" s="35"/>
      <c r="E258" s="25"/>
      <c r="F258" s="42"/>
      <c r="G258" s="30"/>
      <c r="H258" s="25"/>
      <c r="I258" s="43"/>
      <c r="J258" s="25"/>
      <c r="K258" s="25"/>
      <c r="L258" s="44"/>
      <c r="M258" s="44"/>
      <c r="N258" s="44"/>
      <c r="O258" s="42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</row>
    <row r="259" spans="1:63" ht="14.25" customHeight="1" x14ac:dyDescent="0.25">
      <c r="A259" s="41"/>
      <c r="B259" s="42"/>
      <c r="C259" s="42"/>
      <c r="D259" s="35"/>
      <c r="E259" s="25"/>
      <c r="F259" s="42"/>
      <c r="G259" s="30"/>
      <c r="H259" s="25"/>
      <c r="I259" s="43"/>
      <c r="J259" s="25"/>
      <c r="K259" s="25"/>
      <c r="L259" s="44"/>
      <c r="M259" s="44"/>
      <c r="N259" s="44"/>
      <c r="O259" s="42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</row>
    <row r="260" spans="1:63" ht="14.25" customHeight="1" x14ac:dyDescent="0.25">
      <c r="A260" s="41"/>
      <c r="B260" s="42"/>
      <c r="C260" s="42"/>
      <c r="D260" s="35"/>
      <c r="E260" s="25"/>
      <c r="F260" s="42"/>
      <c r="G260" s="30"/>
      <c r="H260" s="25"/>
      <c r="I260" s="43"/>
      <c r="J260" s="25"/>
      <c r="K260" s="25"/>
      <c r="L260" s="44"/>
      <c r="M260" s="44"/>
      <c r="N260" s="44"/>
      <c r="O260" s="42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</row>
    <row r="261" spans="1:63" ht="14.25" customHeight="1" x14ac:dyDescent="0.25">
      <c r="A261" s="41"/>
      <c r="B261" s="42"/>
      <c r="C261" s="42"/>
      <c r="D261" s="35"/>
      <c r="E261" s="25"/>
      <c r="F261" s="42"/>
      <c r="G261" s="30"/>
      <c r="H261" s="25"/>
      <c r="I261" s="43"/>
      <c r="J261" s="25"/>
      <c r="K261" s="25"/>
      <c r="L261" s="44"/>
      <c r="M261" s="44"/>
      <c r="N261" s="44"/>
      <c r="O261" s="42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</row>
    <row r="262" spans="1:63" ht="14.25" customHeight="1" x14ac:dyDescent="0.25">
      <c r="A262" s="41"/>
      <c r="B262" s="42"/>
      <c r="C262" s="42"/>
      <c r="D262" s="35"/>
      <c r="E262" s="25"/>
      <c r="F262" s="42"/>
      <c r="G262" s="30"/>
      <c r="H262" s="25"/>
      <c r="I262" s="43"/>
      <c r="J262" s="25"/>
      <c r="K262" s="25"/>
      <c r="L262" s="44"/>
      <c r="M262" s="44"/>
      <c r="N262" s="44"/>
      <c r="O262" s="42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</row>
    <row r="263" spans="1:63" ht="14.25" customHeight="1" x14ac:dyDescent="0.25">
      <c r="A263" s="41"/>
      <c r="B263" s="42"/>
      <c r="C263" s="42"/>
      <c r="D263" s="35"/>
      <c r="E263" s="25"/>
      <c r="F263" s="42"/>
      <c r="G263" s="30"/>
      <c r="H263" s="25"/>
      <c r="I263" s="43"/>
      <c r="J263" s="25"/>
      <c r="K263" s="25"/>
      <c r="L263" s="44"/>
      <c r="M263" s="44"/>
      <c r="N263" s="44"/>
      <c r="O263" s="42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</row>
    <row r="264" spans="1:63" ht="14.25" customHeight="1" x14ac:dyDescent="0.25">
      <c r="A264" s="41"/>
      <c r="B264" s="42"/>
      <c r="C264" s="42"/>
      <c r="D264" s="35"/>
      <c r="E264" s="25"/>
      <c r="F264" s="42"/>
      <c r="G264" s="30"/>
      <c r="H264" s="25"/>
      <c r="I264" s="43"/>
      <c r="J264" s="25"/>
      <c r="K264" s="25"/>
      <c r="L264" s="44"/>
      <c r="M264" s="44"/>
      <c r="N264" s="44"/>
      <c r="O264" s="42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</row>
    <row r="265" spans="1:63" ht="14.25" customHeight="1" x14ac:dyDescent="0.25">
      <c r="A265" s="41"/>
      <c r="B265" s="42"/>
      <c r="C265" s="42"/>
      <c r="D265" s="35"/>
      <c r="E265" s="25"/>
      <c r="F265" s="42"/>
      <c r="G265" s="30"/>
      <c r="H265" s="25"/>
      <c r="I265" s="43"/>
      <c r="J265" s="25"/>
      <c r="K265" s="25"/>
      <c r="L265" s="44"/>
      <c r="M265" s="44"/>
      <c r="N265" s="44"/>
      <c r="O265" s="42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</row>
    <row r="266" spans="1:63" ht="14.25" customHeight="1" x14ac:dyDescent="0.25">
      <c r="A266" s="41"/>
      <c r="B266" s="42"/>
      <c r="C266" s="42"/>
      <c r="D266" s="35"/>
      <c r="E266" s="25"/>
      <c r="F266" s="42"/>
      <c r="G266" s="30"/>
      <c r="H266" s="25"/>
      <c r="I266" s="43"/>
      <c r="J266" s="25"/>
      <c r="K266" s="25"/>
      <c r="L266" s="44"/>
      <c r="M266" s="44"/>
      <c r="N266" s="44"/>
      <c r="O266" s="42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</row>
    <row r="267" spans="1:63" ht="14.25" customHeight="1" x14ac:dyDescent="0.25">
      <c r="A267" s="41"/>
      <c r="B267" s="42"/>
      <c r="C267" s="42"/>
      <c r="D267" s="35"/>
      <c r="E267" s="25"/>
      <c r="F267" s="42"/>
      <c r="G267" s="30"/>
      <c r="H267" s="25"/>
      <c r="I267" s="43"/>
      <c r="J267" s="25"/>
      <c r="K267" s="25"/>
      <c r="L267" s="44"/>
      <c r="M267" s="44"/>
      <c r="N267" s="44"/>
      <c r="O267" s="42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</row>
    <row r="268" spans="1:63" ht="14.25" customHeight="1" x14ac:dyDescent="0.25">
      <c r="A268" s="41"/>
      <c r="B268" s="42"/>
      <c r="C268" s="42"/>
      <c r="D268" s="35"/>
      <c r="E268" s="25"/>
      <c r="F268" s="42"/>
      <c r="G268" s="30"/>
      <c r="H268" s="25"/>
      <c r="I268" s="43"/>
      <c r="J268" s="25"/>
      <c r="K268" s="25"/>
      <c r="L268" s="44"/>
      <c r="M268" s="44"/>
      <c r="N268" s="44"/>
      <c r="O268" s="42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</row>
    <row r="269" spans="1:63" ht="14.25" customHeight="1" x14ac:dyDescent="0.25">
      <c r="A269" s="41"/>
      <c r="B269" s="42"/>
      <c r="C269" s="42"/>
      <c r="D269" s="35"/>
      <c r="E269" s="25"/>
      <c r="F269" s="42"/>
      <c r="G269" s="30"/>
      <c r="H269" s="25"/>
      <c r="I269" s="43"/>
      <c r="J269" s="25"/>
      <c r="K269" s="25"/>
      <c r="L269" s="44"/>
      <c r="M269" s="44"/>
      <c r="N269" s="44"/>
      <c r="O269" s="42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</row>
    <row r="270" spans="1:63" ht="14.25" customHeight="1" x14ac:dyDescent="0.25">
      <c r="A270" s="41"/>
      <c r="B270" s="42"/>
      <c r="C270" s="42"/>
      <c r="D270" s="35"/>
      <c r="E270" s="25"/>
      <c r="F270" s="42"/>
      <c r="G270" s="30"/>
      <c r="H270" s="25"/>
      <c r="I270" s="43"/>
      <c r="J270" s="25"/>
      <c r="K270" s="25"/>
      <c r="L270" s="44"/>
      <c r="M270" s="44"/>
      <c r="N270" s="44"/>
      <c r="O270" s="42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</row>
    <row r="271" spans="1:63" ht="14.25" customHeight="1" x14ac:dyDescent="0.25">
      <c r="A271" s="41"/>
      <c r="B271" s="42"/>
      <c r="C271" s="42"/>
      <c r="D271" s="35"/>
      <c r="E271" s="25"/>
      <c r="F271" s="42"/>
      <c r="G271" s="30"/>
      <c r="H271" s="25"/>
      <c r="I271" s="43"/>
      <c r="J271" s="25"/>
      <c r="K271" s="25"/>
      <c r="L271" s="44"/>
      <c r="M271" s="44"/>
      <c r="N271" s="44"/>
      <c r="O271" s="42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</row>
    <row r="272" spans="1:63" ht="14.25" customHeight="1" x14ac:dyDescent="0.25">
      <c r="A272" s="41"/>
      <c r="B272" s="42"/>
      <c r="C272" s="42"/>
      <c r="D272" s="35"/>
      <c r="E272" s="25"/>
      <c r="F272" s="42"/>
      <c r="G272" s="30"/>
      <c r="H272" s="25"/>
      <c r="I272" s="43"/>
      <c r="J272" s="25"/>
      <c r="K272" s="25"/>
      <c r="L272" s="44"/>
      <c r="M272" s="44"/>
      <c r="N272" s="44"/>
      <c r="O272" s="42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</row>
    <row r="273" spans="1:63" ht="14.25" customHeight="1" x14ac:dyDescent="0.25">
      <c r="A273" s="41"/>
      <c r="B273" s="42"/>
      <c r="C273" s="42"/>
      <c r="D273" s="35"/>
      <c r="E273" s="25"/>
      <c r="F273" s="42"/>
      <c r="G273" s="30"/>
      <c r="H273" s="25"/>
      <c r="I273" s="43"/>
      <c r="J273" s="25"/>
      <c r="K273" s="25"/>
      <c r="L273" s="44"/>
      <c r="M273" s="44"/>
      <c r="N273" s="44"/>
      <c r="O273" s="42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</row>
    <row r="274" spans="1:63" ht="14.25" customHeight="1" x14ac:dyDescent="0.25">
      <c r="A274" s="41"/>
      <c r="B274" s="42"/>
      <c r="C274" s="42"/>
      <c r="D274" s="35"/>
      <c r="E274" s="25"/>
      <c r="F274" s="42"/>
      <c r="G274" s="30"/>
      <c r="H274" s="25"/>
      <c r="I274" s="43"/>
      <c r="J274" s="25"/>
      <c r="K274" s="25"/>
      <c r="L274" s="44"/>
      <c r="M274" s="44"/>
      <c r="N274" s="44"/>
      <c r="O274" s="42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</row>
    <row r="275" spans="1:63" ht="14.25" customHeight="1" x14ac:dyDescent="0.25">
      <c r="A275" s="41"/>
      <c r="B275" s="42"/>
      <c r="C275" s="42"/>
      <c r="D275" s="35"/>
      <c r="E275" s="25"/>
      <c r="F275" s="42"/>
      <c r="G275" s="30"/>
      <c r="H275" s="25"/>
      <c r="I275" s="43"/>
      <c r="J275" s="25"/>
      <c r="K275" s="25"/>
      <c r="L275" s="44"/>
      <c r="M275" s="44"/>
      <c r="N275" s="44"/>
      <c r="O275" s="42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</row>
    <row r="276" spans="1:63" ht="14.25" customHeight="1" x14ac:dyDescent="0.25">
      <c r="A276" s="41"/>
      <c r="B276" s="42"/>
      <c r="C276" s="42"/>
      <c r="D276" s="35"/>
      <c r="E276" s="25"/>
      <c r="F276" s="42"/>
      <c r="G276" s="30"/>
      <c r="H276" s="25"/>
      <c r="I276" s="43"/>
      <c r="J276" s="25"/>
      <c r="K276" s="25"/>
      <c r="L276" s="44"/>
      <c r="M276" s="44"/>
      <c r="N276" s="44"/>
      <c r="O276" s="42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</row>
    <row r="277" spans="1:63" ht="14.25" customHeight="1" x14ac:dyDescent="0.25">
      <c r="A277" s="41"/>
      <c r="B277" s="42"/>
      <c r="C277" s="42"/>
      <c r="D277" s="35"/>
      <c r="E277" s="25"/>
      <c r="F277" s="42"/>
      <c r="G277" s="30"/>
      <c r="H277" s="25"/>
      <c r="I277" s="43"/>
      <c r="J277" s="25"/>
      <c r="K277" s="25"/>
      <c r="L277" s="44"/>
      <c r="M277" s="44"/>
      <c r="N277" s="44"/>
      <c r="O277" s="42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</row>
    <row r="278" spans="1:63" ht="14.25" customHeight="1" x14ac:dyDescent="0.25">
      <c r="A278" s="41"/>
      <c r="B278" s="42"/>
      <c r="C278" s="42"/>
      <c r="D278" s="35"/>
      <c r="E278" s="25"/>
      <c r="F278" s="42"/>
      <c r="G278" s="30"/>
      <c r="H278" s="25"/>
      <c r="I278" s="43"/>
      <c r="J278" s="25"/>
      <c r="K278" s="25"/>
      <c r="L278" s="44"/>
      <c r="M278" s="44"/>
      <c r="N278" s="44"/>
      <c r="O278" s="42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</row>
    <row r="279" spans="1:63" ht="14.25" customHeight="1" x14ac:dyDescent="0.25">
      <c r="A279" s="41"/>
      <c r="B279" s="42"/>
      <c r="C279" s="42"/>
      <c r="D279" s="35"/>
      <c r="E279" s="25"/>
      <c r="F279" s="42"/>
      <c r="G279" s="30"/>
      <c r="H279" s="25"/>
      <c r="I279" s="43"/>
      <c r="J279" s="25"/>
      <c r="K279" s="25"/>
      <c r="L279" s="44"/>
      <c r="M279" s="44"/>
      <c r="N279" s="44"/>
      <c r="O279" s="42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</row>
    <row r="280" spans="1:63" ht="14.25" customHeight="1" x14ac:dyDescent="0.25">
      <c r="A280" s="41"/>
      <c r="B280" s="42"/>
      <c r="C280" s="42"/>
      <c r="D280" s="35"/>
      <c r="E280" s="25"/>
      <c r="F280" s="42"/>
      <c r="G280" s="30"/>
      <c r="H280" s="25"/>
      <c r="I280" s="43"/>
      <c r="J280" s="25"/>
      <c r="K280" s="25"/>
      <c r="L280" s="44"/>
      <c r="M280" s="44"/>
      <c r="N280" s="44"/>
      <c r="O280" s="42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</row>
    <row r="281" spans="1:63" ht="14.25" customHeight="1" x14ac:dyDescent="0.25">
      <c r="A281" s="41"/>
      <c r="B281" s="42"/>
      <c r="C281" s="42"/>
      <c r="D281" s="35"/>
      <c r="E281" s="25"/>
      <c r="F281" s="42"/>
      <c r="G281" s="30"/>
      <c r="H281" s="25"/>
      <c r="I281" s="43"/>
      <c r="J281" s="25"/>
      <c r="K281" s="25"/>
      <c r="L281" s="44"/>
      <c r="M281" s="44"/>
      <c r="N281" s="44"/>
      <c r="O281" s="42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</row>
    <row r="282" spans="1:63" ht="14.25" customHeight="1" x14ac:dyDescent="0.25">
      <c r="A282" s="41"/>
      <c r="B282" s="42"/>
      <c r="C282" s="42"/>
      <c r="D282" s="35"/>
      <c r="E282" s="25"/>
      <c r="F282" s="42"/>
      <c r="G282" s="30"/>
      <c r="H282" s="25"/>
      <c r="I282" s="43"/>
      <c r="J282" s="25"/>
      <c r="K282" s="25"/>
      <c r="L282" s="44"/>
      <c r="M282" s="44"/>
      <c r="N282" s="44"/>
      <c r="O282" s="42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</row>
    <row r="283" spans="1:63" ht="14.25" customHeight="1" x14ac:dyDescent="0.25">
      <c r="A283" s="41"/>
      <c r="B283" s="42"/>
      <c r="C283" s="42"/>
      <c r="D283" s="35"/>
      <c r="E283" s="25"/>
      <c r="F283" s="42"/>
      <c r="G283" s="30"/>
      <c r="H283" s="25"/>
      <c r="I283" s="43"/>
      <c r="J283" s="25"/>
      <c r="K283" s="25"/>
      <c r="L283" s="44"/>
      <c r="M283" s="44"/>
      <c r="N283" s="44"/>
      <c r="O283" s="42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</row>
    <row r="284" spans="1:63" ht="14.25" customHeight="1" x14ac:dyDescent="0.25">
      <c r="A284" s="41"/>
      <c r="B284" s="42"/>
      <c r="C284" s="42"/>
      <c r="D284" s="35"/>
      <c r="E284" s="25"/>
      <c r="F284" s="42"/>
      <c r="G284" s="30"/>
      <c r="H284" s="25"/>
      <c r="I284" s="43"/>
      <c r="J284" s="25"/>
      <c r="K284" s="25"/>
      <c r="L284" s="44"/>
      <c r="M284" s="44"/>
      <c r="N284" s="44"/>
      <c r="O284" s="42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</row>
    <row r="285" spans="1:63" ht="14.25" customHeight="1" x14ac:dyDescent="0.25">
      <c r="A285" s="41"/>
      <c r="B285" s="42"/>
      <c r="C285" s="42"/>
      <c r="D285" s="35"/>
      <c r="E285" s="25"/>
      <c r="F285" s="42"/>
      <c r="G285" s="30"/>
      <c r="H285" s="25"/>
      <c r="I285" s="43"/>
      <c r="J285" s="25"/>
      <c r="K285" s="25"/>
      <c r="L285" s="44"/>
      <c r="M285" s="44"/>
      <c r="N285" s="44"/>
      <c r="O285" s="42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</row>
    <row r="286" spans="1:63" ht="14.25" customHeight="1" x14ac:dyDescent="0.25">
      <c r="A286" s="41"/>
      <c r="B286" s="42"/>
      <c r="C286" s="42"/>
      <c r="D286" s="35"/>
      <c r="E286" s="25"/>
      <c r="F286" s="42"/>
      <c r="G286" s="30"/>
      <c r="H286" s="25"/>
      <c r="I286" s="43"/>
      <c r="J286" s="25"/>
      <c r="K286" s="25"/>
      <c r="L286" s="44"/>
      <c r="M286" s="44"/>
      <c r="N286" s="44"/>
      <c r="O286" s="42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</row>
    <row r="287" spans="1:63" ht="14.25" customHeight="1" x14ac:dyDescent="0.25">
      <c r="A287" s="41"/>
      <c r="B287" s="42"/>
      <c r="C287" s="42"/>
      <c r="D287" s="35"/>
      <c r="E287" s="25"/>
      <c r="F287" s="42"/>
      <c r="G287" s="30"/>
      <c r="H287" s="25"/>
      <c r="I287" s="43"/>
      <c r="J287" s="25"/>
      <c r="K287" s="25"/>
      <c r="L287" s="44"/>
      <c r="M287" s="44"/>
      <c r="N287" s="44"/>
      <c r="O287" s="42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</row>
    <row r="288" spans="1:63" ht="14.25" customHeight="1" x14ac:dyDescent="0.25">
      <c r="A288" s="41"/>
      <c r="B288" s="42"/>
      <c r="C288" s="42"/>
      <c r="D288" s="35"/>
      <c r="E288" s="25"/>
      <c r="F288" s="42"/>
      <c r="G288" s="30"/>
      <c r="H288" s="25"/>
      <c r="I288" s="43"/>
      <c r="J288" s="25"/>
      <c r="K288" s="25"/>
      <c r="L288" s="44"/>
      <c r="M288" s="44"/>
      <c r="N288" s="44"/>
      <c r="O288" s="42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</row>
    <row r="289" spans="1:63" ht="14.25" customHeight="1" x14ac:dyDescent="0.25">
      <c r="A289" s="41"/>
      <c r="B289" s="42"/>
      <c r="C289" s="42"/>
      <c r="D289" s="35"/>
      <c r="E289" s="25"/>
      <c r="F289" s="42"/>
      <c r="G289" s="30"/>
      <c r="H289" s="25"/>
      <c r="I289" s="43"/>
      <c r="J289" s="25"/>
      <c r="K289" s="25"/>
      <c r="L289" s="44"/>
      <c r="M289" s="44"/>
      <c r="N289" s="44"/>
      <c r="O289" s="42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</row>
    <row r="290" spans="1:63" ht="14.25" customHeight="1" x14ac:dyDescent="0.25">
      <c r="A290" s="41"/>
      <c r="B290" s="42"/>
      <c r="C290" s="42"/>
      <c r="D290" s="35"/>
      <c r="E290" s="25"/>
      <c r="F290" s="42"/>
      <c r="G290" s="30"/>
      <c r="H290" s="25"/>
      <c r="I290" s="43"/>
      <c r="J290" s="25"/>
      <c r="K290" s="25"/>
      <c r="L290" s="44"/>
      <c r="M290" s="44"/>
      <c r="N290" s="44"/>
      <c r="O290" s="42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</row>
    <row r="291" spans="1:63" ht="14.25" customHeight="1" x14ac:dyDescent="0.25">
      <c r="A291" s="41"/>
      <c r="B291" s="42"/>
      <c r="C291" s="42"/>
      <c r="D291" s="35"/>
      <c r="E291" s="25"/>
      <c r="F291" s="42"/>
      <c r="G291" s="30"/>
      <c r="H291" s="25"/>
      <c r="I291" s="43"/>
      <c r="J291" s="25"/>
      <c r="K291" s="25"/>
      <c r="L291" s="44"/>
      <c r="M291" s="44"/>
      <c r="N291" s="44"/>
      <c r="O291" s="42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</row>
    <row r="292" spans="1:63" ht="14.25" customHeight="1" x14ac:dyDescent="0.25">
      <c r="A292" s="41"/>
      <c r="B292" s="42"/>
      <c r="C292" s="42"/>
      <c r="D292" s="35"/>
      <c r="E292" s="25"/>
      <c r="F292" s="42"/>
      <c r="G292" s="30"/>
      <c r="H292" s="25"/>
      <c r="I292" s="43"/>
      <c r="J292" s="25"/>
      <c r="K292" s="25"/>
      <c r="L292" s="44"/>
      <c r="M292" s="44"/>
      <c r="N292" s="44"/>
      <c r="O292" s="42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</row>
    <row r="293" spans="1:63" ht="14.25" customHeight="1" x14ac:dyDescent="0.25">
      <c r="A293" s="41"/>
      <c r="B293" s="42"/>
      <c r="C293" s="42"/>
      <c r="D293" s="35"/>
      <c r="E293" s="25"/>
      <c r="F293" s="42"/>
      <c r="G293" s="30"/>
      <c r="H293" s="25"/>
      <c r="I293" s="43"/>
      <c r="J293" s="25"/>
      <c r="K293" s="25"/>
      <c r="L293" s="44"/>
      <c r="M293" s="44"/>
      <c r="N293" s="44"/>
      <c r="O293" s="42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</row>
    <row r="294" spans="1:63" ht="14.25" customHeight="1" x14ac:dyDescent="0.25">
      <c r="A294" s="41"/>
      <c r="B294" s="42"/>
      <c r="C294" s="42"/>
      <c r="D294" s="35"/>
      <c r="E294" s="25"/>
      <c r="F294" s="42"/>
      <c r="G294" s="30"/>
      <c r="H294" s="25"/>
      <c r="I294" s="43"/>
      <c r="J294" s="25"/>
      <c r="K294" s="25"/>
      <c r="L294" s="44"/>
      <c r="M294" s="44"/>
      <c r="N294" s="44"/>
      <c r="O294" s="42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</row>
    <row r="295" spans="1:63" ht="14.25" customHeight="1" x14ac:dyDescent="0.25">
      <c r="A295" s="41"/>
      <c r="B295" s="42"/>
      <c r="C295" s="42"/>
      <c r="D295" s="35"/>
      <c r="E295" s="25"/>
      <c r="F295" s="42"/>
      <c r="G295" s="30"/>
      <c r="H295" s="25"/>
      <c r="I295" s="43"/>
      <c r="J295" s="25"/>
      <c r="K295" s="25"/>
      <c r="L295" s="44"/>
      <c r="M295" s="44"/>
      <c r="N295" s="44"/>
      <c r="O295" s="42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</row>
    <row r="296" spans="1:63" ht="14.25" customHeight="1" x14ac:dyDescent="0.25">
      <c r="A296" s="41"/>
      <c r="B296" s="42"/>
      <c r="C296" s="42"/>
      <c r="D296" s="35"/>
      <c r="E296" s="25"/>
      <c r="F296" s="42"/>
      <c r="G296" s="30"/>
      <c r="H296" s="25"/>
      <c r="I296" s="43"/>
      <c r="J296" s="25"/>
      <c r="K296" s="25"/>
      <c r="L296" s="44"/>
      <c r="M296" s="44"/>
      <c r="N296" s="44"/>
      <c r="O296" s="42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</row>
    <row r="297" spans="1:63" ht="14.25" customHeight="1" x14ac:dyDescent="0.25">
      <c r="A297" s="41"/>
      <c r="B297" s="42"/>
      <c r="C297" s="42"/>
      <c r="D297" s="35"/>
      <c r="E297" s="25"/>
      <c r="F297" s="42"/>
      <c r="G297" s="30"/>
      <c r="H297" s="25"/>
      <c r="I297" s="43"/>
      <c r="J297" s="25"/>
      <c r="K297" s="25"/>
      <c r="L297" s="44"/>
      <c r="M297" s="44"/>
      <c r="N297" s="44"/>
      <c r="O297" s="42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</row>
    <row r="298" spans="1:63" ht="14.25" customHeight="1" x14ac:dyDescent="0.25">
      <c r="A298" s="41"/>
      <c r="B298" s="42"/>
      <c r="C298" s="42"/>
      <c r="D298" s="35"/>
      <c r="E298" s="25"/>
      <c r="F298" s="42"/>
      <c r="G298" s="30"/>
      <c r="H298" s="25"/>
      <c r="I298" s="43"/>
      <c r="J298" s="25"/>
      <c r="K298" s="25"/>
      <c r="L298" s="44"/>
      <c r="M298" s="44"/>
      <c r="N298" s="44"/>
      <c r="O298" s="42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</row>
    <row r="299" spans="1:63" ht="14.25" customHeight="1" x14ac:dyDescent="0.25">
      <c r="A299" s="41"/>
      <c r="B299" s="42"/>
      <c r="C299" s="42"/>
      <c r="D299" s="35"/>
      <c r="E299" s="25"/>
      <c r="F299" s="42"/>
      <c r="G299" s="30"/>
      <c r="H299" s="25"/>
      <c r="I299" s="43"/>
      <c r="J299" s="25"/>
      <c r="K299" s="25"/>
      <c r="L299" s="44"/>
      <c r="M299" s="44"/>
      <c r="N299" s="44"/>
      <c r="O299" s="42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</row>
    <row r="300" spans="1:63" ht="14.25" customHeight="1" x14ac:dyDescent="0.25">
      <c r="A300" s="41"/>
      <c r="B300" s="42"/>
      <c r="C300" s="42"/>
      <c r="D300" s="35"/>
      <c r="E300" s="25"/>
      <c r="F300" s="42"/>
      <c r="G300" s="30"/>
      <c r="H300" s="25"/>
      <c r="I300" s="43"/>
      <c r="J300" s="25"/>
      <c r="K300" s="25"/>
      <c r="L300" s="44"/>
      <c r="M300" s="44"/>
      <c r="N300" s="44"/>
      <c r="O300" s="42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</row>
    <row r="301" spans="1:63" ht="14.25" customHeight="1" x14ac:dyDescent="0.25">
      <c r="A301" s="41"/>
      <c r="B301" s="42"/>
      <c r="C301" s="42"/>
      <c r="D301" s="35"/>
      <c r="E301" s="25"/>
      <c r="F301" s="42"/>
      <c r="G301" s="30"/>
      <c r="H301" s="25"/>
      <c r="I301" s="43"/>
      <c r="J301" s="25"/>
      <c r="K301" s="25"/>
      <c r="L301" s="44"/>
      <c r="M301" s="44"/>
      <c r="N301" s="44"/>
      <c r="O301" s="42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</row>
    <row r="302" spans="1:63" ht="14.25" customHeight="1" x14ac:dyDescent="0.25">
      <c r="A302" s="41"/>
      <c r="B302" s="42"/>
      <c r="C302" s="42"/>
      <c r="D302" s="35"/>
      <c r="E302" s="25"/>
      <c r="F302" s="42"/>
      <c r="G302" s="30"/>
      <c r="H302" s="25"/>
      <c r="I302" s="43"/>
      <c r="J302" s="25"/>
      <c r="K302" s="25"/>
      <c r="L302" s="44"/>
      <c r="M302" s="44"/>
      <c r="N302" s="44"/>
      <c r="O302" s="42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</row>
    <row r="303" spans="1:63" ht="14.25" customHeight="1" x14ac:dyDescent="0.25">
      <c r="A303" s="41"/>
      <c r="B303" s="42"/>
      <c r="C303" s="42"/>
      <c r="D303" s="35"/>
      <c r="E303" s="25"/>
      <c r="F303" s="42"/>
      <c r="G303" s="30"/>
      <c r="H303" s="25"/>
      <c r="I303" s="43"/>
      <c r="J303" s="25"/>
      <c r="K303" s="25"/>
      <c r="L303" s="44"/>
      <c r="M303" s="44"/>
      <c r="N303" s="44"/>
      <c r="O303" s="42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</row>
    <row r="304" spans="1:63" ht="14.25" customHeight="1" x14ac:dyDescent="0.25">
      <c r="A304" s="41"/>
      <c r="B304" s="42"/>
      <c r="C304" s="42"/>
      <c r="D304" s="35"/>
      <c r="E304" s="25"/>
      <c r="F304" s="42"/>
      <c r="G304" s="30"/>
      <c r="H304" s="25"/>
      <c r="I304" s="43"/>
      <c r="J304" s="25"/>
      <c r="K304" s="25"/>
      <c r="L304" s="44"/>
      <c r="M304" s="44"/>
      <c r="N304" s="44"/>
      <c r="O304" s="42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</row>
    <row r="305" spans="1:63" ht="14.25" customHeight="1" x14ac:dyDescent="0.25">
      <c r="A305" s="41"/>
      <c r="B305" s="42"/>
      <c r="C305" s="42"/>
      <c r="D305" s="35"/>
      <c r="E305" s="25"/>
      <c r="F305" s="42"/>
      <c r="G305" s="30"/>
      <c r="H305" s="25"/>
      <c r="I305" s="43"/>
      <c r="J305" s="25"/>
      <c r="K305" s="25"/>
      <c r="L305" s="44"/>
      <c r="M305" s="44"/>
      <c r="N305" s="44"/>
      <c r="O305" s="42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</row>
    <row r="306" spans="1:63" ht="14.25" customHeight="1" x14ac:dyDescent="0.25">
      <c r="A306" s="41"/>
      <c r="B306" s="42"/>
      <c r="C306" s="42"/>
      <c r="D306" s="35"/>
      <c r="E306" s="25"/>
      <c r="F306" s="42"/>
      <c r="G306" s="30"/>
      <c r="H306" s="25"/>
      <c r="I306" s="43"/>
      <c r="J306" s="25"/>
      <c r="K306" s="25"/>
      <c r="L306" s="44"/>
      <c r="M306" s="44"/>
      <c r="N306" s="44"/>
      <c r="O306" s="42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</row>
    <row r="307" spans="1:63" ht="14.25" customHeight="1" x14ac:dyDescent="0.25">
      <c r="A307" s="41"/>
      <c r="B307" s="42"/>
      <c r="C307" s="42"/>
      <c r="D307" s="35"/>
      <c r="E307" s="25"/>
      <c r="F307" s="42"/>
      <c r="G307" s="30"/>
      <c r="H307" s="25"/>
      <c r="I307" s="43"/>
      <c r="J307" s="25"/>
      <c r="K307" s="25"/>
      <c r="L307" s="44"/>
      <c r="M307" s="44"/>
      <c r="N307" s="44"/>
      <c r="O307" s="42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</row>
    <row r="308" spans="1:63" ht="14.25" customHeight="1" x14ac:dyDescent="0.25">
      <c r="A308" s="41"/>
      <c r="B308" s="42"/>
      <c r="C308" s="42"/>
      <c r="D308" s="35"/>
      <c r="E308" s="25"/>
      <c r="F308" s="42"/>
      <c r="G308" s="30"/>
      <c r="H308" s="25"/>
      <c r="I308" s="43"/>
      <c r="J308" s="25"/>
      <c r="K308" s="25"/>
      <c r="L308" s="44"/>
      <c r="M308" s="44"/>
      <c r="N308" s="44"/>
      <c r="O308" s="42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</row>
    <row r="309" spans="1:63" ht="14.25" customHeight="1" x14ac:dyDescent="0.25">
      <c r="A309" s="41"/>
      <c r="B309" s="42"/>
      <c r="C309" s="42"/>
      <c r="D309" s="35"/>
      <c r="E309" s="25"/>
      <c r="F309" s="42"/>
      <c r="G309" s="30"/>
      <c r="H309" s="25"/>
      <c r="I309" s="43"/>
      <c r="J309" s="25"/>
      <c r="K309" s="25"/>
      <c r="L309" s="44"/>
      <c r="M309" s="44"/>
      <c r="N309" s="44"/>
      <c r="O309" s="42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</row>
    <row r="310" spans="1:63" ht="14.25" customHeight="1" x14ac:dyDescent="0.25">
      <c r="A310" s="41"/>
      <c r="B310" s="42"/>
      <c r="C310" s="42"/>
      <c r="D310" s="35"/>
      <c r="E310" s="25"/>
      <c r="F310" s="42"/>
      <c r="G310" s="30"/>
      <c r="H310" s="25"/>
      <c r="I310" s="43"/>
      <c r="J310" s="25"/>
      <c r="K310" s="25"/>
      <c r="L310" s="44"/>
      <c r="M310" s="44"/>
      <c r="N310" s="44"/>
      <c r="O310" s="42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</row>
    <row r="311" spans="1:63" ht="14.25" customHeight="1" x14ac:dyDescent="0.25">
      <c r="A311" s="41"/>
      <c r="B311" s="42"/>
      <c r="C311" s="42"/>
      <c r="D311" s="35"/>
      <c r="E311" s="25"/>
      <c r="F311" s="42"/>
      <c r="G311" s="30"/>
      <c r="H311" s="25"/>
      <c r="I311" s="43"/>
      <c r="J311" s="25"/>
      <c r="K311" s="25"/>
      <c r="L311" s="44"/>
      <c r="M311" s="44"/>
      <c r="N311" s="44"/>
      <c r="O311" s="42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</row>
    <row r="312" spans="1:63" ht="14.25" customHeight="1" x14ac:dyDescent="0.25">
      <c r="A312" s="41"/>
      <c r="B312" s="42"/>
      <c r="C312" s="42"/>
      <c r="D312" s="35"/>
      <c r="E312" s="25"/>
      <c r="F312" s="42"/>
      <c r="G312" s="30"/>
      <c r="H312" s="25"/>
      <c r="I312" s="43"/>
      <c r="J312" s="25"/>
      <c r="K312" s="25"/>
      <c r="L312" s="44"/>
      <c r="M312" s="44"/>
      <c r="N312" s="44"/>
      <c r="O312" s="42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</row>
    <row r="313" spans="1:63" ht="14.25" customHeight="1" x14ac:dyDescent="0.25">
      <c r="A313" s="41"/>
      <c r="B313" s="42"/>
      <c r="C313" s="42"/>
      <c r="D313" s="35"/>
      <c r="E313" s="25"/>
      <c r="F313" s="42"/>
      <c r="G313" s="30"/>
      <c r="H313" s="25"/>
      <c r="I313" s="43"/>
      <c r="J313" s="25"/>
      <c r="K313" s="25"/>
      <c r="L313" s="44"/>
      <c r="M313" s="44"/>
      <c r="N313" s="44"/>
      <c r="O313" s="42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</row>
    <row r="314" spans="1:63" ht="14.25" customHeight="1" x14ac:dyDescent="0.25">
      <c r="A314" s="41"/>
      <c r="B314" s="42"/>
      <c r="C314" s="42"/>
      <c r="D314" s="35"/>
      <c r="E314" s="25"/>
      <c r="F314" s="42"/>
      <c r="G314" s="30"/>
      <c r="H314" s="25"/>
      <c r="I314" s="43"/>
      <c r="J314" s="25"/>
      <c r="K314" s="25"/>
      <c r="L314" s="44"/>
      <c r="M314" s="44"/>
      <c r="N314" s="44"/>
      <c r="O314" s="42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</row>
    <row r="315" spans="1:63" ht="14.25" customHeight="1" x14ac:dyDescent="0.25">
      <c r="A315" s="41"/>
      <c r="B315" s="42"/>
      <c r="C315" s="42"/>
      <c r="D315" s="35"/>
      <c r="E315" s="25"/>
      <c r="F315" s="42"/>
      <c r="G315" s="30"/>
      <c r="H315" s="25"/>
      <c r="I315" s="43"/>
      <c r="J315" s="25"/>
      <c r="K315" s="25"/>
      <c r="L315" s="44"/>
      <c r="M315" s="44"/>
      <c r="N315" s="44"/>
      <c r="O315" s="42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</row>
    <row r="316" spans="1:63" ht="14.25" customHeight="1" x14ac:dyDescent="0.25">
      <c r="A316" s="41"/>
      <c r="B316" s="42"/>
      <c r="C316" s="42"/>
      <c r="D316" s="35"/>
      <c r="E316" s="25"/>
      <c r="F316" s="42"/>
      <c r="G316" s="30"/>
      <c r="H316" s="25"/>
      <c r="I316" s="43"/>
      <c r="J316" s="25"/>
      <c r="K316" s="25"/>
      <c r="L316" s="44"/>
      <c r="M316" s="44"/>
      <c r="N316" s="44"/>
      <c r="O316" s="42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</row>
    <row r="317" spans="1:63" ht="14.25" customHeight="1" x14ac:dyDescent="0.25">
      <c r="A317" s="41"/>
      <c r="B317" s="42"/>
      <c r="C317" s="42"/>
      <c r="D317" s="35"/>
      <c r="E317" s="25"/>
      <c r="F317" s="42"/>
      <c r="G317" s="30"/>
      <c r="H317" s="25"/>
      <c r="I317" s="43"/>
      <c r="J317" s="25"/>
      <c r="K317" s="25"/>
      <c r="L317" s="44"/>
      <c r="M317" s="44"/>
      <c r="N317" s="44"/>
      <c r="O317" s="42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</row>
    <row r="318" spans="1:63" ht="14.25" customHeight="1" x14ac:dyDescent="0.25">
      <c r="A318" s="41"/>
      <c r="B318" s="42"/>
      <c r="C318" s="42"/>
      <c r="D318" s="35"/>
      <c r="E318" s="25"/>
      <c r="F318" s="42"/>
      <c r="G318" s="30"/>
      <c r="H318" s="25"/>
      <c r="I318" s="43"/>
      <c r="J318" s="25"/>
      <c r="K318" s="25"/>
      <c r="L318" s="44"/>
      <c r="M318" s="44"/>
      <c r="N318" s="44"/>
      <c r="O318" s="42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</row>
    <row r="319" spans="1:63" ht="14.25" customHeight="1" x14ac:dyDescent="0.25">
      <c r="A319" s="41"/>
      <c r="B319" s="42"/>
      <c r="C319" s="42"/>
      <c r="D319" s="35"/>
      <c r="E319" s="25"/>
      <c r="F319" s="42"/>
      <c r="G319" s="30"/>
      <c r="H319" s="25"/>
      <c r="I319" s="43"/>
      <c r="J319" s="25"/>
      <c r="K319" s="25"/>
      <c r="L319" s="44"/>
      <c r="M319" s="44"/>
      <c r="N319" s="44"/>
      <c r="O319" s="42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</row>
    <row r="320" spans="1:63" ht="14.25" customHeight="1" x14ac:dyDescent="0.25">
      <c r="A320" s="41"/>
      <c r="B320" s="42"/>
      <c r="C320" s="42"/>
      <c r="D320" s="35"/>
      <c r="E320" s="25"/>
      <c r="F320" s="42"/>
      <c r="G320" s="30"/>
      <c r="H320" s="25"/>
      <c r="I320" s="43"/>
      <c r="J320" s="25"/>
      <c r="K320" s="25"/>
      <c r="L320" s="44"/>
      <c r="M320" s="44"/>
      <c r="N320" s="44"/>
      <c r="O320" s="42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</row>
    <row r="321" spans="1:63" ht="14.25" customHeight="1" x14ac:dyDescent="0.25">
      <c r="A321" s="41"/>
      <c r="B321" s="42"/>
      <c r="C321" s="42"/>
      <c r="D321" s="35"/>
      <c r="E321" s="25"/>
      <c r="F321" s="42"/>
      <c r="G321" s="30"/>
      <c r="H321" s="25"/>
      <c r="I321" s="43"/>
      <c r="J321" s="25"/>
      <c r="K321" s="25"/>
      <c r="L321" s="44"/>
      <c r="M321" s="44"/>
      <c r="N321" s="44"/>
      <c r="O321" s="42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</row>
    <row r="322" spans="1:63" ht="14.25" customHeight="1" x14ac:dyDescent="0.25">
      <c r="A322" s="41"/>
      <c r="B322" s="42"/>
      <c r="C322" s="42"/>
      <c r="D322" s="35"/>
      <c r="E322" s="25"/>
      <c r="F322" s="42"/>
      <c r="G322" s="30"/>
      <c r="H322" s="25"/>
      <c r="I322" s="43"/>
      <c r="J322" s="25"/>
      <c r="K322" s="25"/>
      <c r="L322" s="44"/>
      <c r="M322" s="44"/>
      <c r="N322" s="44"/>
      <c r="O322" s="42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</row>
    <row r="323" spans="1:63" ht="14.25" customHeight="1" x14ac:dyDescent="0.25">
      <c r="A323" s="41"/>
      <c r="B323" s="42"/>
      <c r="C323" s="42"/>
      <c r="D323" s="35"/>
      <c r="E323" s="25"/>
      <c r="F323" s="42"/>
      <c r="G323" s="30"/>
      <c r="H323" s="25"/>
      <c r="I323" s="43"/>
      <c r="J323" s="25"/>
      <c r="K323" s="25"/>
      <c r="L323" s="44"/>
      <c r="M323" s="44"/>
      <c r="N323" s="44"/>
      <c r="O323" s="42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</row>
    <row r="324" spans="1:63" ht="14.25" customHeight="1" x14ac:dyDescent="0.25">
      <c r="A324" s="41"/>
      <c r="B324" s="42"/>
      <c r="C324" s="42"/>
      <c r="D324" s="35"/>
      <c r="E324" s="25"/>
      <c r="F324" s="42"/>
      <c r="G324" s="30"/>
      <c r="H324" s="25"/>
      <c r="I324" s="43"/>
      <c r="J324" s="25"/>
      <c r="K324" s="25"/>
      <c r="L324" s="44"/>
      <c r="M324" s="44"/>
      <c r="N324" s="44"/>
      <c r="O324" s="42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</row>
    <row r="325" spans="1:63" ht="14.25" customHeight="1" x14ac:dyDescent="0.25">
      <c r="A325" s="41"/>
      <c r="B325" s="42"/>
      <c r="C325" s="42"/>
      <c r="D325" s="35"/>
      <c r="E325" s="25"/>
      <c r="F325" s="42"/>
      <c r="G325" s="30"/>
      <c r="H325" s="25"/>
      <c r="I325" s="43"/>
      <c r="J325" s="25"/>
      <c r="K325" s="25"/>
      <c r="L325" s="44"/>
      <c r="M325" s="44"/>
      <c r="N325" s="44"/>
      <c r="O325" s="42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</row>
    <row r="326" spans="1:63" ht="14.25" customHeight="1" x14ac:dyDescent="0.25">
      <c r="A326" s="41"/>
      <c r="B326" s="42"/>
      <c r="C326" s="42"/>
      <c r="D326" s="35"/>
      <c r="E326" s="25"/>
      <c r="F326" s="42"/>
      <c r="G326" s="30"/>
      <c r="H326" s="25"/>
      <c r="I326" s="43"/>
      <c r="J326" s="25"/>
      <c r="K326" s="25"/>
      <c r="L326" s="44"/>
      <c r="M326" s="44"/>
      <c r="N326" s="44"/>
      <c r="O326" s="42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</row>
    <row r="327" spans="1:63" ht="14.25" customHeight="1" x14ac:dyDescent="0.25">
      <c r="A327" s="41"/>
      <c r="B327" s="42"/>
      <c r="C327" s="42"/>
      <c r="D327" s="35"/>
      <c r="E327" s="25"/>
      <c r="F327" s="42"/>
      <c r="G327" s="30"/>
      <c r="H327" s="25"/>
      <c r="I327" s="43"/>
      <c r="J327" s="25"/>
      <c r="K327" s="25"/>
      <c r="L327" s="44"/>
      <c r="M327" s="44"/>
      <c r="N327" s="44"/>
      <c r="O327" s="42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</row>
    <row r="328" spans="1:63" ht="14.25" customHeight="1" x14ac:dyDescent="0.25">
      <c r="A328" s="41"/>
      <c r="B328" s="42"/>
      <c r="C328" s="42"/>
      <c r="D328" s="35"/>
      <c r="E328" s="25"/>
      <c r="F328" s="42"/>
      <c r="G328" s="30"/>
      <c r="H328" s="25"/>
      <c r="I328" s="43"/>
      <c r="J328" s="25"/>
      <c r="K328" s="25"/>
      <c r="L328" s="44"/>
      <c r="M328" s="44"/>
      <c r="N328" s="44"/>
      <c r="O328" s="42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</row>
    <row r="329" spans="1:63" ht="14.25" customHeight="1" x14ac:dyDescent="0.25">
      <c r="A329" s="41"/>
      <c r="B329" s="42"/>
      <c r="C329" s="42"/>
      <c r="D329" s="35"/>
      <c r="E329" s="25"/>
      <c r="F329" s="42"/>
      <c r="G329" s="30"/>
      <c r="H329" s="25"/>
      <c r="I329" s="43"/>
      <c r="J329" s="25"/>
      <c r="K329" s="25"/>
      <c r="L329" s="44"/>
      <c r="M329" s="44"/>
      <c r="N329" s="44"/>
      <c r="O329" s="42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</row>
    <row r="330" spans="1:63" ht="14.25" customHeight="1" x14ac:dyDescent="0.25">
      <c r="A330" s="41"/>
      <c r="B330" s="42"/>
      <c r="C330" s="42"/>
      <c r="D330" s="35"/>
      <c r="E330" s="25"/>
      <c r="F330" s="42"/>
      <c r="G330" s="30"/>
      <c r="H330" s="25"/>
      <c r="I330" s="43"/>
      <c r="J330" s="25"/>
      <c r="K330" s="25"/>
      <c r="L330" s="44"/>
      <c r="M330" s="44"/>
      <c r="N330" s="44"/>
      <c r="O330" s="42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</row>
    <row r="331" spans="1:63" ht="14.25" customHeight="1" x14ac:dyDescent="0.25">
      <c r="A331" s="41"/>
      <c r="B331" s="42"/>
      <c r="C331" s="42"/>
      <c r="D331" s="35"/>
      <c r="E331" s="25"/>
      <c r="F331" s="42"/>
      <c r="G331" s="30"/>
      <c r="H331" s="25"/>
      <c r="I331" s="43"/>
      <c r="J331" s="25"/>
      <c r="K331" s="25"/>
      <c r="L331" s="44"/>
      <c r="M331" s="44"/>
      <c r="N331" s="44"/>
      <c r="O331" s="42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</row>
    <row r="332" spans="1:63" ht="14.25" customHeight="1" x14ac:dyDescent="0.25">
      <c r="A332" s="41"/>
      <c r="B332" s="42"/>
      <c r="C332" s="42"/>
      <c r="D332" s="35"/>
      <c r="E332" s="25"/>
      <c r="F332" s="42"/>
      <c r="G332" s="30"/>
      <c r="H332" s="25"/>
      <c r="I332" s="43"/>
      <c r="J332" s="25"/>
      <c r="K332" s="25"/>
      <c r="L332" s="44"/>
      <c r="M332" s="44"/>
      <c r="N332" s="44"/>
      <c r="O332" s="42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</row>
    <row r="333" spans="1:63" ht="14.25" customHeight="1" x14ac:dyDescent="0.25">
      <c r="A333" s="41"/>
      <c r="B333" s="42"/>
      <c r="C333" s="42"/>
      <c r="D333" s="35"/>
      <c r="E333" s="25"/>
      <c r="F333" s="42"/>
      <c r="G333" s="30"/>
      <c r="H333" s="25"/>
      <c r="I333" s="43"/>
      <c r="J333" s="25"/>
      <c r="K333" s="25"/>
      <c r="L333" s="44"/>
      <c r="M333" s="44"/>
      <c r="N333" s="44"/>
      <c r="O333" s="42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</row>
    <row r="334" spans="1:63" ht="14.25" customHeight="1" x14ac:dyDescent="0.25">
      <c r="A334" s="41"/>
      <c r="B334" s="42"/>
      <c r="C334" s="42"/>
      <c r="D334" s="35"/>
      <c r="E334" s="25"/>
      <c r="F334" s="42"/>
      <c r="G334" s="30"/>
      <c r="H334" s="25"/>
      <c r="I334" s="43"/>
      <c r="J334" s="25"/>
      <c r="K334" s="25"/>
      <c r="L334" s="44"/>
      <c r="M334" s="44"/>
      <c r="N334" s="44"/>
      <c r="O334" s="42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</row>
    <row r="335" spans="1:63" ht="14.25" customHeight="1" x14ac:dyDescent="0.25">
      <c r="A335" s="41"/>
      <c r="B335" s="42"/>
      <c r="C335" s="42"/>
      <c r="D335" s="35"/>
      <c r="E335" s="25"/>
      <c r="F335" s="42"/>
      <c r="G335" s="30"/>
      <c r="H335" s="25"/>
      <c r="I335" s="43"/>
      <c r="J335" s="25"/>
      <c r="K335" s="25"/>
      <c r="L335" s="44"/>
      <c r="M335" s="44"/>
      <c r="N335" s="44"/>
      <c r="O335" s="42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</row>
    <row r="336" spans="1:63" ht="14.25" customHeight="1" x14ac:dyDescent="0.25">
      <c r="A336" s="41"/>
      <c r="B336" s="42"/>
      <c r="C336" s="42"/>
      <c r="D336" s="35"/>
      <c r="E336" s="25"/>
      <c r="F336" s="42"/>
      <c r="G336" s="30"/>
      <c r="H336" s="25"/>
      <c r="I336" s="43"/>
      <c r="J336" s="25"/>
      <c r="K336" s="25"/>
      <c r="L336" s="44"/>
      <c r="M336" s="44"/>
      <c r="N336" s="44"/>
      <c r="O336" s="42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</row>
    <row r="337" spans="1:63" ht="14.25" customHeight="1" x14ac:dyDescent="0.25">
      <c r="A337" s="41"/>
      <c r="B337" s="42"/>
      <c r="C337" s="42"/>
      <c r="D337" s="35"/>
      <c r="E337" s="25"/>
      <c r="F337" s="42"/>
      <c r="G337" s="30"/>
      <c r="H337" s="25"/>
      <c r="I337" s="43"/>
      <c r="J337" s="25"/>
      <c r="K337" s="25"/>
      <c r="L337" s="44"/>
      <c r="M337" s="44"/>
      <c r="N337" s="44"/>
      <c r="O337" s="42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</row>
    <row r="338" spans="1:63" ht="14.25" customHeight="1" x14ac:dyDescent="0.25">
      <c r="A338" s="41"/>
      <c r="B338" s="42"/>
      <c r="C338" s="42"/>
      <c r="D338" s="35"/>
      <c r="E338" s="25"/>
      <c r="F338" s="42"/>
      <c r="G338" s="30"/>
      <c r="H338" s="25"/>
      <c r="I338" s="43"/>
      <c r="J338" s="25"/>
      <c r="K338" s="25"/>
      <c r="L338" s="44"/>
      <c r="M338" s="44"/>
      <c r="N338" s="44"/>
      <c r="O338" s="42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</row>
    <row r="339" spans="1:63" ht="14.25" customHeight="1" x14ac:dyDescent="0.25">
      <c r="A339" s="41"/>
      <c r="B339" s="42"/>
      <c r="C339" s="42"/>
      <c r="D339" s="35"/>
      <c r="E339" s="25"/>
      <c r="F339" s="42"/>
      <c r="G339" s="30"/>
      <c r="H339" s="25"/>
      <c r="I339" s="43"/>
      <c r="J339" s="25"/>
      <c r="K339" s="25"/>
      <c r="L339" s="44"/>
      <c r="M339" s="44"/>
      <c r="N339" s="44"/>
      <c r="O339" s="42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</row>
    <row r="340" spans="1:63" ht="14.25" customHeight="1" x14ac:dyDescent="0.25">
      <c r="A340" s="41"/>
      <c r="B340" s="42"/>
      <c r="C340" s="42"/>
      <c r="D340" s="35"/>
      <c r="E340" s="25"/>
      <c r="F340" s="42"/>
      <c r="G340" s="30"/>
      <c r="H340" s="25"/>
      <c r="I340" s="43"/>
      <c r="J340" s="25"/>
      <c r="K340" s="25"/>
      <c r="L340" s="44"/>
      <c r="M340" s="44"/>
      <c r="N340" s="44"/>
      <c r="O340" s="42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</row>
    <row r="341" spans="1:63" ht="14.25" customHeight="1" x14ac:dyDescent="0.25">
      <c r="A341" s="41"/>
      <c r="B341" s="42"/>
      <c r="C341" s="42"/>
      <c r="D341" s="35"/>
      <c r="E341" s="25"/>
      <c r="F341" s="42"/>
      <c r="G341" s="30"/>
      <c r="H341" s="25"/>
      <c r="I341" s="43"/>
      <c r="J341" s="25"/>
      <c r="K341" s="25"/>
      <c r="L341" s="44"/>
      <c r="M341" s="44"/>
      <c r="N341" s="44"/>
      <c r="O341" s="42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</row>
    <row r="342" spans="1:63" ht="14.25" customHeight="1" x14ac:dyDescent="0.25">
      <c r="A342" s="41"/>
      <c r="B342" s="42"/>
      <c r="C342" s="42"/>
      <c r="D342" s="35"/>
      <c r="E342" s="25"/>
      <c r="F342" s="42"/>
      <c r="G342" s="30"/>
      <c r="H342" s="25"/>
      <c r="I342" s="43"/>
      <c r="J342" s="25"/>
      <c r="K342" s="25"/>
      <c r="L342" s="44"/>
      <c r="M342" s="44"/>
      <c r="N342" s="44"/>
      <c r="O342" s="42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</row>
    <row r="343" spans="1:63" ht="14.25" customHeight="1" x14ac:dyDescent="0.25">
      <c r="A343" s="41"/>
      <c r="B343" s="42"/>
      <c r="C343" s="42"/>
      <c r="D343" s="35"/>
      <c r="E343" s="25"/>
      <c r="F343" s="42"/>
      <c r="G343" s="30"/>
      <c r="H343" s="25"/>
      <c r="I343" s="43"/>
      <c r="J343" s="25"/>
      <c r="K343" s="25"/>
      <c r="L343" s="44"/>
      <c r="M343" s="44"/>
      <c r="N343" s="44"/>
      <c r="O343" s="42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</row>
    <row r="344" spans="1:63" ht="14.25" customHeight="1" x14ac:dyDescent="0.25">
      <c r="A344" s="41"/>
      <c r="B344" s="42"/>
      <c r="C344" s="42"/>
      <c r="D344" s="35"/>
      <c r="E344" s="25"/>
      <c r="F344" s="42"/>
      <c r="G344" s="30"/>
      <c r="H344" s="25"/>
      <c r="I344" s="43"/>
      <c r="J344" s="25"/>
      <c r="K344" s="25"/>
      <c r="L344" s="44"/>
      <c r="M344" s="44"/>
      <c r="N344" s="44"/>
      <c r="O344" s="42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</row>
    <row r="345" spans="1:63" ht="14.25" customHeight="1" x14ac:dyDescent="0.25">
      <c r="A345" s="41"/>
      <c r="B345" s="42"/>
      <c r="C345" s="42"/>
      <c r="D345" s="35"/>
      <c r="E345" s="25"/>
      <c r="F345" s="42"/>
      <c r="G345" s="30"/>
      <c r="H345" s="25"/>
      <c r="I345" s="43"/>
      <c r="J345" s="25"/>
      <c r="K345" s="25"/>
      <c r="L345" s="44"/>
      <c r="M345" s="44"/>
      <c r="N345" s="44"/>
      <c r="O345" s="42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</row>
    <row r="346" spans="1:63" ht="14.25" customHeight="1" x14ac:dyDescent="0.25">
      <c r="A346" s="41"/>
      <c r="B346" s="42"/>
      <c r="C346" s="42"/>
      <c r="D346" s="35"/>
      <c r="E346" s="25"/>
      <c r="F346" s="42"/>
      <c r="G346" s="30"/>
      <c r="H346" s="25"/>
      <c r="I346" s="43"/>
      <c r="J346" s="25"/>
      <c r="K346" s="25"/>
      <c r="L346" s="44"/>
      <c r="M346" s="44"/>
      <c r="N346" s="44"/>
      <c r="O346" s="42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</row>
    <row r="347" spans="1:63" ht="14.25" customHeight="1" x14ac:dyDescent="0.25">
      <c r="A347" s="41"/>
      <c r="B347" s="42"/>
      <c r="C347" s="42"/>
      <c r="D347" s="35"/>
      <c r="E347" s="25"/>
      <c r="F347" s="42"/>
      <c r="G347" s="30"/>
      <c r="H347" s="25"/>
      <c r="I347" s="43"/>
      <c r="J347" s="25"/>
      <c r="K347" s="25"/>
      <c r="L347" s="44"/>
      <c r="M347" s="44"/>
      <c r="N347" s="44"/>
      <c r="O347" s="42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</row>
    <row r="348" spans="1:63" ht="14.25" customHeight="1" x14ac:dyDescent="0.25">
      <c r="A348" s="41"/>
      <c r="B348" s="42"/>
      <c r="C348" s="42"/>
      <c r="D348" s="35"/>
      <c r="E348" s="25"/>
      <c r="F348" s="42"/>
      <c r="G348" s="30"/>
      <c r="H348" s="25"/>
      <c r="I348" s="43"/>
      <c r="J348" s="25"/>
      <c r="K348" s="25"/>
      <c r="L348" s="44"/>
      <c r="M348" s="44"/>
      <c r="N348" s="44"/>
      <c r="O348" s="42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</row>
    <row r="349" spans="1:63" ht="14.25" customHeight="1" x14ac:dyDescent="0.25">
      <c r="A349" s="41"/>
      <c r="B349" s="42"/>
      <c r="C349" s="42"/>
      <c r="D349" s="35"/>
      <c r="E349" s="25"/>
      <c r="F349" s="42"/>
      <c r="G349" s="30"/>
      <c r="H349" s="25"/>
      <c r="I349" s="43"/>
      <c r="J349" s="25"/>
      <c r="K349" s="25"/>
      <c r="L349" s="44"/>
      <c r="M349" s="44"/>
      <c r="N349" s="44"/>
      <c r="O349" s="42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</row>
    <row r="350" spans="1:63" ht="14.25" customHeight="1" x14ac:dyDescent="0.25">
      <c r="A350" s="41"/>
      <c r="B350" s="42"/>
      <c r="C350" s="42"/>
      <c r="D350" s="35"/>
      <c r="E350" s="25"/>
      <c r="F350" s="42"/>
      <c r="G350" s="30"/>
      <c r="H350" s="25"/>
      <c r="I350" s="43"/>
      <c r="J350" s="25"/>
      <c r="K350" s="25"/>
      <c r="L350" s="44"/>
      <c r="M350" s="44"/>
      <c r="N350" s="44"/>
      <c r="O350" s="42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</row>
    <row r="351" spans="1:63" ht="14.25" customHeight="1" x14ac:dyDescent="0.25">
      <c r="A351" s="41"/>
      <c r="B351" s="42"/>
      <c r="C351" s="42"/>
      <c r="D351" s="35"/>
      <c r="E351" s="25"/>
      <c r="F351" s="42"/>
      <c r="G351" s="30"/>
      <c r="H351" s="25"/>
      <c r="I351" s="43"/>
      <c r="J351" s="25"/>
      <c r="K351" s="25"/>
      <c r="L351" s="44"/>
      <c r="M351" s="44"/>
      <c r="N351" s="44"/>
      <c r="O351" s="42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</row>
    <row r="352" spans="1:63" ht="14.25" customHeight="1" x14ac:dyDescent="0.25">
      <c r="A352" s="41"/>
      <c r="B352" s="42"/>
      <c r="C352" s="42"/>
      <c r="D352" s="35"/>
      <c r="E352" s="25"/>
      <c r="F352" s="42"/>
      <c r="G352" s="30"/>
      <c r="H352" s="25"/>
      <c r="I352" s="43"/>
      <c r="J352" s="25"/>
      <c r="K352" s="25"/>
      <c r="L352" s="44"/>
      <c r="M352" s="44"/>
      <c r="N352" s="44"/>
      <c r="O352" s="42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</row>
    <row r="353" spans="1:63" ht="14.25" customHeight="1" x14ac:dyDescent="0.25">
      <c r="A353" s="41"/>
      <c r="B353" s="42"/>
      <c r="C353" s="42"/>
      <c r="D353" s="35"/>
      <c r="E353" s="25"/>
      <c r="F353" s="42"/>
      <c r="G353" s="30"/>
      <c r="H353" s="25"/>
      <c r="I353" s="43"/>
      <c r="J353" s="25"/>
      <c r="K353" s="25"/>
      <c r="L353" s="44"/>
      <c r="M353" s="44"/>
      <c r="N353" s="44"/>
      <c r="O353" s="42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</row>
    <row r="354" spans="1:63" ht="14.25" customHeight="1" x14ac:dyDescent="0.25">
      <c r="A354" s="41"/>
      <c r="B354" s="42"/>
      <c r="C354" s="42"/>
      <c r="D354" s="35"/>
      <c r="E354" s="25"/>
      <c r="F354" s="42"/>
      <c r="G354" s="30"/>
      <c r="H354" s="25"/>
      <c r="I354" s="43"/>
      <c r="J354" s="25"/>
      <c r="K354" s="25"/>
      <c r="L354" s="44"/>
      <c r="M354" s="44"/>
      <c r="N354" s="44"/>
      <c r="O354" s="42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</row>
    <row r="355" spans="1:63" ht="14.25" customHeight="1" x14ac:dyDescent="0.25">
      <c r="A355" s="41"/>
      <c r="B355" s="42"/>
      <c r="C355" s="42"/>
      <c r="D355" s="35"/>
      <c r="E355" s="25"/>
      <c r="F355" s="42"/>
      <c r="G355" s="30"/>
      <c r="H355" s="25"/>
      <c r="I355" s="43"/>
      <c r="J355" s="25"/>
      <c r="K355" s="25"/>
      <c r="L355" s="44"/>
      <c r="M355" s="44"/>
      <c r="N355" s="44"/>
      <c r="O355" s="42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</row>
    <row r="356" spans="1:63" ht="14.25" customHeight="1" x14ac:dyDescent="0.25">
      <c r="A356" s="41"/>
      <c r="B356" s="42"/>
      <c r="C356" s="42"/>
      <c r="D356" s="35"/>
      <c r="E356" s="25"/>
      <c r="F356" s="42"/>
      <c r="G356" s="30"/>
      <c r="H356" s="25"/>
      <c r="I356" s="43"/>
      <c r="J356" s="25"/>
      <c r="K356" s="25"/>
      <c r="L356" s="44"/>
      <c r="M356" s="44"/>
      <c r="N356" s="44"/>
      <c r="O356" s="42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</row>
    <row r="357" spans="1:63" ht="14.25" customHeight="1" x14ac:dyDescent="0.25">
      <c r="A357" s="41"/>
      <c r="B357" s="42"/>
      <c r="C357" s="42"/>
      <c r="D357" s="35"/>
      <c r="E357" s="25"/>
      <c r="F357" s="42"/>
      <c r="G357" s="30"/>
      <c r="H357" s="25"/>
      <c r="I357" s="43"/>
      <c r="J357" s="25"/>
      <c r="K357" s="25"/>
      <c r="L357" s="44"/>
      <c r="M357" s="44"/>
      <c r="N357" s="44"/>
      <c r="O357" s="42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</row>
    <row r="358" spans="1:63" ht="14.25" customHeight="1" x14ac:dyDescent="0.25">
      <c r="A358" s="41"/>
      <c r="B358" s="42"/>
      <c r="C358" s="42"/>
      <c r="D358" s="35"/>
      <c r="E358" s="25"/>
      <c r="F358" s="42"/>
      <c r="G358" s="30"/>
      <c r="H358" s="25"/>
      <c r="I358" s="43"/>
      <c r="J358" s="25"/>
      <c r="K358" s="25"/>
      <c r="L358" s="44"/>
      <c r="M358" s="44"/>
      <c r="N358" s="44"/>
      <c r="O358" s="42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</row>
    <row r="359" spans="1:63" ht="14.25" customHeight="1" x14ac:dyDescent="0.25">
      <c r="A359" s="41"/>
      <c r="B359" s="42"/>
      <c r="C359" s="42"/>
      <c r="D359" s="35"/>
      <c r="E359" s="25"/>
      <c r="F359" s="42"/>
      <c r="G359" s="30"/>
      <c r="H359" s="25"/>
      <c r="I359" s="43"/>
      <c r="J359" s="25"/>
      <c r="K359" s="25"/>
      <c r="L359" s="44"/>
      <c r="M359" s="44"/>
      <c r="N359" s="44"/>
      <c r="O359" s="42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</row>
    <row r="360" spans="1:63" ht="14.25" customHeight="1" x14ac:dyDescent="0.25">
      <c r="A360" s="41"/>
      <c r="B360" s="42"/>
      <c r="C360" s="42"/>
      <c r="D360" s="35"/>
      <c r="E360" s="25"/>
      <c r="F360" s="42"/>
      <c r="G360" s="30"/>
      <c r="H360" s="25"/>
      <c r="I360" s="43"/>
      <c r="J360" s="25"/>
      <c r="K360" s="25"/>
      <c r="L360" s="44"/>
      <c r="M360" s="44"/>
      <c r="N360" s="44"/>
      <c r="O360" s="42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</row>
    <row r="361" spans="1:63" ht="14.25" customHeight="1" x14ac:dyDescent="0.25">
      <c r="A361" s="41"/>
      <c r="B361" s="42"/>
      <c r="C361" s="42"/>
      <c r="D361" s="35"/>
      <c r="E361" s="25"/>
      <c r="F361" s="42"/>
      <c r="G361" s="30"/>
      <c r="H361" s="25"/>
      <c r="I361" s="43"/>
      <c r="J361" s="25"/>
      <c r="K361" s="25"/>
      <c r="L361" s="44"/>
      <c r="M361" s="44"/>
      <c r="N361" s="44"/>
      <c r="O361" s="42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</row>
    <row r="362" spans="1:63" ht="14.25" customHeight="1" x14ac:dyDescent="0.25">
      <c r="A362" s="41"/>
      <c r="B362" s="42"/>
      <c r="C362" s="42"/>
      <c r="D362" s="35"/>
      <c r="E362" s="25"/>
      <c r="F362" s="42"/>
      <c r="G362" s="30"/>
      <c r="H362" s="25"/>
      <c r="I362" s="43"/>
      <c r="J362" s="25"/>
      <c r="K362" s="25"/>
      <c r="L362" s="44"/>
      <c r="M362" s="44"/>
      <c r="N362" s="44"/>
      <c r="O362" s="42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</row>
    <row r="363" spans="1:63" ht="14.25" customHeight="1" x14ac:dyDescent="0.25">
      <c r="A363" s="41"/>
      <c r="B363" s="42"/>
      <c r="C363" s="42"/>
      <c r="D363" s="35"/>
      <c r="E363" s="25"/>
      <c r="F363" s="42"/>
      <c r="G363" s="30"/>
      <c r="H363" s="25"/>
      <c r="I363" s="43"/>
      <c r="J363" s="25"/>
      <c r="K363" s="25"/>
      <c r="L363" s="44"/>
      <c r="M363" s="44"/>
      <c r="N363" s="44"/>
      <c r="O363" s="42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</row>
    <row r="364" spans="1:63" ht="14.25" customHeight="1" x14ac:dyDescent="0.25">
      <c r="A364" s="41"/>
      <c r="B364" s="42"/>
      <c r="C364" s="42"/>
      <c r="D364" s="35"/>
      <c r="E364" s="25"/>
      <c r="F364" s="42"/>
      <c r="G364" s="30"/>
      <c r="H364" s="25"/>
      <c r="I364" s="43"/>
      <c r="J364" s="25"/>
      <c r="K364" s="25"/>
      <c r="L364" s="44"/>
      <c r="M364" s="44"/>
      <c r="N364" s="44"/>
      <c r="O364" s="42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</row>
    <row r="365" spans="1:63" ht="14.25" customHeight="1" x14ac:dyDescent="0.25">
      <c r="A365" s="41"/>
      <c r="B365" s="42"/>
      <c r="C365" s="42"/>
      <c r="D365" s="35"/>
      <c r="E365" s="25"/>
      <c r="F365" s="42"/>
      <c r="G365" s="30"/>
      <c r="H365" s="25"/>
      <c r="I365" s="43"/>
      <c r="J365" s="25"/>
      <c r="K365" s="25"/>
      <c r="L365" s="44"/>
      <c r="M365" s="44"/>
      <c r="N365" s="44"/>
      <c r="O365" s="42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</row>
    <row r="366" spans="1:63" ht="14.25" customHeight="1" x14ac:dyDescent="0.25">
      <c r="A366" s="41"/>
      <c r="B366" s="42"/>
      <c r="C366" s="42"/>
      <c r="D366" s="35"/>
      <c r="E366" s="25"/>
      <c r="F366" s="42"/>
      <c r="G366" s="30"/>
      <c r="H366" s="25"/>
      <c r="I366" s="43"/>
      <c r="J366" s="25"/>
      <c r="K366" s="25"/>
      <c r="L366" s="44"/>
      <c r="M366" s="44"/>
      <c r="N366" s="44"/>
      <c r="O366" s="42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</row>
    <row r="367" spans="1:63" ht="14.25" customHeight="1" x14ac:dyDescent="0.25">
      <c r="A367" s="41"/>
      <c r="B367" s="42"/>
      <c r="C367" s="42"/>
      <c r="D367" s="35"/>
      <c r="E367" s="25"/>
      <c r="F367" s="42"/>
      <c r="G367" s="30"/>
      <c r="H367" s="25"/>
      <c r="I367" s="43"/>
      <c r="J367" s="25"/>
      <c r="K367" s="25"/>
      <c r="L367" s="44"/>
      <c r="M367" s="44"/>
      <c r="N367" s="44"/>
      <c r="O367" s="42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</row>
    <row r="368" spans="1:63" ht="14.25" customHeight="1" x14ac:dyDescent="0.25">
      <c r="A368" s="41"/>
      <c r="B368" s="42"/>
      <c r="C368" s="42"/>
      <c r="D368" s="35"/>
      <c r="E368" s="25"/>
      <c r="F368" s="42"/>
      <c r="G368" s="30"/>
      <c r="H368" s="25"/>
      <c r="I368" s="43"/>
      <c r="J368" s="25"/>
      <c r="K368" s="25"/>
      <c r="L368" s="44"/>
      <c r="M368" s="44"/>
      <c r="N368" s="44"/>
      <c r="O368" s="42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</row>
    <row r="369" spans="1:63" ht="14.25" customHeight="1" x14ac:dyDescent="0.25">
      <c r="A369" s="41"/>
      <c r="B369" s="42"/>
      <c r="C369" s="42"/>
      <c r="D369" s="35"/>
      <c r="E369" s="25"/>
      <c r="F369" s="42"/>
      <c r="G369" s="30"/>
      <c r="H369" s="25"/>
      <c r="I369" s="43"/>
      <c r="J369" s="25"/>
      <c r="K369" s="25"/>
      <c r="L369" s="44"/>
      <c r="M369" s="44"/>
      <c r="N369" s="44"/>
      <c r="O369" s="42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</row>
    <row r="370" spans="1:63" ht="14.25" customHeight="1" x14ac:dyDescent="0.25">
      <c r="A370" s="41"/>
      <c r="B370" s="42"/>
      <c r="C370" s="42"/>
      <c r="D370" s="35"/>
      <c r="E370" s="25"/>
      <c r="F370" s="42"/>
      <c r="G370" s="30"/>
      <c r="H370" s="25"/>
      <c r="I370" s="43"/>
      <c r="J370" s="25"/>
      <c r="K370" s="25"/>
      <c r="L370" s="44"/>
      <c r="M370" s="44"/>
      <c r="N370" s="44"/>
      <c r="O370" s="42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</row>
    <row r="371" spans="1:63" ht="14.25" customHeight="1" x14ac:dyDescent="0.25">
      <c r="A371" s="41"/>
      <c r="B371" s="42"/>
      <c r="C371" s="42"/>
      <c r="D371" s="35"/>
      <c r="E371" s="25"/>
      <c r="F371" s="42"/>
      <c r="G371" s="30"/>
      <c r="H371" s="25"/>
      <c r="I371" s="43"/>
      <c r="J371" s="25"/>
      <c r="K371" s="25"/>
      <c r="L371" s="44"/>
      <c r="M371" s="44"/>
      <c r="N371" s="44"/>
      <c r="O371" s="42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</row>
    <row r="372" spans="1:63" ht="14.25" customHeight="1" x14ac:dyDescent="0.25">
      <c r="A372" s="41"/>
      <c r="B372" s="42"/>
      <c r="C372" s="42"/>
      <c r="D372" s="35"/>
      <c r="E372" s="25"/>
      <c r="F372" s="42"/>
      <c r="G372" s="30"/>
      <c r="H372" s="25"/>
      <c r="I372" s="43"/>
      <c r="J372" s="25"/>
      <c r="K372" s="25"/>
      <c r="L372" s="44"/>
      <c r="M372" s="44"/>
      <c r="N372" s="44"/>
      <c r="O372" s="42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</row>
    <row r="373" spans="1:63" ht="14.25" customHeight="1" x14ac:dyDescent="0.25">
      <c r="A373" s="41"/>
      <c r="B373" s="42"/>
      <c r="C373" s="42"/>
      <c r="D373" s="35"/>
      <c r="E373" s="25"/>
      <c r="F373" s="42"/>
      <c r="G373" s="30"/>
      <c r="H373" s="25"/>
      <c r="I373" s="43"/>
      <c r="J373" s="25"/>
      <c r="K373" s="25"/>
      <c r="L373" s="44"/>
      <c r="M373" s="44"/>
      <c r="N373" s="44"/>
      <c r="O373" s="42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</row>
    <row r="374" spans="1:63" ht="14.25" customHeight="1" x14ac:dyDescent="0.25">
      <c r="A374" s="41"/>
      <c r="B374" s="42"/>
      <c r="C374" s="42"/>
      <c r="D374" s="35"/>
      <c r="E374" s="25"/>
      <c r="F374" s="42"/>
      <c r="G374" s="30"/>
      <c r="H374" s="25"/>
      <c r="I374" s="43"/>
      <c r="J374" s="25"/>
      <c r="K374" s="25"/>
      <c r="L374" s="44"/>
      <c r="M374" s="44"/>
      <c r="N374" s="44"/>
      <c r="O374" s="42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</row>
    <row r="375" spans="1:63" ht="14.25" customHeight="1" x14ac:dyDescent="0.25">
      <c r="A375" s="41"/>
      <c r="B375" s="42"/>
      <c r="C375" s="42"/>
      <c r="D375" s="35"/>
      <c r="E375" s="25"/>
      <c r="F375" s="42"/>
      <c r="G375" s="30"/>
      <c r="H375" s="25"/>
      <c r="I375" s="43"/>
      <c r="J375" s="25"/>
      <c r="K375" s="25"/>
      <c r="L375" s="44"/>
      <c r="M375" s="44"/>
      <c r="N375" s="44"/>
      <c r="O375" s="42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</row>
    <row r="376" spans="1:63" ht="14.25" customHeight="1" x14ac:dyDescent="0.25">
      <c r="A376" s="41"/>
      <c r="B376" s="42"/>
      <c r="C376" s="42"/>
      <c r="D376" s="35"/>
      <c r="E376" s="25"/>
      <c r="F376" s="42"/>
      <c r="G376" s="30"/>
      <c r="H376" s="25"/>
      <c r="I376" s="43"/>
      <c r="J376" s="25"/>
      <c r="K376" s="25"/>
      <c r="L376" s="44"/>
      <c r="M376" s="44"/>
      <c r="N376" s="44"/>
      <c r="O376" s="42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</row>
    <row r="377" spans="1:63" ht="14.25" customHeight="1" x14ac:dyDescent="0.25">
      <c r="A377" s="41"/>
      <c r="B377" s="42"/>
      <c r="C377" s="42"/>
      <c r="D377" s="35"/>
      <c r="E377" s="25"/>
      <c r="F377" s="42"/>
      <c r="G377" s="30"/>
      <c r="H377" s="25"/>
      <c r="I377" s="43"/>
      <c r="J377" s="25"/>
      <c r="K377" s="25"/>
      <c r="L377" s="44"/>
      <c r="M377" s="44"/>
      <c r="N377" s="44"/>
      <c r="O377" s="42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</row>
    <row r="378" spans="1:63" ht="14.25" customHeight="1" x14ac:dyDescent="0.25">
      <c r="A378" s="41"/>
      <c r="B378" s="42"/>
      <c r="C378" s="42"/>
      <c r="D378" s="35"/>
      <c r="E378" s="25"/>
      <c r="F378" s="42"/>
      <c r="G378" s="30"/>
      <c r="H378" s="25"/>
      <c r="I378" s="43"/>
      <c r="J378" s="25"/>
      <c r="K378" s="25"/>
      <c r="L378" s="44"/>
      <c r="M378" s="44"/>
      <c r="N378" s="44"/>
      <c r="O378" s="42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</row>
    <row r="379" spans="1:63" ht="14.25" customHeight="1" x14ac:dyDescent="0.25">
      <c r="A379" s="41"/>
      <c r="B379" s="42"/>
      <c r="C379" s="42"/>
      <c r="D379" s="35"/>
      <c r="E379" s="25"/>
      <c r="F379" s="42"/>
      <c r="G379" s="30"/>
      <c r="H379" s="25"/>
      <c r="I379" s="43"/>
      <c r="J379" s="25"/>
      <c r="K379" s="25"/>
      <c r="L379" s="44"/>
      <c r="M379" s="44"/>
      <c r="N379" s="44"/>
      <c r="O379" s="42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</row>
    <row r="380" spans="1:63" ht="14.25" customHeight="1" x14ac:dyDescent="0.25">
      <c r="A380" s="41"/>
      <c r="B380" s="42"/>
      <c r="C380" s="42"/>
      <c r="D380" s="35"/>
      <c r="E380" s="25"/>
      <c r="F380" s="42"/>
      <c r="G380" s="30"/>
      <c r="H380" s="25"/>
      <c r="I380" s="43"/>
      <c r="J380" s="25"/>
      <c r="K380" s="25"/>
      <c r="L380" s="44"/>
      <c r="M380" s="44"/>
      <c r="N380" s="44"/>
      <c r="O380" s="42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</row>
    <row r="381" spans="1:63" ht="14.25" customHeight="1" x14ac:dyDescent="0.25">
      <c r="A381" s="41"/>
      <c r="B381" s="42"/>
      <c r="C381" s="42"/>
      <c r="D381" s="35"/>
      <c r="E381" s="25"/>
      <c r="F381" s="42"/>
      <c r="G381" s="30"/>
      <c r="H381" s="25"/>
      <c r="I381" s="43"/>
      <c r="J381" s="25"/>
      <c r="K381" s="25"/>
      <c r="L381" s="44"/>
      <c r="M381" s="44"/>
      <c r="N381" s="44"/>
      <c r="O381" s="42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</row>
    <row r="382" spans="1:63" ht="14.25" customHeight="1" x14ac:dyDescent="0.25">
      <c r="A382" s="41"/>
      <c r="B382" s="42"/>
      <c r="C382" s="42"/>
      <c r="D382" s="35"/>
      <c r="E382" s="25"/>
      <c r="F382" s="42"/>
      <c r="G382" s="30"/>
      <c r="H382" s="25"/>
      <c r="I382" s="43"/>
      <c r="J382" s="25"/>
      <c r="K382" s="25"/>
      <c r="L382" s="44"/>
      <c r="M382" s="44"/>
      <c r="N382" s="44"/>
      <c r="O382" s="42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</row>
    <row r="383" spans="1:63" ht="14.25" customHeight="1" x14ac:dyDescent="0.25">
      <c r="A383" s="41"/>
      <c r="B383" s="42"/>
      <c r="C383" s="42"/>
      <c r="D383" s="35"/>
      <c r="E383" s="25"/>
      <c r="F383" s="42"/>
      <c r="G383" s="30"/>
      <c r="H383" s="25"/>
      <c r="I383" s="43"/>
      <c r="J383" s="25"/>
      <c r="K383" s="25"/>
      <c r="L383" s="44"/>
      <c r="M383" s="44"/>
      <c r="N383" s="44"/>
      <c r="O383" s="42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</row>
    <row r="384" spans="1:63" ht="14.25" customHeight="1" x14ac:dyDescent="0.25">
      <c r="A384" s="41"/>
      <c r="B384" s="42"/>
      <c r="C384" s="42"/>
      <c r="D384" s="35"/>
      <c r="E384" s="25"/>
      <c r="F384" s="42"/>
      <c r="G384" s="30"/>
      <c r="H384" s="25"/>
      <c r="I384" s="43"/>
      <c r="J384" s="25"/>
      <c r="K384" s="25"/>
      <c r="L384" s="44"/>
      <c r="M384" s="44"/>
      <c r="N384" s="44"/>
      <c r="O384" s="42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</row>
    <row r="385" spans="1:63" ht="14.25" customHeight="1" x14ac:dyDescent="0.25">
      <c r="A385" s="41"/>
      <c r="B385" s="42"/>
      <c r="C385" s="42"/>
      <c r="D385" s="35"/>
      <c r="E385" s="25"/>
      <c r="F385" s="42"/>
      <c r="G385" s="30"/>
      <c r="H385" s="25"/>
      <c r="I385" s="43"/>
      <c r="J385" s="25"/>
      <c r="K385" s="25"/>
      <c r="L385" s="44"/>
      <c r="M385" s="44"/>
      <c r="N385" s="44"/>
      <c r="O385" s="42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</row>
    <row r="386" spans="1:63" ht="14.25" customHeight="1" x14ac:dyDescent="0.25">
      <c r="A386" s="41"/>
      <c r="B386" s="42"/>
      <c r="C386" s="42"/>
      <c r="D386" s="35"/>
      <c r="E386" s="25"/>
      <c r="F386" s="42"/>
      <c r="G386" s="30"/>
      <c r="H386" s="25"/>
      <c r="I386" s="43"/>
      <c r="J386" s="25"/>
      <c r="K386" s="25"/>
      <c r="L386" s="44"/>
      <c r="M386" s="44"/>
      <c r="N386" s="44"/>
      <c r="O386" s="42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</row>
    <row r="387" spans="1:63" ht="14.25" customHeight="1" x14ac:dyDescent="0.25">
      <c r="A387" s="41"/>
      <c r="B387" s="42"/>
      <c r="C387" s="42"/>
      <c r="D387" s="35"/>
      <c r="E387" s="25"/>
      <c r="F387" s="42"/>
      <c r="G387" s="30"/>
      <c r="H387" s="25"/>
      <c r="I387" s="43"/>
      <c r="J387" s="25"/>
      <c r="K387" s="25"/>
      <c r="L387" s="44"/>
      <c r="M387" s="44"/>
      <c r="N387" s="44"/>
      <c r="O387" s="42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</row>
    <row r="388" spans="1:63" ht="14.25" customHeight="1" x14ac:dyDescent="0.25">
      <c r="A388" s="41"/>
      <c r="B388" s="42"/>
      <c r="C388" s="42"/>
      <c r="D388" s="35"/>
      <c r="E388" s="25"/>
      <c r="F388" s="42"/>
      <c r="G388" s="30"/>
      <c r="H388" s="25"/>
      <c r="I388" s="43"/>
      <c r="J388" s="25"/>
      <c r="K388" s="25"/>
      <c r="L388" s="44"/>
      <c r="M388" s="44"/>
      <c r="N388" s="44"/>
      <c r="O388" s="42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</row>
    <row r="389" spans="1:63" ht="14.25" customHeight="1" x14ac:dyDescent="0.25">
      <c r="A389" s="41"/>
      <c r="B389" s="42"/>
      <c r="C389" s="42"/>
      <c r="D389" s="35"/>
      <c r="E389" s="25"/>
      <c r="F389" s="42"/>
      <c r="G389" s="30"/>
      <c r="H389" s="25"/>
      <c r="I389" s="43"/>
      <c r="J389" s="25"/>
      <c r="K389" s="25"/>
      <c r="L389" s="44"/>
      <c r="M389" s="44"/>
      <c r="N389" s="44"/>
      <c r="O389" s="42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</row>
    <row r="390" spans="1:63" ht="14.25" customHeight="1" x14ac:dyDescent="0.25">
      <c r="A390" s="41"/>
      <c r="B390" s="42"/>
      <c r="C390" s="42"/>
      <c r="D390" s="35"/>
      <c r="E390" s="25"/>
      <c r="F390" s="42"/>
      <c r="G390" s="30"/>
      <c r="H390" s="25"/>
      <c r="I390" s="43"/>
      <c r="J390" s="25"/>
      <c r="K390" s="25"/>
      <c r="L390" s="44"/>
      <c r="M390" s="44"/>
      <c r="N390" s="44"/>
      <c r="O390" s="42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</row>
    <row r="391" spans="1:63" ht="14.25" customHeight="1" x14ac:dyDescent="0.25">
      <c r="A391" s="41"/>
      <c r="B391" s="42"/>
      <c r="C391" s="42"/>
      <c r="D391" s="35"/>
      <c r="E391" s="25"/>
      <c r="F391" s="42"/>
      <c r="G391" s="30"/>
      <c r="H391" s="25"/>
      <c r="I391" s="43"/>
      <c r="J391" s="25"/>
      <c r="K391" s="25"/>
      <c r="L391" s="44"/>
      <c r="M391" s="44"/>
      <c r="N391" s="44"/>
      <c r="O391" s="42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</row>
    <row r="392" spans="1:63" ht="14.25" customHeight="1" x14ac:dyDescent="0.25">
      <c r="A392" s="41"/>
      <c r="B392" s="42"/>
      <c r="C392" s="42"/>
      <c r="D392" s="35"/>
      <c r="E392" s="25"/>
      <c r="F392" s="42"/>
      <c r="G392" s="30"/>
      <c r="H392" s="25"/>
      <c r="I392" s="43"/>
      <c r="J392" s="25"/>
      <c r="K392" s="25"/>
      <c r="L392" s="44"/>
      <c r="M392" s="44"/>
      <c r="N392" s="44"/>
      <c r="O392" s="42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</row>
    <row r="393" spans="1:63" ht="14.25" customHeight="1" x14ac:dyDescent="0.25">
      <c r="A393" s="41"/>
      <c r="B393" s="42"/>
      <c r="C393" s="42"/>
      <c r="D393" s="35"/>
      <c r="E393" s="25"/>
      <c r="F393" s="42"/>
      <c r="G393" s="30"/>
      <c r="H393" s="25"/>
      <c r="I393" s="43"/>
      <c r="J393" s="25"/>
      <c r="K393" s="25"/>
      <c r="L393" s="44"/>
      <c r="M393" s="44"/>
      <c r="N393" s="44"/>
      <c r="O393" s="42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</row>
    <row r="394" spans="1:63" ht="14.25" customHeight="1" x14ac:dyDescent="0.25">
      <c r="A394" s="41"/>
      <c r="B394" s="42"/>
      <c r="C394" s="42"/>
      <c r="D394" s="35"/>
      <c r="E394" s="25"/>
      <c r="F394" s="42"/>
      <c r="G394" s="30"/>
      <c r="H394" s="25"/>
      <c r="I394" s="43"/>
      <c r="J394" s="25"/>
      <c r="K394" s="25"/>
      <c r="L394" s="44"/>
      <c r="M394" s="44"/>
      <c r="N394" s="44"/>
      <c r="O394" s="42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</row>
    <row r="395" spans="1:63" ht="14.25" customHeight="1" x14ac:dyDescent="0.25">
      <c r="A395" s="41"/>
      <c r="B395" s="42"/>
      <c r="C395" s="42"/>
      <c r="D395" s="35"/>
      <c r="E395" s="25"/>
      <c r="F395" s="42"/>
      <c r="G395" s="30"/>
      <c r="H395" s="25"/>
      <c r="I395" s="43"/>
      <c r="J395" s="25"/>
      <c r="K395" s="25"/>
      <c r="L395" s="44"/>
      <c r="M395" s="44"/>
      <c r="N395" s="44"/>
      <c r="O395" s="42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</row>
    <row r="396" spans="1:63" ht="14.25" customHeight="1" x14ac:dyDescent="0.25">
      <c r="A396" s="41"/>
      <c r="B396" s="42"/>
      <c r="C396" s="42"/>
      <c r="D396" s="35"/>
      <c r="E396" s="25"/>
      <c r="F396" s="42"/>
      <c r="G396" s="30"/>
      <c r="H396" s="25"/>
      <c r="I396" s="43"/>
      <c r="J396" s="25"/>
      <c r="K396" s="25"/>
      <c r="L396" s="44"/>
      <c r="M396" s="44"/>
      <c r="N396" s="44"/>
      <c r="O396" s="42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</row>
    <row r="397" spans="1:63" ht="14.25" customHeight="1" x14ac:dyDescent="0.25">
      <c r="A397" s="41"/>
      <c r="B397" s="42"/>
      <c r="C397" s="42"/>
      <c r="D397" s="35"/>
      <c r="E397" s="25"/>
      <c r="F397" s="42"/>
      <c r="G397" s="30"/>
      <c r="H397" s="25"/>
      <c r="I397" s="43"/>
      <c r="J397" s="25"/>
      <c r="K397" s="25"/>
      <c r="L397" s="44"/>
      <c r="M397" s="44"/>
      <c r="N397" s="44"/>
      <c r="O397" s="42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</row>
    <row r="398" spans="1:63" ht="14.25" customHeight="1" x14ac:dyDescent="0.25">
      <c r="A398" s="41"/>
      <c r="B398" s="42"/>
      <c r="C398" s="42"/>
      <c r="D398" s="35"/>
      <c r="E398" s="25"/>
      <c r="F398" s="42"/>
      <c r="G398" s="30"/>
      <c r="H398" s="25"/>
      <c r="I398" s="43"/>
      <c r="J398" s="25"/>
      <c r="K398" s="25"/>
      <c r="L398" s="44"/>
      <c r="M398" s="44"/>
      <c r="N398" s="44"/>
      <c r="O398" s="42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</row>
    <row r="399" spans="1:63" ht="14.25" customHeight="1" x14ac:dyDescent="0.25">
      <c r="A399" s="41"/>
      <c r="B399" s="42"/>
      <c r="C399" s="42"/>
      <c r="D399" s="35"/>
      <c r="E399" s="25"/>
      <c r="F399" s="42"/>
      <c r="G399" s="30"/>
      <c r="H399" s="25"/>
      <c r="I399" s="43"/>
      <c r="J399" s="25"/>
      <c r="K399" s="25"/>
      <c r="L399" s="44"/>
      <c r="M399" s="44"/>
      <c r="N399" s="44"/>
      <c r="O399" s="42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</row>
    <row r="400" spans="1:63" ht="14.25" customHeight="1" x14ac:dyDescent="0.25">
      <c r="A400" s="41"/>
      <c r="B400" s="42"/>
      <c r="C400" s="42"/>
      <c r="D400" s="35"/>
      <c r="E400" s="25"/>
      <c r="F400" s="42"/>
      <c r="G400" s="30"/>
      <c r="H400" s="25"/>
      <c r="I400" s="43"/>
      <c r="J400" s="25"/>
      <c r="K400" s="25"/>
      <c r="L400" s="44"/>
      <c r="M400" s="44"/>
      <c r="N400" s="44"/>
      <c r="O400" s="42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</row>
    <row r="401" spans="1:63" ht="14.25" customHeight="1" x14ac:dyDescent="0.25">
      <c r="A401" s="41"/>
      <c r="B401" s="42"/>
      <c r="C401" s="42"/>
      <c r="D401" s="35"/>
      <c r="E401" s="25"/>
      <c r="F401" s="42"/>
      <c r="G401" s="30"/>
      <c r="H401" s="25"/>
      <c r="I401" s="43"/>
      <c r="J401" s="25"/>
      <c r="K401" s="25"/>
      <c r="L401" s="44"/>
      <c r="M401" s="44"/>
      <c r="N401" s="44"/>
      <c r="O401" s="42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</row>
    <row r="402" spans="1:63" ht="14.25" customHeight="1" x14ac:dyDescent="0.25">
      <c r="A402" s="41"/>
      <c r="B402" s="42"/>
      <c r="C402" s="42"/>
      <c r="D402" s="35"/>
      <c r="E402" s="25"/>
      <c r="F402" s="42"/>
      <c r="G402" s="30"/>
      <c r="H402" s="25"/>
      <c r="I402" s="43"/>
      <c r="J402" s="25"/>
      <c r="K402" s="25"/>
      <c r="L402" s="44"/>
      <c r="M402" s="44"/>
      <c r="N402" s="44"/>
      <c r="O402" s="42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</row>
    <row r="403" spans="1:63" ht="14.25" customHeight="1" x14ac:dyDescent="0.25">
      <c r="A403" s="41"/>
      <c r="B403" s="42"/>
      <c r="C403" s="42"/>
      <c r="D403" s="35"/>
      <c r="E403" s="25"/>
      <c r="F403" s="42"/>
      <c r="G403" s="30"/>
      <c r="H403" s="25"/>
      <c r="I403" s="43"/>
      <c r="J403" s="25"/>
      <c r="K403" s="25"/>
      <c r="L403" s="44"/>
      <c r="M403" s="44"/>
      <c r="N403" s="44"/>
      <c r="O403" s="42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</row>
    <row r="404" spans="1:63" ht="14.25" customHeight="1" x14ac:dyDescent="0.25">
      <c r="A404" s="41"/>
      <c r="B404" s="42"/>
      <c r="C404" s="42"/>
      <c r="D404" s="35"/>
      <c r="E404" s="25"/>
      <c r="F404" s="42"/>
      <c r="G404" s="30"/>
      <c r="H404" s="25"/>
      <c r="I404" s="43"/>
      <c r="J404" s="25"/>
      <c r="K404" s="25"/>
      <c r="L404" s="44"/>
      <c r="M404" s="44"/>
      <c r="N404" s="44"/>
      <c r="O404" s="42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</row>
    <row r="405" spans="1:63" ht="14.25" customHeight="1" x14ac:dyDescent="0.25">
      <c r="A405" s="41"/>
      <c r="B405" s="42"/>
      <c r="C405" s="42"/>
      <c r="D405" s="35"/>
      <c r="E405" s="25"/>
      <c r="F405" s="42"/>
      <c r="G405" s="30"/>
      <c r="H405" s="25"/>
      <c r="I405" s="43"/>
      <c r="J405" s="25"/>
      <c r="K405" s="25"/>
      <c r="L405" s="44"/>
      <c r="M405" s="44"/>
      <c r="N405" s="44"/>
      <c r="O405" s="42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</row>
    <row r="406" spans="1:63" ht="14.25" customHeight="1" x14ac:dyDescent="0.25">
      <c r="A406" s="41"/>
      <c r="B406" s="42"/>
      <c r="C406" s="42"/>
      <c r="D406" s="35"/>
      <c r="E406" s="25"/>
      <c r="F406" s="42"/>
      <c r="G406" s="30"/>
      <c r="H406" s="25"/>
      <c r="I406" s="43"/>
      <c r="J406" s="25"/>
      <c r="K406" s="25"/>
      <c r="L406" s="44"/>
      <c r="M406" s="44"/>
      <c r="N406" s="44"/>
      <c r="O406" s="42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</row>
    <row r="407" spans="1:63" ht="14.25" customHeight="1" x14ac:dyDescent="0.25">
      <c r="A407" s="41"/>
      <c r="B407" s="42"/>
      <c r="C407" s="42"/>
      <c r="D407" s="35"/>
      <c r="E407" s="25"/>
      <c r="F407" s="42"/>
      <c r="G407" s="30"/>
      <c r="H407" s="25"/>
      <c r="I407" s="43"/>
      <c r="J407" s="25"/>
      <c r="K407" s="25"/>
      <c r="L407" s="44"/>
      <c r="M407" s="44"/>
      <c r="N407" s="44"/>
      <c r="O407" s="42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</row>
    <row r="408" spans="1:63" ht="14.25" customHeight="1" x14ac:dyDescent="0.25">
      <c r="A408" s="41"/>
      <c r="B408" s="42"/>
      <c r="C408" s="42"/>
      <c r="D408" s="35"/>
      <c r="E408" s="25"/>
      <c r="F408" s="42"/>
      <c r="G408" s="30"/>
      <c r="H408" s="25"/>
      <c r="I408" s="43"/>
      <c r="J408" s="25"/>
      <c r="K408" s="25"/>
      <c r="L408" s="44"/>
      <c r="M408" s="44"/>
      <c r="N408" s="44"/>
      <c r="O408" s="42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</row>
    <row r="409" spans="1:63" ht="14.25" customHeight="1" x14ac:dyDescent="0.25">
      <c r="A409" s="41"/>
      <c r="B409" s="42"/>
      <c r="C409" s="42"/>
      <c r="D409" s="35"/>
      <c r="E409" s="25"/>
      <c r="F409" s="42"/>
      <c r="G409" s="30"/>
      <c r="H409" s="25"/>
      <c r="I409" s="43"/>
      <c r="J409" s="25"/>
      <c r="K409" s="25"/>
      <c r="L409" s="44"/>
      <c r="M409" s="44"/>
      <c r="N409" s="44"/>
      <c r="O409" s="42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</row>
    <row r="410" spans="1:63" ht="14.25" customHeight="1" x14ac:dyDescent="0.25">
      <c r="A410" s="41"/>
      <c r="B410" s="42"/>
      <c r="C410" s="42"/>
      <c r="D410" s="35"/>
      <c r="E410" s="25"/>
      <c r="F410" s="42"/>
      <c r="G410" s="30"/>
      <c r="H410" s="25"/>
      <c r="I410" s="43"/>
      <c r="J410" s="25"/>
      <c r="K410" s="25"/>
      <c r="L410" s="44"/>
      <c r="M410" s="44"/>
      <c r="N410" s="44"/>
      <c r="O410" s="42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</row>
    <row r="411" spans="1:63" ht="14.25" customHeight="1" x14ac:dyDescent="0.25">
      <c r="A411" s="41"/>
      <c r="B411" s="42"/>
      <c r="C411" s="42"/>
      <c r="D411" s="35"/>
      <c r="E411" s="25"/>
      <c r="F411" s="42"/>
      <c r="G411" s="30"/>
      <c r="H411" s="25"/>
      <c r="I411" s="43"/>
      <c r="J411" s="25"/>
      <c r="K411" s="25"/>
      <c r="L411" s="44"/>
      <c r="M411" s="44"/>
      <c r="N411" s="44"/>
      <c r="O411" s="42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</row>
    <row r="412" spans="1:63" ht="14.25" customHeight="1" x14ac:dyDescent="0.25">
      <c r="A412" s="41"/>
      <c r="B412" s="42"/>
      <c r="C412" s="42"/>
      <c r="D412" s="35"/>
      <c r="E412" s="25"/>
      <c r="F412" s="42"/>
      <c r="G412" s="30"/>
      <c r="H412" s="25"/>
      <c r="I412" s="43"/>
      <c r="J412" s="25"/>
      <c r="K412" s="25"/>
      <c r="L412" s="44"/>
      <c r="M412" s="44"/>
      <c r="N412" s="44"/>
      <c r="O412" s="42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</row>
    <row r="413" spans="1:63" ht="14.25" customHeight="1" x14ac:dyDescent="0.25">
      <c r="A413" s="41"/>
      <c r="B413" s="42"/>
      <c r="C413" s="42"/>
      <c r="D413" s="35"/>
      <c r="E413" s="25"/>
      <c r="F413" s="42"/>
      <c r="G413" s="30"/>
      <c r="H413" s="25"/>
      <c r="I413" s="43"/>
      <c r="J413" s="25"/>
      <c r="K413" s="25"/>
      <c r="L413" s="44"/>
      <c r="M413" s="44"/>
      <c r="N413" s="44"/>
      <c r="O413" s="42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</row>
    <row r="414" spans="1:63" ht="14.25" customHeight="1" x14ac:dyDescent="0.25">
      <c r="A414" s="41"/>
      <c r="B414" s="42"/>
      <c r="C414" s="42"/>
      <c r="D414" s="35"/>
      <c r="E414" s="25"/>
      <c r="F414" s="42"/>
      <c r="G414" s="30"/>
      <c r="H414" s="25"/>
      <c r="I414" s="43"/>
      <c r="J414" s="25"/>
      <c r="K414" s="25"/>
      <c r="L414" s="44"/>
      <c r="M414" s="44"/>
      <c r="N414" s="44"/>
      <c r="O414" s="42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</row>
    <row r="415" spans="1:63" ht="14.25" customHeight="1" x14ac:dyDescent="0.25">
      <c r="A415" s="41"/>
      <c r="B415" s="42"/>
      <c r="C415" s="42"/>
      <c r="D415" s="35"/>
      <c r="E415" s="25"/>
      <c r="F415" s="42"/>
      <c r="G415" s="30"/>
      <c r="H415" s="25"/>
      <c r="I415" s="43"/>
      <c r="J415" s="25"/>
      <c r="K415" s="25"/>
      <c r="L415" s="44"/>
      <c r="M415" s="44"/>
      <c r="N415" s="44"/>
      <c r="O415" s="42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</row>
    <row r="416" spans="1:63" ht="14.25" customHeight="1" x14ac:dyDescent="0.25">
      <c r="A416" s="41"/>
      <c r="B416" s="42"/>
      <c r="C416" s="42"/>
      <c r="D416" s="35"/>
      <c r="E416" s="25"/>
      <c r="F416" s="42"/>
      <c r="G416" s="30"/>
      <c r="H416" s="25"/>
      <c r="I416" s="43"/>
      <c r="J416" s="25"/>
      <c r="K416" s="25"/>
      <c r="L416" s="44"/>
      <c r="M416" s="44"/>
      <c r="N416" s="44"/>
      <c r="O416" s="42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</row>
    <row r="417" spans="1:63" ht="14.25" customHeight="1" x14ac:dyDescent="0.25">
      <c r="A417" s="41"/>
      <c r="B417" s="42"/>
      <c r="C417" s="42"/>
      <c r="D417" s="35"/>
      <c r="E417" s="25"/>
      <c r="F417" s="42"/>
      <c r="G417" s="30"/>
      <c r="H417" s="25"/>
      <c r="I417" s="43"/>
      <c r="J417" s="25"/>
      <c r="K417" s="25"/>
      <c r="L417" s="44"/>
      <c r="M417" s="44"/>
      <c r="N417" s="44"/>
      <c r="O417" s="42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</row>
    <row r="418" spans="1:63" ht="14.25" customHeight="1" x14ac:dyDescent="0.25">
      <c r="A418" s="41"/>
      <c r="B418" s="42"/>
      <c r="C418" s="42"/>
      <c r="D418" s="35"/>
      <c r="E418" s="25"/>
      <c r="F418" s="42"/>
      <c r="G418" s="30"/>
      <c r="H418" s="25"/>
      <c r="I418" s="43"/>
      <c r="J418" s="25"/>
      <c r="K418" s="25"/>
      <c r="L418" s="44"/>
      <c r="M418" s="44"/>
      <c r="N418" s="44"/>
      <c r="O418" s="42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</row>
    <row r="419" spans="1:63" ht="14.25" customHeight="1" x14ac:dyDescent="0.25">
      <c r="A419" s="41"/>
      <c r="B419" s="42"/>
      <c r="C419" s="42"/>
      <c r="D419" s="35"/>
      <c r="E419" s="25"/>
      <c r="F419" s="42"/>
      <c r="G419" s="30"/>
      <c r="H419" s="25"/>
      <c r="I419" s="43"/>
      <c r="J419" s="25"/>
      <c r="K419" s="25"/>
      <c r="L419" s="44"/>
      <c r="M419" s="44"/>
      <c r="N419" s="44"/>
      <c r="O419" s="42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</row>
    <row r="420" spans="1:63" ht="14.25" customHeight="1" x14ac:dyDescent="0.25">
      <c r="A420" s="41"/>
      <c r="B420" s="42"/>
      <c r="C420" s="42"/>
      <c r="D420" s="35"/>
      <c r="E420" s="25"/>
      <c r="F420" s="42"/>
      <c r="G420" s="30"/>
      <c r="H420" s="25"/>
      <c r="I420" s="43"/>
      <c r="J420" s="25"/>
      <c r="K420" s="25"/>
      <c r="L420" s="44"/>
      <c r="M420" s="44"/>
      <c r="N420" s="44"/>
      <c r="O420" s="42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</row>
    <row r="421" spans="1:63" ht="14.25" customHeight="1" x14ac:dyDescent="0.25">
      <c r="A421" s="41"/>
      <c r="B421" s="42"/>
      <c r="C421" s="42"/>
      <c r="D421" s="35"/>
      <c r="E421" s="25"/>
      <c r="F421" s="42"/>
      <c r="G421" s="30"/>
      <c r="H421" s="25"/>
      <c r="I421" s="43"/>
      <c r="J421" s="25"/>
      <c r="K421" s="25"/>
      <c r="L421" s="44"/>
      <c r="M421" s="44"/>
      <c r="N421" s="44"/>
      <c r="O421" s="42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</row>
    <row r="422" spans="1:63" ht="14.25" customHeight="1" x14ac:dyDescent="0.25">
      <c r="A422" s="41"/>
      <c r="B422" s="42"/>
      <c r="C422" s="42"/>
      <c r="D422" s="35"/>
      <c r="E422" s="25"/>
      <c r="F422" s="42"/>
      <c r="G422" s="30"/>
      <c r="H422" s="25"/>
      <c r="I422" s="43"/>
      <c r="J422" s="25"/>
      <c r="K422" s="25"/>
      <c r="L422" s="44"/>
      <c r="M422" s="44"/>
      <c r="N422" s="44"/>
      <c r="O422" s="42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</row>
    <row r="423" spans="1:63" ht="14.25" customHeight="1" x14ac:dyDescent="0.25">
      <c r="A423" s="41"/>
      <c r="B423" s="42"/>
      <c r="C423" s="42"/>
      <c r="D423" s="35"/>
      <c r="E423" s="25"/>
      <c r="F423" s="42"/>
      <c r="G423" s="30"/>
      <c r="H423" s="25"/>
      <c r="I423" s="43"/>
      <c r="J423" s="25"/>
      <c r="K423" s="25"/>
      <c r="L423" s="44"/>
      <c r="M423" s="44"/>
      <c r="N423" s="44"/>
      <c r="O423" s="42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</row>
    <row r="424" spans="1:63" ht="14.25" customHeight="1" x14ac:dyDescent="0.25">
      <c r="A424" s="41"/>
      <c r="B424" s="42"/>
      <c r="C424" s="42"/>
      <c r="D424" s="35"/>
      <c r="E424" s="25"/>
      <c r="F424" s="42"/>
      <c r="G424" s="30"/>
      <c r="H424" s="25"/>
      <c r="I424" s="43"/>
      <c r="J424" s="25"/>
      <c r="K424" s="25"/>
      <c r="L424" s="44"/>
      <c r="M424" s="44"/>
      <c r="N424" s="44"/>
      <c r="O424" s="42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</row>
    <row r="425" spans="1:63" ht="14.25" customHeight="1" x14ac:dyDescent="0.25">
      <c r="A425" s="41"/>
      <c r="B425" s="42"/>
      <c r="C425" s="42"/>
      <c r="D425" s="35"/>
      <c r="E425" s="25"/>
      <c r="F425" s="42"/>
      <c r="G425" s="30"/>
      <c r="H425" s="25"/>
      <c r="I425" s="43"/>
      <c r="J425" s="25"/>
      <c r="K425" s="25"/>
      <c r="L425" s="44"/>
      <c r="M425" s="44"/>
      <c r="N425" s="44"/>
      <c r="O425" s="42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</row>
    <row r="426" spans="1:63" ht="14.25" customHeight="1" x14ac:dyDescent="0.25">
      <c r="A426" s="41"/>
      <c r="B426" s="42"/>
      <c r="C426" s="42"/>
      <c r="D426" s="35"/>
      <c r="E426" s="25"/>
      <c r="F426" s="42"/>
      <c r="G426" s="30"/>
      <c r="H426" s="25"/>
      <c r="I426" s="43"/>
      <c r="J426" s="25"/>
      <c r="K426" s="25"/>
      <c r="L426" s="44"/>
      <c r="M426" s="44"/>
      <c r="N426" s="44"/>
      <c r="O426" s="42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</row>
    <row r="427" spans="1:63" ht="14.25" customHeight="1" x14ac:dyDescent="0.25">
      <c r="A427" s="41"/>
      <c r="B427" s="42"/>
      <c r="C427" s="42"/>
      <c r="D427" s="35"/>
      <c r="E427" s="25"/>
      <c r="F427" s="42"/>
      <c r="G427" s="30"/>
      <c r="H427" s="25"/>
      <c r="I427" s="43"/>
      <c r="J427" s="25"/>
      <c r="K427" s="25"/>
      <c r="L427" s="44"/>
      <c r="M427" s="44"/>
      <c r="N427" s="44"/>
      <c r="O427" s="42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</row>
    <row r="428" spans="1:63" ht="14.25" customHeight="1" x14ac:dyDescent="0.25">
      <c r="A428" s="41"/>
      <c r="B428" s="42"/>
      <c r="C428" s="42"/>
      <c r="D428" s="35"/>
      <c r="E428" s="25"/>
      <c r="F428" s="42"/>
      <c r="G428" s="30"/>
      <c r="H428" s="25"/>
      <c r="I428" s="43"/>
      <c r="J428" s="25"/>
      <c r="K428" s="25"/>
      <c r="L428" s="44"/>
      <c r="M428" s="44"/>
      <c r="N428" s="44"/>
      <c r="O428" s="42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</row>
    <row r="429" spans="1:63" ht="14.25" customHeight="1" x14ac:dyDescent="0.25">
      <c r="A429" s="41"/>
      <c r="B429" s="42"/>
      <c r="C429" s="42"/>
      <c r="D429" s="35"/>
      <c r="E429" s="25"/>
      <c r="F429" s="42"/>
      <c r="G429" s="30"/>
      <c r="H429" s="25"/>
      <c r="I429" s="43"/>
      <c r="J429" s="25"/>
      <c r="K429" s="25"/>
      <c r="L429" s="44"/>
      <c r="M429" s="44"/>
      <c r="N429" s="44"/>
      <c r="O429" s="42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</row>
    <row r="430" spans="1:63" ht="14.25" customHeight="1" x14ac:dyDescent="0.25">
      <c r="A430" s="41"/>
      <c r="B430" s="42"/>
      <c r="C430" s="42"/>
      <c r="D430" s="35"/>
      <c r="E430" s="25"/>
      <c r="F430" s="42"/>
      <c r="G430" s="30"/>
      <c r="H430" s="25"/>
      <c r="I430" s="43"/>
      <c r="J430" s="25"/>
      <c r="K430" s="25"/>
      <c r="L430" s="44"/>
      <c r="M430" s="44"/>
      <c r="N430" s="44"/>
      <c r="O430" s="42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</row>
    <row r="431" spans="1:63" ht="14.25" customHeight="1" x14ac:dyDescent="0.25">
      <c r="A431" s="41"/>
      <c r="B431" s="42"/>
      <c r="C431" s="42"/>
      <c r="D431" s="35"/>
      <c r="E431" s="25"/>
      <c r="F431" s="42"/>
      <c r="G431" s="30"/>
      <c r="H431" s="25"/>
      <c r="I431" s="43"/>
      <c r="J431" s="25"/>
      <c r="K431" s="25"/>
      <c r="L431" s="44"/>
      <c r="M431" s="44"/>
      <c r="N431" s="44"/>
      <c r="O431" s="42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</row>
    <row r="432" spans="1:63" ht="14.25" customHeight="1" x14ac:dyDescent="0.25">
      <c r="A432" s="41"/>
      <c r="B432" s="42"/>
      <c r="C432" s="42"/>
      <c r="D432" s="35"/>
      <c r="E432" s="25"/>
      <c r="F432" s="42"/>
      <c r="G432" s="30"/>
      <c r="H432" s="25"/>
      <c r="I432" s="43"/>
      <c r="J432" s="25"/>
      <c r="K432" s="25"/>
      <c r="L432" s="44"/>
      <c r="M432" s="44"/>
      <c r="N432" s="44"/>
      <c r="O432" s="42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</row>
    <row r="433" spans="1:63" ht="14.25" customHeight="1" x14ac:dyDescent="0.25">
      <c r="A433" s="41"/>
      <c r="B433" s="42"/>
      <c r="C433" s="42"/>
      <c r="D433" s="35"/>
      <c r="E433" s="25"/>
      <c r="F433" s="42"/>
      <c r="G433" s="30"/>
      <c r="H433" s="25"/>
      <c r="I433" s="43"/>
      <c r="J433" s="25"/>
      <c r="K433" s="25"/>
      <c r="L433" s="44"/>
      <c r="M433" s="44"/>
      <c r="N433" s="44"/>
      <c r="O433" s="42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</row>
    <row r="434" spans="1:63" ht="14.25" customHeight="1" x14ac:dyDescent="0.25">
      <c r="A434" s="41"/>
      <c r="B434" s="42"/>
      <c r="C434" s="42"/>
      <c r="D434" s="35"/>
      <c r="E434" s="25"/>
      <c r="F434" s="42"/>
      <c r="G434" s="30"/>
      <c r="H434" s="25"/>
      <c r="I434" s="43"/>
      <c r="J434" s="25"/>
      <c r="K434" s="25"/>
      <c r="L434" s="44"/>
      <c r="M434" s="44"/>
      <c r="N434" s="44"/>
      <c r="O434" s="42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</row>
    <row r="435" spans="1:63" ht="14.25" customHeight="1" x14ac:dyDescent="0.25">
      <c r="A435" s="41"/>
      <c r="B435" s="42"/>
      <c r="C435" s="42"/>
      <c r="D435" s="35"/>
      <c r="E435" s="25"/>
      <c r="F435" s="42"/>
      <c r="G435" s="30"/>
      <c r="H435" s="25"/>
      <c r="I435" s="43"/>
      <c r="J435" s="25"/>
      <c r="K435" s="25"/>
      <c r="L435" s="44"/>
      <c r="M435" s="44"/>
      <c r="N435" s="44"/>
      <c r="O435" s="42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</row>
    <row r="436" spans="1:63" ht="14.25" customHeight="1" x14ac:dyDescent="0.25">
      <c r="A436" s="41"/>
      <c r="B436" s="42"/>
      <c r="C436" s="42"/>
      <c r="D436" s="35"/>
      <c r="E436" s="25"/>
      <c r="F436" s="42"/>
      <c r="G436" s="30"/>
      <c r="H436" s="25"/>
      <c r="I436" s="43"/>
      <c r="J436" s="25"/>
      <c r="K436" s="25"/>
      <c r="L436" s="44"/>
      <c r="M436" s="44"/>
      <c r="N436" s="44"/>
      <c r="O436" s="42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</row>
    <row r="437" spans="1:63" ht="14.25" customHeight="1" x14ac:dyDescent="0.25">
      <c r="A437" s="41"/>
      <c r="B437" s="42"/>
      <c r="C437" s="42"/>
      <c r="D437" s="35"/>
      <c r="E437" s="25"/>
      <c r="F437" s="42"/>
      <c r="G437" s="30"/>
      <c r="H437" s="25"/>
      <c r="I437" s="43"/>
      <c r="J437" s="25"/>
      <c r="K437" s="25"/>
      <c r="L437" s="44"/>
      <c r="M437" s="44"/>
      <c r="N437" s="44"/>
      <c r="O437" s="42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</row>
    <row r="438" spans="1:63" ht="14.25" customHeight="1" x14ac:dyDescent="0.25">
      <c r="A438" s="41"/>
      <c r="B438" s="42"/>
      <c r="C438" s="42"/>
      <c r="D438" s="35"/>
      <c r="E438" s="25"/>
      <c r="F438" s="42"/>
      <c r="G438" s="30"/>
      <c r="H438" s="25"/>
      <c r="I438" s="43"/>
      <c r="J438" s="25"/>
      <c r="K438" s="25"/>
      <c r="L438" s="44"/>
      <c r="M438" s="44"/>
      <c r="N438" s="44"/>
      <c r="O438" s="42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</row>
    <row r="439" spans="1:63" ht="14.25" customHeight="1" x14ac:dyDescent="0.25">
      <c r="A439" s="41"/>
      <c r="B439" s="42"/>
      <c r="C439" s="42"/>
      <c r="D439" s="35"/>
      <c r="E439" s="25"/>
      <c r="F439" s="42"/>
      <c r="G439" s="30"/>
      <c r="H439" s="25"/>
      <c r="I439" s="43"/>
      <c r="J439" s="25"/>
      <c r="K439" s="25"/>
      <c r="L439" s="44"/>
      <c r="M439" s="44"/>
      <c r="N439" s="44"/>
      <c r="O439" s="42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</row>
    <row r="440" spans="1:63" ht="14.25" customHeight="1" x14ac:dyDescent="0.25">
      <c r="A440" s="41"/>
      <c r="B440" s="42"/>
      <c r="C440" s="42"/>
      <c r="D440" s="35"/>
      <c r="E440" s="25"/>
      <c r="F440" s="42"/>
      <c r="G440" s="30"/>
      <c r="H440" s="25"/>
      <c r="I440" s="43"/>
      <c r="J440" s="25"/>
      <c r="K440" s="25"/>
      <c r="L440" s="44"/>
      <c r="M440" s="44"/>
      <c r="N440" s="44"/>
      <c r="O440" s="42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</row>
    <row r="441" spans="1:63" ht="14.25" customHeight="1" x14ac:dyDescent="0.25">
      <c r="A441" s="41"/>
      <c r="B441" s="42"/>
      <c r="C441" s="42"/>
      <c r="D441" s="35"/>
      <c r="E441" s="25"/>
      <c r="F441" s="42"/>
      <c r="G441" s="30"/>
      <c r="H441" s="25"/>
      <c r="I441" s="43"/>
      <c r="J441" s="25"/>
      <c r="K441" s="25"/>
      <c r="L441" s="44"/>
      <c r="M441" s="44"/>
      <c r="N441" s="44"/>
      <c r="O441" s="42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</row>
    <row r="442" spans="1:63" ht="14.25" customHeight="1" x14ac:dyDescent="0.25">
      <c r="A442" s="41"/>
      <c r="B442" s="42"/>
      <c r="C442" s="42"/>
      <c r="D442" s="35"/>
      <c r="E442" s="25"/>
      <c r="F442" s="42"/>
      <c r="G442" s="30"/>
      <c r="H442" s="25"/>
      <c r="I442" s="43"/>
      <c r="J442" s="25"/>
      <c r="K442" s="25"/>
      <c r="L442" s="44"/>
      <c r="M442" s="44"/>
      <c r="N442" s="44"/>
      <c r="O442" s="42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</row>
    <row r="443" spans="1:63" ht="14.25" customHeight="1" x14ac:dyDescent="0.25">
      <c r="A443" s="41"/>
      <c r="B443" s="42"/>
      <c r="C443" s="42"/>
      <c r="D443" s="35"/>
      <c r="E443" s="25"/>
      <c r="F443" s="42"/>
      <c r="G443" s="30"/>
      <c r="H443" s="25"/>
      <c r="I443" s="43"/>
      <c r="J443" s="25"/>
      <c r="K443" s="25"/>
      <c r="L443" s="44"/>
      <c r="M443" s="44"/>
      <c r="N443" s="44"/>
      <c r="O443" s="42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</row>
    <row r="444" spans="1:63" ht="14.25" customHeight="1" x14ac:dyDescent="0.25">
      <c r="A444" s="41"/>
      <c r="B444" s="42"/>
      <c r="C444" s="42"/>
      <c r="D444" s="35"/>
      <c r="E444" s="25"/>
      <c r="F444" s="42"/>
      <c r="G444" s="30"/>
      <c r="H444" s="25"/>
      <c r="I444" s="43"/>
      <c r="J444" s="25"/>
      <c r="K444" s="25"/>
      <c r="L444" s="44"/>
      <c r="M444" s="44"/>
      <c r="N444" s="44"/>
      <c r="O444" s="42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</row>
    <row r="445" spans="1:63" ht="14.25" customHeight="1" x14ac:dyDescent="0.25">
      <c r="A445" s="41"/>
      <c r="B445" s="42"/>
      <c r="C445" s="42"/>
      <c r="D445" s="35"/>
      <c r="E445" s="25"/>
      <c r="F445" s="42"/>
      <c r="G445" s="30"/>
      <c r="H445" s="25"/>
      <c r="I445" s="43"/>
      <c r="J445" s="25"/>
      <c r="K445" s="25"/>
      <c r="L445" s="44"/>
      <c r="M445" s="44"/>
      <c r="N445" s="44"/>
      <c r="O445" s="42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</row>
    <row r="446" spans="1:63" ht="14.25" customHeight="1" x14ac:dyDescent="0.25">
      <c r="A446" s="41"/>
      <c r="B446" s="42"/>
      <c r="C446" s="42"/>
      <c r="D446" s="35"/>
      <c r="E446" s="25"/>
      <c r="F446" s="42"/>
      <c r="G446" s="30"/>
      <c r="H446" s="25"/>
      <c r="I446" s="43"/>
      <c r="J446" s="25"/>
      <c r="K446" s="25"/>
      <c r="L446" s="44"/>
      <c r="M446" s="44"/>
      <c r="N446" s="44"/>
      <c r="O446" s="42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</row>
    <row r="447" spans="1:63" ht="14.25" customHeight="1" x14ac:dyDescent="0.25">
      <c r="A447" s="41"/>
      <c r="B447" s="42"/>
      <c r="C447" s="42"/>
      <c r="D447" s="35"/>
      <c r="E447" s="25"/>
      <c r="F447" s="42"/>
      <c r="G447" s="30"/>
      <c r="H447" s="25"/>
      <c r="I447" s="43"/>
      <c r="J447" s="25"/>
      <c r="K447" s="25"/>
      <c r="L447" s="44"/>
      <c r="M447" s="44"/>
      <c r="N447" s="44"/>
      <c r="O447" s="42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</row>
    <row r="448" spans="1:63" ht="14.25" customHeight="1" x14ac:dyDescent="0.25">
      <c r="A448" s="41"/>
      <c r="B448" s="42"/>
      <c r="C448" s="42"/>
      <c r="D448" s="35"/>
      <c r="E448" s="25"/>
      <c r="F448" s="42"/>
      <c r="G448" s="30"/>
      <c r="H448" s="25"/>
      <c r="I448" s="43"/>
      <c r="J448" s="25"/>
      <c r="K448" s="25"/>
      <c r="L448" s="44"/>
      <c r="M448" s="44"/>
      <c r="N448" s="44"/>
      <c r="O448" s="42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</row>
    <row r="449" spans="1:63" ht="14.25" customHeight="1" x14ac:dyDescent="0.25">
      <c r="A449" s="41"/>
      <c r="B449" s="42"/>
      <c r="C449" s="42"/>
      <c r="D449" s="35"/>
      <c r="E449" s="25"/>
      <c r="F449" s="42"/>
      <c r="G449" s="30"/>
      <c r="H449" s="25"/>
      <c r="I449" s="43"/>
      <c r="J449" s="25"/>
      <c r="K449" s="25"/>
      <c r="L449" s="44"/>
      <c r="M449" s="44"/>
      <c r="N449" s="44"/>
      <c r="O449" s="42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</row>
    <row r="450" spans="1:63" ht="14.25" customHeight="1" x14ac:dyDescent="0.25">
      <c r="A450" s="41"/>
      <c r="B450" s="42"/>
      <c r="C450" s="42"/>
      <c r="D450" s="35"/>
      <c r="E450" s="25"/>
      <c r="F450" s="42"/>
      <c r="G450" s="30"/>
      <c r="H450" s="25"/>
      <c r="I450" s="43"/>
      <c r="J450" s="25"/>
      <c r="K450" s="25"/>
      <c r="L450" s="44"/>
      <c r="M450" s="44"/>
      <c r="N450" s="44"/>
      <c r="O450" s="42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</row>
    <row r="451" spans="1:63" ht="14.25" customHeight="1" x14ac:dyDescent="0.25">
      <c r="A451" s="41"/>
      <c r="B451" s="42"/>
      <c r="C451" s="42"/>
      <c r="D451" s="35"/>
      <c r="E451" s="25"/>
      <c r="F451" s="42"/>
      <c r="G451" s="30"/>
      <c r="H451" s="25"/>
      <c r="I451" s="43"/>
      <c r="J451" s="25"/>
      <c r="K451" s="25"/>
      <c r="L451" s="44"/>
      <c r="M451" s="44"/>
      <c r="N451" s="44"/>
      <c r="O451" s="42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</row>
    <row r="452" spans="1:63" ht="14.25" customHeight="1" x14ac:dyDescent="0.25">
      <c r="A452" s="41"/>
      <c r="B452" s="42"/>
      <c r="C452" s="42"/>
      <c r="D452" s="35"/>
      <c r="E452" s="25"/>
      <c r="F452" s="42"/>
      <c r="G452" s="30"/>
      <c r="H452" s="25"/>
      <c r="I452" s="43"/>
      <c r="J452" s="25"/>
      <c r="K452" s="25"/>
      <c r="L452" s="44"/>
      <c r="M452" s="44"/>
      <c r="N452" s="44"/>
      <c r="O452" s="42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</row>
    <row r="453" spans="1:63" ht="14.25" customHeight="1" x14ac:dyDescent="0.25">
      <c r="A453" s="41"/>
      <c r="B453" s="42"/>
      <c r="C453" s="42"/>
      <c r="D453" s="35"/>
      <c r="E453" s="25"/>
      <c r="F453" s="42"/>
      <c r="G453" s="30"/>
      <c r="H453" s="25"/>
      <c r="I453" s="43"/>
      <c r="J453" s="25"/>
      <c r="K453" s="25"/>
      <c r="L453" s="44"/>
      <c r="M453" s="44"/>
      <c r="N453" s="44"/>
      <c r="O453" s="42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</row>
    <row r="454" spans="1:63" ht="14.25" customHeight="1" x14ac:dyDescent="0.25">
      <c r="A454" s="41"/>
      <c r="B454" s="42"/>
      <c r="C454" s="42"/>
      <c r="D454" s="35"/>
      <c r="E454" s="25"/>
      <c r="F454" s="42"/>
      <c r="G454" s="30"/>
      <c r="H454" s="25"/>
      <c r="I454" s="43"/>
      <c r="J454" s="25"/>
      <c r="K454" s="25"/>
      <c r="L454" s="44"/>
      <c r="M454" s="44"/>
      <c r="N454" s="44"/>
      <c r="O454" s="42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</row>
    <row r="455" spans="1:63" ht="14.25" customHeight="1" x14ac:dyDescent="0.25">
      <c r="A455" s="41"/>
      <c r="B455" s="42"/>
      <c r="C455" s="42"/>
      <c r="D455" s="35"/>
      <c r="E455" s="25"/>
      <c r="F455" s="42"/>
      <c r="G455" s="30"/>
      <c r="H455" s="25"/>
      <c r="I455" s="43"/>
      <c r="J455" s="25"/>
      <c r="K455" s="25"/>
      <c r="L455" s="44"/>
      <c r="M455" s="44"/>
      <c r="N455" s="44"/>
      <c r="O455" s="42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</row>
    <row r="456" spans="1:63" ht="14.25" customHeight="1" x14ac:dyDescent="0.25">
      <c r="A456" s="41"/>
      <c r="B456" s="42"/>
      <c r="C456" s="42"/>
      <c r="D456" s="35"/>
      <c r="E456" s="25"/>
      <c r="F456" s="42"/>
      <c r="G456" s="30"/>
      <c r="H456" s="25"/>
      <c r="I456" s="43"/>
      <c r="J456" s="25"/>
      <c r="K456" s="25"/>
      <c r="L456" s="44"/>
      <c r="M456" s="44"/>
      <c r="N456" s="44"/>
      <c r="O456" s="42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</row>
    <row r="457" spans="1:63" ht="14.25" customHeight="1" x14ac:dyDescent="0.25">
      <c r="A457" s="41"/>
      <c r="B457" s="42"/>
      <c r="C457" s="42"/>
      <c r="D457" s="35"/>
      <c r="E457" s="25"/>
      <c r="F457" s="42"/>
      <c r="G457" s="30"/>
      <c r="H457" s="25"/>
      <c r="I457" s="43"/>
      <c r="J457" s="25"/>
      <c r="K457" s="25"/>
      <c r="L457" s="44"/>
      <c r="M457" s="44"/>
      <c r="N457" s="44"/>
      <c r="O457" s="42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</row>
    <row r="458" spans="1:63" ht="14.25" customHeight="1" x14ac:dyDescent="0.25">
      <c r="A458" s="41"/>
      <c r="B458" s="42"/>
      <c r="C458" s="42"/>
      <c r="D458" s="35"/>
      <c r="E458" s="25"/>
      <c r="F458" s="42"/>
      <c r="G458" s="30"/>
      <c r="H458" s="25"/>
      <c r="I458" s="43"/>
      <c r="J458" s="25"/>
      <c r="K458" s="25"/>
      <c r="L458" s="44"/>
      <c r="M458" s="44"/>
      <c r="N458" s="44"/>
      <c r="O458" s="42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</row>
    <row r="459" spans="1:63" ht="14.25" customHeight="1" x14ac:dyDescent="0.25">
      <c r="A459" s="41"/>
      <c r="B459" s="42"/>
      <c r="C459" s="42"/>
      <c r="D459" s="35"/>
      <c r="E459" s="25"/>
      <c r="F459" s="42"/>
      <c r="G459" s="30"/>
      <c r="H459" s="25"/>
      <c r="I459" s="43"/>
      <c r="J459" s="25"/>
      <c r="K459" s="25"/>
      <c r="L459" s="44"/>
      <c r="M459" s="44"/>
      <c r="N459" s="44"/>
      <c r="O459" s="42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</row>
    <row r="460" spans="1:63" ht="14.25" customHeight="1" x14ac:dyDescent="0.25">
      <c r="A460" s="41"/>
      <c r="B460" s="42"/>
      <c r="C460" s="42"/>
      <c r="D460" s="35"/>
      <c r="E460" s="25"/>
      <c r="F460" s="42"/>
      <c r="G460" s="30"/>
      <c r="H460" s="25"/>
      <c r="I460" s="43"/>
      <c r="J460" s="25"/>
      <c r="K460" s="25"/>
      <c r="L460" s="44"/>
      <c r="M460" s="44"/>
      <c r="N460" s="44"/>
      <c r="O460" s="42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</row>
    <row r="461" spans="1:63" ht="14.25" customHeight="1" x14ac:dyDescent="0.25">
      <c r="A461" s="41"/>
      <c r="B461" s="42"/>
      <c r="C461" s="42"/>
      <c r="D461" s="35"/>
      <c r="E461" s="25"/>
      <c r="F461" s="42"/>
      <c r="G461" s="30"/>
      <c r="H461" s="25"/>
      <c r="I461" s="43"/>
      <c r="J461" s="25"/>
      <c r="K461" s="25"/>
      <c r="L461" s="44"/>
      <c r="M461" s="44"/>
      <c r="N461" s="44"/>
      <c r="O461" s="42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</row>
    <row r="462" spans="1:63" ht="14.25" customHeight="1" x14ac:dyDescent="0.25">
      <c r="A462" s="41"/>
      <c r="B462" s="42"/>
      <c r="C462" s="42"/>
      <c r="D462" s="35"/>
      <c r="E462" s="25"/>
      <c r="F462" s="42"/>
      <c r="G462" s="30"/>
      <c r="H462" s="25"/>
      <c r="I462" s="43"/>
      <c r="J462" s="25"/>
      <c r="K462" s="25"/>
      <c r="L462" s="44"/>
      <c r="M462" s="44"/>
      <c r="N462" s="44"/>
      <c r="O462" s="42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</row>
    <row r="463" spans="1:63" ht="14.25" customHeight="1" x14ac:dyDescent="0.25">
      <c r="A463" s="41"/>
      <c r="B463" s="42"/>
      <c r="C463" s="42"/>
      <c r="D463" s="35"/>
      <c r="E463" s="25"/>
      <c r="F463" s="42"/>
      <c r="G463" s="30"/>
      <c r="H463" s="25"/>
      <c r="I463" s="43"/>
      <c r="J463" s="25"/>
      <c r="K463" s="25"/>
      <c r="L463" s="44"/>
      <c r="M463" s="44"/>
      <c r="N463" s="44"/>
      <c r="O463" s="42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</row>
    <row r="464" spans="1:63" ht="14.25" customHeight="1" x14ac:dyDescent="0.25">
      <c r="A464" s="41"/>
      <c r="B464" s="42"/>
      <c r="C464" s="42"/>
      <c r="D464" s="35"/>
      <c r="E464" s="25"/>
      <c r="F464" s="42"/>
      <c r="G464" s="30"/>
      <c r="H464" s="25"/>
      <c r="I464" s="43"/>
      <c r="J464" s="25"/>
      <c r="K464" s="25"/>
      <c r="L464" s="44"/>
      <c r="M464" s="44"/>
      <c r="N464" s="44"/>
      <c r="O464" s="42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</row>
    <row r="465" spans="1:63" ht="14.25" customHeight="1" x14ac:dyDescent="0.25">
      <c r="A465" s="41"/>
      <c r="B465" s="42"/>
      <c r="C465" s="42"/>
      <c r="D465" s="35"/>
      <c r="E465" s="25"/>
      <c r="F465" s="42"/>
      <c r="G465" s="30"/>
      <c r="H465" s="25"/>
      <c r="I465" s="43"/>
      <c r="J465" s="25"/>
      <c r="K465" s="25"/>
      <c r="L465" s="44"/>
      <c r="M465" s="44"/>
      <c r="N465" s="44"/>
      <c r="O465" s="42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</row>
    <row r="466" spans="1:63" ht="14.25" customHeight="1" x14ac:dyDescent="0.25">
      <c r="A466" s="41"/>
      <c r="B466" s="42"/>
      <c r="C466" s="42"/>
      <c r="D466" s="35"/>
      <c r="E466" s="25"/>
      <c r="F466" s="42"/>
      <c r="G466" s="30"/>
      <c r="H466" s="25"/>
      <c r="I466" s="43"/>
      <c r="J466" s="25"/>
      <c r="K466" s="25"/>
      <c r="L466" s="44"/>
      <c r="M466" s="44"/>
      <c r="N466" s="44"/>
      <c r="O466" s="42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</row>
    <row r="467" spans="1:63" ht="14.25" customHeight="1" x14ac:dyDescent="0.25">
      <c r="A467" s="41"/>
      <c r="B467" s="42"/>
      <c r="C467" s="42"/>
      <c r="D467" s="35"/>
      <c r="E467" s="25"/>
      <c r="F467" s="42"/>
      <c r="G467" s="30"/>
      <c r="H467" s="25"/>
      <c r="I467" s="43"/>
      <c r="J467" s="25"/>
      <c r="K467" s="25"/>
      <c r="L467" s="44"/>
      <c r="M467" s="44"/>
      <c r="N467" s="44"/>
      <c r="O467" s="42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</row>
    <row r="468" spans="1:63" ht="14.25" customHeight="1" x14ac:dyDescent="0.25">
      <c r="A468" s="41"/>
      <c r="B468" s="42"/>
      <c r="C468" s="42"/>
      <c r="D468" s="35"/>
      <c r="E468" s="25"/>
      <c r="F468" s="42"/>
      <c r="G468" s="30"/>
      <c r="H468" s="25"/>
      <c r="I468" s="43"/>
      <c r="J468" s="25"/>
      <c r="K468" s="25"/>
      <c r="L468" s="44"/>
      <c r="M468" s="44"/>
      <c r="N468" s="44"/>
      <c r="O468" s="42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</row>
    <row r="469" spans="1:63" ht="14.25" customHeight="1" x14ac:dyDescent="0.25">
      <c r="A469" s="41"/>
      <c r="B469" s="42"/>
      <c r="C469" s="42"/>
      <c r="D469" s="35"/>
      <c r="E469" s="25"/>
      <c r="F469" s="42"/>
      <c r="G469" s="30"/>
      <c r="H469" s="25"/>
      <c r="I469" s="43"/>
      <c r="J469" s="25"/>
      <c r="K469" s="25"/>
      <c r="L469" s="44"/>
      <c r="M469" s="44"/>
      <c r="N469" s="44"/>
      <c r="O469" s="42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</row>
    <row r="470" spans="1:63" ht="14.25" customHeight="1" x14ac:dyDescent="0.25">
      <c r="A470" s="41"/>
      <c r="B470" s="42"/>
      <c r="C470" s="42"/>
      <c r="D470" s="35"/>
      <c r="E470" s="25"/>
      <c r="F470" s="42"/>
      <c r="G470" s="30"/>
      <c r="H470" s="25"/>
      <c r="I470" s="43"/>
      <c r="J470" s="25"/>
      <c r="K470" s="25"/>
      <c r="L470" s="44"/>
      <c r="M470" s="44"/>
      <c r="N470" s="44"/>
      <c r="O470" s="42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</row>
    <row r="471" spans="1:63" ht="14.25" customHeight="1" x14ac:dyDescent="0.25">
      <c r="A471" s="41"/>
      <c r="B471" s="42"/>
      <c r="C471" s="42"/>
      <c r="D471" s="35"/>
      <c r="E471" s="25"/>
      <c r="F471" s="42"/>
      <c r="G471" s="30"/>
      <c r="H471" s="25"/>
      <c r="I471" s="43"/>
      <c r="J471" s="25"/>
      <c r="K471" s="25"/>
      <c r="L471" s="44"/>
      <c r="M471" s="44"/>
      <c r="N471" s="44"/>
      <c r="O471" s="42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</row>
    <row r="472" spans="1:63" ht="14.25" customHeight="1" x14ac:dyDescent="0.25">
      <c r="A472" s="41"/>
      <c r="B472" s="42"/>
      <c r="C472" s="42"/>
      <c r="D472" s="35"/>
      <c r="E472" s="25"/>
      <c r="F472" s="42"/>
      <c r="G472" s="30"/>
      <c r="H472" s="25"/>
      <c r="I472" s="43"/>
      <c r="J472" s="25"/>
      <c r="K472" s="25"/>
      <c r="L472" s="44"/>
      <c r="M472" s="44"/>
      <c r="N472" s="44"/>
      <c r="O472" s="42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</row>
    <row r="473" spans="1:63" ht="14.25" customHeight="1" x14ac:dyDescent="0.25">
      <c r="A473" s="41"/>
      <c r="B473" s="42"/>
      <c r="C473" s="42"/>
      <c r="D473" s="35"/>
      <c r="E473" s="25"/>
      <c r="F473" s="42"/>
      <c r="G473" s="30"/>
      <c r="H473" s="25"/>
      <c r="I473" s="43"/>
      <c r="J473" s="25"/>
      <c r="K473" s="25"/>
      <c r="L473" s="44"/>
      <c r="M473" s="44"/>
      <c r="N473" s="44"/>
      <c r="O473" s="42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</row>
    <row r="474" spans="1:63" ht="14.25" customHeight="1" x14ac:dyDescent="0.25">
      <c r="A474" s="41"/>
      <c r="B474" s="42"/>
      <c r="C474" s="42"/>
      <c r="D474" s="35"/>
      <c r="E474" s="25"/>
      <c r="F474" s="42"/>
      <c r="G474" s="30"/>
      <c r="H474" s="25"/>
      <c r="I474" s="43"/>
      <c r="J474" s="25"/>
      <c r="K474" s="25"/>
      <c r="L474" s="44"/>
      <c r="M474" s="44"/>
      <c r="N474" s="44"/>
      <c r="O474" s="42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</row>
    <row r="475" spans="1:63" ht="14.25" customHeight="1" x14ac:dyDescent="0.25">
      <c r="A475" s="41"/>
      <c r="B475" s="42"/>
      <c r="C475" s="42"/>
      <c r="D475" s="35"/>
      <c r="E475" s="25"/>
      <c r="F475" s="42"/>
      <c r="G475" s="30"/>
      <c r="H475" s="25"/>
      <c r="I475" s="43"/>
      <c r="J475" s="25"/>
      <c r="K475" s="25"/>
      <c r="L475" s="44"/>
      <c r="M475" s="44"/>
      <c r="N475" s="44"/>
      <c r="O475" s="42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</row>
    <row r="476" spans="1:63" ht="14.25" customHeight="1" x14ac:dyDescent="0.25">
      <c r="A476" s="41"/>
      <c r="B476" s="42"/>
      <c r="C476" s="42"/>
      <c r="D476" s="35"/>
      <c r="E476" s="25"/>
      <c r="F476" s="42"/>
      <c r="G476" s="30"/>
      <c r="H476" s="25"/>
      <c r="I476" s="43"/>
      <c r="J476" s="25"/>
      <c r="K476" s="25"/>
      <c r="L476" s="44"/>
      <c r="M476" s="44"/>
      <c r="N476" s="44"/>
      <c r="O476" s="42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</row>
    <row r="477" spans="1:63" ht="14.25" customHeight="1" x14ac:dyDescent="0.25">
      <c r="A477" s="41"/>
      <c r="B477" s="42"/>
      <c r="C477" s="42"/>
      <c r="D477" s="35"/>
      <c r="E477" s="25"/>
      <c r="F477" s="42"/>
      <c r="G477" s="30"/>
      <c r="H477" s="25"/>
      <c r="I477" s="43"/>
      <c r="J477" s="25"/>
      <c r="K477" s="25"/>
      <c r="L477" s="44"/>
      <c r="M477" s="44"/>
      <c r="N477" s="44"/>
      <c r="O477" s="42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</row>
    <row r="478" spans="1:63" ht="14.25" customHeight="1" x14ac:dyDescent="0.25">
      <c r="A478" s="41"/>
      <c r="B478" s="42"/>
      <c r="C478" s="42"/>
      <c r="D478" s="35"/>
      <c r="E478" s="25"/>
      <c r="F478" s="42"/>
      <c r="G478" s="30"/>
      <c r="H478" s="25"/>
      <c r="I478" s="43"/>
      <c r="J478" s="25"/>
      <c r="K478" s="25"/>
      <c r="L478" s="44"/>
      <c r="M478" s="44"/>
      <c r="N478" s="44"/>
      <c r="O478" s="42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</row>
    <row r="479" spans="1:63" ht="14.25" customHeight="1" x14ac:dyDescent="0.25">
      <c r="A479" s="41"/>
      <c r="B479" s="42"/>
      <c r="C479" s="42"/>
      <c r="D479" s="35"/>
      <c r="E479" s="25"/>
      <c r="F479" s="42"/>
      <c r="G479" s="30"/>
      <c r="H479" s="25"/>
      <c r="I479" s="43"/>
      <c r="J479" s="25"/>
      <c r="K479" s="25"/>
      <c r="L479" s="44"/>
      <c r="M479" s="44"/>
      <c r="N479" s="44"/>
      <c r="O479" s="42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</row>
    <row r="480" spans="1:63" ht="14.25" customHeight="1" x14ac:dyDescent="0.25">
      <c r="A480" s="41"/>
      <c r="B480" s="42"/>
      <c r="C480" s="42"/>
      <c r="D480" s="35"/>
      <c r="E480" s="25"/>
      <c r="F480" s="42"/>
      <c r="G480" s="30"/>
      <c r="H480" s="25"/>
      <c r="I480" s="43"/>
      <c r="J480" s="25"/>
      <c r="K480" s="25"/>
      <c r="L480" s="44"/>
      <c r="M480" s="44"/>
      <c r="N480" s="44"/>
      <c r="O480" s="42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</row>
    <row r="481" spans="1:63" ht="14.25" customHeight="1" x14ac:dyDescent="0.25">
      <c r="A481" s="41"/>
      <c r="B481" s="42"/>
      <c r="C481" s="42"/>
      <c r="D481" s="35"/>
      <c r="E481" s="25"/>
      <c r="F481" s="42"/>
      <c r="G481" s="30"/>
      <c r="H481" s="25"/>
      <c r="I481" s="43"/>
      <c r="J481" s="25"/>
      <c r="K481" s="25"/>
      <c r="L481" s="44"/>
      <c r="M481" s="44"/>
      <c r="N481" s="44"/>
      <c r="O481" s="42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</row>
    <row r="482" spans="1:63" ht="14.25" customHeight="1" x14ac:dyDescent="0.25">
      <c r="A482" s="41"/>
      <c r="B482" s="42"/>
      <c r="C482" s="42"/>
      <c r="D482" s="35"/>
      <c r="E482" s="25"/>
      <c r="F482" s="42"/>
      <c r="G482" s="30"/>
      <c r="H482" s="25"/>
      <c r="I482" s="43"/>
      <c r="J482" s="25"/>
      <c r="K482" s="25"/>
      <c r="L482" s="44"/>
      <c r="M482" s="44"/>
      <c r="N482" s="44"/>
      <c r="O482" s="42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</row>
    <row r="483" spans="1:63" ht="14.25" customHeight="1" x14ac:dyDescent="0.25">
      <c r="A483" s="41"/>
      <c r="B483" s="42"/>
      <c r="C483" s="42"/>
      <c r="D483" s="35"/>
      <c r="E483" s="25"/>
      <c r="F483" s="42"/>
      <c r="G483" s="30"/>
      <c r="H483" s="25"/>
      <c r="I483" s="43"/>
      <c r="J483" s="25"/>
      <c r="K483" s="25"/>
      <c r="L483" s="44"/>
      <c r="M483" s="44"/>
      <c r="N483" s="44"/>
      <c r="O483" s="42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</row>
    <row r="484" spans="1:63" ht="14.25" customHeight="1" x14ac:dyDescent="0.25">
      <c r="A484" s="41"/>
      <c r="B484" s="42"/>
      <c r="C484" s="42"/>
      <c r="D484" s="35"/>
      <c r="E484" s="25"/>
      <c r="F484" s="42"/>
      <c r="G484" s="30"/>
      <c r="H484" s="25"/>
      <c r="I484" s="43"/>
      <c r="J484" s="25"/>
      <c r="K484" s="25"/>
      <c r="L484" s="44"/>
      <c r="M484" s="44"/>
      <c r="N484" s="44"/>
      <c r="O484" s="42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</row>
    <row r="485" spans="1:63" ht="14.25" customHeight="1" x14ac:dyDescent="0.25">
      <c r="A485" s="41"/>
      <c r="B485" s="42"/>
      <c r="C485" s="42"/>
      <c r="D485" s="35"/>
      <c r="E485" s="25"/>
      <c r="F485" s="42"/>
      <c r="G485" s="30"/>
      <c r="H485" s="25"/>
      <c r="I485" s="43"/>
      <c r="J485" s="25"/>
      <c r="K485" s="25"/>
      <c r="L485" s="44"/>
      <c r="M485" s="44"/>
      <c r="N485" s="44"/>
      <c r="O485" s="42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</row>
    <row r="486" spans="1:63" ht="14.25" customHeight="1" x14ac:dyDescent="0.25">
      <c r="A486" s="41"/>
      <c r="B486" s="42"/>
      <c r="C486" s="42"/>
      <c r="D486" s="35"/>
      <c r="E486" s="25"/>
      <c r="F486" s="42"/>
      <c r="G486" s="30"/>
      <c r="H486" s="25"/>
      <c r="I486" s="43"/>
      <c r="J486" s="25"/>
      <c r="K486" s="25"/>
      <c r="L486" s="44"/>
      <c r="M486" s="44"/>
      <c r="N486" s="44"/>
      <c r="O486" s="42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</row>
    <row r="487" spans="1:63" ht="14.25" customHeight="1" x14ac:dyDescent="0.25">
      <c r="A487" s="41"/>
      <c r="B487" s="42"/>
      <c r="C487" s="42"/>
      <c r="D487" s="35"/>
      <c r="E487" s="25"/>
      <c r="F487" s="42"/>
      <c r="G487" s="30"/>
      <c r="H487" s="25"/>
      <c r="I487" s="43"/>
      <c r="J487" s="25"/>
      <c r="K487" s="25"/>
      <c r="L487" s="44"/>
      <c r="M487" s="44"/>
      <c r="N487" s="44"/>
      <c r="O487" s="42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</row>
    <row r="488" spans="1:63" ht="14.25" customHeight="1" x14ac:dyDescent="0.25">
      <c r="A488" s="41"/>
      <c r="B488" s="42"/>
      <c r="C488" s="42"/>
      <c r="D488" s="35"/>
      <c r="E488" s="25"/>
      <c r="F488" s="42"/>
      <c r="G488" s="30"/>
      <c r="H488" s="25"/>
      <c r="I488" s="43"/>
      <c r="J488" s="25"/>
      <c r="K488" s="25"/>
      <c r="L488" s="44"/>
      <c r="M488" s="44"/>
      <c r="N488" s="44"/>
      <c r="O488" s="42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</row>
    <row r="489" spans="1:63" ht="14.25" customHeight="1" x14ac:dyDescent="0.25">
      <c r="A489" s="41"/>
      <c r="B489" s="42"/>
      <c r="C489" s="42"/>
      <c r="D489" s="35"/>
      <c r="E489" s="25"/>
      <c r="F489" s="42"/>
      <c r="G489" s="30"/>
      <c r="H489" s="25"/>
      <c r="I489" s="43"/>
      <c r="J489" s="25"/>
      <c r="K489" s="25"/>
      <c r="L489" s="44"/>
      <c r="M489" s="44"/>
      <c r="N489" s="44"/>
      <c r="O489" s="42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</row>
    <row r="490" spans="1:63" ht="14.25" customHeight="1" x14ac:dyDescent="0.25">
      <c r="A490" s="41"/>
      <c r="B490" s="42"/>
      <c r="C490" s="42"/>
      <c r="D490" s="35"/>
      <c r="E490" s="25"/>
      <c r="F490" s="42"/>
      <c r="G490" s="30"/>
      <c r="H490" s="25"/>
      <c r="I490" s="43"/>
      <c r="J490" s="25"/>
      <c r="K490" s="25"/>
      <c r="L490" s="44"/>
      <c r="M490" s="44"/>
      <c r="N490" s="44"/>
      <c r="O490" s="42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</row>
    <row r="491" spans="1:63" ht="14.25" customHeight="1" x14ac:dyDescent="0.25">
      <c r="A491" s="41"/>
      <c r="B491" s="42"/>
      <c r="C491" s="42"/>
      <c r="D491" s="35"/>
      <c r="E491" s="25"/>
      <c r="F491" s="42"/>
      <c r="G491" s="30"/>
      <c r="H491" s="25"/>
      <c r="I491" s="43"/>
      <c r="J491" s="25"/>
      <c r="K491" s="25"/>
      <c r="L491" s="44"/>
      <c r="M491" s="44"/>
      <c r="N491" s="44"/>
      <c r="O491" s="42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</row>
    <row r="492" spans="1:63" ht="14.25" customHeight="1" x14ac:dyDescent="0.25">
      <c r="A492" s="41"/>
      <c r="B492" s="42"/>
      <c r="C492" s="42"/>
      <c r="D492" s="35"/>
      <c r="E492" s="25"/>
      <c r="F492" s="42"/>
      <c r="G492" s="30"/>
      <c r="H492" s="25"/>
      <c r="I492" s="43"/>
      <c r="J492" s="25"/>
      <c r="K492" s="25"/>
      <c r="L492" s="44"/>
      <c r="M492" s="44"/>
      <c r="N492" s="44"/>
      <c r="O492" s="42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</row>
    <row r="493" spans="1:63" ht="14.25" customHeight="1" x14ac:dyDescent="0.25">
      <c r="A493" s="41"/>
      <c r="B493" s="42"/>
      <c r="C493" s="42"/>
      <c r="D493" s="35"/>
      <c r="E493" s="25"/>
      <c r="F493" s="42"/>
      <c r="G493" s="30"/>
      <c r="H493" s="25"/>
      <c r="I493" s="43"/>
      <c r="J493" s="25"/>
      <c r="K493" s="25"/>
      <c r="L493" s="44"/>
      <c r="M493" s="44"/>
      <c r="N493" s="44"/>
      <c r="O493" s="42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</row>
    <row r="494" spans="1:63" ht="14.25" customHeight="1" x14ac:dyDescent="0.25">
      <c r="A494" s="41"/>
      <c r="B494" s="42"/>
      <c r="C494" s="42"/>
      <c r="D494" s="35"/>
      <c r="E494" s="25"/>
      <c r="F494" s="42"/>
      <c r="G494" s="30"/>
      <c r="H494" s="25"/>
      <c r="I494" s="43"/>
      <c r="J494" s="25"/>
      <c r="K494" s="25"/>
      <c r="L494" s="44"/>
      <c r="M494" s="44"/>
      <c r="N494" s="44"/>
      <c r="O494" s="42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</row>
    <row r="495" spans="1:63" ht="14.25" customHeight="1" x14ac:dyDescent="0.25">
      <c r="A495" s="41"/>
      <c r="B495" s="42"/>
      <c r="C495" s="42"/>
      <c r="D495" s="35"/>
      <c r="E495" s="25"/>
      <c r="F495" s="42"/>
      <c r="G495" s="30"/>
      <c r="H495" s="25"/>
      <c r="I495" s="43"/>
      <c r="J495" s="25"/>
      <c r="K495" s="25"/>
      <c r="L495" s="44"/>
      <c r="M495" s="44"/>
      <c r="N495" s="44"/>
      <c r="O495" s="42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</row>
    <row r="496" spans="1:63" ht="14.25" customHeight="1" x14ac:dyDescent="0.25">
      <c r="A496" s="41"/>
      <c r="B496" s="42"/>
      <c r="C496" s="42"/>
      <c r="D496" s="35"/>
      <c r="E496" s="25"/>
      <c r="F496" s="42"/>
      <c r="G496" s="30"/>
      <c r="H496" s="25"/>
      <c r="I496" s="43"/>
      <c r="J496" s="25"/>
      <c r="K496" s="25"/>
      <c r="L496" s="44"/>
      <c r="M496" s="44"/>
      <c r="N496" s="44"/>
      <c r="O496" s="42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</row>
    <row r="497" spans="1:63" ht="14.25" customHeight="1" x14ac:dyDescent="0.25">
      <c r="A497" s="41"/>
      <c r="B497" s="42"/>
      <c r="C497" s="42"/>
      <c r="D497" s="35"/>
      <c r="E497" s="25"/>
      <c r="F497" s="42"/>
      <c r="G497" s="30"/>
      <c r="H497" s="25"/>
      <c r="I497" s="43"/>
      <c r="J497" s="25"/>
      <c r="K497" s="25"/>
      <c r="L497" s="44"/>
      <c r="M497" s="44"/>
      <c r="N497" s="44"/>
      <c r="O497" s="42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</row>
    <row r="498" spans="1:63" ht="14.25" customHeight="1" x14ac:dyDescent="0.25">
      <c r="A498" s="41"/>
      <c r="B498" s="42"/>
      <c r="C498" s="42"/>
      <c r="D498" s="35"/>
      <c r="E498" s="25"/>
      <c r="F498" s="42"/>
      <c r="G498" s="30"/>
      <c r="H498" s="25"/>
      <c r="I498" s="43"/>
      <c r="J498" s="25"/>
      <c r="K498" s="25"/>
      <c r="L498" s="44"/>
      <c r="M498" s="44"/>
      <c r="N498" s="44"/>
      <c r="O498" s="42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</row>
    <row r="499" spans="1:63" ht="14.25" customHeight="1" x14ac:dyDescent="0.25">
      <c r="A499" s="41"/>
      <c r="B499" s="42"/>
      <c r="C499" s="42"/>
      <c r="D499" s="35"/>
      <c r="E499" s="25"/>
      <c r="F499" s="42"/>
      <c r="G499" s="30"/>
      <c r="H499" s="25"/>
      <c r="I499" s="43"/>
      <c r="J499" s="25"/>
      <c r="K499" s="25"/>
      <c r="L499" s="44"/>
      <c r="M499" s="44"/>
      <c r="N499" s="44"/>
      <c r="O499" s="42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</row>
    <row r="500" spans="1:63" ht="14.25" customHeight="1" x14ac:dyDescent="0.25">
      <c r="A500" s="41"/>
      <c r="B500" s="42"/>
      <c r="C500" s="42"/>
      <c r="D500" s="35"/>
      <c r="E500" s="25"/>
      <c r="F500" s="42"/>
      <c r="G500" s="30"/>
      <c r="H500" s="25"/>
      <c r="I500" s="43"/>
      <c r="J500" s="25"/>
      <c r="K500" s="25"/>
      <c r="L500" s="44"/>
      <c r="M500" s="44"/>
      <c r="N500" s="44"/>
      <c r="O500" s="42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</row>
    <row r="501" spans="1:63" ht="14.25" customHeight="1" x14ac:dyDescent="0.25">
      <c r="A501" s="41"/>
      <c r="B501" s="42"/>
      <c r="C501" s="42"/>
      <c r="D501" s="35"/>
      <c r="E501" s="25"/>
      <c r="F501" s="42"/>
      <c r="G501" s="30"/>
      <c r="H501" s="25"/>
      <c r="I501" s="43"/>
      <c r="J501" s="25"/>
      <c r="K501" s="25"/>
      <c r="L501" s="44"/>
      <c r="M501" s="44"/>
      <c r="N501" s="44"/>
      <c r="O501" s="42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</row>
    <row r="502" spans="1:63" ht="14.25" customHeight="1" x14ac:dyDescent="0.25">
      <c r="A502" s="41"/>
      <c r="B502" s="42"/>
      <c r="C502" s="42"/>
      <c r="D502" s="35"/>
      <c r="E502" s="25"/>
      <c r="F502" s="42"/>
      <c r="G502" s="30"/>
      <c r="H502" s="25"/>
      <c r="I502" s="43"/>
      <c r="J502" s="25"/>
      <c r="K502" s="25"/>
      <c r="L502" s="44"/>
      <c r="M502" s="44"/>
      <c r="N502" s="44"/>
      <c r="O502" s="42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</row>
    <row r="503" spans="1:63" ht="14.25" customHeight="1" x14ac:dyDescent="0.25">
      <c r="A503" s="41"/>
      <c r="B503" s="42"/>
      <c r="C503" s="42"/>
      <c r="D503" s="35"/>
      <c r="E503" s="25"/>
      <c r="F503" s="42"/>
      <c r="G503" s="30"/>
      <c r="H503" s="25"/>
      <c r="I503" s="43"/>
      <c r="J503" s="25"/>
      <c r="K503" s="25"/>
      <c r="L503" s="44"/>
      <c r="M503" s="44"/>
      <c r="N503" s="44"/>
      <c r="O503" s="42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</row>
    <row r="504" spans="1:63" ht="14.25" customHeight="1" x14ac:dyDescent="0.25">
      <c r="A504" s="41"/>
      <c r="B504" s="42"/>
      <c r="C504" s="42"/>
      <c r="D504" s="35"/>
      <c r="E504" s="25"/>
      <c r="F504" s="42"/>
      <c r="G504" s="30"/>
      <c r="H504" s="25"/>
      <c r="I504" s="43"/>
      <c r="J504" s="25"/>
      <c r="K504" s="25"/>
      <c r="L504" s="44"/>
      <c r="M504" s="44"/>
      <c r="N504" s="44"/>
      <c r="O504" s="42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</row>
    <row r="505" spans="1:63" ht="14.25" customHeight="1" x14ac:dyDescent="0.25">
      <c r="A505" s="41"/>
      <c r="B505" s="42"/>
      <c r="C505" s="42"/>
      <c r="D505" s="35"/>
      <c r="E505" s="25"/>
      <c r="F505" s="42"/>
      <c r="G505" s="30"/>
      <c r="H505" s="25"/>
      <c r="I505" s="43"/>
      <c r="J505" s="25"/>
      <c r="K505" s="25"/>
      <c r="L505" s="44"/>
      <c r="M505" s="44"/>
      <c r="N505" s="44"/>
      <c r="O505" s="42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</row>
    <row r="506" spans="1:63" ht="14.25" customHeight="1" x14ac:dyDescent="0.25">
      <c r="A506" s="41"/>
      <c r="B506" s="42"/>
      <c r="C506" s="42"/>
      <c r="D506" s="35"/>
      <c r="E506" s="25"/>
      <c r="F506" s="42"/>
      <c r="G506" s="30"/>
      <c r="H506" s="25"/>
      <c r="I506" s="43"/>
      <c r="J506" s="25"/>
      <c r="K506" s="25"/>
      <c r="L506" s="44"/>
      <c r="M506" s="44"/>
      <c r="N506" s="44"/>
      <c r="O506" s="42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</row>
    <row r="507" spans="1:63" ht="14.25" customHeight="1" x14ac:dyDescent="0.25">
      <c r="A507" s="41"/>
      <c r="B507" s="42"/>
      <c r="C507" s="42"/>
      <c r="D507" s="35"/>
      <c r="E507" s="25"/>
      <c r="F507" s="42"/>
      <c r="G507" s="30"/>
      <c r="H507" s="25"/>
      <c r="I507" s="43"/>
      <c r="J507" s="25"/>
      <c r="K507" s="25"/>
      <c r="L507" s="44"/>
      <c r="M507" s="44"/>
      <c r="N507" s="44"/>
      <c r="O507" s="42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</row>
    <row r="508" spans="1:63" ht="14.25" customHeight="1" x14ac:dyDescent="0.25">
      <c r="A508" s="41"/>
      <c r="B508" s="42"/>
      <c r="C508" s="42"/>
      <c r="D508" s="35"/>
      <c r="E508" s="25"/>
      <c r="F508" s="42"/>
      <c r="G508" s="30"/>
      <c r="H508" s="25"/>
      <c r="I508" s="43"/>
      <c r="J508" s="25"/>
      <c r="K508" s="25"/>
      <c r="L508" s="44"/>
      <c r="M508" s="44"/>
      <c r="N508" s="44"/>
      <c r="O508" s="42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</row>
    <row r="509" spans="1:63" ht="14.25" customHeight="1" x14ac:dyDescent="0.25">
      <c r="A509" s="41"/>
      <c r="B509" s="42"/>
      <c r="C509" s="42"/>
      <c r="D509" s="35"/>
      <c r="E509" s="25"/>
      <c r="F509" s="42"/>
      <c r="G509" s="30"/>
      <c r="H509" s="25"/>
      <c r="I509" s="43"/>
      <c r="J509" s="25"/>
      <c r="K509" s="25"/>
      <c r="L509" s="44"/>
      <c r="M509" s="44"/>
      <c r="N509" s="44"/>
      <c r="O509" s="42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</row>
    <row r="510" spans="1:63" ht="14.25" customHeight="1" x14ac:dyDescent="0.25">
      <c r="A510" s="41"/>
      <c r="B510" s="42"/>
      <c r="C510" s="42"/>
      <c r="D510" s="35"/>
      <c r="E510" s="25"/>
      <c r="F510" s="42"/>
      <c r="G510" s="30"/>
      <c r="H510" s="25"/>
      <c r="I510" s="43"/>
      <c r="J510" s="25"/>
      <c r="K510" s="25"/>
      <c r="L510" s="44"/>
      <c r="M510" s="44"/>
      <c r="N510" s="44"/>
      <c r="O510" s="42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</row>
    <row r="511" spans="1:63" ht="14.25" customHeight="1" x14ac:dyDescent="0.25">
      <c r="A511" s="41"/>
      <c r="B511" s="42"/>
      <c r="C511" s="42"/>
      <c r="D511" s="35"/>
      <c r="E511" s="25"/>
      <c r="F511" s="42"/>
      <c r="G511" s="30"/>
      <c r="H511" s="25"/>
      <c r="I511" s="43"/>
      <c r="J511" s="25"/>
      <c r="K511" s="25"/>
      <c r="L511" s="44"/>
      <c r="M511" s="44"/>
      <c r="N511" s="44"/>
      <c r="O511" s="42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</row>
    <row r="512" spans="1:63" ht="14.25" customHeight="1" x14ac:dyDescent="0.25">
      <c r="A512" s="41"/>
      <c r="B512" s="42"/>
      <c r="C512" s="42"/>
      <c r="D512" s="35"/>
      <c r="E512" s="25"/>
      <c r="F512" s="42"/>
      <c r="G512" s="30"/>
      <c r="H512" s="25"/>
      <c r="I512" s="43"/>
      <c r="J512" s="25"/>
      <c r="K512" s="25"/>
      <c r="L512" s="44"/>
      <c r="M512" s="44"/>
      <c r="N512" s="44"/>
      <c r="O512" s="42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</row>
    <row r="513" spans="1:63" ht="14.25" customHeight="1" x14ac:dyDescent="0.25">
      <c r="A513" s="41"/>
      <c r="B513" s="42"/>
      <c r="C513" s="42"/>
      <c r="D513" s="35"/>
      <c r="E513" s="25"/>
      <c r="F513" s="42"/>
      <c r="G513" s="30"/>
      <c r="H513" s="25"/>
      <c r="I513" s="43"/>
      <c r="J513" s="25"/>
      <c r="K513" s="25"/>
      <c r="L513" s="44"/>
      <c r="M513" s="44"/>
      <c r="N513" s="44"/>
      <c r="O513" s="42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</row>
    <row r="514" spans="1:63" ht="14.25" customHeight="1" x14ac:dyDescent="0.25">
      <c r="A514" s="41"/>
      <c r="B514" s="42"/>
      <c r="C514" s="42"/>
      <c r="D514" s="35"/>
      <c r="E514" s="25"/>
      <c r="F514" s="42"/>
      <c r="G514" s="30"/>
      <c r="H514" s="25"/>
      <c r="I514" s="43"/>
      <c r="J514" s="25"/>
      <c r="K514" s="25"/>
      <c r="L514" s="44"/>
      <c r="M514" s="44"/>
      <c r="N514" s="44"/>
      <c r="O514" s="42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</row>
    <row r="515" spans="1:63" ht="14.25" customHeight="1" x14ac:dyDescent="0.25">
      <c r="A515" s="41"/>
      <c r="B515" s="42"/>
      <c r="C515" s="42"/>
      <c r="D515" s="35"/>
      <c r="E515" s="25"/>
      <c r="F515" s="42"/>
      <c r="G515" s="30"/>
      <c r="H515" s="25"/>
      <c r="I515" s="43"/>
      <c r="J515" s="25"/>
      <c r="K515" s="25"/>
      <c r="L515" s="44"/>
      <c r="M515" s="44"/>
      <c r="N515" s="44"/>
      <c r="O515" s="42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</row>
    <row r="516" spans="1:63" ht="14.25" customHeight="1" x14ac:dyDescent="0.25">
      <c r="A516" s="41"/>
      <c r="B516" s="42"/>
      <c r="C516" s="42"/>
      <c r="D516" s="35"/>
      <c r="E516" s="25"/>
      <c r="F516" s="42"/>
      <c r="G516" s="30"/>
      <c r="H516" s="25"/>
      <c r="I516" s="43"/>
      <c r="J516" s="25"/>
      <c r="K516" s="25"/>
      <c r="L516" s="44"/>
      <c r="M516" s="44"/>
      <c r="N516" s="44"/>
      <c r="O516" s="42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</row>
    <row r="517" spans="1:63" ht="14.25" customHeight="1" x14ac:dyDescent="0.25">
      <c r="A517" s="41"/>
      <c r="B517" s="42"/>
      <c r="C517" s="42"/>
      <c r="D517" s="35"/>
      <c r="E517" s="25"/>
      <c r="F517" s="42"/>
      <c r="G517" s="30"/>
      <c r="H517" s="25"/>
      <c r="I517" s="43"/>
      <c r="J517" s="25"/>
      <c r="K517" s="25"/>
      <c r="L517" s="44"/>
      <c r="M517" s="44"/>
      <c r="N517" s="44"/>
      <c r="O517" s="42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</row>
    <row r="518" spans="1:63" ht="14.25" customHeight="1" x14ac:dyDescent="0.25">
      <c r="A518" s="41"/>
      <c r="B518" s="42"/>
      <c r="C518" s="42"/>
      <c r="D518" s="35"/>
      <c r="E518" s="25"/>
      <c r="F518" s="42"/>
      <c r="G518" s="30"/>
      <c r="H518" s="25"/>
      <c r="I518" s="43"/>
      <c r="J518" s="25"/>
      <c r="K518" s="25"/>
      <c r="L518" s="44"/>
      <c r="M518" s="44"/>
      <c r="N518" s="44"/>
      <c r="O518" s="42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</row>
    <row r="519" spans="1:63" ht="14.25" customHeight="1" x14ac:dyDescent="0.25">
      <c r="A519" s="41"/>
      <c r="B519" s="42"/>
      <c r="C519" s="42"/>
      <c r="D519" s="35"/>
      <c r="E519" s="25"/>
      <c r="F519" s="42"/>
      <c r="G519" s="30"/>
      <c r="H519" s="25"/>
      <c r="I519" s="43"/>
      <c r="J519" s="25"/>
      <c r="K519" s="25"/>
      <c r="L519" s="44"/>
      <c r="M519" s="44"/>
      <c r="N519" s="44"/>
      <c r="O519" s="42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</row>
    <row r="520" spans="1:63" ht="14.25" customHeight="1" x14ac:dyDescent="0.25">
      <c r="A520" s="41"/>
      <c r="B520" s="42"/>
      <c r="C520" s="42"/>
      <c r="D520" s="35"/>
      <c r="E520" s="25"/>
      <c r="F520" s="42"/>
      <c r="G520" s="30"/>
      <c r="H520" s="25"/>
      <c r="I520" s="43"/>
      <c r="J520" s="25"/>
      <c r="K520" s="25"/>
      <c r="L520" s="44"/>
      <c r="M520" s="44"/>
      <c r="N520" s="44"/>
      <c r="O520" s="42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</row>
    <row r="521" spans="1:63" ht="14.25" customHeight="1" x14ac:dyDescent="0.25">
      <c r="A521" s="41"/>
      <c r="B521" s="42"/>
      <c r="C521" s="42"/>
      <c r="D521" s="35"/>
      <c r="E521" s="25"/>
      <c r="F521" s="42"/>
      <c r="G521" s="30"/>
      <c r="H521" s="25"/>
      <c r="I521" s="43"/>
      <c r="J521" s="25"/>
      <c r="K521" s="25"/>
      <c r="L521" s="44"/>
      <c r="M521" s="44"/>
      <c r="N521" s="44"/>
      <c r="O521" s="42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</row>
    <row r="522" spans="1:63" ht="14.25" customHeight="1" x14ac:dyDescent="0.25">
      <c r="A522" s="41"/>
      <c r="B522" s="42"/>
      <c r="C522" s="42"/>
      <c r="D522" s="35"/>
      <c r="E522" s="25"/>
      <c r="F522" s="42"/>
      <c r="G522" s="30"/>
      <c r="H522" s="25"/>
      <c r="I522" s="43"/>
      <c r="J522" s="25"/>
      <c r="K522" s="25"/>
      <c r="L522" s="44"/>
      <c r="M522" s="44"/>
      <c r="N522" s="44"/>
      <c r="O522" s="42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</row>
    <row r="523" spans="1:63" ht="14.25" customHeight="1" x14ac:dyDescent="0.25">
      <c r="A523" s="41"/>
      <c r="B523" s="42"/>
      <c r="C523" s="42"/>
      <c r="D523" s="35"/>
      <c r="E523" s="25"/>
      <c r="F523" s="42"/>
      <c r="G523" s="30"/>
      <c r="H523" s="25"/>
      <c r="I523" s="43"/>
      <c r="J523" s="25"/>
      <c r="K523" s="25"/>
      <c r="L523" s="44"/>
      <c r="M523" s="44"/>
      <c r="N523" s="44"/>
      <c r="O523" s="42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</row>
    <row r="524" spans="1:63" ht="14.25" customHeight="1" x14ac:dyDescent="0.25">
      <c r="A524" s="41"/>
      <c r="B524" s="42"/>
      <c r="C524" s="42"/>
      <c r="D524" s="35"/>
      <c r="E524" s="25"/>
      <c r="F524" s="42"/>
      <c r="G524" s="30"/>
      <c r="H524" s="25"/>
      <c r="I524" s="43"/>
      <c r="J524" s="25"/>
      <c r="K524" s="25"/>
      <c r="L524" s="44"/>
      <c r="M524" s="44"/>
      <c r="N524" s="44"/>
      <c r="O524" s="42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</row>
    <row r="525" spans="1:63" ht="14.25" customHeight="1" x14ac:dyDescent="0.25">
      <c r="A525" s="41"/>
      <c r="B525" s="42"/>
      <c r="C525" s="42"/>
      <c r="D525" s="35"/>
      <c r="E525" s="25"/>
      <c r="F525" s="42"/>
      <c r="G525" s="30"/>
      <c r="H525" s="25"/>
      <c r="I525" s="43"/>
      <c r="J525" s="25"/>
      <c r="K525" s="25"/>
      <c r="L525" s="44"/>
      <c r="M525" s="44"/>
      <c r="N525" s="44"/>
      <c r="O525" s="42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</row>
    <row r="526" spans="1:63" ht="14.25" customHeight="1" x14ac:dyDescent="0.25">
      <c r="A526" s="41"/>
      <c r="B526" s="42"/>
      <c r="C526" s="42"/>
      <c r="D526" s="35"/>
      <c r="E526" s="25"/>
      <c r="F526" s="42"/>
      <c r="G526" s="30"/>
      <c r="H526" s="25"/>
      <c r="I526" s="43"/>
      <c r="J526" s="25"/>
      <c r="K526" s="25"/>
      <c r="L526" s="44"/>
      <c r="M526" s="44"/>
      <c r="N526" s="44"/>
      <c r="O526" s="42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</row>
    <row r="527" spans="1:63" ht="14.25" customHeight="1" x14ac:dyDescent="0.25">
      <c r="A527" s="41"/>
      <c r="B527" s="42"/>
      <c r="C527" s="42"/>
      <c r="D527" s="35"/>
      <c r="E527" s="25"/>
      <c r="F527" s="42"/>
      <c r="G527" s="30"/>
      <c r="H527" s="25"/>
      <c r="I527" s="43"/>
      <c r="J527" s="25"/>
      <c r="K527" s="25"/>
      <c r="L527" s="44"/>
      <c r="M527" s="44"/>
      <c r="N527" s="44"/>
      <c r="O527" s="42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</row>
    <row r="528" spans="1:63" ht="14.25" customHeight="1" x14ac:dyDescent="0.25">
      <c r="A528" s="41"/>
      <c r="B528" s="42"/>
      <c r="C528" s="42"/>
      <c r="D528" s="35"/>
      <c r="E528" s="25"/>
      <c r="F528" s="42"/>
      <c r="G528" s="30"/>
      <c r="H528" s="25"/>
      <c r="I528" s="43"/>
      <c r="J528" s="25"/>
      <c r="K528" s="25"/>
      <c r="L528" s="44"/>
      <c r="M528" s="44"/>
      <c r="N528" s="44"/>
      <c r="O528" s="42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</row>
    <row r="529" spans="1:63" ht="14.25" customHeight="1" x14ac:dyDescent="0.25">
      <c r="A529" s="41"/>
      <c r="B529" s="42"/>
      <c r="C529" s="42"/>
      <c r="D529" s="35"/>
      <c r="E529" s="25"/>
      <c r="F529" s="42"/>
      <c r="G529" s="30"/>
      <c r="H529" s="25"/>
      <c r="I529" s="43"/>
      <c r="J529" s="25"/>
      <c r="K529" s="25"/>
      <c r="L529" s="44"/>
      <c r="M529" s="44"/>
      <c r="N529" s="44"/>
      <c r="O529" s="42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</row>
    <row r="530" spans="1:63" ht="14.25" customHeight="1" x14ac:dyDescent="0.25">
      <c r="A530" s="41"/>
      <c r="B530" s="42"/>
      <c r="C530" s="42"/>
      <c r="D530" s="35"/>
      <c r="E530" s="25"/>
      <c r="F530" s="42"/>
      <c r="G530" s="30"/>
      <c r="H530" s="25"/>
      <c r="I530" s="43"/>
      <c r="J530" s="25"/>
      <c r="K530" s="25"/>
      <c r="L530" s="44"/>
      <c r="M530" s="44"/>
      <c r="N530" s="44"/>
      <c r="O530" s="42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</row>
    <row r="531" spans="1:63" ht="14.25" customHeight="1" x14ac:dyDescent="0.25">
      <c r="A531" s="41"/>
      <c r="B531" s="42"/>
      <c r="C531" s="42"/>
      <c r="D531" s="35"/>
      <c r="E531" s="25"/>
      <c r="F531" s="42"/>
      <c r="G531" s="30"/>
      <c r="H531" s="25"/>
      <c r="I531" s="43"/>
      <c r="J531" s="25"/>
      <c r="K531" s="25"/>
      <c r="L531" s="44"/>
      <c r="M531" s="44"/>
      <c r="N531" s="44"/>
      <c r="O531" s="42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</row>
    <row r="532" spans="1:63" ht="14.25" customHeight="1" x14ac:dyDescent="0.25">
      <c r="A532" s="41"/>
      <c r="B532" s="42"/>
      <c r="C532" s="42"/>
      <c r="D532" s="35"/>
      <c r="E532" s="25"/>
      <c r="F532" s="42"/>
      <c r="G532" s="30"/>
      <c r="H532" s="25"/>
      <c r="I532" s="43"/>
      <c r="J532" s="25"/>
      <c r="K532" s="25"/>
      <c r="L532" s="44"/>
      <c r="M532" s="44"/>
      <c r="N532" s="44"/>
      <c r="O532" s="42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</row>
    <row r="533" spans="1:63" ht="14.25" customHeight="1" x14ac:dyDescent="0.25">
      <c r="A533" s="41"/>
      <c r="B533" s="42"/>
      <c r="C533" s="42"/>
      <c r="D533" s="35"/>
      <c r="E533" s="25"/>
      <c r="F533" s="42"/>
      <c r="G533" s="30"/>
      <c r="H533" s="25"/>
      <c r="I533" s="43"/>
      <c r="J533" s="25"/>
      <c r="K533" s="25"/>
      <c r="L533" s="44"/>
      <c r="M533" s="44"/>
      <c r="N533" s="44"/>
      <c r="O533" s="42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</row>
    <row r="534" spans="1:63" ht="14.25" customHeight="1" x14ac:dyDescent="0.25">
      <c r="A534" s="41"/>
      <c r="B534" s="42"/>
      <c r="C534" s="42"/>
      <c r="D534" s="35"/>
      <c r="E534" s="25"/>
      <c r="F534" s="42"/>
      <c r="G534" s="30"/>
      <c r="H534" s="25"/>
      <c r="I534" s="43"/>
      <c r="J534" s="25"/>
      <c r="K534" s="25"/>
      <c r="L534" s="44"/>
      <c r="M534" s="44"/>
      <c r="N534" s="44"/>
      <c r="O534" s="42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</row>
    <row r="535" spans="1:63" ht="14.25" customHeight="1" x14ac:dyDescent="0.25">
      <c r="A535" s="41"/>
      <c r="B535" s="42"/>
      <c r="C535" s="42"/>
      <c r="D535" s="35"/>
      <c r="E535" s="25"/>
      <c r="F535" s="42"/>
      <c r="G535" s="30"/>
      <c r="H535" s="25"/>
      <c r="I535" s="43"/>
      <c r="J535" s="25"/>
      <c r="K535" s="25"/>
      <c r="L535" s="44"/>
      <c r="M535" s="44"/>
      <c r="N535" s="44"/>
      <c r="O535" s="42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</row>
    <row r="536" spans="1:63" ht="14.25" customHeight="1" x14ac:dyDescent="0.25">
      <c r="A536" s="41"/>
      <c r="B536" s="42"/>
      <c r="C536" s="42"/>
      <c r="D536" s="35"/>
      <c r="E536" s="25"/>
      <c r="F536" s="42"/>
      <c r="G536" s="30"/>
      <c r="H536" s="25"/>
      <c r="I536" s="43"/>
      <c r="J536" s="25"/>
      <c r="K536" s="25"/>
      <c r="L536" s="44"/>
      <c r="M536" s="44"/>
      <c r="N536" s="44"/>
      <c r="O536" s="42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</row>
    <row r="537" spans="1:63" ht="14.25" customHeight="1" x14ac:dyDescent="0.25">
      <c r="A537" s="41"/>
      <c r="B537" s="42"/>
      <c r="C537" s="42"/>
      <c r="D537" s="35"/>
      <c r="E537" s="25"/>
      <c r="F537" s="42"/>
      <c r="G537" s="30"/>
      <c r="H537" s="25"/>
      <c r="I537" s="43"/>
      <c r="J537" s="25"/>
      <c r="K537" s="25"/>
      <c r="L537" s="44"/>
      <c r="M537" s="44"/>
      <c r="N537" s="44"/>
      <c r="O537" s="42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</row>
    <row r="538" spans="1:63" ht="14.25" customHeight="1" x14ac:dyDescent="0.25">
      <c r="A538" s="41"/>
      <c r="B538" s="42"/>
      <c r="C538" s="42"/>
      <c r="D538" s="35"/>
      <c r="E538" s="25"/>
      <c r="F538" s="42"/>
      <c r="G538" s="30"/>
      <c r="H538" s="25"/>
      <c r="I538" s="43"/>
      <c r="J538" s="25"/>
      <c r="K538" s="25"/>
      <c r="L538" s="44"/>
      <c r="M538" s="44"/>
      <c r="N538" s="44"/>
      <c r="O538" s="42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</row>
    <row r="539" spans="1:63" ht="14.25" customHeight="1" x14ac:dyDescent="0.25">
      <c r="A539" s="41"/>
      <c r="B539" s="42"/>
      <c r="C539" s="42"/>
      <c r="D539" s="35"/>
      <c r="E539" s="25"/>
      <c r="F539" s="42"/>
      <c r="G539" s="30"/>
      <c r="H539" s="25"/>
      <c r="I539" s="43"/>
      <c r="J539" s="25"/>
      <c r="K539" s="25"/>
      <c r="L539" s="44"/>
      <c r="M539" s="44"/>
      <c r="N539" s="44"/>
      <c r="O539" s="42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</row>
    <row r="540" spans="1:63" ht="14.25" customHeight="1" x14ac:dyDescent="0.25">
      <c r="A540" s="41"/>
      <c r="B540" s="42"/>
      <c r="C540" s="42"/>
      <c r="D540" s="35"/>
      <c r="E540" s="25"/>
      <c r="F540" s="42"/>
      <c r="G540" s="30"/>
      <c r="H540" s="25"/>
      <c r="I540" s="43"/>
      <c r="J540" s="25"/>
      <c r="K540" s="25"/>
      <c r="L540" s="44"/>
      <c r="M540" s="44"/>
      <c r="N540" s="44"/>
      <c r="O540" s="42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</row>
    <row r="541" spans="1:63" ht="14.25" customHeight="1" x14ac:dyDescent="0.25">
      <c r="A541" s="41"/>
      <c r="B541" s="42"/>
      <c r="C541" s="42"/>
      <c r="D541" s="35"/>
      <c r="E541" s="25"/>
      <c r="F541" s="42"/>
      <c r="G541" s="30"/>
      <c r="H541" s="25"/>
      <c r="I541" s="43"/>
      <c r="J541" s="25"/>
      <c r="K541" s="25"/>
      <c r="L541" s="44"/>
      <c r="M541" s="44"/>
      <c r="N541" s="44"/>
      <c r="O541" s="42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</row>
    <row r="542" spans="1:63" ht="14.25" customHeight="1" x14ac:dyDescent="0.25">
      <c r="A542" s="41"/>
      <c r="B542" s="42"/>
      <c r="C542" s="42"/>
      <c r="D542" s="35"/>
      <c r="E542" s="25"/>
      <c r="F542" s="42"/>
      <c r="G542" s="30"/>
      <c r="H542" s="25"/>
      <c r="I542" s="43"/>
      <c r="J542" s="25"/>
      <c r="K542" s="25"/>
      <c r="L542" s="44"/>
      <c r="M542" s="44"/>
      <c r="N542" s="44"/>
      <c r="O542" s="42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</row>
    <row r="543" spans="1:63" ht="14.25" customHeight="1" x14ac:dyDescent="0.25">
      <c r="A543" s="41"/>
      <c r="B543" s="42"/>
      <c r="C543" s="42"/>
      <c r="D543" s="35"/>
      <c r="E543" s="25"/>
      <c r="F543" s="42"/>
      <c r="G543" s="30"/>
      <c r="H543" s="25"/>
      <c r="I543" s="43"/>
      <c r="J543" s="25"/>
      <c r="K543" s="25"/>
      <c r="L543" s="44"/>
      <c r="M543" s="44"/>
      <c r="N543" s="44"/>
      <c r="O543" s="42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</row>
    <row r="544" spans="1:63" ht="14.25" customHeight="1" x14ac:dyDescent="0.25">
      <c r="A544" s="41"/>
      <c r="B544" s="42"/>
      <c r="C544" s="42"/>
      <c r="D544" s="35"/>
      <c r="E544" s="25"/>
      <c r="F544" s="42"/>
      <c r="G544" s="30"/>
      <c r="H544" s="25"/>
      <c r="I544" s="43"/>
      <c r="J544" s="25"/>
      <c r="K544" s="25"/>
      <c r="L544" s="44"/>
      <c r="M544" s="44"/>
      <c r="N544" s="44"/>
      <c r="O544" s="42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</row>
    <row r="545" spans="1:63" ht="14.25" customHeight="1" x14ac:dyDescent="0.25">
      <c r="A545" s="41"/>
      <c r="B545" s="42"/>
      <c r="C545" s="42"/>
      <c r="D545" s="35"/>
      <c r="E545" s="25"/>
      <c r="F545" s="42"/>
      <c r="G545" s="30"/>
      <c r="H545" s="25"/>
      <c r="I545" s="43"/>
      <c r="J545" s="25"/>
      <c r="K545" s="25"/>
      <c r="L545" s="44"/>
      <c r="M545" s="44"/>
      <c r="N545" s="44"/>
      <c r="O545" s="42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</row>
    <row r="546" spans="1:63" ht="14.25" customHeight="1" x14ac:dyDescent="0.25">
      <c r="A546" s="41"/>
      <c r="B546" s="42"/>
      <c r="C546" s="42"/>
      <c r="D546" s="35"/>
      <c r="E546" s="25"/>
      <c r="F546" s="42"/>
      <c r="G546" s="30"/>
      <c r="H546" s="25"/>
      <c r="I546" s="43"/>
      <c r="J546" s="25"/>
      <c r="K546" s="25"/>
      <c r="L546" s="44"/>
      <c r="M546" s="44"/>
      <c r="N546" s="44"/>
      <c r="O546" s="42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</row>
    <row r="547" spans="1:63" ht="14.25" customHeight="1" x14ac:dyDescent="0.25">
      <c r="A547" s="41"/>
      <c r="B547" s="42"/>
      <c r="C547" s="42"/>
      <c r="D547" s="35"/>
      <c r="E547" s="25"/>
      <c r="F547" s="42"/>
      <c r="G547" s="30"/>
      <c r="H547" s="25"/>
      <c r="I547" s="43"/>
      <c r="J547" s="25"/>
      <c r="K547" s="25"/>
      <c r="L547" s="44"/>
      <c r="M547" s="44"/>
      <c r="N547" s="44"/>
      <c r="O547" s="42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</row>
    <row r="548" spans="1:63" ht="14.25" customHeight="1" x14ac:dyDescent="0.25">
      <c r="A548" s="41"/>
      <c r="B548" s="42"/>
      <c r="C548" s="42"/>
      <c r="D548" s="35"/>
      <c r="E548" s="25"/>
      <c r="F548" s="42"/>
      <c r="G548" s="30"/>
      <c r="H548" s="25"/>
      <c r="I548" s="43"/>
      <c r="J548" s="25"/>
      <c r="K548" s="25"/>
      <c r="L548" s="44"/>
      <c r="M548" s="44"/>
      <c r="N548" s="44"/>
      <c r="O548" s="42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</row>
    <row r="549" spans="1:63" ht="14.25" customHeight="1" x14ac:dyDescent="0.25">
      <c r="A549" s="41"/>
      <c r="B549" s="42"/>
      <c r="C549" s="42"/>
      <c r="D549" s="35"/>
      <c r="E549" s="25"/>
      <c r="F549" s="42"/>
      <c r="G549" s="30"/>
      <c r="H549" s="25"/>
      <c r="I549" s="43"/>
      <c r="J549" s="25"/>
      <c r="K549" s="25"/>
      <c r="L549" s="44"/>
      <c r="M549" s="44"/>
      <c r="N549" s="44"/>
      <c r="O549" s="42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</row>
    <row r="550" spans="1:63" ht="14.25" customHeight="1" x14ac:dyDescent="0.25">
      <c r="A550" s="41"/>
      <c r="B550" s="42"/>
      <c r="C550" s="42"/>
      <c r="D550" s="35"/>
      <c r="E550" s="25"/>
      <c r="F550" s="42"/>
      <c r="G550" s="30"/>
      <c r="H550" s="25"/>
      <c r="I550" s="43"/>
      <c r="J550" s="25"/>
      <c r="K550" s="25"/>
      <c r="L550" s="44"/>
      <c r="M550" s="44"/>
      <c r="N550" s="44"/>
      <c r="O550" s="42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</row>
    <row r="551" spans="1:63" ht="14.25" customHeight="1" x14ac:dyDescent="0.25">
      <c r="A551" s="41"/>
      <c r="B551" s="42"/>
      <c r="C551" s="42"/>
      <c r="D551" s="35"/>
      <c r="E551" s="25"/>
      <c r="F551" s="42"/>
      <c r="G551" s="30"/>
      <c r="H551" s="25"/>
      <c r="I551" s="43"/>
      <c r="J551" s="25"/>
      <c r="K551" s="25"/>
      <c r="L551" s="44"/>
      <c r="M551" s="44"/>
      <c r="N551" s="44"/>
      <c r="O551" s="42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</row>
    <row r="552" spans="1:63" ht="14.25" customHeight="1" x14ac:dyDescent="0.25">
      <c r="A552" s="41"/>
      <c r="B552" s="42"/>
      <c r="C552" s="42"/>
      <c r="D552" s="35"/>
      <c r="E552" s="25"/>
      <c r="F552" s="42"/>
      <c r="G552" s="30"/>
      <c r="H552" s="25"/>
      <c r="I552" s="43"/>
      <c r="J552" s="25"/>
      <c r="K552" s="25"/>
      <c r="L552" s="44"/>
      <c r="M552" s="44"/>
      <c r="N552" s="44"/>
      <c r="O552" s="42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</row>
    <row r="553" spans="1:63" ht="14.25" customHeight="1" x14ac:dyDescent="0.25">
      <c r="A553" s="41"/>
      <c r="B553" s="42"/>
      <c r="C553" s="42"/>
      <c r="D553" s="35"/>
      <c r="E553" s="25"/>
      <c r="F553" s="42"/>
      <c r="G553" s="30"/>
      <c r="H553" s="25"/>
      <c r="I553" s="43"/>
      <c r="J553" s="25"/>
      <c r="K553" s="25"/>
      <c r="L553" s="44"/>
      <c r="M553" s="44"/>
      <c r="N553" s="44"/>
      <c r="O553" s="42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</row>
    <row r="554" spans="1:63" ht="14.25" customHeight="1" x14ac:dyDescent="0.25">
      <c r="A554" s="41"/>
      <c r="B554" s="42"/>
      <c r="C554" s="42"/>
      <c r="D554" s="35"/>
      <c r="E554" s="25"/>
      <c r="F554" s="42"/>
      <c r="G554" s="30"/>
      <c r="H554" s="25"/>
      <c r="I554" s="43"/>
      <c r="J554" s="25"/>
      <c r="K554" s="25"/>
      <c r="L554" s="44"/>
      <c r="M554" s="44"/>
      <c r="N554" s="44"/>
      <c r="O554" s="42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</row>
    <row r="555" spans="1:63" ht="14.25" customHeight="1" x14ac:dyDescent="0.25">
      <c r="A555" s="41"/>
      <c r="B555" s="42"/>
      <c r="C555" s="42"/>
      <c r="D555" s="35"/>
      <c r="E555" s="25"/>
      <c r="F555" s="42"/>
      <c r="G555" s="30"/>
      <c r="H555" s="25"/>
      <c r="I555" s="43"/>
      <c r="J555" s="25"/>
      <c r="K555" s="25"/>
      <c r="L555" s="44"/>
      <c r="M555" s="44"/>
      <c r="N555" s="44"/>
      <c r="O555" s="42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</row>
    <row r="556" spans="1:63" ht="14.25" customHeight="1" x14ac:dyDescent="0.25">
      <c r="A556" s="41"/>
      <c r="B556" s="42"/>
      <c r="C556" s="42"/>
      <c r="D556" s="35"/>
      <c r="E556" s="25"/>
      <c r="F556" s="42"/>
      <c r="G556" s="30"/>
      <c r="H556" s="25"/>
      <c r="I556" s="43"/>
      <c r="J556" s="25"/>
      <c r="K556" s="25"/>
      <c r="L556" s="44"/>
      <c r="M556" s="44"/>
      <c r="N556" s="44"/>
      <c r="O556" s="42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</row>
    <row r="557" spans="1:63" ht="14.25" customHeight="1" x14ac:dyDescent="0.25">
      <c r="A557" s="41"/>
      <c r="B557" s="42"/>
      <c r="C557" s="42"/>
      <c r="D557" s="35"/>
      <c r="E557" s="25"/>
      <c r="F557" s="42"/>
      <c r="G557" s="30"/>
      <c r="H557" s="25"/>
      <c r="I557" s="43"/>
      <c r="J557" s="25"/>
      <c r="K557" s="25"/>
      <c r="L557" s="44"/>
      <c r="M557" s="44"/>
      <c r="N557" s="44"/>
      <c r="O557" s="42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</row>
    <row r="558" spans="1:63" ht="14.25" customHeight="1" x14ac:dyDescent="0.25">
      <c r="A558" s="41"/>
      <c r="B558" s="42"/>
      <c r="C558" s="42"/>
      <c r="D558" s="35"/>
      <c r="E558" s="25"/>
      <c r="F558" s="42"/>
      <c r="G558" s="30"/>
      <c r="H558" s="25"/>
      <c r="I558" s="43"/>
      <c r="J558" s="25"/>
      <c r="K558" s="25"/>
      <c r="L558" s="44"/>
      <c r="M558" s="44"/>
      <c r="N558" s="44"/>
      <c r="O558" s="42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</row>
    <row r="559" spans="1:63" ht="14.25" customHeight="1" x14ac:dyDescent="0.25">
      <c r="A559" s="41"/>
      <c r="B559" s="42"/>
      <c r="C559" s="42"/>
      <c r="D559" s="35"/>
      <c r="E559" s="25"/>
      <c r="F559" s="42"/>
      <c r="G559" s="30"/>
      <c r="H559" s="25"/>
      <c r="I559" s="43"/>
      <c r="J559" s="25"/>
      <c r="K559" s="25"/>
      <c r="L559" s="44"/>
      <c r="M559" s="44"/>
      <c r="N559" s="44"/>
      <c r="O559" s="42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</row>
    <row r="560" spans="1:63" ht="14.25" customHeight="1" x14ac:dyDescent="0.25">
      <c r="A560" s="41"/>
      <c r="B560" s="42"/>
      <c r="C560" s="42"/>
      <c r="D560" s="35"/>
      <c r="E560" s="25"/>
      <c r="F560" s="42"/>
      <c r="G560" s="30"/>
      <c r="H560" s="25"/>
      <c r="I560" s="43"/>
      <c r="J560" s="25"/>
      <c r="K560" s="25"/>
      <c r="L560" s="44"/>
      <c r="M560" s="44"/>
      <c r="N560" s="44"/>
      <c r="O560" s="42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</row>
    <row r="561" spans="1:63" ht="14.25" customHeight="1" x14ac:dyDescent="0.25">
      <c r="A561" s="41"/>
      <c r="B561" s="42"/>
      <c r="C561" s="42"/>
      <c r="D561" s="35"/>
      <c r="E561" s="25"/>
      <c r="F561" s="42"/>
      <c r="G561" s="30"/>
      <c r="H561" s="25"/>
      <c r="I561" s="43"/>
      <c r="J561" s="25"/>
      <c r="K561" s="25"/>
      <c r="L561" s="44"/>
      <c r="M561" s="44"/>
      <c r="N561" s="44"/>
      <c r="O561" s="42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</row>
    <row r="562" spans="1:63" ht="14.25" customHeight="1" x14ac:dyDescent="0.25">
      <c r="A562" s="41"/>
      <c r="B562" s="42"/>
      <c r="C562" s="42"/>
      <c r="D562" s="35"/>
      <c r="E562" s="25"/>
      <c r="F562" s="42"/>
      <c r="G562" s="30"/>
      <c r="H562" s="25"/>
      <c r="I562" s="43"/>
      <c r="J562" s="25"/>
      <c r="K562" s="25"/>
      <c r="L562" s="44"/>
      <c r="M562" s="44"/>
      <c r="N562" s="44"/>
      <c r="O562" s="42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</row>
    <row r="563" spans="1:63" ht="14.25" customHeight="1" x14ac:dyDescent="0.25">
      <c r="A563" s="41"/>
      <c r="B563" s="42"/>
      <c r="C563" s="42"/>
      <c r="D563" s="35"/>
      <c r="E563" s="25"/>
      <c r="F563" s="42"/>
      <c r="G563" s="30"/>
      <c r="H563" s="25"/>
      <c r="I563" s="43"/>
      <c r="J563" s="25"/>
      <c r="K563" s="25"/>
      <c r="L563" s="44"/>
      <c r="M563" s="44"/>
      <c r="N563" s="44"/>
      <c r="O563" s="42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</row>
    <row r="564" spans="1:63" ht="14.25" customHeight="1" x14ac:dyDescent="0.25">
      <c r="A564" s="41"/>
      <c r="B564" s="42"/>
      <c r="C564" s="42"/>
      <c r="D564" s="35"/>
      <c r="E564" s="25"/>
      <c r="F564" s="42"/>
      <c r="G564" s="30"/>
      <c r="H564" s="25"/>
      <c r="I564" s="43"/>
      <c r="J564" s="25"/>
      <c r="K564" s="25"/>
      <c r="L564" s="44"/>
      <c r="M564" s="44"/>
      <c r="N564" s="44"/>
      <c r="O564" s="42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</row>
    <row r="565" spans="1:63" ht="14.25" customHeight="1" x14ac:dyDescent="0.25">
      <c r="A565" s="41"/>
      <c r="B565" s="42"/>
      <c r="C565" s="42"/>
      <c r="D565" s="35"/>
      <c r="E565" s="25"/>
      <c r="F565" s="42"/>
      <c r="G565" s="30"/>
      <c r="H565" s="25"/>
      <c r="I565" s="43"/>
      <c r="J565" s="25"/>
      <c r="K565" s="25"/>
      <c r="L565" s="44"/>
      <c r="M565" s="44"/>
      <c r="N565" s="44"/>
      <c r="O565" s="42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</row>
    <row r="566" spans="1:63" ht="14.25" customHeight="1" x14ac:dyDescent="0.25">
      <c r="A566" s="41"/>
      <c r="B566" s="42"/>
      <c r="C566" s="42"/>
      <c r="D566" s="35"/>
      <c r="E566" s="25"/>
      <c r="F566" s="42"/>
      <c r="G566" s="30"/>
      <c r="H566" s="25"/>
      <c r="I566" s="43"/>
      <c r="J566" s="25"/>
      <c r="K566" s="25"/>
      <c r="L566" s="44"/>
      <c r="M566" s="44"/>
      <c r="N566" s="44"/>
      <c r="O566" s="42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</row>
    <row r="567" spans="1:63" ht="14.25" customHeight="1" x14ac:dyDescent="0.25">
      <c r="A567" s="41"/>
      <c r="B567" s="42"/>
      <c r="C567" s="42"/>
      <c r="D567" s="35"/>
      <c r="E567" s="25"/>
      <c r="F567" s="42"/>
      <c r="G567" s="30"/>
      <c r="H567" s="25"/>
      <c r="I567" s="43"/>
      <c r="J567" s="25"/>
      <c r="K567" s="25"/>
      <c r="L567" s="44"/>
      <c r="M567" s="44"/>
      <c r="N567" s="44"/>
      <c r="O567" s="42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</row>
    <row r="568" spans="1:63" ht="14.25" customHeight="1" x14ac:dyDescent="0.25">
      <c r="A568" s="41"/>
      <c r="B568" s="42"/>
      <c r="C568" s="42"/>
      <c r="D568" s="35"/>
      <c r="E568" s="25"/>
      <c r="F568" s="42"/>
      <c r="G568" s="30"/>
      <c r="H568" s="25"/>
      <c r="I568" s="43"/>
      <c r="J568" s="25"/>
      <c r="K568" s="25"/>
      <c r="L568" s="44"/>
      <c r="M568" s="44"/>
      <c r="N568" s="44"/>
      <c r="O568" s="42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</row>
    <row r="569" spans="1:63" ht="14.25" customHeight="1" x14ac:dyDescent="0.25">
      <c r="A569" s="41"/>
      <c r="B569" s="42"/>
      <c r="C569" s="42"/>
      <c r="D569" s="35"/>
      <c r="E569" s="25"/>
      <c r="F569" s="42"/>
      <c r="G569" s="30"/>
      <c r="H569" s="25"/>
      <c r="I569" s="43"/>
      <c r="J569" s="25"/>
      <c r="K569" s="25"/>
      <c r="L569" s="44"/>
      <c r="M569" s="44"/>
      <c r="N569" s="44"/>
      <c r="O569" s="42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</row>
    <row r="570" spans="1:63" ht="14.25" customHeight="1" x14ac:dyDescent="0.25">
      <c r="A570" s="41"/>
      <c r="B570" s="42"/>
      <c r="C570" s="42"/>
      <c r="D570" s="35"/>
      <c r="E570" s="25"/>
      <c r="F570" s="42"/>
      <c r="G570" s="30"/>
      <c r="H570" s="25"/>
      <c r="I570" s="43"/>
      <c r="J570" s="25"/>
      <c r="K570" s="25"/>
      <c r="L570" s="44"/>
      <c r="M570" s="44"/>
      <c r="N570" s="44"/>
      <c r="O570" s="42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</row>
    <row r="571" spans="1:63" ht="14.25" customHeight="1" x14ac:dyDescent="0.25">
      <c r="A571" s="41"/>
      <c r="B571" s="42"/>
      <c r="C571" s="42"/>
      <c r="D571" s="35"/>
      <c r="E571" s="25"/>
      <c r="F571" s="42"/>
      <c r="G571" s="30"/>
      <c r="H571" s="25"/>
      <c r="I571" s="43"/>
      <c r="J571" s="25"/>
      <c r="K571" s="25"/>
      <c r="L571" s="44"/>
      <c r="M571" s="44"/>
      <c r="N571" s="44"/>
      <c r="O571" s="42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</row>
    <row r="572" spans="1:63" ht="14.25" customHeight="1" x14ac:dyDescent="0.25">
      <c r="A572" s="41"/>
      <c r="B572" s="42"/>
      <c r="C572" s="42"/>
      <c r="D572" s="35"/>
      <c r="E572" s="25"/>
      <c r="F572" s="42"/>
      <c r="G572" s="30"/>
      <c r="H572" s="25"/>
      <c r="I572" s="43"/>
      <c r="J572" s="25"/>
      <c r="K572" s="25"/>
      <c r="L572" s="44"/>
      <c r="M572" s="44"/>
      <c r="N572" s="44"/>
      <c r="O572" s="42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</row>
    <row r="573" spans="1:63" ht="14.25" customHeight="1" x14ac:dyDescent="0.25">
      <c r="A573" s="41"/>
      <c r="B573" s="42"/>
      <c r="C573" s="42"/>
      <c r="D573" s="35"/>
      <c r="E573" s="25"/>
      <c r="F573" s="42"/>
      <c r="G573" s="30"/>
      <c r="H573" s="25"/>
      <c r="I573" s="43"/>
      <c r="J573" s="25"/>
      <c r="K573" s="25"/>
      <c r="L573" s="44"/>
      <c r="M573" s="44"/>
      <c r="N573" s="44"/>
      <c r="O573" s="42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</row>
    <row r="574" spans="1:63" ht="14.25" customHeight="1" x14ac:dyDescent="0.25">
      <c r="A574" s="41"/>
      <c r="B574" s="42"/>
      <c r="C574" s="42"/>
      <c r="D574" s="35"/>
      <c r="E574" s="25"/>
      <c r="F574" s="42"/>
      <c r="G574" s="30"/>
      <c r="H574" s="25"/>
      <c r="I574" s="43"/>
      <c r="J574" s="25"/>
      <c r="K574" s="25"/>
      <c r="L574" s="44"/>
      <c r="M574" s="44"/>
      <c r="N574" s="44"/>
      <c r="O574" s="42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</row>
    <row r="575" spans="1:63" ht="14.25" customHeight="1" x14ac:dyDescent="0.25">
      <c r="A575" s="41"/>
      <c r="B575" s="42"/>
      <c r="C575" s="42"/>
      <c r="D575" s="35"/>
      <c r="E575" s="25"/>
      <c r="F575" s="42"/>
      <c r="G575" s="30"/>
      <c r="H575" s="25"/>
      <c r="I575" s="43"/>
      <c r="J575" s="25"/>
      <c r="K575" s="25"/>
      <c r="L575" s="44"/>
      <c r="M575" s="44"/>
      <c r="N575" s="44"/>
      <c r="O575" s="42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</row>
    <row r="576" spans="1:63" ht="14.25" customHeight="1" x14ac:dyDescent="0.25">
      <c r="A576" s="41"/>
      <c r="B576" s="42"/>
      <c r="C576" s="42"/>
      <c r="D576" s="35"/>
      <c r="E576" s="25"/>
      <c r="F576" s="42"/>
      <c r="G576" s="30"/>
      <c r="H576" s="25"/>
      <c r="I576" s="43"/>
      <c r="J576" s="25"/>
      <c r="K576" s="25"/>
      <c r="L576" s="44"/>
      <c r="M576" s="44"/>
      <c r="N576" s="44"/>
      <c r="O576" s="42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</row>
    <row r="577" spans="1:63" ht="14.25" customHeight="1" x14ac:dyDescent="0.25">
      <c r="A577" s="41"/>
      <c r="B577" s="42"/>
      <c r="C577" s="42"/>
      <c r="D577" s="35"/>
      <c r="E577" s="25"/>
      <c r="F577" s="42"/>
      <c r="G577" s="30"/>
      <c r="H577" s="25"/>
      <c r="I577" s="43"/>
      <c r="J577" s="25"/>
      <c r="K577" s="25"/>
      <c r="L577" s="44"/>
      <c r="M577" s="44"/>
      <c r="N577" s="44"/>
      <c r="O577" s="42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</row>
    <row r="578" spans="1:63" ht="14.25" customHeight="1" x14ac:dyDescent="0.25">
      <c r="A578" s="41"/>
      <c r="B578" s="42"/>
      <c r="C578" s="42"/>
      <c r="D578" s="35"/>
      <c r="E578" s="25"/>
      <c r="F578" s="42"/>
      <c r="G578" s="30"/>
      <c r="H578" s="25"/>
      <c r="I578" s="43"/>
      <c r="J578" s="25"/>
      <c r="K578" s="25"/>
      <c r="L578" s="44"/>
      <c r="M578" s="44"/>
      <c r="N578" s="44"/>
      <c r="O578" s="42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</row>
    <row r="579" spans="1:63" ht="14.25" customHeight="1" x14ac:dyDescent="0.25">
      <c r="A579" s="41"/>
      <c r="B579" s="42"/>
      <c r="C579" s="42"/>
      <c r="D579" s="35"/>
      <c r="E579" s="25"/>
      <c r="F579" s="42"/>
      <c r="G579" s="30"/>
      <c r="H579" s="25"/>
      <c r="I579" s="43"/>
      <c r="J579" s="25"/>
      <c r="K579" s="25"/>
      <c r="L579" s="44"/>
      <c r="M579" s="44"/>
      <c r="N579" s="44"/>
      <c r="O579" s="42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</row>
    <row r="580" spans="1:63" ht="14.25" customHeight="1" x14ac:dyDescent="0.25">
      <c r="A580" s="41"/>
      <c r="B580" s="42"/>
      <c r="C580" s="42"/>
      <c r="D580" s="35"/>
      <c r="E580" s="25"/>
      <c r="F580" s="42"/>
      <c r="G580" s="30"/>
      <c r="H580" s="25"/>
      <c r="I580" s="43"/>
      <c r="J580" s="25"/>
      <c r="K580" s="25"/>
      <c r="L580" s="44"/>
      <c r="M580" s="44"/>
      <c r="N580" s="44"/>
      <c r="O580" s="42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</row>
    <row r="581" spans="1:63" ht="14.25" customHeight="1" x14ac:dyDescent="0.25">
      <c r="A581" s="41"/>
      <c r="B581" s="42"/>
      <c r="C581" s="42"/>
      <c r="D581" s="35"/>
      <c r="E581" s="25"/>
      <c r="F581" s="42"/>
      <c r="G581" s="30"/>
      <c r="H581" s="25"/>
      <c r="I581" s="43"/>
      <c r="J581" s="25"/>
      <c r="K581" s="25"/>
      <c r="L581" s="44"/>
      <c r="M581" s="44"/>
      <c r="N581" s="44"/>
      <c r="O581" s="42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</row>
    <row r="582" spans="1:63" ht="14.25" customHeight="1" x14ac:dyDescent="0.25">
      <c r="A582" s="41"/>
      <c r="B582" s="42"/>
      <c r="C582" s="42"/>
      <c r="D582" s="35"/>
      <c r="E582" s="25"/>
      <c r="F582" s="42"/>
      <c r="G582" s="30"/>
      <c r="H582" s="25"/>
      <c r="I582" s="43"/>
      <c r="J582" s="25"/>
      <c r="K582" s="25"/>
      <c r="L582" s="44"/>
      <c r="M582" s="44"/>
      <c r="N582" s="44"/>
      <c r="O582" s="42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</row>
    <row r="583" spans="1:63" ht="14.25" customHeight="1" x14ac:dyDescent="0.25">
      <c r="A583" s="41"/>
      <c r="B583" s="42"/>
      <c r="C583" s="42"/>
      <c r="D583" s="35"/>
      <c r="E583" s="25"/>
      <c r="F583" s="42"/>
      <c r="G583" s="30"/>
      <c r="H583" s="25"/>
      <c r="I583" s="43"/>
      <c r="J583" s="25"/>
      <c r="K583" s="25"/>
      <c r="L583" s="44"/>
      <c r="M583" s="44"/>
      <c r="N583" s="44"/>
      <c r="O583" s="42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</row>
    <row r="584" spans="1:63" ht="14.25" customHeight="1" x14ac:dyDescent="0.25">
      <c r="A584" s="41"/>
      <c r="B584" s="42"/>
      <c r="C584" s="42"/>
      <c r="D584" s="35"/>
      <c r="E584" s="25"/>
      <c r="F584" s="42"/>
      <c r="G584" s="30"/>
      <c r="H584" s="25"/>
      <c r="I584" s="43"/>
      <c r="J584" s="25"/>
      <c r="K584" s="25"/>
      <c r="L584" s="44"/>
      <c r="M584" s="44"/>
      <c r="N584" s="44"/>
      <c r="O584" s="42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</row>
    <row r="585" spans="1:63" ht="14.25" customHeight="1" x14ac:dyDescent="0.25">
      <c r="A585" s="41"/>
      <c r="B585" s="42"/>
      <c r="C585" s="42"/>
      <c r="D585" s="35"/>
      <c r="E585" s="25"/>
      <c r="F585" s="42"/>
      <c r="G585" s="30"/>
      <c r="H585" s="25"/>
      <c r="I585" s="43"/>
      <c r="J585" s="25"/>
      <c r="K585" s="25"/>
      <c r="L585" s="44"/>
      <c r="M585" s="44"/>
      <c r="N585" s="44"/>
      <c r="O585" s="42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</row>
    <row r="586" spans="1:63" ht="14.25" customHeight="1" x14ac:dyDescent="0.25">
      <c r="A586" s="41"/>
      <c r="B586" s="42"/>
      <c r="C586" s="42"/>
      <c r="D586" s="35"/>
      <c r="E586" s="25"/>
      <c r="F586" s="42"/>
      <c r="G586" s="30"/>
      <c r="H586" s="25"/>
      <c r="I586" s="43"/>
      <c r="J586" s="25"/>
      <c r="K586" s="25"/>
      <c r="L586" s="44"/>
      <c r="M586" s="44"/>
      <c r="N586" s="44"/>
      <c r="O586" s="42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</row>
    <row r="587" spans="1:63" ht="14.25" customHeight="1" x14ac:dyDescent="0.25">
      <c r="A587" s="41"/>
      <c r="B587" s="42"/>
      <c r="C587" s="42"/>
      <c r="D587" s="35"/>
      <c r="E587" s="25"/>
      <c r="F587" s="42"/>
      <c r="G587" s="30"/>
      <c r="H587" s="25"/>
      <c r="I587" s="43"/>
      <c r="J587" s="25"/>
      <c r="K587" s="25"/>
      <c r="L587" s="44"/>
      <c r="M587" s="44"/>
      <c r="N587" s="44"/>
      <c r="O587" s="42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</row>
    <row r="588" spans="1:63" ht="14.25" customHeight="1" x14ac:dyDescent="0.25">
      <c r="A588" s="41"/>
      <c r="B588" s="42"/>
      <c r="C588" s="42"/>
      <c r="D588" s="35"/>
      <c r="E588" s="25"/>
      <c r="F588" s="42"/>
      <c r="G588" s="30"/>
      <c r="H588" s="25"/>
      <c r="I588" s="43"/>
      <c r="J588" s="25"/>
      <c r="K588" s="25"/>
      <c r="L588" s="44"/>
      <c r="M588" s="44"/>
      <c r="N588" s="44"/>
      <c r="O588" s="42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</row>
    <row r="589" spans="1:63" ht="14.25" customHeight="1" x14ac:dyDescent="0.25">
      <c r="A589" s="41"/>
      <c r="B589" s="42"/>
      <c r="C589" s="42"/>
      <c r="D589" s="35"/>
      <c r="E589" s="25"/>
      <c r="F589" s="42"/>
      <c r="G589" s="30"/>
      <c r="H589" s="25"/>
      <c r="I589" s="43"/>
      <c r="J589" s="25"/>
      <c r="K589" s="25"/>
      <c r="L589" s="44"/>
      <c r="M589" s="44"/>
      <c r="N589" s="44"/>
      <c r="O589" s="42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</row>
    <row r="590" spans="1:63" ht="14.25" customHeight="1" x14ac:dyDescent="0.25">
      <c r="A590" s="41"/>
      <c r="B590" s="42"/>
      <c r="C590" s="42"/>
      <c r="D590" s="35"/>
      <c r="E590" s="25"/>
      <c r="F590" s="42"/>
      <c r="G590" s="30"/>
      <c r="H590" s="25"/>
      <c r="I590" s="43"/>
      <c r="J590" s="25"/>
      <c r="K590" s="25"/>
      <c r="L590" s="44"/>
      <c r="M590" s="44"/>
      <c r="N590" s="44"/>
      <c r="O590" s="42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</row>
    <row r="591" spans="1:63" ht="14.25" customHeight="1" x14ac:dyDescent="0.25">
      <c r="A591" s="41"/>
      <c r="B591" s="42"/>
      <c r="C591" s="42"/>
      <c r="D591" s="35"/>
      <c r="E591" s="25"/>
      <c r="F591" s="42"/>
      <c r="G591" s="30"/>
      <c r="H591" s="25"/>
      <c r="I591" s="43"/>
      <c r="J591" s="25"/>
      <c r="K591" s="25"/>
      <c r="L591" s="44"/>
      <c r="M591" s="44"/>
      <c r="N591" s="44"/>
      <c r="O591" s="42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</row>
    <row r="592" spans="1:63" ht="14.25" customHeight="1" x14ac:dyDescent="0.25">
      <c r="A592" s="41"/>
      <c r="B592" s="42"/>
      <c r="C592" s="42"/>
      <c r="D592" s="35"/>
      <c r="E592" s="25"/>
      <c r="F592" s="42"/>
      <c r="G592" s="30"/>
      <c r="H592" s="25"/>
      <c r="I592" s="43"/>
      <c r="J592" s="25"/>
      <c r="K592" s="25"/>
      <c r="L592" s="44"/>
      <c r="M592" s="44"/>
      <c r="N592" s="44"/>
      <c r="O592" s="42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</row>
    <row r="593" spans="1:63" ht="14.25" customHeight="1" x14ac:dyDescent="0.25">
      <c r="A593" s="41"/>
      <c r="B593" s="42"/>
      <c r="C593" s="42"/>
      <c r="D593" s="35"/>
      <c r="E593" s="25"/>
      <c r="F593" s="42"/>
      <c r="G593" s="30"/>
      <c r="H593" s="25"/>
      <c r="I593" s="43"/>
      <c r="J593" s="25"/>
      <c r="K593" s="25"/>
      <c r="L593" s="44"/>
      <c r="M593" s="44"/>
      <c r="N593" s="44"/>
      <c r="O593" s="42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</row>
    <row r="594" spans="1:63" ht="14.25" customHeight="1" x14ac:dyDescent="0.25">
      <c r="A594" s="41"/>
      <c r="B594" s="42"/>
      <c r="C594" s="42"/>
      <c r="D594" s="35"/>
      <c r="E594" s="25"/>
      <c r="F594" s="42"/>
      <c r="G594" s="30"/>
      <c r="H594" s="25"/>
      <c r="I594" s="43"/>
      <c r="J594" s="25"/>
      <c r="K594" s="25"/>
      <c r="L594" s="44"/>
      <c r="M594" s="44"/>
      <c r="N594" s="44"/>
      <c r="O594" s="42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</row>
    <row r="595" spans="1:63" ht="14.25" customHeight="1" x14ac:dyDescent="0.25">
      <c r="A595" s="41"/>
      <c r="B595" s="42"/>
      <c r="C595" s="42"/>
      <c r="D595" s="35"/>
      <c r="E595" s="25"/>
      <c r="F595" s="42"/>
      <c r="G595" s="30"/>
      <c r="H595" s="25"/>
      <c r="I595" s="43"/>
      <c r="J595" s="25"/>
      <c r="K595" s="25"/>
      <c r="L595" s="44"/>
      <c r="M595" s="44"/>
      <c r="N595" s="44"/>
      <c r="O595" s="42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</row>
    <row r="596" spans="1:63" ht="14.25" customHeight="1" x14ac:dyDescent="0.25">
      <c r="A596" s="41"/>
      <c r="B596" s="42"/>
      <c r="C596" s="42"/>
      <c r="D596" s="35"/>
      <c r="E596" s="25"/>
      <c r="F596" s="42"/>
      <c r="G596" s="30"/>
      <c r="H596" s="25"/>
      <c r="I596" s="43"/>
      <c r="J596" s="25"/>
      <c r="K596" s="25"/>
      <c r="L596" s="44"/>
      <c r="M596" s="44"/>
      <c r="N596" s="44"/>
      <c r="O596" s="42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</row>
    <row r="597" spans="1:63" ht="14.25" customHeight="1" x14ac:dyDescent="0.25">
      <c r="A597" s="41"/>
      <c r="B597" s="42"/>
      <c r="C597" s="42"/>
      <c r="D597" s="35"/>
      <c r="E597" s="25"/>
      <c r="F597" s="42"/>
      <c r="G597" s="30"/>
      <c r="H597" s="25"/>
      <c r="I597" s="43"/>
      <c r="J597" s="25"/>
      <c r="K597" s="25"/>
      <c r="L597" s="44"/>
      <c r="M597" s="44"/>
      <c r="N597" s="44"/>
      <c r="O597" s="42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</row>
    <row r="598" spans="1:63" ht="14.25" customHeight="1" x14ac:dyDescent="0.25">
      <c r="A598" s="41"/>
      <c r="B598" s="42"/>
      <c r="C598" s="42"/>
      <c r="D598" s="35"/>
      <c r="E598" s="25"/>
      <c r="F598" s="42"/>
      <c r="G598" s="30"/>
      <c r="H598" s="25"/>
      <c r="I598" s="43"/>
      <c r="J598" s="25"/>
      <c r="K598" s="25"/>
      <c r="L598" s="44"/>
      <c r="M598" s="44"/>
      <c r="N598" s="44"/>
      <c r="O598" s="42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</row>
    <row r="599" spans="1:63" ht="14.25" customHeight="1" x14ac:dyDescent="0.25">
      <c r="A599" s="41"/>
      <c r="B599" s="42"/>
      <c r="C599" s="42"/>
      <c r="D599" s="35"/>
      <c r="E599" s="25"/>
      <c r="F599" s="42"/>
      <c r="G599" s="30"/>
      <c r="H599" s="25"/>
      <c r="I599" s="43"/>
      <c r="J599" s="25"/>
      <c r="K599" s="25"/>
      <c r="L599" s="44"/>
      <c r="M599" s="44"/>
      <c r="N599" s="44"/>
      <c r="O599" s="42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</row>
    <row r="600" spans="1:63" ht="14.25" customHeight="1" x14ac:dyDescent="0.25">
      <c r="A600" s="41"/>
      <c r="B600" s="42"/>
      <c r="C600" s="42"/>
      <c r="D600" s="35"/>
      <c r="E600" s="25"/>
      <c r="F600" s="42"/>
      <c r="G600" s="30"/>
      <c r="H600" s="25"/>
      <c r="I600" s="43"/>
      <c r="J600" s="25"/>
      <c r="K600" s="25"/>
      <c r="L600" s="44"/>
      <c r="M600" s="44"/>
      <c r="N600" s="44"/>
      <c r="O600" s="42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</row>
    <row r="601" spans="1:63" ht="14.25" customHeight="1" x14ac:dyDescent="0.25">
      <c r="A601" s="41"/>
      <c r="B601" s="42"/>
      <c r="C601" s="42"/>
      <c r="D601" s="35"/>
      <c r="E601" s="25"/>
      <c r="F601" s="42"/>
      <c r="G601" s="30"/>
      <c r="H601" s="25"/>
      <c r="I601" s="43"/>
      <c r="J601" s="25"/>
      <c r="K601" s="25"/>
      <c r="L601" s="44"/>
      <c r="M601" s="44"/>
      <c r="N601" s="44"/>
      <c r="O601" s="42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</row>
    <row r="602" spans="1:63" ht="14.25" customHeight="1" x14ac:dyDescent="0.25">
      <c r="A602" s="41"/>
      <c r="B602" s="42"/>
      <c r="C602" s="42"/>
      <c r="D602" s="35"/>
      <c r="E602" s="25"/>
      <c r="F602" s="42"/>
      <c r="G602" s="30"/>
      <c r="H602" s="25"/>
      <c r="I602" s="43"/>
      <c r="J602" s="25"/>
      <c r="K602" s="25"/>
      <c r="L602" s="44"/>
      <c r="M602" s="44"/>
      <c r="N602" s="44"/>
      <c r="O602" s="42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</row>
    <row r="603" spans="1:63" ht="14.25" customHeight="1" x14ac:dyDescent="0.25">
      <c r="A603" s="41"/>
      <c r="B603" s="42"/>
      <c r="C603" s="42"/>
      <c r="D603" s="35"/>
      <c r="E603" s="25"/>
      <c r="F603" s="42"/>
      <c r="G603" s="30"/>
      <c r="H603" s="25"/>
      <c r="I603" s="43"/>
      <c r="J603" s="25"/>
      <c r="K603" s="25"/>
      <c r="L603" s="44"/>
      <c r="M603" s="44"/>
      <c r="N603" s="44"/>
      <c r="O603" s="42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</row>
    <row r="604" spans="1:63" ht="14.25" customHeight="1" x14ac:dyDescent="0.25">
      <c r="A604" s="41"/>
      <c r="B604" s="42"/>
      <c r="C604" s="42"/>
      <c r="D604" s="35"/>
      <c r="E604" s="25"/>
      <c r="F604" s="42"/>
      <c r="G604" s="30"/>
      <c r="H604" s="25"/>
      <c r="I604" s="43"/>
      <c r="J604" s="25"/>
      <c r="K604" s="25"/>
      <c r="L604" s="44"/>
      <c r="M604" s="44"/>
      <c r="N604" s="44"/>
      <c r="O604" s="42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</row>
    <row r="605" spans="1:63" ht="14.25" customHeight="1" x14ac:dyDescent="0.25">
      <c r="A605" s="41"/>
      <c r="B605" s="42"/>
      <c r="C605" s="42"/>
      <c r="D605" s="35"/>
      <c r="E605" s="25"/>
      <c r="F605" s="42"/>
      <c r="G605" s="30"/>
      <c r="H605" s="25"/>
      <c r="I605" s="43"/>
      <c r="J605" s="25"/>
      <c r="K605" s="25"/>
      <c r="L605" s="44"/>
      <c r="M605" s="44"/>
      <c r="N605" s="44"/>
      <c r="O605" s="42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</row>
    <row r="606" spans="1:63" ht="14.25" customHeight="1" x14ac:dyDescent="0.25">
      <c r="A606" s="41"/>
      <c r="B606" s="42"/>
      <c r="C606" s="42"/>
      <c r="D606" s="35"/>
      <c r="E606" s="25"/>
      <c r="F606" s="42"/>
      <c r="G606" s="30"/>
      <c r="H606" s="25"/>
      <c r="I606" s="43"/>
      <c r="J606" s="25"/>
      <c r="K606" s="25"/>
      <c r="L606" s="44"/>
      <c r="M606" s="44"/>
      <c r="N606" s="44"/>
      <c r="O606" s="42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</row>
    <row r="607" spans="1:63" ht="14.25" customHeight="1" x14ac:dyDescent="0.25">
      <c r="A607" s="41"/>
      <c r="B607" s="42"/>
      <c r="C607" s="42"/>
      <c r="D607" s="35"/>
      <c r="E607" s="25"/>
      <c r="F607" s="42"/>
      <c r="G607" s="30"/>
      <c r="H607" s="25"/>
      <c r="I607" s="43"/>
      <c r="J607" s="25"/>
      <c r="K607" s="25"/>
      <c r="L607" s="44"/>
      <c r="M607" s="44"/>
      <c r="N607" s="44"/>
      <c r="O607" s="42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</row>
    <row r="608" spans="1:63" ht="14.25" customHeight="1" x14ac:dyDescent="0.25">
      <c r="A608" s="41"/>
      <c r="B608" s="42"/>
      <c r="C608" s="42"/>
      <c r="D608" s="35"/>
      <c r="E608" s="25"/>
      <c r="F608" s="42"/>
      <c r="G608" s="30"/>
      <c r="H608" s="25"/>
      <c r="I608" s="43"/>
      <c r="J608" s="25"/>
      <c r="K608" s="25"/>
      <c r="L608" s="44"/>
      <c r="M608" s="44"/>
      <c r="N608" s="44"/>
      <c r="O608" s="42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</row>
    <row r="609" spans="1:63" ht="14.25" customHeight="1" x14ac:dyDescent="0.25">
      <c r="A609" s="41"/>
      <c r="B609" s="42"/>
      <c r="C609" s="42"/>
      <c r="D609" s="35"/>
      <c r="E609" s="25"/>
      <c r="F609" s="42"/>
      <c r="G609" s="30"/>
      <c r="H609" s="25"/>
      <c r="I609" s="43"/>
      <c r="J609" s="25"/>
      <c r="K609" s="25"/>
      <c r="L609" s="44"/>
      <c r="M609" s="44"/>
      <c r="N609" s="44"/>
      <c r="O609" s="42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</row>
    <row r="610" spans="1:63" ht="14.25" customHeight="1" x14ac:dyDescent="0.25">
      <c r="A610" s="41"/>
      <c r="B610" s="42"/>
      <c r="C610" s="42"/>
      <c r="D610" s="35"/>
      <c r="E610" s="25"/>
      <c r="F610" s="42"/>
      <c r="G610" s="30"/>
      <c r="H610" s="25"/>
      <c r="I610" s="43"/>
      <c r="J610" s="25"/>
      <c r="K610" s="25"/>
      <c r="L610" s="44"/>
      <c r="M610" s="44"/>
      <c r="N610" s="44"/>
      <c r="O610" s="42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</row>
    <row r="611" spans="1:63" ht="14.25" customHeight="1" x14ac:dyDescent="0.25">
      <c r="A611" s="41"/>
      <c r="B611" s="42"/>
      <c r="C611" s="42"/>
      <c r="D611" s="35"/>
      <c r="E611" s="25"/>
      <c r="F611" s="42"/>
      <c r="G611" s="30"/>
      <c r="H611" s="25"/>
      <c r="I611" s="43"/>
      <c r="J611" s="25"/>
      <c r="K611" s="25"/>
      <c r="L611" s="44"/>
      <c r="M611" s="44"/>
      <c r="N611" s="44"/>
      <c r="O611" s="42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</row>
    <row r="612" spans="1:63" ht="14.25" customHeight="1" x14ac:dyDescent="0.25">
      <c r="A612" s="41"/>
      <c r="B612" s="42"/>
      <c r="C612" s="42"/>
      <c r="D612" s="35"/>
      <c r="E612" s="25"/>
      <c r="F612" s="42"/>
      <c r="G612" s="30"/>
      <c r="H612" s="25"/>
      <c r="I612" s="43"/>
      <c r="J612" s="25"/>
      <c r="K612" s="25"/>
      <c r="L612" s="44"/>
      <c r="M612" s="44"/>
      <c r="N612" s="44"/>
      <c r="O612" s="42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</row>
    <row r="613" spans="1:63" ht="14.25" customHeight="1" x14ac:dyDescent="0.25">
      <c r="A613" s="41"/>
      <c r="B613" s="42"/>
      <c r="C613" s="42"/>
      <c r="D613" s="35"/>
      <c r="E613" s="25"/>
      <c r="F613" s="42"/>
      <c r="G613" s="30"/>
      <c r="H613" s="25"/>
      <c r="I613" s="43"/>
      <c r="J613" s="25"/>
      <c r="K613" s="25"/>
      <c r="L613" s="44"/>
      <c r="M613" s="44"/>
      <c r="N613" s="44"/>
      <c r="O613" s="42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</row>
    <row r="614" spans="1:63" ht="14.25" customHeight="1" x14ac:dyDescent="0.25">
      <c r="A614" s="41"/>
      <c r="B614" s="42"/>
      <c r="C614" s="42"/>
      <c r="D614" s="35"/>
      <c r="E614" s="25"/>
      <c r="F614" s="42"/>
      <c r="G614" s="30"/>
      <c r="H614" s="25"/>
      <c r="I614" s="43"/>
      <c r="J614" s="25"/>
      <c r="K614" s="25"/>
      <c r="L614" s="44"/>
      <c r="M614" s="44"/>
      <c r="N614" s="44"/>
      <c r="O614" s="42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</row>
    <row r="615" spans="1:63" ht="14.25" customHeight="1" x14ac:dyDescent="0.25">
      <c r="A615" s="41"/>
      <c r="B615" s="42"/>
      <c r="C615" s="42"/>
      <c r="D615" s="35"/>
      <c r="E615" s="25"/>
      <c r="F615" s="42"/>
      <c r="G615" s="30"/>
      <c r="H615" s="25"/>
      <c r="I615" s="43"/>
      <c r="J615" s="25"/>
      <c r="K615" s="25"/>
      <c r="L615" s="44"/>
      <c r="M615" s="44"/>
      <c r="N615" s="44"/>
      <c r="O615" s="42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</row>
    <row r="616" spans="1:63" ht="14.25" customHeight="1" x14ac:dyDescent="0.25">
      <c r="A616" s="41"/>
      <c r="B616" s="42"/>
      <c r="C616" s="42"/>
      <c r="D616" s="35"/>
      <c r="E616" s="25"/>
      <c r="F616" s="42"/>
      <c r="G616" s="30"/>
      <c r="H616" s="25"/>
      <c r="I616" s="43"/>
      <c r="J616" s="25"/>
      <c r="K616" s="25"/>
      <c r="L616" s="44"/>
      <c r="M616" s="44"/>
      <c r="N616" s="44"/>
      <c r="O616" s="42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</row>
    <row r="617" spans="1:63" ht="14.25" customHeight="1" x14ac:dyDescent="0.25">
      <c r="A617" s="41"/>
      <c r="B617" s="42"/>
      <c r="C617" s="42"/>
      <c r="D617" s="35"/>
      <c r="E617" s="25"/>
      <c r="F617" s="42"/>
      <c r="G617" s="30"/>
      <c r="H617" s="25"/>
      <c r="I617" s="43"/>
      <c r="J617" s="25"/>
      <c r="K617" s="25"/>
      <c r="L617" s="44"/>
      <c r="M617" s="44"/>
      <c r="N617" s="44"/>
      <c r="O617" s="42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</row>
    <row r="618" spans="1:63" ht="14.25" customHeight="1" x14ac:dyDescent="0.25">
      <c r="A618" s="41"/>
      <c r="B618" s="42"/>
      <c r="C618" s="42"/>
      <c r="D618" s="35"/>
      <c r="E618" s="25"/>
      <c r="F618" s="42"/>
      <c r="G618" s="30"/>
      <c r="H618" s="25"/>
      <c r="I618" s="43"/>
      <c r="J618" s="25"/>
      <c r="K618" s="25"/>
      <c r="L618" s="44"/>
      <c r="M618" s="44"/>
      <c r="N618" s="44"/>
      <c r="O618" s="42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</row>
    <row r="619" spans="1:63" ht="14.25" customHeight="1" x14ac:dyDescent="0.25">
      <c r="A619" s="41"/>
      <c r="B619" s="42"/>
      <c r="C619" s="42"/>
      <c r="D619" s="35"/>
      <c r="E619" s="25"/>
      <c r="F619" s="42"/>
      <c r="G619" s="30"/>
      <c r="H619" s="25"/>
      <c r="I619" s="43"/>
      <c r="J619" s="25"/>
      <c r="K619" s="25"/>
      <c r="L619" s="44"/>
      <c r="M619" s="44"/>
      <c r="N619" s="44"/>
      <c r="O619" s="42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</row>
    <row r="620" spans="1:63" ht="14.25" customHeight="1" x14ac:dyDescent="0.25">
      <c r="A620" s="41"/>
      <c r="B620" s="42"/>
      <c r="C620" s="42"/>
      <c r="D620" s="35"/>
      <c r="E620" s="25"/>
      <c r="F620" s="42"/>
      <c r="G620" s="30"/>
      <c r="H620" s="25"/>
      <c r="I620" s="43"/>
      <c r="J620" s="25"/>
      <c r="K620" s="25"/>
      <c r="L620" s="44"/>
      <c r="M620" s="44"/>
      <c r="N620" s="44"/>
      <c r="O620" s="42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</row>
    <row r="621" spans="1:63" ht="14.25" customHeight="1" x14ac:dyDescent="0.25">
      <c r="A621" s="41"/>
      <c r="B621" s="42"/>
      <c r="C621" s="42"/>
      <c r="D621" s="35"/>
      <c r="E621" s="25"/>
      <c r="F621" s="42"/>
      <c r="G621" s="30"/>
      <c r="H621" s="25"/>
      <c r="I621" s="43"/>
      <c r="J621" s="25"/>
      <c r="K621" s="25"/>
      <c r="L621" s="44"/>
      <c r="M621" s="44"/>
      <c r="N621" s="44"/>
      <c r="O621" s="42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</row>
    <row r="622" spans="1:63" ht="14.25" customHeight="1" x14ac:dyDescent="0.25">
      <c r="A622" s="41"/>
      <c r="B622" s="42"/>
      <c r="C622" s="42"/>
      <c r="D622" s="35"/>
      <c r="E622" s="25"/>
      <c r="F622" s="42"/>
      <c r="G622" s="30"/>
      <c r="H622" s="25"/>
      <c r="I622" s="43"/>
      <c r="J622" s="25"/>
      <c r="K622" s="25"/>
      <c r="L622" s="44"/>
      <c r="M622" s="44"/>
      <c r="N622" s="44"/>
      <c r="O622" s="42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</row>
    <row r="623" spans="1:63" ht="14.25" customHeight="1" x14ac:dyDescent="0.25">
      <c r="A623" s="41"/>
      <c r="B623" s="42"/>
      <c r="C623" s="42"/>
      <c r="D623" s="35"/>
      <c r="E623" s="25"/>
      <c r="F623" s="42"/>
      <c r="G623" s="30"/>
      <c r="H623" s="25"/>
      <c r="I623" s="43"/>
      <c r="J623" s="25"/>
      <c r="K623" s="25"/>
      <c r="L623" s="44"/>
      <c r="M623" s="44"/>
      <c r="N623" s="44"/>
      <c r="O623" s="42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</row>
    <row r="624" spans="1:63" ht="14.25" customHeight="1" x14ac:dyDescent="0.25">
      <c r="A624" s="41"/>
      <c r="B624" s="42"/>
      <c r="C624" s="42"/>
      <c r="D624" s="35"/>
      <c r="E624" s="25"/>
      <c r="F624" s="42"/>
      <c r="G624" s="30"/>
      <c r="H624" s="25"/>
      <c r="I624" s="43"/>
      <c r="J624" s="25"/>
      <c r="K624" s="25"/>
      <c r="L624" s="44"/>
      <c r="M624" s="44"/>
      <c r="N624" s="44"/>
      <c r="O624" s="42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</row>
    <row r="625" spans="1:63" ht="14.25" customHeight="1" x14ac:dyDescent="0.25">
      <c r="A625" s="41"/>
      <c r="B625" s="42"/>
      <c r="C625" s="42"/>
      <c r="D625" s="35"/>
      <c r="E625" s="25"/>
      <c r="F625" s="42"/>
      <c r="G625" s="30"/>
      <c r="H625" s="25"/>
      <c r="I625" s="43"/>
      <c r="J625" s="25"/>
      <c r="K625" s="25"/>
      <c r="L625" s="44"/>
      <c r="M625" s="44"/>
      <c r="N625" s="44"/>
      <c r="O625" s="42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</row>
    <row r="626" spans="1:63" ht="14.25" customHeight="1" x14ac:dyDescent="0.25">
      <c r="A626" s="41"/>
      <c r="B626" s="42"/>
      <c r="C626" s="42"/>
      <c r="D626" s="35"/>
      <c r="E626" s="25"/>
      <c r="F626" s="42"/>
      <c r="G626" s="30"/>
      <c r="H626" s="25"/>
      <c r="I626" s="43"/>
      <c r="J626" s="25"/>
      <c r="K626" s="25"/>
      <c r="L626" s="44"/>
      <c r="M626" s="44"/>
      <c r="N626" s="44"/>
      <c r="O626" s="42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</row>
    <row r="627" spans="1:63" ht="14.25" customHeight="1" x14ac:dyDescent="0.25">
      <c r="A627" s="41"/>
      <c r="B627" s="42"/>
      <c r="C627" s="42"/>
      <c r="D627" s="35"/>
      <c r="E627" s="25"/>
      <c r="F627" s="42"/>
      <c r="G627" s="30"/>
      <c r="H627" s="25"/>
      <c r="I627" s="43"/>
      <c r="J627" s="25"/>
      <c r="K627" s="25"/>
      <c r="L627" s="44"/>
      <c r="M627" s="44"/>
      <c r="N627" s="44"/>
      <c r="O627" s="42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</row>
    <row r="628" spans="1:63" ht="14.25" customHeight="1" x14ac:dyDescent="0.25">
      <c r="A628" s="41"/>
      <c r="B628" s="42"/>
      <c r="C628" s="42"/>
      <c r="D628" s="35"/>
      <c r="E628" s="25"/>
      <c r="F628" s="42"/>
      <c r="G628" s="30"/>
      <c r="H628" s="25"/>
      <c r="I628" s="43"/>
      <c r="J628" s="25"/>
      <c r="K628" s="25"/>
      <c r="L628" s="44"/>
      <c r="M628" s="44"/>
      <c r="N628" s="44"/>
      <c r="O628" s="42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</row>
    <row r="629" spans="1:63" ht="14.25" customHeight="1" x14ac:dyDescent="0.25">
      <c r="A629" s="41"/>
      <c r="B629" s="42"/>
      <c r="C629" s="42"/>
      <c r="D629" s="35"/>
      <c r="E629" s="25"/>
      <c r="F629" s="42"/>
      <c r="G629" s="30"/>
      <c r="H629" s="25"/>
      <c r="I629" s="43"/>
      <c r="J629" s="25"/>
      <c r="K629" s="25"/>
      <c r="L629" s="44"/>
      <c r="M629" s="44"/>
      <c r="N629" s="44"/>
      <c r="O629" s="42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</row>
    <row r="630" spans="1:63" ht="14.25" customHeight="1" x14ac:dyDescent="0.25">
      <c r="A630" s="41"/>
      <c r="B630" s="42"/>
      <c r="C630" s="42"/>
      <c r="D630" s="35"/>
      <c r="E630" s="25"/>
      <c r="F630" s="42"/>
      <c r="G630" s="30"/>
      <c r="H630" s="25"/>
      <c r="I630" s="43"/>
      <c r="J630" s="25"/>
      <c r="K630" s="25"/>
      <c r="L630" s="44"/>
      <c r="M630" s="44"/>
      <c r="N630" s="44"/>
      <c r="O630" s="42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</row>
    <row r="631" spans="1:63" ht="14.25" customHeight="1" x14ac:dyDescent="0.25">
      <c r="A631" s="41"/>
      <c r="B631" s="42"/>
      <c r="C631" s="42"/>
      <c r="D631" s="35"/>
      <c r="E631" s="25"/>
      <c r="F631" s="42"/>
      <c r="G631" s="30"/>
      <c r="H631" s="25"/>
      <c r="I631" s="43"/>
      <c r="J631" s="25"/>
      <c r="K631" s="25"/>
      <c r="L631" s="44"/>
      <c r="M631" s="44"/>
      <c r="N631" s="44"/>
      <c r="O631" s="42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</row>
    <row r="632" spans="1:63" ht="14.25" customHeight="1" x14ac:dyDescent="0.25">
      <c r="A632" s="41"/>
      <c r="B632" s="42"/>
      <c r="C632" s="42"/>
      <c r="D632" s="35"/>
      <c r="E632" s="25"/>
      <c r="F632" s="42"/>
      <c r="G632" s="30"/>
      <c r="H632" s="25"/>
      <c r="I632" s="43"/>
      <c r="J632" s="25"/>
      <c r="K632" s="25"/>
      <c r="L632" s="44"/>
      <c r="M632" s="44"/>
      <c r="N632" s="44"/>
      <c r="O632" s="42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</row>
    <row r="633" spans="1:63" ht="14.25" customHeight="1" x14ac:dyDescent="0.25">
      <c r="A633" s="41"/>
      <c r="B633" s="42"/>
      <c r="C633" s="42"/>
      <c r="D633" s="35"/>
      <c r="E633" s="25"/>
      <c r="F633" s="42"/>
      <c r="G633" s="30"/>
      <c r="H633" s="25"/>
      <c r="I633" s="43"/>
      <c r="J633" s="25"/>
      <c r="K633" s="25"/>
      <c r="L633" s="44"/>
      <c r="M633" s="44"/>
      <c r="N633" s="44"/>
      <c r="O633" s="42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</row>
    <row r="634" spans="1:63" ht="14.25" customHeight="1" x14ac:dyDescent="0.25">
      <c r="A634" s="41"/>
      <c r="B634" s="42"/>
      <c r="C634" s="42"/>
      <c r="D634" s="35"/>
      <c r="E634" s="25"/>
      <c r="F634" s="42"/>
      <c r="G634" s="30"/>
      <c r="H634" s="25"/>
      <c r="I634" s="43"/>
      <c r="J634" s="25"/>
      <c r="K634" s="25"/>
      <c r="L634" s="44"/>
      <c r="M634" s="44"/>
      <c r="N634" s="44"/>
      <c r="O634" s="42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</row>
    <row r="635" spans="1:63" ht="14.25" customHeight="1" x14ac:dyDescent="0.25">
      <c r="A635" s="41"/>
      <c r="B635" s="42"/>
      <c r="C635" s="42"/>
      <c r="D635" s="35"/>
      <c r="E635" s="25"/>
      <c r="F635" s="42"/>
      <c r="G635" s="30"/>
      <c r="H635" s="25"/>
      <c r="I635" s="43"/>
      <c r="J635" s="25"/>
      <c r="K635" s="25"/>
      <c r="L635" s="44"/>
      <c r="M635" s="44"/>
      <c r="N635" s="44"/>
      <c r="O635" s="42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</row>
    <row r="636" spans="1:63" ht="14.25" customHeight="1" x14ac:dyDescent="0.25">
      <c r="A636" s="41"/>
      <c r="B636" s="42"/>
      <c r="C636" s="42"/>
      <c r="D636" s="35"/>
      <c r="E636" s="25"/>
      <c r="F636" s="42"/>
      <c r="G636" s="30"/>
      <c r="H636" s="25"/>
      <c r="I636" s="43"/>
      <c r="J636" s="25"/>
      <c r="K636" s="25"/>
      <c r="L636" s="44"/>
      <c r="M636" s="44"/>
      <c r="N636" s="44"/>
      <c r="O636" s="42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</row>
    <row r="637" spans="1:63" ht="14.25" customHeight="1" x14ac:dyDescent="0.25">
      <c r="A637" s="41"/>
      <c r="B637" s="42"/>
      <c r="C637" s="42"/>
      <c r="D637" s="35"/>
      <c r="E637" s="25"/>
      <c r="F637" s="42"/>
      <c r="G637" s="30"/>
      <c r="H637" s="25"/>
      <c r="I637" s="43"/>
      <c r="J637" s="25"/>
      <c r="K637" s="25"/>
      <c r="L637" s="44"/>
      <c r="M637" s="44"/>
      <c r="N637" s="44"/>
      <c r="O637" s="42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</row>
    <row r="638" spans="1:63" ht="14.25" customHeight="1" x14ac:dyDescent="0.25">
      <c r="A638" s="41"/>
      <c r="B638" s="42"/>
      <c r="C638" s="42"/>
      <c r="D638" s="35"/>
      <c r="E638" s="25"/>
      <c r="F638" s="42"/>
      <c r="G638" s="30"/>
      <c r="H638" s="25"/>
      <c r="I638" s="43"/>
      <c r="J638" s="25"/>
      <c r="K638" s="25"/>
      <c r="L638" s="44"/>
      <c r="M638" s="44"/>
      <c r="N638" s="44"/>
      <c r="O638" s="42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</row>
    <row r="639" spans="1:63" ht="14.25" customHeight="1" x14ac:dyDescent="0.25">
      <c r="A639" s="41"/>
      <c r="B639" s="42"/>
      <c r="C639" s="42"/>
      <c r="D639" s="35"/>
      <c r="E639" s="25"/>
      <c r="F639" s="42"/>
      <c r="G639" s="30"/>
      <c r="H639" s="25"/>
      <c r="I639" s="43"/>
      <c r="J639" s="25"/>
      <c r="K639" s="25"/>
      <c r="L639" s="44"/>
      <c r="M639" s="44"/>
      <c r="N639" s="44"/>
      <c r="O639" s="42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</row>
    <row r="640" spans="1:63" ht="14.25" customHeight="1" x14ac:dyDescent="0.25">
      <c r="A640" s="41"/>
      <c r="B640" s="42"/>
      <c r="C640" s="42"/>
      <c r="D640" s="35"/>
      <c r="E640" s="25"/>
      <c r="F640" s="42"/>
      <c r="G640" s="30"/>
      <c r="H640" s="25"/>
      <c r="I640" s="43"/>
      <c r="J640" s="25"/>
      <c r="K640" s="25"/>
      <c r="L640" s="44"/>
      <c r="M640" s="44"/>
      <c r="N640" s="44"/>
      <c r="O640" s="42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</row>
    <row r="641" spans="1:63" ht="14.25" customHeight="1" x14ac:dyDescent="0.25">
      <c r="A641" s="41"/>
      <c r="B641" s="42"/>
      <c r="C641" s="42"/>
      <c r="D641" s="35"/>
      <c r="E641" s="25"/>
      <c r="F641" s="42"/>
      <c r="G641" s="30"/>
      <c r="H641" s="25"/>
      <c r="I641" s="43"/>
      <c r="J641" s="25"/>
      <c r="K641" s="25"/>
      <c r="L641" s="44"/>
      <c r="M641" s="44"/>
      <c r="N641" s="44"/>
      <c r="O641" s="42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</row>
    <row r="642" spans="1:63" ht="14.25" customHeight="1" x14ac:dyDescent="0.25">
      <c r="A642" s="41"/>
      <c r="B642" s="42"/>
      <c r="C642" s="42"/>
      <c r="D642" s="35"/>
      <c r="E642" s="25"/>
      <c r="F642" s="42"/>
      <c r="G642" s="30"/>
      <c r="H642" s="25"/>
      <c r="I642" s="43"/>
      <c r="J642" s="25"/>
      <c r="K642" s="25"/>
      <c r="L642" s="44"/>
      <c r="M642" s="44"/>
      <c r="N642" s="44"/>
      <c r="O642" s="42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</row>
    <row r="643" spans="1:63" ht="14.25" customHeight="1" x14ac:dyDescent="0.25">
      <c r="A643" s="41"/>
      <c r="B643" s="42"/>
      <c r="C643" s="42"/>
      <c r="D643" s="35"/>
      <c r="E643" s="25"/>
      <c r="F643" s="42"/>
      <c r="G643" s="30"/>
      <c r="H643" s="25"/>
      <c r="I643" s="43"/>
      <c r="J643" s="25"/>
      <c r="K643" s="25"/>
      <c r="L643" s="44"/>
      <c r="M643" s="44"/>
      <c r="N643" s="44"/>
      <c r="O643" s="42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</row>
    <row r="644" spans="1:63" ht="14.25" customHeight="1" x14ac:dyDescent="0.25">
      <c r="A644" s="41"/>
      <c r="B644" s="42"/>
      <c r="C644" s="42"/>
      <c r="D644" s="35"/>
      <c r="E644" s="25"/>
      <c r="F644" s="42"/>
      <c r="G644" s="30"/>
      <c r="H644" s="25"/>
      <c r="I644" s="43"/>
      <c r="J644" s="25"/>
      <c r="K644" s="25"/>
      <c r="L644" s="44"/>
      <c r="M644" s="44"/>
      <c r="N644" s="44"/>
      <c r="O644" s="42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</row>
    <row r="645" spans="1:63" ht="14.25" customHeight="1" x14ac:dyDescent="0.25">
      <c r="A645" s="41"/>
      <c r="B645" s="42"/>
      <c r="C645" s="42"/>
      <c r="D645" s="35"/>
      <c r="E645" s="25"/>
      <c r="F645" s="42"/>
      <c r="G645" s="30"/>
      <c r="H645" s="25"/>
      <c r="I645" s="43"/>
      <c r="J645" s="25"/>
      <c r="K645" s="25"/>
      <c r="L645" s="44"/>
      <c r="M645" s="44"/>
      <c r="N645" s="44"/>
      <c r="O645" s="42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</row>
    <row r="646" spans="1:63" ht="14.25" customHeight="1" x14ac:dyDescent="0.25">
      <c r="A646" s="41"/>
      <c r="B646" s="42"/>
      <c r="C646" s="42"/>
      <c r="D646" s="35"/>
      <c r="E646" s="25"/>
      <c r="F646" s="42"/>
      <c r="G646" s="30"/>
      <c r="H646" s="25"/>
      <c r="I646" s="43"/>
      <c r="J646" s="25"/>
      <c r="K646" s="25"/>
      <c r="L646" s="44"/>
      <c r="M646" s="44"/>
      <c r="N646" s="44"/>
      <c r="O646" s="42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</row>
    <row r="647" spans="1:63" ht="14.25" customHeight="1" x14ac:dyDescent="0.25">
      <c r="A647" s="41"/>
      <c r="B647" s="42"/>
      <c r="C647" s="42"/>
      <c r="D647" s="35"/>
      <c r="E647" s="25"/>
      <c r="F647" s="42"/>
      <c r="G647" s="30"/>
      <c r="H647" s="25"/>
      <c r="I647" s="43"/>
      <c r="J647" s="25"/>
      <c r="K647" s="25"/>
      <c r="L647" s="44"/>
      <c r="M647" s="44"/>
      <c r="N647" s="44"/>
      <c r="O647" s="42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</row>
    <row r="648" spans="1:63" ht="14.25" customHeight="1" x14ac:dyDescent="0.25">
      <c r="A648" s="41"/>
      <c r="B648" s="42"/>
      <c r="C648" s="42"/>
      <c r="D648" s="35"/>
      <c r="E648" s="25"/>
      <c r="F648" s="42"/>
      <c r="G648" s="30"/>
      <c r="H648" s="25"/>
      <c r="I648" s="43"/>
      <c r="J648" s="25"/>
      <c r="K648" s="25"/>
      <c r="L648" s="44"/>
      <c r="M648" s="44"/>
      <c r="N648" s="44"/>
      <c r="O648" s="42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</row>
    <row r="649" spans="1:63" ht="14.25" customHeight="1" x14ac:dyDescent="0.25">
      <c r="A649" s="41"/>
      <c r="B649" s="42"/>
      <c r="C649" s="42"/>
      <c r="D649" s="35"/>
      <c r="E649" s="25"/>
      <c r="F649" s="42"/>
      <c r="G649" s="30"/>
      <c r="H649" s="25"/>
      <c r="I649" s="43"/>
      <c r="J649" s="25"/>
      <c r="K649" s="25"/>
      <c r="L649" s="44"/>
      <c r="M649" s="44"/>
      <c r="N649" s="44"/>
      <c r="O649" s="42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</row>
    <row r="650" spans="1:63" ht="14.25" customHeight="1" x14ac:dyDescent="0.25">
      <c r="A650" s="41"/>
      <c r="B650" s="42"/>
      <c r="C650" s="42"/>
      <c r="D650" s="35"/>
      <c r="E650" s="25"/>
      <c r="F650" s="42"/>
      <c r="G650" s="30"/>
      <c r="H650" s="25"/>
      <c r="I650" s="43"/>
      <c r="J650" s="25"/>
      <c r="K650" s="25"/>
      <c r="L650" s="44"/>
      <c r="M650" s="44"/>
      <c r="N650" s="44"/>
      <c r="O650" s="42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</row>
    <row r="651" spans="1:63" ht="14.25" customHeight="1" x14ac:dyDescent="0.25">
      <c r="A651" s="41"/>
      <c r="B651" s="42"/>
      <c r="C651" s="42"/>
      <c r="D651" s="35"/>
      <c r="E651" s="25"/>
      <c r="F651" s="42"/>
      <c r="G651" s="30"/>
      <c r="H651" s="25"/>
      <c r="I651" s="43"/>
      <c r="J651" s="25"/>
      <c r="K651" s="25"/>
      <c r="L651" s="44"/>
      <c r="M651" s="44"/>
      <c r="N651" s="44"/>
      <c r="O651" s="42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</row>
    <row r="652" spans="1:63" ht="14.25" customHeight="1" x14ac:dyDescent="0.25">
      <c r="A652" s="41"/>
      <c r="B652" s="42"/>
      <c r="C652" s="42"/>
      <c r="D652" s="35"/>
      <c r="E652" s="25"/>
      <c r="F652" s="42"/>
      <c r="G652" s="30"/>
      <c r="H652" s="25"/>
      <c r="I652" s="43"/>
      <c r="J652" s="25"/>
      <c r="K652" s="25"/>
      <c r="L652" s="44"/>
      <c r="M652" s="44"/>
      <c r="N652" s="44"/>
      <c r="O652" s="42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</row>
    <row r="653" spans="1:63" ht="14.25" customHeight="1" x14ac:dyDescent="0.25">
      <c r="A653" s="41"/>
      <c r="B653" s="42"/>
      <c r="C653" s="42"/>
      <c r="D653" s="35"/>
      <c r="E653" s="25"/>
      <c r="F653" s="42"/>
      <c r="G653" s="30"/>
      <c r="H653" s="25"/>
      <c r="I653" s="43"/>
      <c r="J653" s="25"/>
      <c r="K653" s="25"/>
      <c r="L653" s="44"/>
      <c r="M653" s="44"/>
      <c r="N653" s="44"/>
      <c r="O653" s="42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</row>
    <row r="654" spans="1:63" ht="14.25" customHeight="1" x14ac:dyDescent="0.25">
      <c r="A654" s="41"/>
      <c r="B654" s="42"/>
      <c r="C654" s="42"/>
      <c r="D654" s="35"/>
      <c r="E654" s="25"/>
      <c r="F654" s="42"/>
      <c r="G654" s="30"/>
      <c r="H654" s="25"/>
      <c r="I654" s="43"/>
      <c r="J654" s="25"/>
      <c r="K654" s="25"/>
      <c r="L654" s="44"/>
      <c r="M654" s="44"/>
      <c r="N654" s="44"/>
      <c r="O654" s="42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</row>
    <row r="655" spans="1:63" ht="14.25" customHeight="1" x14ac:dyDescent="0.25">
      <c r="A655" s="41"/>
      <c r="B655" s="42"/>
      <c r="C655" s="42"/>
      <c r="D655" s="35"/>
      <c r="E655" s="25"/>
      <c r="F655" s="42"/>
      <c r="G655" s="30"/>
      <c r="H655" s="25"/>
      <c r="I655" s="43"/>
      <c r="J655" s="25"/>
      <c r="K655" s="25"/>
      <c r="L655" s="44"/>
      <c r="M655" s="44"/>
      <c r="N655" s="44"/>
      <c r="O655" s="42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</row>
    <row r="656" spans="1:63" ht="14.25" customHeight="1" x14ac:dyDescent="0.25">
      <c r="A656" s="41"/>
      <c r="B656" s="42"/>
      <c r="C656" s="42"/>
      <c r="D656" s="35"/>
      <c r="E656" s="25"/>
      <c r="F656" s="42"/>
      <c r="G656" s="30"/>
      <c r="H656" s="25"/>
      <c r="I656" s="43"/>
      <c r="J656" s="25"/>
      <c r="K656" s="25"/>
      <c r="L656" s="44"/>
      <c r="M656" s="44"/>
      <c r="N656" s="44"/>
      <c r="O656" s="42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</row>
    <row r="657" spans="1:63" ht="14.25" customHeight="1" x14ac:dyDescent="0.25">
      <c r="A657" s="41"/>
      <c r="B657" s="42"/>
      <c r="C657" s="42"/>
      <c r="D657" s="35"/>
      <c r="E657" s="25"/>
      <c r="F657" s="42"/>
      <c r="G657" s="30"/>
      <c r="H657" s="25"/>
      <c r="I657" s="43"/>
      <c r="J657" s="25"/>
      <c r="K657" s="25"/>
      <c r="L657" s="44"/>
      <c r="M657" s="44"/>
      <c r="N657" s="44"/>
      <c r="O657" s="42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</row>
    <row r="658" spans="1:63" ht="14.25" customHeight="1" x14ac:dyDescent="0.25">
      <c r="A658" s="41"/>
      <c r="B658" s="42"/>
      <c r="C658" s="42"/>
      <c r="D658" s="35"/>
      <c r="E658" s="25"/>
      <c r="F658" s="42"/>
      <c r="G658" s="30"/>
      <c r="H658" s="25"/>
      <c r="I658" s="43"/>
      <c r="J658" s="25"/>
      <c r="K658" s="25"/>
      <c r="L658" s="44"/>
      <c r="M658" s="44"/>
      <c r="N658" s="44"/>
      <c r="O658" s="42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</row>
    <row r="659" spans="1:63" ht="14.25" customHeight="1" x14ac:dyDescent="0.25">
      <c r="A659" s="41"/>
      <c r="B659" s="42"/>
      <c r="C659" s="42"/>
      <c r="D659" s="35"/>
      <c r="E659" s="25"/>
      <c r="F659" s="42"/>
      <c r="G659" s="30"/>
      <c r="H659" s="25"/>
      <c r="I659" s="43"/>
      <c r="J659" s="25"/>
      <c r="K659" s="25"/>
      <c r="L659" s="44"/>
      <c r="M659" s="44"/>
      <c r="N659" s="44"/>
      <c r="O659" s="42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</row>
    <row r="660" spans="1:63" ht="14.25" customHeight="1" x14ac:dyDescent="0.25">
      <c r="A660" s="41"/>
      <c r="B660" s="42"/>
      <c r="C660" s="42"/>
      <c r="D660" s="35"/>
      <c r="E660" s="25"/>
      <c r="F660" s="42"/>
      <c r="G660" s="30"/>
      <c r="H660" s="25"/>
      <c r="I660" s="43"/>
      <c r="J660" s="25"/>
      <c r="K660" s="25"/>
      <c r="L660" s="44"/>
      <c r="M660" s="44"/>
      <c r="N660" s="44"/>
      <c r="O660" s="42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</row>
    <row r="661" spans="1:63" ht="14.25" customHeight="1" x14ac:dyDescent="0.25">
      <c r="A661" s="41"/>
      <c r="B661" s="42"/>
      <c r="C661" s="42"/>
      <c r="D661" s="35"/>
      <c r="E661" s="25"/>
      <c r="F661" s="42"/>
      <c r="G661" s="30"/>
      <c r="H661" s="25"/>
      <c r="I661" s="43"/>
      <c r="J661" s="25"/>
      <c r="K661" s="25"/>
      <c r="L661" s="44"/>
      <c r="M661" s="44"/>
      <c r="N661" s="44"/>
      <c r="O661" s="42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</row>
    <row r="662" spans="1:63" ht="14.25" customHeight="1" x14ac:dyDescent="0.25">
      <c r="A662" s="41"/>
      <c r="B662" s="42"/>
      <c r="C662" s="42"/>
      <c r="D662" s="35"/>
      <c r="E662" s="25"/>
      <c r="F662" s="42"/>
      <c r="G662" s="30"/>
      <c r="H662" s="25"/>
      <c r="I662" s="43"/>
      <c r="J662" s="25"/>
      <c r="K662" s="25"/>
      <c r="L662" s="44"/>
      <c r="M662" s="44"/>
      <c r="N662" s="44"/>
      <c r="O662" s="42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</row>
    <row r="663" spans="1:63" ht="14.25" customHeight="1" x14ac:dyDescent="0.25">
      <c r="A663" s="41"/>
      <c r="B663" s="42"/>
      <c r="C663" s="42"/>
      <c r="D663" s="35"/>
      <c r="E663" s="25"/>
      <c r="F663" s="42"/>
      <c r="G663" s="30"/>
      <c r="H663" s="25"/>
      <c r="I663" s="43"/>
      <c r="J663" s="25"/>
      <c r="K663" s="25"/>
      <c r="L663" s="44"/>
      <c r="M663" s="44"/>
      <c r="N663" s="44"/>
      <c r="O663" s="42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</row>
    <row r="664" spans="1:63" ht="14.25" customHeight="1" x14ac:dyDescent="0.25">
      <c r="A664" s="41"/>
      <c r="B664" s="42"/>
      <c r="C664" s="42"/>
      <c r="D664" s="35"/>
      <c r="E664" s="25"/>
      <c r="F664" s="42"/>
      <c r="G664" s="30"/>
      <c r="H664" s="25"/>
      <c r="I664" s="43"/>
      <c r="J664" s="25"/>
      <c r="K664" s="25"/>
      <c r="L664" s="44"/>
      <c r="M664" s="44"/>
      <c r="N664" s="44"/>
      <c r="O664" s="42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</row>
    <row r="665" spans="1:63" ht="14.25" customHeight="1" x14ac:dyDescent="0.25">
      <c r="A665" s="41"/>
      <c r="B665" s="42"/>
      <c r="C665" s="42"/>
      <c r="D665" s="35"/>
      <c r="E665" s="25"/>
      <c r="F665" s="42"/>
      <c r="G665" s="30"/>
      <c r="H665" s="25"/>
      <c r="I665" s="43"/>
      <c r="J665" s="25"/>
      <c r="K665" s="25"/>
      <c r="L665" s="44"/>
      <c r="M665" s="44"/>
      <c r="N665" s="44"/>
      <c r="O665" s="42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</row>
    <row r="666" spans="1:63" ht="14.25" customHeight="1" x14ac:dyDescent="0.25">
      <c r="A666" s="41"/>
      <c r="B666" s="42"/>
      <c r="C666" s="42"/>
      <c r="D666" s="35"/>
      <c r="E666" s="25"/>
      <c r="F666" s="42"/>
      <c r="G666" s="30"/>
      <c r="H666" s="25"/>
      <c r="I666" s="43"/>
      <c r="J666" s="25"/>
      <c r="K666" s="25"/>
      <c r="L666" s="44"/>
      <c r="M666" s="44"/>
      <c r="N666" s="44"/>
      <c r="O666" s="42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</row>
    <row r="667" spans="1:63" ht="14.25" customHeight="1" x14ac:dyDescent="0.25">
      <c r="A667" s="41"/>
      <c r="B667" s="42"/>
      <c r="C667" s="42"/>
      <c r="D667" s="35"/>
      <c r="E667" s="25"/>
      <c r="F667" s="42"/>
      <c r="G667" s="30"/>
      <c r="H667" s="25"/>
      <c r="I667" s="43"/>
      <c r="J667" s="25"/>
      <c r="K667" s="25"/>
      <c r="L667" s="44"/>
      <c r="M667" s="44"/>
      <c r="N667" s="44"/>
      <c r="O667" s="42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</row>
    <row r="668" spans="1:63" ht="14.25" customHeight="1" x14ac:dyDescent="0.25">
      <c r="A668" s="41"/>
      <c r="B668" s="42"/>
      <c r="C668" s="42"/>
      <c r="D668" s="35"/>
      <c r="E668" s="25"/>
      <c r="F668" s="42"/>
      <c r="G668" s="30"/>
      <c r="H668" s="25"/>
      <c r="I668" s="43"/>
      <c r="J668" s="25"/>
      <c r="K668" s="25"/>
      <c r="L668" s="44"/>
      <c r="M668" s="44"/>
      <c r="N668" s="44"/>
      <c r="O668" s="42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</row>
    <row r="669" spans="1:63" ht="14.25" customHeight="1" x14ac:dyDescent="0.25">
      <c r="A669" s="41"/>
      <c r="B669" s="42"/>
      <c r="C669" s="42"/>
      <c r="D669" s="35"/>
      <c r="E669" s="25"/>
      <c r="F669" s="42"/>
      <c r="G669" s="30"/>
      <c r="H669" s="25"/>
      <c r="I669" s="43"/>
      <c r="J669" s="25"/>
      <c r="K669" s="25"/>
      <c r="L669" s="44"/>
      <c r="M669" s="44"/>
      <c r="N669" s="44"/>
      <c r="O669" s="42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</row>
    <row r="670" spans="1:63" ht="14.25" customHeight="1" x14ac:dyDescent="0.25">
      <c r="A670" s="41"/>
      <c r="B670" s="42"/>
      <c r="C670" s="42"/>
      <c r="D670" s="35"/>
      <c r="E670" s="25"/>
      <c r="F670" s="42"/>
      <c r="G670" s="30"/>
      <c r="H670" s="25"/>
      <c r="I670" s="43"/>
      <c r="J670" s="25"/>
      <c r="K670" s="25"/>
      <c r="L670" s="44"/>
      <c r="M670" s="44"/>
      <c r="N670" s="44"/>
      <c r="O670" s="42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</row>
    <row r="671" spans="1:63" ht="14.25" customHeight="1" x14ac:dyDescent="0.25">
      <c r="A671" s="41"/>
      <c r="B671" s="42"/>
      <c r="C671" s="42"/>
      <c r="D671" s="35"/>
      <c r="E671" s="25"/>
      <c r="F671" s="42"/>
      <c r="G671" s="30"/>
      <c r="H671" s="25"/>
      <c r="I671" s="43"/>
      <c r="J671" s="25"/>
      <c r="K671" s="25"/>
      <c r="L671" s="44"/>
      <c r="M671" s="44"/>
      <c r="N671" s="44"/>
      <c r="O671" s="42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</row>
    <row r="672" spans="1:63" ht="14.25" customHeight="1" x14ac:dyDescent="0.25">
      <c r="A672" s="41"/>
      <c r="B672" s="42"/>
      <c r="C672" s="42"/>
      <c r="D672" s="35"/>
      <c r="E672" s="25"/>
      <c r="F672" s="42"/>
      <c r="G672" s="30"/>
      <c r="H672" s="25"/>
      <c r="I672" s="43"/>
      <c r="J672" s="25"/>
      <c r="K672" s="25"/>
      <c r="L672" s="44"/>
      <c r="M672" s="44"/>
      <c r="N672" s="44"/>
      <c r="O672" s="42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</row>
    <row r="673" spans="1:63" ht="14.25" customHeight="1" x14ac:dyDescent="0.25">
      <c r="A673" s="41"/>
      <c r="B673" s="42"/>
      <c r="C673" s="42"/>
      <c r="D673" s="35"/>
      <c r="E673" s="25"/>
      <c r="F673" s="42"/>
      <c r="G673" s="30"/>
      <c r="H673" s="25"/>
      <c r="I673" s="43"/>
      <c r="J673" s="25"/>
      <c r="K673" s="25"/>
      <c r="L673" s="44"/>
      <c r="M673" s="44"/>
      <c r="N673" s="44"/>
      <c r="O673" s="42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</row>
    <row r="674" spans="1:63" ht="14.25" customHeight="1" x14ac:dyDescent="0.25">
      <c r="A674" s="41"/>
      <c r="B674" s="42"/>
      <c r="C674" s="42"/>
      <c r="D674" s="35"/>
      <c r="E674" s="25"/>
      <c r="F674" s="42"/>
      <c r="G674" s="30"/>
      <c r="H674" s="25"/>
      <c r="I674" s="43"/>
      <c r="J674" s="25"/>
      <c r="K674" s="25"/>
      <c r="L674" s="44"/>
      <c r="M674" s="44"/>
      <c r="N674" s="44"/>
      <c r="O674" s="42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</row>
    <row r="675" spans="1:63" ht="14.25" customHeight="1" x14ac:dyDescent="0.25">
      <c r="A675" s="41"/>
      <c r="B675" s="42"/>
      <c r="C675" s="42"/>
      <c r="D675" s="35"/>
      <c r="E675" s="25"/>
      <c r="F675" s="42"/>
      <c r="G675" s="30"/>
      <c r="H675" s="25"/>
      <c r="I675" s="43"/>
      <c r="J675" s="25"/>
      <c r="K675" s="25"/>
      <c r="L675" s="44"/>
      <c r="M675" s="44"/>
      <c r="N675" s="44"/>
      <c r="O675" s="42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</row>
    <row r="676" spans="1:63" ht="14.25" customHeight="1" x14ac:dyDescent="0.25">
      <c r="A676" s="41"/>
      <c r="B676" s="42"/>
      <c r="C676" s="42"/>
      <c r="D676" s="35"/>
      <c r="E676" s="25"/>
      <c r="F676" s="42"/>
      <c r="G676" s="30"/>
      <c r="H676" s="25"/>
      <c r="I676" s="43"/>
      <c r="J676" s="25"/>
      <c r="K676" s="25"/>
      <c r="L676" s="44"/>
      <c r="M676" s="44"/>
      <c r="N676" s="44"/>
      <c r="O676" s="42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</row>
    <row r="677" spans="1:63" ht="14.25" customHeight="1" x14ac:dyDescent="0.25">
      <c r="A677" s="41"/>
      <c r="B677" s="42"/>
      <c r="C677" s="42"/>
      <c r="D677" s="35"/>
      <c r="E677" s="25"/>
      <c r="F677" s="42"/>
      <c r="G677" s="30"/>
      <c r="H677" s="25"/>
      <c r="I677" s="43"/>
      <c r="J677" s="25"/>
      <c r="K677" s="25"/>
      <c r="L677" s="44"/>
      <c r="M677" s="44"/>
      <c r="N677" s="44"/>
      <c r="O677" s="42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</row>
    <row r="678" spans="1:63" ht="14.25" customHeight="1" x14ac:dyDescent="0.25">
      <c r="A678" s="41"/>
      <c r="B678" s="42"/>
      <c r="C678" s="42"/>
      <c r="D678" s="35"/>
      <c r="E678" s="25"/>
      <c r="F678" s="42"/>
      <c r="G678" s="30"/>
      <c r="H678" s="25"/>
      <c r="I678" s="43"/>
      <c r="J678" s="25"/>
      <c r="K678" s="25"/>
      <c r="L678" s="44"/>
      <c r="M678" s="44"/>
      <c r="N678" s="44"/>
      <c r="O678" s="42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</row>
    <row r="679" spans="1:63" ht="14.25" customHeight="1" x14ac:dyDescent="0.25">
      <c r="A679" s="41"/>
      <c r="B679" s="42"/>
      <c r="C679" s="42"/>
      <c r="D679" s="35"/>
      <c r="E679" s="25"/>
      <c r="F679" s="42"/>
      <c r="G679" s="30"/>
      <c r="H679" s="25"/>
      <c r="I679" s="43"/>
      <c r="J679" s="25"/>
      <c r="K679" s="25"/>
      <c r="L679" s="44"/>
      <c r="M679" s="44"/>
      <c r="N679" s="44"/>
      <c r="O679" s="42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</row>
    <row r="680" spans="1:63" ht="14.25" customHeight="1" x14ac:dyDescent="0.25">
      <c r="A680" s="41"/>
      <c r="B680" s="42"/>
      <c r="C680" s="42"/>
      <c r="D680" s="35"/>
      <c r="E680" s="25"/>
      <c r="F680" s="42"/>
      <c r="G680" s="30"/>
      <c r="H680" s="25"/>
      <c r="I680" s="43"/>
      <c r="J680" s="25"/>
      <c r="K680" s="25"/>
      <c r="L680" s="44"/>
      <c r="M680" s="44"/>
      <c r="N680" s="44"/>
      <c r="O680" s="42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</row>
    <row r="681" spans="1:63" ht="14.25" customHeight="1" x14ac:dyDescent="0.25">
      <c r="A681" s="41"/>
      <c r="B681" s="42"/>
      <c r="C681" s="42"/>
      <c r="D681" s="35"/>
      <c r="E681" s="25"/>
      <c r="F681" s="42"/>
      <c r="G681" s="30"/>
      <c r="H681" s="25"/>
      <c r="I681" s="43"/>
      <c r="J681" s="25"/>
      <c r="K681" s="25"/>
      <c r="L681" s="44"/>
      <c r="M681" s="44"/>
      <c r="N681" s="44"/>
      <c r="O681" s="42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</row>
    <row r="682" spans="1:63" ht="14.25" customHeight="1" x14ac:dyDescent="0.25">
      <c r="A682" s="41"/>
      <c r="B682" s="42"/>
      <c r="C682" s="42"/>
      <c r="D682" s="35"/>
      <c r="E682" s="25"/>
      <c r="F682" s="42"/>
      <c r="G682" s="30"/>
      <c r="H682" s="25"/>
      <c r="I682" s="43"/>
      <c r="J682" s="25"/>
      <c r="K682" s="25"/>
      <c r="L682" s="44"/>
      <c r="M682" s="44"/>
      <c r="N682" s="44"/>
      <c r="O682" s="42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</row>
    <row r="683" spans="1:63" ht="14.25" customHeight="1" x14ac:dyDescent="0.25">
      <c r="A683" s="41"/>
      <c r="B683" s="42"/>
      <c r="C683" s="42"/>
      <c r="D683" s="35"/>
      <c r="E683" s="25"/>
      <c r="F683" s="42"/>
      <c r="G683" s="30"/>
      <c r="H683" s="25"/>
      <c r="I683" s="43"/>
      <c r="J683" s="25"/>
      <c r="K683" s="25"/>
      <c r="L683" s="44"/>
      <c r="M683" s="44"/>
      <c r="N683" s="44"/>
      <c r="O683" s="42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</row>
    <row r="684" spans="1:63" ht="14.25" customHeight="1" x14ac:dyDescent="0.25">
      <c r="A684" s="41"/>
      <c r="B684" s="42"/>
      <c r="C684" s="42"/>
      <c r="D684" s="35"/>
      <c r="E684" s="25"/>
      <c r="F684" s="42"/>
      <c r="G684" s="30"/>
      <c r="H684" s="25"/>
      <c r="I684" s="43"/>
      <c r="J684" s="25"/>
      <c r="K684" s="25"/>
      <c r="L684" s="44"/>
      <c r="M684" s="44"/>
      <c r="N684" s="44"/>
      <c r="O684" s="42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</row>
    <row r="685" spans="1:63" ht="14.25" customHeight="1" x14ac:dyDescent="0.25">
      <c r="A685" s="41"/>
      <c r="B685" s="42"/>
      <c r="C685" s="42"/>
      <c r="D685" s="35"/>
      <c r="E685" s="25"/>
      <c r="F685" s="42"/>
      <c r="G685" s="30"/>
      <c r="H685" s="25"/>
      <c r="I685" s="43"/>
      <c r="J685" s="25"/>
      <c r="K685" s="25"/>
      <c r="L685" s="44"/>
      <c r="M685" s="44"/>
      <c r="N685" s="44"/>
      <c r="O685" s="42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</row>
    <row r="686" spans="1:63" ht="14.25" customHeight="1" x14ac:dyDescent="0.25">
      <c r="A686" s="41"/>
      <c r="B686" s="42"/>
      <c r="C686" s="42"/>
      <c r="D686" s="35"/>
      <c r="E686" s="25"/>
      <c r="F686" s="42"/>
      <c r="G686" s="30"/>
      <c r="H686" s="25"/>
      <c r="I686" s="43"/>
      <c r="J686" s="25"/>
      <c r="K686" s="25"/>
      <c r="L686" s="44"/>
      <c r="M686" s="44"/>
      <c r="N686" s="44"/>
      <c r="O686" s="42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</row>
    <row r="687" spans="1:63" ht="14.25" customHeight="1" x14ac:dyDescent="0.25">
      <c r="A687" s="41"/>
      <c r="B687" s="42"/>
      <c r="C687" s="42"/>
      <c r="D687" s="35"/>
      <c r="E687" s="25"/>
      <c r="F687" s="42"/>
      <c r="G687" s="30"/>
      <c r="H687" s="25"/>
      <c r="I687" s="43"/>
      <c r="J687" s="25"/>
      <c r="K687" s="25"/>
      <c r="L687" s="44"/>
      <c r="M687" s="44"/>
      <c r="N687" s="44"/>
      <c r="O687" s="42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</row>
    <row r="688" spans="1:63" ht="14.25" customHeight="1" x14ac:dyDescent="0.25">
      <c r="A688" s="41"/>
      <c r="B688" s="42"/>
      <c r="C688" s="42"/>
      <c r="D688" s="35"/>
      <c r="E688" s="25"/>
      <c r="F688" s="42"/>
      <c r="G688" s="30"/>
      <c r="H688" s="25"/>
      <c r="I688" s="43"/>
      <c r="J688" s="25"/>
      <c r="K688" s="25"/>
      <c r="L688" s="44"/>
      <c r="M688" s="44"/>
      <c r="N688" s="44"/>
      <c r="O688" s="42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</row>
    <row r="689" spans="1:63" ht="14.25" customHeight="1" x14ac:dyDescent="0.25">
      <c r="A689" s="41"/>
      <c r="B689" s="42"/>
      <c r="C689" s="42"/>
      <c r="D689" s="35"/>
      <c r="E689" s="25"/>
      <c r="F689" s="42"/>
      <c r="G689" s="30"/>
      <c r="H689" s="25"/>
      <c r="I689" s="43"/>
      <c r="J689" s="25"/>
      <c r="K689" s="25"/>
      <c r="L689" s="44"/>
      <c r="M689" s="44"/>
      <c r="N689" s="44"/>
      <c r="O689" s="42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</row>
    <row r="690" spans="1:63" ht="14.25" customHeight="1" x14ac:dyDescent="0.25">
      <c r="A690" s="41"/>
      <c r="B690" s="42"/>
      <c r="C690" s="42"/>
      <c r="D690" s="35"/>
      <c r="E690" s="25"/>
      <c r="F690" s="42"/>
      <c r="G690" s="30"/>
      <c r="H690" s="25"/>
      <c r="I690" s="43"/>
      <c r="J690" s="25"/>
      <c r="K690" s="25"/>
      <c r="L690" s="44"/>
      <c r="M690" s="44"/>
      <c r="N690" s="44"/>
      <c r="O690" s="42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</row>
    <row r="691" spans="1:63" ht="14.25" customHeight="1" x14ac:dyDescent="0.25">
      <c r="A691" s="41"/>
      <c r="B691" s="42"/>
      <c r="C691" s="42"/>
      <c r="D691" s="35"/>
      <c r="E691" s="25"/>
      <c r="F691" s="42"/>
      <c r="G691" s="30"/>
      <c r="H691" s="25"/>
      <c r="I691" s="43"/>
      <c r="J691" s="25"/>
      <c r="K691" s="25"/>
      <c r="L691" s="44"/>
      <c r="M691" s="44"/>
      <c r="N691" s="44"/>
      <c r="O691" s="42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</row>
    <row r="692" spans="1:63" ht="14.25" customHeight="1" x14ac:dyDescent="0.25">
      <c r="A692" s="41"/>
      <c r="B692" s="42"/>
      <c r="C692" s="42"/>
      <c r="D692" s="35"/>
      <c r="E692" s="25"/>
      <c r="F692" s="42"/>
      <c r="G692" s="30"/>
      <c r="H692" s="25"/>
      <c r="I692" s="43"/>
      <c r="J692" s="25"/>
      <c r="K692" s="25"/>
      <c r="L692" s="44"/>
      <c r="M692" s="44"/>
      <c r="N692" s="44"/>
      <c r="O692" s="42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</row>
    <row r="693" spans="1:63" ht="14.25" customHeight="1" x14ac:dyDescent="0.25">
      <c r="A693" s="41"/>
      <c r="B693" s="42"/>
      <c r="C693" s="42"/>
      <c r="D693" s="35"/>
      <c r="E693" s="25"/>
      <c r="F693" s="42"/>
      <c r="G693" s="30"/>
      <c r="H693" s="25"/>
      <c r="I693" s="43"/>
      <c r="J693" s="25"/>
      <c r="K693" s="25"/>
      <c r="L693" s="44"/>
      <c r="M693" s="44"/>
      <c r="N693" s="44"/>
      <c r="O693" s="42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</row>
    <row r="694" spans="1:63" ht="14.25" customHeight="1" x14ac:dyDescent="0.25">
      <c r="A694" s="41"/>
      <c r="B694" s="42"/>
      <c r="C694" s="42"/>
      <c r="D694" s="35"/>
      <c r="E694" s="25"/>
      <c r="F694" s="42"/>
      <c r="G694" s="30"/>
      <c r="H694" s="25"/>
      <c r="I694" s="43"/>
      <c r="J694" s="25"/>
      <c r="K694" s="25"/>
      <c r="L694" s="44"/>
      <c r="M694" s="44"/>
      <c r="N694" s="44"/>
      <c r="O694" s="42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</row>
    <row r="695" spans="1:63" ht="14.25" customHeight="1" x14ac:dyDescent="0.25">
      <c r="A695" s="41"/>
      <c r="B695" s="42"/>
      <c r="C695" s="42"/>
      <c r="D695" s="35"/>
      <c r="E695" s="25"/>
      <c r="F695" s="42"/>
      <c r="G695" s="30"/>
      <c r="H695" s="25"/>
      <c r="I695" s="43"/>
      <c r="J695" s="25"/>
      <c r="K695" s="25"/>
      <c r="L695" s="44"/>
      <c r="M695" s="44"/>
      <c r="N695" s="44"/>
      <c r="O695" s="42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</row>
    <row r="696" spans="1:63" ht="14.25" customHeight="1" x14ac:dyDescent="0.25">
      <c r="A696" s="41"/>
      <c r="B696" s="42"/>
      <c r="C696" s="42"/>
      <c r="D696" s="35"/>
      <c r="E696" s="25"/>
      <c r="F696" s="42"/>
      <c r="G696" s="30"/>
      <c r="H696" s="25"/>
      <c r="I696" s="43"/>
      <c r="J696" s="25"/>
      <c r="K696" s="25"/>
      <c r="L696" s="44"/>
      <c r="M696" s="44"/>
      <c r="N696" s="44"/>
      <c r="O696" s="42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</row>
    <row r="697" spans="1:63" ht="14.25" customHeight="1" x14ac:dyDescent="0.25">
      <c r="A697" s="41"/>
      <c r="B697" s="42"/>
      <c r="C697" s="42"/>
      <c r="D697" s="35"/>
      <c r="E697" s="25"/>
      <c r="F697" s="42"/>
      <c r="G697" s="30"/>
      <c r="H697" s="25"/>
      <c r="I697" s="43"/>
      <c r="J697" s="25"/>
      <c r="K697" s="25"/>
      <c r="L697" s="44"/>
      <c r="M697" s="44"/>
      <c r="N697" s="44"/>
      <c r="O697" s="42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</row>
    <row r="698" spans="1:63" ht="14.25" customHeight="1" x14ac:dyDescent="0.25">
      <c r="A698" s="41"/>
      <c r="B698" s="42"/>
      <c r="C698" s="42"/>
      <c r="D698" s="35"/>
      <c r="E698" s="25"/>
      <c r="F698" s="42"/>
      <c r="G698" s="30"/>
      <c r="H698" s="25"/>
      <c r="I698" s="43"/>
      <c r="J698" s="25"/>
      <c r="K698" s="25"/>
      <c r="L698" s="44"/>
      <c r="M698" s="44"/>
      <c r="N698" s="44"/>
      <c r="O698" s="42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</row>
    <row r="699" spans="1:63" ht="14.25" customHeight="1" x14ac:dyDescent="0.25">
      <c r="A699" s="41"/>
      <c r="B699" s="42"/>
      <c r="C699" s="42"/>
      <c r="D699" s="35"/>
      <c r="E699" s="25"/>
      <c r="F699" s="42"/>
      <c r="G699" s="30"/>
      <c r="H699" s="25"/>
      <c r="I699" s="43"/>
      <c r="J699" s="25"/>
      <c r="K699" s="25"/>
      <c r="L699" s="44"/>
      <c r="M699" s="44"/>
      <c r="N699" s="44"/>
      <c r="O699" s="42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</row>
    <row r="700" spans="1:63" ht="14.25" customHeight="1" x14ac:dyDescent="0.25">
      <c r="A700" s="41"/>
      <c r="B700" s="42"/>
      <c r="C700" s="42"/>
      <c r="D700" s="35"/>
      <c r="E700" s="25"/>
      <c r="F700" s="42"/>
      <c r="G700" s="30"/>
      <c r="H700" s="25"/>
      <c r="I700" s="43"/>
      <c r="J700" s="25"/>
      <c r="K700" s="25"/>
      <c r="L700" s="44"/>
      <c r="M700" s="44"/>
      <c r="N700" s="44"/>
      <c r="O700" s="42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</row>
    <row r="701" spans="1:63" ht="14.25" customHeight="1" x14ac:dyDescent="0.25">
      <c r="A701" s="41"/>
      <c r="B701" s="42"/>
      <c r="C701" s="42"/>
      <c r="D701" s="35"/>
      <c r="E701" s="25"/>
      <c r="F701" s="42"/>
      <c r="G701" s="30"/>
      <c r="H701" s="25"/>
      <c r="I701" s="43"/>
      <c r="J701" s="25"/>
      <c r="K701" s="25"/>
      <c r="L701" s="44"/>
      <c r="M701" s="44"/>
      <c r="N701" s="44"/>
      <c r="O701" s="42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</row>
    <row r="702" spans="1:63" ht="14.25" customHeight="1" x14ac:dyDescent="0.25">
      <c r="A702" s="41"/>
      <c r="B702" s="42"/>
      <c r="C702" s="42"/>
      <c r="D702" s="35"/>
      <c r="E702" s="25"/>
      <c r="F702" s="42"/>
      <c r="G702" s="30"/>
      <c r="H702" s="25"/>
      <c r="I702" s="43"/>
      <c r="J702" s="25"/>
      <c r="K702" s="25"/>
      <c r="L702" s="44"/>
      <c r="M702" s="44"/>
      <c r="N702" s="44"/>
      <c r="O702" s="42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</row>
    <row r="703" spans="1:63" ht="14.25" customHeight="1" x14ac:dyDescent="0.25">
      <c r="A703" s="41"/>
      <c r="B703" s="42"/>
      <c r="C703" s="42"/>
      <c r="D703" s="35"/>
      <c r="E703" s="25"/>
      <c r="F703" s="42"/>
      <c r="G703" s="30"/>
      <c r="H703" s="25"/>
      <c r="I703" s="43"/>
      <c r="J703" s="25"/>
      <c r="K703" s="25"/>
      <c r="L703" s="44"/>
      <c r="M703" s="44"/>
      <c r="N703" s="44"/>
      <c r="O703" s="42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</row>
    <row r="704" spans="1:63" ht="14.25" customHeight="1" x14ac:dyDescent="0.25">
      <c r="A704" s="41"/>
      <c r="B704" s="42"/>
      <c r="C704" s="42"/>
      <c r="D704" s="35"/>
      <c r="E704" s="25"/>
      <c r="F704" s="42"/>
      <c r="G704" s="30"/>
      <c r="H704" s="25"/>
      <c r="I704" s="43"/>
      <c r="J704" s="25"/>
      <c r="K704" s="25"/>
      <c r="L704" s="44"/>
      <c r="M704" s="44"/>
      <c r="N704" s="44"/>
      <c r="O704" s="42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</row>
    <row r="705" spans="1:63" ht="14.25" customHeight="1" x14ac:dyDescent="0.25">
      <c r="A705" s="41"/>
      <c r="B705" s="42"/>
      <c r="C705" s="42"/>
      <c r="D705" s="35"/>
      <c r="E705" s="25"/>
      <c r="F705" s="42"/>
      <c r="G705" s="30"/>
      <c r="H705" s="25"/>
      <c r="I705" s="43"/>
      <c r="J705" s="25"/>
      <c r="K705" s="25"/>
      <c r="L705" s="44"/>
      <c r="M705" s="44"/>
      <c r="N705" s="44"/>
      <c r="O705" s="42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</row>
    <row r="706" spans="1:63" ht="14.25" customHeight="1" x14ac:dyDescent="0.25">
      <c r="A706" s="41"/>
      <c r="B706" s="42"/>
      <c r="C706" s="42"/>
      <c r="D706" s="35"/>
      <c r="E706" s="25"/>
      <c r="F706" s="42"/>
      <c r="G706" s="30"/>
      <c r="H706" s="25"/>
      <c r="I706" s="43"/>
      <c r="J706" s="25"/>
      <c r="K706" s="25"/>
      <c r="L706" s="44"/>
      <c r="M706" s="44"/>
      <c r="N706" s="44"/>
      <c r="O706" s="42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</row>
    <row r="707" spans="1:63" ht="14.25" customHeight="1" x14ac:dyDescent="0.25">
      <c r="A707" s="41"/>
      <c r="B707" s="42"/>
      <c r="C707" s="42"/>
      <c r="D707" s="35"/>
      <c r="E707" s="25"/>
      <c r="F707" s="42"/>
      <c r="G707" s="30"/>
      <c r="H707" s="25"/>
      <c r="I707" s="43"/>
      <c r="J707" s="25"/>
      <c r="K707" s="25"/>
      <c r="L707" s="44"/>
      <c r="M707" s="44"/>
      <c r="N707" s="44"/>
      <c r="O707" s="42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</row>
    <row r="708" spans="1:63" ht="14.25" customHeight="1" x14ac:dyDescent="0.25">
      <c r="A708" s="41"/>
      <c r="B708" s="42"/>
      <c r="C708" s="42"/>
      <c r="D708" s="35"/>
      <c r="E708" s="25"/>
      <c r="F708" s="42"/>
      <c r="G708" s="30"/>
      <c r="H708" s="25"/>
      <c r="I708" s="43"/>
      <c r="J708" s="25"/>
      <c r="K708" s="25"/>
      <c r="L708" s="44"/>
      <c r="M708" s="44"/>
      <c r="N708" s="44"/>
      <c r="O708" s="42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</row>
    <row r="709" spans="1:63" ht="14.25" customHeight="1" x14ac:dyDescent="0.25">
      <c r="A709" s="41"/>
      <c r="B709" s="42"/>
      <c r="C709" s="42"/>
      <c r="D709" s="35"/>
      <c r="E709" s="25"/>
      <c r="F709" s="42"/>
      <c r="G709" s="30"/>
      <c r="H709" s="25"/>
      <c r="I709" s="43"/>
      <c r="J709" s="25"/>
      <c r="K709" s="25"/>
      <c r="L709" s="44"/>
      <c r="M709" s="44"/>
      <c r="N709" s="44"/>
      <c r="O709" s="42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</row>
    <row r="710" spans="1:63" ht="14.25" customHeight="1" x14ac:dyDescent="0.25">
      <c r="A710" s="41"/>
      <c r="B710" s="42"/>
      <c r="C710" s="42"/>
      <c r="D710" s="35"/>
      <c r="E710" s="25"/>
      <c r="F710" s="42"/>
      <c r="G710" s="30"/>
      <c r="H710" s="25"/>
      <c r="I710" s="43"/>
      <c r="J710" s="25"/>
      <c r="K710" s="25"/>
      <c r="L710" s="44"/>
      <c r="M710" s="44"/>
      <c r="N710" s="44"/>
      <c r="O710" s="42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</row>
    <row r="711" spans="1:63" ht="14.25" customHeight="1" x14ac:dyDescent="0.25">
      <c r="A711" s="41"/>
      <c r="B711" s="42"/>
      <c r="C711" s="42"/>
      <c r="D711" s="35"/>
      <c r="E711" s="25"/>
      <c r="F711" s="42"/>
      <c r="G711" s="30"/>
      <c r="H711" s="25"/>
      <c r="I711" s="43"/>
      <c r="J711" s="25"/>
      <c r="K711" s="25"/>
      <c r="L711" s="44"/>
      <c r="M711" s="44"/>
      <c r="N711" s="44"/>
      <c r="O711" s="42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</row>
    <row r="712" spans="1:63" ht="14.25" customHeight="1" x14ac:dyDescent="0.25">
      <c r="A712" s="41"/>
      <c r="B712" s="42"/>
      <c r="C712" s="42"/>
      <c r="D712" s="35"/>
      <c r="E712" s="25"/>
      <c r="F712" s="42"/>
      <c r="G712" s="30"/>
      <c r="H712" s="25"/>
      <c r="I712" s="43"/>
      <c r="J712" s="25"/>
      <c r="K712" s="25"/>
      <c r="L712" s="44"/>
      <c r="M712" s="44"/>
      <c r="N712" s="44"/>
      <c r="O712" s="42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</row>
    <row r="713" spans="1:63" ht="14.25" customHeight="1" x14ac:dyDescent="0.25">
      <c r="A713" s="41"/>
      <c r="B713" s="42"/>
      <c r="C713" s="42"/>
      <c r="D713" s="35"/>
      <c r="E713" s="25"/>
      <c r="F713" s="42"/>
      <c r="G713" s="30"/>
      <c r="H713" s="25"/>
      <c r="I713" s="43"/>
      <c r="J713" s="25"/>
      <c r="K713" s="25"/>
      <c r="L713" s="44"/>
      <c r="M713" s="44"/>
      <c r="N713" s="44"/>
      <c r="O713" s="42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</row>
    <row r="714" spans="1:63" ht="14.25" customHeight="1" x14ac:dyDescent="0.25">
      <c r="A714" s="41"/>
      <c r="B714" s="42"/>
      <c r="C714" s="42"/>
      <c r="D714" s="35"/>
      <c r="E714" s="25"/>
      <c r="F714" s="42"/>
      <c r="G714" s="30"/>
      <c r="H714" s="25"/>
      <c r="I714" s="43"/>
      <c r="J714" s="25"/>
      <c r="K714" s="25"/>
      <c r="L714" s="44"/>
      <c r="M714" s="44"/>
      <c r="N714" s="44"/>
      <c r="O714" s="42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</row>
    <row r="715" spans="1:63" ht="14.25" customHeight="1" x14ac:dyDescent="0.25">
      <c r="A715" s="41"/>
      <c r="B715" s="42"/>
      <c r="C715" s="42"/>
      <c r="D715" s="35"/>
      <c r="E715" s="25"/>
      <c r="F715" s="42"/>
      <c r="G715" s="30"/>
      <c r="H715" s="25"/>
      <c r="I715" s="43"/>
      <c r="J715" s="25"/>
      <c r="K715" s="25"/>
      <c r="L715" s="44"/>
      <c r="M715" s="44"/>
      <c r="N715" s="44"/>
      <c r="O715" s="42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</row>
    <row r="716" spans="1:63" ht="14.25" customHeight="1" x14ac:dyDescent="0.25">
      <c r="A716" s="41"/>
      <c r="B716" s="42"/>
      <c r="C716" s="42"/>
      <c r="D716" s="35"/>
      <c r="E716" s="25"/>
      <c r="F716" s="42"/>
      <c r="G716" s="30"/>
      <c r="H716" s="25"/>
      <c r="I716" s="43"/>
      <c r="J716" s="25"/>
      <c r="K716" s="25"/>
      <c r="L716" s="44"/>
      <c r="M716" s="44"/>
      <c r="N716" s="44"/>
      <c r="O716" s="42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</row>
    <row r="717" spans="1:63" ht="14.25" customHeight="1" x14ac:dyDescent="0.25">
      <c r="A717" s="41"/>
      <c r="B717" s="42"/>
      <c r="C717" s="42"/>
      <c r="D717" s="35"/>
      <c r="E717" s="25"/>
      <c r="F717" s="42"/>
      <c r="G717" s="30"/>
      <c r="H717" s="25"/>
      <c r="I717" s="43"/>
      <c r="J717" s="25"/>
      <c r="K717" s="25"/>
      <c r="L717" s="44"/>
      <c r="M717" s="44"/>
      <c r="N717" s="44"/>
      <c r="O717" s="42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</row>
    <row r="718" spans="1:63" ht="14.25" customHeight="1" x14ac:dyDescent="0.25">
      <c r="A718" s="41"/>
      <c r="B718" s="42"/>
      <c r="C718" s="42"/>
      <c r="D718" s="35"/>
      <c r="E718" s="25"/>
      <c r="F718" s="42"/>
      <c r="G718" s="30"/>
      <c r="H718" s="25"/>
      <c r="I718" s="43"/>
      <c r="J718" s="25"/>
      <c r="K718" s="25"/>
      <c r="L718" s="44"/>
      <c r="M718" s="44"/>
      <c r="N718" s="44"/>
      <c r="O718" s="42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</row>
    <row r="719" spans="1:63" ht="14.25" customHeight="1" x14ac:dyDescent="0.25">
      <c r="A719" s="41"/>
      <c r="B719" s="42"/>
      <c r="C719" s="42"/>
      <c r="D719" s="35"/>
      <c r="E719" s="25"/>
      <c r="F719" s="42"/>
      <c r="G719" s="30"/>
      <c r="H719" s="25"/>
      <c r="I719" s="43"/>
      <c r="J719" s="25"/>
      <c r="K719" s="25"/>
      <c r="L719" s="44"/>
      <c r="M719" s="44"/>
      <c r="N719" s="44"/>
      <c r="O719" s="42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</row>
    <row r="720" spans="1:63" ht="14.25" customHeight="1" x14ac:dyDescent="0.25">
      <c r="A720" s="41"/>
      <c r="B720" s="42"/>
      <c r="C720" s="42"/>
      <c r="D720" s="35"/>
      <c r="E720" s="25"/>
      <c r="F720" s="42"/>
      <c r="G720" s="30"/>
      <c r="H720" s="25"/>
      <c r="I720" s="43"/>
      <c r="J720" s="25"/>
      <c r="K720" s="25"/>
      <c r="L720" s="44"/>
      <c r="M720" s="44"/>
      <c r="N720" s="44"/>
      <c r="O720" s="42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</row>
    <row r="721" spans="1:63" ht="14.25" customHeight="1" x14ac:dyDescent="0.25">
      <c r="A721" s="41"/>
      <c r="B721" s="42"/>
      <c r="C721" s="42"/>
      <c r="D721" s="35"/>
      <c r="E721" s="25"/>
      <c r="F721" s="42"/>
      <c r="G721" s="30"/>
      <c r="H721" s="25"/>
      <c r="I721" s="43"/>
      <c r="J721" s="25"/>
      <c r="K721" s="25"/>
      <c r="L721" s="44"/>
      <c r="M721" s="44"/>
      <c r="N721" s="44"/>
      <c r="O721" s="42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</row>
    <row r="722" spans="1:63" ht="14.25" customHeight="1" x14ac:dyDescent="0.25">
      <c r="A722" s="41"/>
      <c r="B722" s="42"/>
      <c r="C722" s="42"/>
      <c r="D722" s="35"/>
      <c r="E722" s="25"/>
      <c r="F722" s="42"/>
      <c r="G722" s="30"/>
      <c r="H722" s="25"/>
      <c r="I722" s="43"/>
      <c r="J722" s="25"/>
      <c r="K722" s="25"/>
      <c r="L722" s="44"/>
      <c r="M722" s="44"/>
      <c r="N722" s="44"/>
      <c r="O722" s="42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</row>
    <row r="723" spans="1:63" ht="14.25" customHeight="1" x14ac:dyDescent="0.25">
      <c r="A723" s="41"/>
      <c r="B723" s="42"/>
      <c r="C723" s="42"/>
      <c r="D723" s="35"/>
      <c r="E723" s="25"/>
      <c r="F723" s="42"/>
      <c r="G723" s="30"/>
      <c r="H723" s="25"/>
      <c r="I723" s="43"/>
      <c r="J723" s="25"/>
      <c r="K723" s="25"/>
      <c r="L723" s="44"/>
      <c r="M723" s="44"/>
      <c r="N723" s="44"/>
      <c r="O723" s="42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</row>
    <row r="724" spans="1:63" ht="14.25" customHeight="1" x14ac:dyDescent="0.25">
      <c r="A724" s="41"/>
      <c r="B724" s="42"/>
      <c r="C724" s="42"/>
      <c r="D724" s="35"/>
      <c r="E724" s="25"/>
      <c r="F724" s="42"/>
      <c r="G724" s="30"/>
      <c r="H724" s="25"/>
      <c r="I724" s="43"/>
      <c r="J724" s="25"/>
      <c r="K724" s="25"/>
      <c r="L724" s="44"/>
      <c r="M724" s="44"/>
      <c r="N724" s="44"/>
      <c r="O724" s="42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</row>
    <row r="725" spans="1:63" ht="14.25" customHeight="1" x14ac:dyDescent="0.25">
      <c r="A725" s="41"/>
      <c r="B725" s="42"/>
      <c r="C725" s="42"/>
      <c r="D725" s="35"/>
      <c r="E725" s="25"/>
      <c r="F725" s="42"/>
      <c r="G725" s="30"/>
      <c r="H725" s="25"/>
      <c r="I725" s="43"/>
      <c r="J725" s="25"/>
      <c r="K725" s="25"/>
      <c r="L725" s="44"/>
      <c r="M725" s="44"/>
      <c r="N725" s="44"/>
      <c r="O725" s="42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</row>
    <row r="726" spans="1:63" ht="14.25" customHeight="1" x14ac:dyDescent="0.25">
      <c r="A726" s="41"/>
      <c r="B726" s="42"/>
      <c r="C726" s="42"/>
      <c r="D726" s="35"/>
      <c r="E726" s="25"/>
      <c r="F726" s="42"/>
      <c r="G726" s="30"/>
      <c r="H726" s="25"/>
      <c r="I726" s="43"/>
      <c r="J726" s="25"/>
      <c r="K726" s="25"/>
      <c r="L726" s="44"/>
      <c r="M726" s="44"/>
      <c r="N726" s="44"/>
      <c r="O726" s="42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</row>
    <row r="727" spans="1:63" ht="14.25" customHeight="1" x14ac:dyDescent="0.25">
      <c r="A727" s="41"/>
      <c r="B727" s="42"/>
      <c r="C727" s="42"/>
      <c r="D727" s="35"/>
      <c r="E727" s="25"/>
      <c r="F727" s="42"/>
      <c r="G727" s="30"/>
      <c r="H727" s="25"/>
      <c r="I727" s="43"/>
      <c r="J727" s="25"/>
      <c r="K727" s="25"/>
      <c r="L727" s="44"/>
      <c r="M727" s="44"/>
      <c r="N727" s="44"/>
      <c r="O727" s="42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</row>
    <row r="728" spans="1:63" ht="14.25" customHeight="1" x14ac:dyDescent="0.25">
      <c r="A728" s="41"/>
      <c r="B728" s="42"/>
      <c r="C728" s="42"/>
      <c r="D728" s="35"/>
      <c r="E728" s="25"/>
      <c r="F728" s="42"/>
      <c r="G728" s="30"/>
      <c r="H728" s="25"/>
      <c r="I728" s="43"/>
      <c r="J728" s="25"/>
      <c r="K728" s="25"/>
      <c r="L728" s="44"/>
      <c r="M728" s="44"/>
      <c r="N728" s="44"/>
      <c r="O728" s="42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</row>
    <row r="729" spans="1:63" ht="14.25" customHeight="1" x14ac:dyDescent="0.25">
      <c r="A729" s="41"/>
      <c r="B729" s="42"/>
      <c r="C729" s="42"/>
      <c r="D729" s="35"/>
      <c r="E729" s="25"/>
      <c r="F729" s="42"/>
      <c r="G729" s="30"/>
      <c r="H729" s="25"/>
      <c r="I729" s="43"/>
      <c r="J729" s="25"/>
      <c r="K729" s="25"/>
      <c r="L729" s="44"/>
      <c r="M729" s="44"/>
      <c r="N729" s="44"/>
      <c r="O729" s="42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</row>
    <row r="730" spans="1:63" ht="14.25" customHeight="1" x14ac:dyDescent="0.25">
      <c r="A730" s="41"/>
      <c r="B730" s="42"/>
      <c r="C730" s="42"/>
      <c r="D730" s="35"/>
      <c r="E730" s="25"/>
      <c r="F730" s="42"/>
      <c r="G730" s="30"/>
      <c r="H730" s="25"/>
      <c r="I730" s="43"/>
      <c r="J730" s="25"/>
      <c r="K730" s="25"/>
      <c r="L730" s="44"/>
      <c r="M730" s="44"/>
      <c r="N730" s="44"/>
      <c r="O730" s="42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</row>
    <row r="731" spans="1:63" ht="14.25" customHeight="1" x14ac:dyDescent="0.25">
      <c r="A731" s="41"/>
      <c r="B731" s="42"/>
      <c r="C731" s="42"/>
      <c r="D731" s="35"/>
      <c r="E731" s="25"/>
      <c r="F731" s="42"/>
      <c r="G731" s="30"/>
      <c r="H731" s="25"/>
      <c r="I731" s="43"/>
      <c r="J731" s="25"/>
      <c r="K731" s="25"/>
      <c r="L731" s="44"/>
      <c r="M731" s="44"/>
      <c r="N731" s="44"/>
      <c r="O731" s="42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</row>
    <row r="732" spans="1:63" ht="14.25" customHeight="1" x14ac:dyDescent="0.25">
      <c r="A732" s="41"/>
      <c r="B732" s="42"/>
      <c r="C732" s="42"/>
      <c r="D732" s="35"/>
      <c r="E732" s="25"/>
      <c r="F732" s="42"/>
      <c r="G732" s="30"/>
      <c r="H732" s="25"/>
      <c r="I732" s="43"/>
      <c r="J732" s="25"/>
      <c r="K732" s="25"/>
      <c r="L732" s="44"/>
      <c r="M732" s="44"/>
      <c r="N732" s="44"/>
      <c r="O732" s="42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</row>
    <row r="733" spans="1:63" ht="14.25" customHeight="1" x14ac:dyDescent="0.25">
      <c r="A733" s="41"/>
      <c r="B733" s="42"/>
      <c r="C733" s="42"/>
      <c r="D733" s="35"/>
      <c r="E733" s="25"/>
      <c r="F733" s="42"/>
      <c r="G733" s="30"/>
      <c r="H733" s="25"/>
      <c r="I733" s="43"/>
      <c r="J733" s="25"/>
      <c r="K733" s="25"/>
      <c r="L733" s="44"/>
      <c r="M733" s="44"/>
      <c r="N733" s="44"/>
      <c r="O733" s="42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</row>
    <row r="734" spans="1:63" ht="14.25" customHeight="1" x14ac:dyDescent="0.25">
      <c r="A734" s="41"/>
      <c r="B734" s="42"/>
      <c r="C734" s="42"/>
      <c r="D734" s="35"/>
      <c r="E734" s="25"/>
      <c r="F734" s="42"/>
      <c r="G734" s="30"/>
      <c r="H734" s="25"/>
      <c r="I734" s="43"/>
      <c r="J734" s="25"/>
      <c r="K734" s="25"/>
      <c r="L734" s="44"/>
      <c r="M734" s="44"/>
      <c r="N734" s="44"/>
      <c r="O734" s="42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</row>
    <row r="735" spans="1:63" ht="14.25" customHeight="1" x14ac:dyDescent="0.25">
      <c r="A735" s="41"/>
      <c r="B735" s="42"/>
      <c r="C735" s="42"/>
      <c r="D735" s="35"/>
      <c r="E735" s="25"/>
      <c r="F735" s="42"/>
      <c r="G735" s="30"/>
      <c r="H735" s="25"/>
      <c r="I735" s="43"/>
      <c r="J735" s="25"/>
      <c r="K735" s="25"/>
      <c r="L735" s="44"/>
      <c r="M735" s="44"/>
      <c r="N735" s="44"/>
      <c r="O735" s="42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</row>
    <row r="736" spans="1:63" ht="14.25" customHeight="1" x14ac:dyDescent="0.25">
      <c r="A736" s="41"/>
      <c r="B736" s="42"/>
      <c r="C736" s="42"/>
      <c r="D736" s="35"/>
      <c r="E736" s="25"/>
      <c r="F736" s="42"/>
      <c r="G736" s="30"/>
      <c r="H736" s="25"/>
      <c r="I736" s="43"/>
      <c r="J736" s="25"/>
      <c r="K736" s="25"/>
      <c r="L736" s="44"/>
      <c r="M736" s="44"/>
      <c r="N736" s="44"/>
      <c r="O736" s="42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</row>
    <row r="737" spans="1:63" ht="14.25" customHeight="1" x14ac:dyDescent="0.25">
      <c r="A737" s="41"/>
      <c r="B737" s="42"/>
      <c r="C737" s="42"/>
      <c r="D737" s="35"/>
      <c r="E737" s="25"/>
      <c r="F737" s="42"/>
      <c r="G737" s="30"/>
      <c r="H737" s="25"/>
      <c r="I737" s="43"/>
      <c r="J737" s="25"/>
      <c r="K737" s="25"/>
      <c r="L737" s="44"/>
      <c r="M737" s="44"/>
      <c r="N737" s="44"/>
      <c r="O737" s="42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</row>
    <row r="738" spans="1:63" ht="14.25" customHeight="1" x14ac:dyDescent="0.25">
      <c r="A738" s="41"/>
      <c r="B738" s="42"/>
      <c r="C738" s="42"/>
      <c r="D738" s="35"/>
      <c r="E738" s="25"/>
      <c r="F738" s="42"/>
      <c r="G738" s="30"/>
      <c r="H738" s="25"/>
      <c r="I738" s="43"/>
      <c r="J738" s="25"/>
      <c r="K738" s="25"/>
      <c r="L738" s="44"/>
      <c r="M738" s="44"/>
      <c r="N738" s="44"/>
      <c r="O738" s="42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</row>
    <row r="739" spans="1:63" ht="14.25" customHeight="1" x14ac:dyDescent="0.25">
      <c r="A739" s="41"/>
      <c r="B739" s="42"/>
      <c r="C739" s="42"/>
      <c r="D739" s="35"/>
      <c r="E739" s="25"/>
      <c r="F739" s="42"/>
      <c r="G739" s="30"/>
      <c r="H739" s="25"/>
      <c r="I739" s="43"/>
      <c r="J739" s="25"/>
      <c r="K739" s="25"/>
      <c r="L739" s="44"/>
      <c r="M739" s="44"/>
      <c r="N739" s="44"/>
      <c r="O739" s="42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</row>
    <row r="740" spans="1:63" ht="14.25" customHeight="1" x14ac:dyDescent="0.25">
      <c r="A740" s="41"/>
      <c r="B740" s="42"/>
      <c r="C740" s="42"/>
      <c r="D740" s="35"/>
      <c r="E740" s="25"/>
      <c r="F740" s="42"/>
      <c r="G740" s="30"/>
      <c r="H740" s="25"/>
      <c r="I740" s="43"/>
      <c r="J740" s="25"/>
      <c r="K740" s="25"/>
      <c r="L740" s="44"/>
      <c r="M740" s="44"/>
      <c r="N740" s="44"/>
      <c r="O740" s="42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</row>
    <row r="741" spans="1:63" ht="14.25" customHeight="1" x14ac:dyDescent="0.25">
      <c r="A741" s="41"/>
      <c r="B741" s="42"/>
      <c r="C741" s="42"/>
      <c r="D741" s="35"/>
      <c r="E741" s="25"/>
      <c r="F741" s="42"/>
      <c r="G741" s="30"/>
      <c r="H741" s="25"/>
      <c r="I741" s="43"/>
      <c r="J741" s="25"/>
      <c r="K741" s="25"/>
      <c r="L741" s="44"/>
      <c r="M741" s="44"/>
      <c r="N741" s="44"/>
      <c r="O741" s="42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</row>
    <row r="742" spans="1:63" ht="14.25" customHeight="1" x14ac:dyDescent="0.25">
      <c r="A742" s="41"/>
      <c r="B742" s="42"/>
      <c r="C742" s="42"/>
      <c r="D742" s="35"/>
      <c r="E742" s="25"/>
      <c r="F742" s="42"/>
      <c r="G742" s="30"/>
      <c r="H742" s="25"/>
      <c r="I742" s="43"/>
      <c r="J742" s="25"/>
      <c r="K742" s="25"/>
      <c r="L742" s="44"/>
      <c r="M742" s="44"/>
      <c r="N742" s="44"/>
      <c r="O742" s="42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</row>
    <row r="743" spans="1:63" ht="14.25" customHeight="1" x14ac:dyDescent="0.25">
      <c r="A743" s="41"/>
      <c r="B743" s="42"/>
      <c r="C743" s="42"/>
      <c r="D743" s="35"/>
      <c r="E743" s="25"/>
      <c r="F743" s="42"/>
      <c r="G743" s="30"/>
      <c r="H743" s="25"/>
      <c r="I743" s="43"/>
      <c r="J743" s="25"/>
      <c r="K743" s="25"/>
      <c r="L743" s="44"/>
      <c r="M743" s="44"/>
      <c r="N743" s="44"/>
      <c r="O743" s="42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</row>
    <row r="744" spans="1:63" ht="14.25" customHeight="1" x14ac:dyDescent="0.25">
      <c r="A744" s="41"/>
      <c r="B744" s="42"/>
      <c r="C744" s="42"/>
      <c r="D744" s="35"/>
      <c r="E744" s="25"/>
      <c r="F744" s="42"/>
      <c r="G744" s="30"/>
      <c r="H744" s="25"/>
      <c r="I744" s="43"/>
      <c r="J744" s="25"/>
      <c r="K744" s="25"/>
      <c r="L744" s="44"/>
      <c r="M744" s="44"/>
      <c r="N744" s="44"/>
      <c r="O744" s="42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</row>
    <row r="745" spans="1:63" ht="14.25" customHeight="1" x14ac:dyDescent="0.25">
      <c r="A745" s="41"/>
      <c r="B745" s="42"/>
      <c r="C745" s="42"/>
      <c r="D745" s="35"/>
      <c r="E745" s="25"/>
      <c r="F745" s="42"/>
      <c r="G745" s="30"/>
      <c r="H745" s="25"/>
      <c r="I745" s="43"/>
      <c r="J745" s="25"/>
      <c r="K745" s="25"/>
      <c r="L745" s="44"/>
      <c r="M745" s="44"/>
      <c r="N745" s="44"/>
      <c r="O745" s="42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</row>
    <row r="746" spans="1:63" ht="14.25" customHeight="1" x14ac:dyDescent="0.25">
      <c r="A746" s="41"/>
      <c r="B746" s="42"/>
      <c r="C746" s="42"/>
      <c r="D746" s="35"/>
      <c r="E746" s="25"/>
      <c r="F746" s="42"/>
      <c r="G746" s="30"/>
      <c r="H746" s="25"/>
      <c r="I746" s="43"/>
      <c r="J746" s="25"/>
      <c r="K746" s="25"/>
      <c r="L746" s="44"/>
      <c r="M746" s="44"/>
      <c r="N746" s="44"/>
      <c r="O746" s="42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</row>
    <row r="747" spans="1:63" ht="14.25" customHeight="1" x14ac:dyDescent="0.25">
      <c r="A747" s="41"/>
      <c r="B747" s="42"/>
      <c r="C747" s="42"/>
      <c r="D747" s="35"/>
      <c r="E747" s="25"/>
      <c r="F747" s="42"/>
      <c r="G747" s="30"/>
      <c r="H747" s="25"/>
      <c r="I747" s="43"/>
      <c r="J747" s="25"/>
      <c r="K747" s="25"/>
      <c r="L747" s="44"/>
      <c r="M747" s="44"/>
      <c r="N747" s="44"/>
      <c r="O747" s="42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</row>
    <row r="748" spans="1:63" ht="14.25" customHeight="1" x14ac:dyDescent="0.25">
      <c r="A748" s="41"/>
      <c r="B748" s="42"/>
      <c r="C748" s="42"/>
      <c r="D748" s="35"/>
      <c r="E748" s="25"/>
      <c r="F748" s="42"/>
      <c r="G748" s="30"/>
      <c r="H748" s="25"/>
      <c r="I748" s="43"/>
      <c r="J748" s="25"/>
      <c r="K748" s="25"/>
      <c r="L748" s="44"/>
      <c r="M748" s="44"/>
      <c r="N748" s="44"/>
      <c r="O748" s="42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</row>
    <row r="749" spans="1:63" ht="14.25" customHeight="1" x14ac:dyDescent="0.25">
      <c r="A749" s="41"/>
      <c r="B749" s="42"/>
      <c r="C749" s="42"/>
      <c r="D749" s="35"/>
      <c r="E749" s="25"/>
      <c r="F749" s="42"/>
      <c r="G749" s="30"/>
      <c r="H749" s="25"/>
      <c r="I749" s="43"/>
      <c r="J749" s="25"/>
      <c r="K749" s="25"/>
      <c r="L749" s="44"/>
      <c r="M749" s="44"/>
      <c r="N749" s="44"/>
      <c r="O749" s="42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</row>
    <row r="750" spans="1:63" ht="14.25" customHeight="1" x14ac:dyDescent="0.25">
      <c r="A750" s="41"/>
      <c r="B750" s="42"/>
      <c r="C750" s="42"/>
      <c r="D750" s="35"/>
      <c r="E750" s="25"/>
      <c r="F750" s="42"/>
      <c r="G750" s="30"/>
      <c r="H750" s="25"/>
      <c r="I750" s="43"/>
      <c r="J750" s="25"/>
      <c r="K750" s="25"/>
      <c r="L750" s="44"/>
      <c r="M750" s="44"/>
      <c r="N750" s="44"/>
      <c r="O750" s="42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</row>
    <row r="751" spans="1:63" ht="14.25" customHeight="1" x14ac:dyDescent="0.25">
      <c r="A751" s="41"/>
      <c r="B751" s="42"/>
      <c r="C751" s="42"/>
      <c r="D751" s="35"/>
      <c r="E751" s="25"/>
      <c r="F751" s="42"/>
      <c r="G751" s="30"/>
      <c r="H751" s="25"/>
      <c r="I751" s="43"/>
      <c r="J751" s="25"/>
      <c r="K751" s="25"/>
      <c r="L751" s="44"/>
      <c r="M751" s="44"/>
      <c r="N751" s="44"/>
      <c r="O751" s="42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</row>
    <row r="752" spans="1:63" ht="14.25" customHeight="1" x14ac:dyDescent="0.25">
      <c r="A752" s="41"/>
      <c r="B752" s="42"/>
      <c r="C752" s="42"/>
      <c r="D752" s="35"/>
      <c r="E752" s="25"/>
      <c r="F752" s="42"/>
      <c r="G752" s="30"/>
      <c r="H752" s="25"/>
      <c r="I752" s="43"/>
      <c r="J752" s="25"/>
      <c r="K752" s="25"/>
      <c r="L752" s="44"/>
      <c r="M752" s="44"/>
      <c r="N752" s="44"/>
      <c r="O752" s="42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</row>
    <row r="753" spans="1:63" ht="14.25" customHeight="1" x14ac:dyDescent="0.25">
      <c r="A753" s="41"/>
      <c r="B753" s="42"/>
      <c r="C753" s="42"/>
      <c r="D753" s="35"/>
      <c r="E753" s="25"/>
      <c r="F753" s="42"/>
      <c r="G753" s="30"/>
      <c r="H753" s="25"/>
      <c r="I753" s="43"/>
      <c r="J753" s="25"/>
      <c r="K753" s="25"/>
      <c r="L753" s="44"/>
      <c r="M753" s="44"/>
      <c r="N753" s="44"/>
      <c r="O753" s="42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</row>
    <row r="754" spans="1:63" ht="14.25" customHeight="1" x14ac:dyDescent="0.25">
      <c r="A754" s="41"/>
      <c r="B754" s="42"/>
      <c r="C754" s="42"/>
      <c r="D754" s="35"/>
      <c r="E754" s="25"/>
      <c r="F754" s="42"/>
      <c r="G754" s="30"/>
      <c r="H754" s="25"/>
      <c r="I754" s="43"/>
      <c r="J754" s="25"/>
      <c r="K754" s="25"/>
      <c r="L754" s="44"/>
      <c r="M754" s="44"/>
      <c r="N754" s="44"/>
      <c r="O754" s="42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</row>
    <row r="755" spans="1:63" ht="14.25" customHeight="1" x14ac:dyDescent="0.25">
      <c r="A755" s="41"/>
      <c r="B755" s="42"/>
      <c r="C755" s="42"/>
      <c r="D755" s="35"/>
      <c r="E755" s="25"/>
      <c r="F755" s="42"/>
      <c r="G755" s="30"/>
      <c r="H755" s="25"/>
      <c r="I755" s="43"/>
      <c r="J755" s="25"/>
      <c r="K755" s="25"/>
      <c r="L755" s="44"/>
      <c r="M755" s="44"/>
      <c r="N755" s="44"/>
      <c r="O755" s="42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</row>
    <row r="756" spans="1:63" ht="14.25" customHeight="1" x14ac:dyDescent="0.25">
      <c r="A756" s="41"/>
      <c r="B756" s="42"/>
      <c r="C756" s="42"/>
      <c r="D756" s="35"/>
      <c r="E756" s="25"/>
      <c r="F756" s="42"/>
      <c r="G756" s="30"/>
      <c r="H756" s="25"/>
      <c r="I756" s="43"/>
      <c r="J756" s="25"/>
      <c r="K756" s="25"/>
      <c r="L756" s="44"/>
      <c r="M756" s="44"/>
      <c r="N756" s="44"/>
      <c r="O756" s="42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</row>
    <row r="757" spans="1:63" ht="14.25" customHeight="1" x14ac:dyDescent="0.25">
      <c r="A757" s="41"/>
      <c r="B757" s="42"/>
      <c r="C757" s="42"/>
      <c r="D757" s="35"/>
      <c r="E757" s="25"/>
      <c r="F757" s="42"/>
      <c r="G757" s="30"/>
      <c r="H757" s="25"/>
      <c r="I757" s="43"/>
      <c r="J757" s="25"/>
      <c r="K757" s="25"/>
      <c r="L757" s="44"/>
      <c r="M757" s="44"/>
      <c r="N757" s="44"/>
      <c r="O757" s="42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</row>
    <row r="758" spans="1:63" ht="14.25" customHeight="1" x14ac:dyDescent="0.25">
      <c r="A758" s="41"/>
      <c r="B758" s="42"/>
      <c r="C758" s="42"/>
      <c r="D758" s="35"/>
      <c r="E758" s="25"/>
      <c r="F758" s="42"/>
      <c r="G758" s="30"/>
      <c r="H758" s="25"/>
      <c r="I758" s="43"/>
      <c r="J758" s="25"/>
      <c r="K758" s="25"/>
      <c r="L758" s="44"/>
      <c r="M758" s="44"/>
      <c r="N758" s="44"/>
      <c r="O758" s="42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</row>
    <row r="759" spans="1:63" ht="14.25" customHeight="1" x14ac:dyDescent="0.25">
      <c r="A759" s="41"/>
      <c r="B759" s="42"/>
      <c r="C759" s="42"/>
      <c r="D759" s="35"/>
      <c r="E759" s="25"/>
      <c r="F759" s="42"/>
      <c r="G759" s="30"/>
      <c r="H759" s="25"/>
      <c r="I759" s="43"/>
      <c r="J759" s="25"/>
      <c r="K759" s="25"/>
      <c r="L759" s="44"/>
      <c r="M759" s="44"/>
      <c r="N759" s="44"/>
      <c r="O759" s="42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</row>
    <row r="760" spans="1:63" ht="14.25" customHeight="1" x14ac:dyDescent="0.25">
      <c r="A760" s="41"/>
      <c r="B760" s="42"/>
      <c r="C760" s="42"/>
      <c r="D760" s="35"/>
      <c r="E760" s="25"/>
      <c r="F760" s="42"/>
      <c r="G760" s="30"/>
      <c r="H760" s="25"/>
      <c r="I760" s="43"/>
      <c r="J760" s="25"/>
      <c r="K760" s="25"/>
      <c r="L760" s="44"/>
      <c r="M760" s="44"/>
      <c r="N760" s="44"/>
      <c r="O760" s="42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</row>
    <row r="761" spans="1:63" ht="14.25" customHeight="1" x14ac:dyDescent="0.25">
      <c r="A761" s="41"/>
      <c r="B761" s="42"/>
      <c r="C761" s="42"/>
      <c r="D761" s="35"/>
      <c r="E761" s="25"/>
      <c r="F761" s="42"/>
      <c r="G761" s="30"/>
      <c r="H761" s="25"/>
      <c r="I761" s="43"/>
      <c r="J761" s="25"/>
      <c r="K761" s="25"/>
      <c r="L761" s="44"/>
      <c r="M761" s="44"/>
      <c r="N761" s="44"/>
      <c r="O761" s="42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</row>
    <row r="762" spans="1:63" ht="14.25" customHeight="1" x14ac:dyDescent="0.25">
      <c r="A762" s="41"/>
      <c r="B762" s="42"/>
      <c r="C762" s="42"/>
      <c r="D762" s="35"/>
      <c r="E762" s="25"/>
      <c r="F762" s="42"/>
      <c r="G762" s="30"/>
      <c r="H762" s="25"/>
      <c r="I762" s="43"/>
      <c r="J762" s="25"/>
      <c r="K762" s="25"/>
      <c r="L762" s="44"/>
      <c r="M762" s="44"/>
      <c r="N762" s="44"/>
      <c r="O762" s="42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</row>
    <row r="763" spans="1:63" ht="14.25" customHeight="1" x14ac:dyDescent="0.25">
      <c r="A763" s="41"/>
      <c r="B763" s="42"/>
      <c r="C763" s="42"/>
      <c r="D763" s="35"/>
      <c r="E763" s="25"/>
      <c r="F763" s="42"/>
      <c r="G763" s="30"/>
      <c r="H763" s="25"/>
      <c r="I763" s="43"/>
      <c r="J763" s="25"/>
      <c r="K763" s="25"/>
      <c r="L763" s="44"/>
      <c r="M763" s="44"/>
      <c r="N763" s="44"/>
      <c r="O763" s="42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</row>
    <row r="764" spans="1:63" ht="14.25" customHeight="1" x14ac:dyDescent="0.25">
      <c r="A764" s="41"/>
      <c r="B764" s="42"/>
      <c r="C764" s="42"/>
      <c r="D764" s="35"/>
      <c r="E764" s="25"/>
      <c r="F764" s="42"/>
      <c r="G764" s="30"/>
      <c r="H764" s="25"/>
      <c r="I764" s="43"/>
      <c r="J764" s="25"/>
      <c r="K764" s="25"/>
      <c r="L764" s="44"/>
      <c r="M764" s="44"/>
      <c r="N764" s="44"/>
      <c r="O764" s="42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</row>
    <row r="765" spans="1:63" ht="14.25" customHeight="1" x14ac:dyDescent="0.25">
      <c r="A765" s="41"/>
      <c r="B765" s="42"/>
      <c r="C765" s="42"/>
      <c r="D765" s="35"/>
      <c r="E765" s="25"/>
      <c r="F765" s="42"/>
      <c r="G765" s="30"/>
      <c r="H765" s="25"/>
      <c r="I765" s="43"/>
      <c r="J765" s="25"/>
      <c r="K765" s="25"/>
      <c r="L765" s="44"/>
      <c r="M765" s="44"/>
      <c r="N765" s="44"/>
      <c r="O765" s="42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</row>
    <row r="766" spans="1:63" ht="14.25" customHeight="1" x14ac:dyDescent="0.25">
      <c r="A766" s="41"/>
      <c r="B766" s="42"/>
      <c r="C766" s="42"/>
      <c r="D766" s="35"/>
      <c r="E766" s="25"/>
      <c r="F766" s="42"/>
      <c r="G766" s="30"/>
      <c r="H766" s="25"/>
      <c r="I766" s="43"/>
      <c r="J766" s="25"/>
      <c r="K766" s="25"/>
      <c r="L766" s="44"/>
      <c r="M766" s="44"/>
      <c r="N766" s="44"/>
      <c r="O766" s="42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</row>
    <row r="767" spans="1:63" ht="14.25" customHeight="1" x14ac:dyDescent="0.25">
      <c r="A767" s="41"/>
      <c r="B767" s="42"/>
      <c r="C767" s="42"/>
      <c r="D767" s="35"/>
      <c r="E767" s="25"/>
      <c r="F767" s="42"/>
      <c r="G767" s="30"/>
      <c r="H767" s="25"/>
      <c r="I767" s="43"/>
      <c r="J767" s="25"/>
      <c r="K767" s="25"/>
      <c r="L767" s="44"/>
      <c r="M767" s="44"/>
      <c r="N767" s="44"/>
      <c r="O767" s="42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</row>
    <row r="768" spans="1:63" ht="14.25" customHeight="1" x14ac:dyDescent="0.25">
      <c r="A768" s="41"/>
      <c r="B768" s="42"/>
      <c r="C768" s="42"/>
      <c r="D768" s="35"/>
      <c r="E768" s="25"/>
      <c r="F768" s="42"/>
      <c r="G768" s="30"/>
      <c r="H768" s="25"/>
      <c r="I768" s="43"/>
      <c r="J768" s="25"/>
      <c r="K768" s="25"/>
      <c r="L768" s="44"/>
      <c r="M768" s="44"/>
      <c r="N768" s="44"/>
      <c r="O768" s="42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</row>
    <row r="769" spans="1:63" ht="14.25" customHeight="1" x14ac:dyDescent="0.25">
      <c r="A769" s="41"/>
      <c r="B769" s="42"/>
      <c r="C769" s="42"/>
      <c r="D769" s="35"/>
      <c r="E769" s="25"/>
      <c r="F769" s="42"/>
      <c r="G769" s="30"/>
      <c r="H769" s="25"/>
      <c r="I769" s="43"/>
      <c r="J769" s="25"/>
      <c r="K769" s="25"/>
      <c r="L769" s="44"/>
      <c r="M769" s="44"/>
      <c r="N769" s="44"/>
      <c r="O769" s="42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</row>
    <row r="770" spans="1:63" ht="14.25" customHeight="1" x14ac:dyDescent="0.25">
      <c r="A770" s="41"/>
      <c r="B770" s="42"/>
      <c r="C770" s="42"/>
      <c r="D770" s="35"/>
      <c r="E770" s="25"/>
      <c r="F770" s="42"/>
      <c r="G770" s="30"/>
      <c r="H770" s="25"/>
      <c r="I770" s="43"/>
      <c r="J770" s="25"/>
      <c r="K770" s="25"/>
      <c r="L770" s="44"/>
      <c r="M770" s="44"/>
      <c r="N770" s="44"/>
      <c r="O770" s="42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</row>
    <row r="771" spans="1:63" ht="14.25" customHeight="1" x14ac:dyDescent="0.25">
      <c r="A771" s="41"/>
      <c r="B771" s="42"/>
      <c r="C771" s="42"/>
      <c r="D771" s="35"/>
      <c r="E771" s="25"/>
      <c r="F771" s="42"/>
      <c r="G771" s="30"/>
      <c r="H771" s="25"/>
      <c r="I771" s="43"/>
      <c r="J771" s="25"/>
      <c r="K771" s="25"/>
      <c r="L771" s="44"/>
      <c r="M771" s="44"/>
      <c r="N771" s="44"/>
      <c r="O771" s="42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</row>
    <row r="772" spans="1:63" ht="14.25" customHeight="1" x14ac:dyDescent="0.25">
      <c r="A772" s="41"/>
      <c r="B772" s="42"/>
      <c r="C772" s="42"/>
      <c r="D772" s="35"/>
      <c r="E772" s="25"/>
      <c r="F772" s="42"/>
      <c r="G772" s="30"/>
      <c r="H772" s="25"/>
      <c r="I772" s="43"/>
      <c r="J772" s="25"/>
      <c r="K772" s="25"/>
      <c r="L772" s="44"/>
      <c r="M772" s="44"/>
      <c r="N772" s="44"/>
      <c r="O772" s="42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</row>
    <row r="773" spans="1:63" ht="14.25" customHeight="1" x14ac:dyDescent="0.25">
      <c r="A773" s="41"/>
      <c r="B773" s="42"/>
      <c r="C773" s="42"/>
      <c r="D773" s="35"/>
      <c r="E773" s="25"/>
      <c r="F773" s="42"/>
      <c r="G773" s="30"/>
      <c r="H773" s="25"/>
      <c r="I773" s="43"/>
      <c r="J773" s="25"/>
      <c r="K773" s="25"/>
      <c r="L773" s="44"/>
      <c r="M773" s="44"/>
      <c r="N773" s="44"/>
      <c r="O773" s="42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</row>
    <row r="774" spans="1:63" ht="14.25" customHeight="1" x14ac:dyDescent="0.25">
      <c r="A774" s="41"/>
      <c r="B774" s="42"/>
      <c r="C774" s="42"/>
      <c r="D774" s="35"/>
      <c r="E774" s="25"/>
      <c r="F774" s="42"/>
      <c r="G774" s="30"/>
      <c r="H774" s="25"/>
      <c r="I774" s="43"/>
      <c r="J774" s="25"/>
      <c r="K774" s="25"/>
      <c r="L774" s="44"/>
      <c r="M774" s="44"/>
      <c r="N774" s="44"/>
      <c r="O774" s="42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</row>
    <row r="775" spans="1:63" ht="14.25" customHeight="1" x14ac:dyDescent="0.25">
      <c r="A775" s="41"/>
      <c r="B775" s="42"/>
      <c r="C775" s="42"/>
      <c r="D775" s="35"/>
      <c r="E775" s="25"/>
      <c r="F775" s="42"/>
      <c r="G775" s="30"/>
      <c r="H775" s="25"/>
      <c r="I775" s="43"/>
      <c r="J775" s="25"/>
      <c r="K775" s="25"/>
      <c r="L775" s="44"/>
      <c r="M775" s="44"/>
      <c r="N775" s="44"/>
      <c r="O775" s="42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</row>
    <row r="776" spans="1:63" ht="14.25" customHeight="1" x14ac:dyDescent="0.25">
      <c r="A776" s="41"/>
      <c r="B776" s="42"/>
      <c r="C776" s="42"/>
      <c r="D776" s="35"/>
      <c r="E776" s="25"/>
      <c r="F776" s="42"/>
      <c r="G776" s="30"/>
      <c r="H776" s="25"/>
      <c r="I776" s="43"/>
      <c r="J776" s="25"/>
      <c r="K776" s="25"/>
      <c r="L776" s="44"/>
      <c r="M776" s="44"/>
      <c r="N776" s="44"/>
      <c r="O776" s="42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</row>
    <row r="777" spans="1:63" ht="14.25" customHeight="1" x14ac:dyDescent="0.25">
      <c r="A777" s="41"/>
      <c r="B777" s="42"/>
      <c r="C777" s="42"/>
      <c r="D777" s="35"/>
      <c r="E777" s="25"/>
      <c r="F777" s="42"/>
      <c r="G777" s="30"/>
      <c r="H777" s="25"/>
      <c r="I777" s="43"/>
      <c r="J777" s="25"/>
      <c r="K777" s="25"/>
      <c r="L777" s="44"/>
      <c r="M777" s="44"/>
      <c r="N777" s="44"/>
      <c r="O777" s="42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</row>
    <row r="778" spans="1:63" ht="14.25" customHeight="1" x14ac:dyDescent="0.25">
      <c r="A778" s="41"/>
      <c r="B778" s="42"/>
      <c r="C778" s="42"/>
      <c r="D778" s="35"/>
      <c r="E778" s="25"/>
      <c r="F778" s="42"/>
      <c r="G778" s="30"/>
      <c r="H778" s="25"/>
      <c r="I778" s="43"/>
      <c r="J778" s="25"/>
      <c r="K778" s="25"/>
      <c r="L778" s="44"/>
      <c r="M778" s="44"/>
      <c r="N778" s="44"/>
      <c r="O778" s="42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</row>
    <row r="779" spans="1:63" ht="14.25" customHeight="1" x14ac:dyDescent="0.25">
      <c r="A779" s="41"/>
      <c r="B779" s="42"/>
      <c r="C779" s="42"/>
      <c r="D779" s="35"/>
      <c r="E779" s="25"/>
      <c r="F779" s="42"/>
      <c r="G779" s="30"/>
      <c r="H779" s="25"/>
      <c r="I779" s="43"/>
      <c r="J779" s="25"/>
      <c r="K779" s="25"/>
      <c r="L779" s="44"/>
      <c r="M779" s="44"/>
      <c r="N779" s="44"/>
      <c r="O779" s="42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</row>
    <row r="780" spans="1:63" ht="14.25" customHeight="1" x14ac:dyDescent="0.25">
      <c r="A780" s="41"/>
      <c r="B780" s="42"/>
      <c r="C780" s="42"/>
      <c r="D780" s="35"/>
      <c r="E780" s="25"/>
      <c r="F780" s="42"/>
      <c r="G780" s="30"/>
      <c r="H780" s="25"/>
      <c r="I780" s="43"/>
      <c r="J780" s="25"/>
      <c r="K780" s="25"/>
      <c r="L780" s="44"/>
      <c r="M780" s="44"/>
      <c r="N780" s="44"/>
      <c r="O780" s="42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</row>
    <row r="781" spans="1:63" ht="14.25" customHeight="1" x14ac:dyDescent="0.25">
      <c r="A781" s="41"/>
      <c r="B781" s="42"/>
      <c r="C781" s="42"/>
      <c r="D781" s="35"/>
      <c r="E781" s="25"/>
      <c r="F781" s="42"/>
      <c r="G781" s="30"/>
      <c r="H781" s="25"/>
      <c r="I781" s="43"/>
      <c r="J781" s="25"/>
      <c r="K781" s="25"/>
      <c r="L781" s="44"/>
      <c r="M781" s="44"/>
      <c r="N781" s="44"/>
      <c r="O781" s="42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</row>
    <row r="782" spans="1:63" ht="14.25" customHeight="1" x14ac:dyDescent="0.25">
      <c r="A782" s="41"/>
      <c r="B782" s="42"/>
      <c r="C782" s="42"/>
      <c r="D782" s="35"/>
      <c r="E782" s="25"/>
      <c r="F782" s="42"/>
      <c r="G782" s="30"/>
      <c r="H782" s="25"/>
      <c r="I782" s="43"/>
      <c r="J782" s="25"/>
      <c r="K782" s="25"/>
      <c r="L782" s="44"/>
      <c r="M782" s="44"/>
      <c r="N782" s="44"/>
      <c r="O782" s="42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</row>
    <row r="783" spans="1:63" ht="14.25" customHeight="1" x14ac:dyDescent="0.25">
      <c r="A783" s="41"/>
      <c r="B783" s="42"/>
      <c r="C783" s="42"/>
      <c r="D783" s="35"/>
      <c r="E783" s="25"/>
      <c r="F783" s="42"/>
      <c r="G783" s="30"/>
      <c r="H783" s="25"/>
      <c r="I783" s="43"/>
      <c r="J783" s="25"/>
      <c r="K783" s="25"/>
      <c r="L783" s="44"/>
      <c r="M783" s="44"/>
      <c r="N783" s="44"/>
      <c r="O783" s="42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</row>
    <row r="784" spans="1:63" ht="14.25" customHeight="1" x14ac:dyDescent="0.25">
      <c r="A784" s="41"/>
      <c r="B784" s="42"/>
      <c r="C784" s="42"/>
      <c r="D784" s="35"/>
      <c r="E784" s="25"/>
      <c r="F784" s="42"/>
      <c r="G784" s="30"/>
      <c r="H784" s="25"/>
      <c r="I784" s="43"/>
      <c r="J784" s="25"/>
      <c r="K784" s="25"/>
      <c r="L784" s="44"/>
      <c r="M784" s="44"/>
      <c r="N784" s="44"/>
      <c r="O784" s="42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</row>
    <row r="785" spans="1:63" ht="14.25" customHeight="1" x14ac:dyDescent="0.25">
      <c r="A785" s="41"/>
      <c r="B785" s="42"/>
      <c r="C785" s="42"/>
      <c r="D785" s="35"/>
      <c r="E785" s="25"/>
      <c r="F785" s="42"/>
      <c r="G785" s="30"/>
      <c r="H785" s="25"/>
      <c r="I785" s="43"/>
      <c r="J785" s="25"/>
      <c r="K785" s="25"/>
      <c r="L785" s="44"/>
      <c r="M785" s="44"/>
      <c r="N785" s="44"/>
      <c r="O785" s="42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</row>
    <row r="786" spans="1:63" ht="14.25" customHeight="1" x14ac:dyDescent="0.25">
      <c r="A786" s="41"/>
      <c r="B786" s="42"/>
      <c r="C786" s="42"/>
      <c r="D786" s="35"/>
      <c r="E786" s="25"/>
      <c r="F786" s="42"/>
      <c r="G786" s="30"/>
      <c r="H786" s="25"/>
      <c r="I786" s="43"/>
      <c r="J786" s="25"/>
      <c r="K786" s="25"/>
      <c r="L786" s="44"/>
      <c r="M786" s="44"/>
      <c r="N786" s="44"/>
      <c r="O786" s="42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</row>
    <row r="787" spans="1:63" ht="14.25" customHeight="1" x14ac:dyDescent="0.25">
      <c r="A787" s="41"/>
      <c r="B787" s="42"/>
      <c r="C787" s="42"/>
      <c r="D787" s="35"/>
      <c r="E787" s="25"/>
      <c r="F787" s="42"/>
      <c r="G787" s="30"/>
      <c r="H787" s="25"/>
      <c r="I787" s="43"/>
      <c r="J787" s="25"/>
      <c r="K787" s="25"/>
      <c r="L787" s="44"/>
      <c r="M787" s="44"/>
      <c r="N787" s="44"/>
      <c r="O787" s="42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</row>
    <row r="788" spans="1:63" ht="14.25" customHeight="1" x14ac:dyDescent="0.25">
      <c r="A788" s="41"/>
      <c r="B788" s="42"/>
      <c r="C788" s="42"/>
      <c r="D788" s="35"/>
      <c r="E788" s="25"/>
      <c r="F788" s="42"/>
      <c r="G788" s="30"/>
      <c r="H788" s="25"/>
      <c r="I788" s="43"/>
      <c r="J788" s="25"/>
      <c r="K788" s="25"/>
      <c r="L788" s="44"/>
      <c r="M788" s="44"/>
      <c r="N788" s="44"/>
      <c r="O788" s="42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</row>
    <row r="789" spans="1:63" ht="14.25" customHeight="1" x14ac:dyDescent="0.25">
      <c r="A789" s="41"/>
      <c r="B789" s="42"/>
      <c r="C789" s="42"/>
      <c r="D789" s="35"/>
      <c r="E789" s="25"/>
      <c r="F789" s="42"/>
      <c r="G789" s="30"/>
      <c r="H789" s="25"/>
      <c r="I789" s="43"/>
      <c r="J789" s="25"/>
      <c r="K789" s="25"/>
      <c r="L789" s="44"/>
      <c r="M789" s="44"/>
      <c r="N789" s="44"/>
      <c r="O789" s="42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</row>
    <row r="790" spans="1:63" ht="14.25" customHeight="1" x14ac:dyDescent="0.25">
      <c r="A790" s="41"/>
      <c r="B790" s="42"/>
      <c r="C790" s="42"/>
      <c r="D790" s="35"/>
      <c r="E790" s="25"/>
      <c r="F790" s="42"/>
      <c r="G790" s="30"/>
      <c r="H790" s="25"/>
      <c r="I790" s="43"/>
      <c r="J790" s="25"/>
      <c r="K790" s="25"/>
      <c r="L790" s="44"/>
      <c r="M790" s="44"/>
      <c r="N790" s="44"/>
      <c r="O790" s="42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</row>
    <row r="791" spans="1:63" ht="14.25" customHeight="1" x14ac:dyDescent="0.25">
      <c r="A791" s="41"/>
      <c r="B791" s="42"/>
      <c r="C791" s="42"/>
      <c r="D791" s="35"/>
      <c r="E791" s="25"/>
      <c r="F791" s="42"/>
      <c r="G791" s="30"/>
      <c r="H791" s="25"/>
      <c r="I791" s="43"/>
      <c r="J791" s="25"/>
      <c r="K791" s="25"/>
      <c r="L791" s="44"/>
      <c r="M791" s="44"/>
      <c r="N791" s="44"/>
      <c r="O791" s="42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</row>
    <row r="792" spans="1:63" ht="14.25" customHeight="1" x14ac:dyDescent="0.25">
      <c r="A792" s="41"/>
      <c r="B792" s="42"/>
      <c r="C792" s="42"/>
      <c r="D792" s="35"/>
      <c r="E792" s="25"/>
      <c r="F792" s="42"/>
      <c r="G792" s="30"/>
      <c r="H792" s="25"/>
      <c r="I792" s="43"/>
      <c r="J792" s="25"/>
      <c r="K792" s="25"/>
      <c r="L792" s="44"/>
      <c r="M792" s="44"/>
      <c r="N792" s="44"/>
      <c r="O792" s="42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</row>
    <row r="793" spans="1:63" ht="14.25" customHeight="1" x14ac:dyDescent="0.25">
      <c r="A793" s="41"/>
      <c r="B793" s="42"/>
      <c r="C793" s="42"/>
      <c r="D793" s="35"/>
      <c r="E793" s="25"/>
      <c r="F793" s="42"/>
      <c r="G793" s="30"/>
      <c r="H793" s="25"/>
      <c r="I793" s="43"/>
      <c r="J793" s="25"/>
      <c r="K793" s="25"/>
      <c r="L793" s="44"/>
      <c r="M793" s="44"/>
      <c r="N793" s="44"/>
      <c r="O793" s="42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</row>
    <row r="794" spans="1:63" ht="14.25" customHeight="1" x14ac:dyDescent="0.25">
      <c r="A794" s="41"/>
      <c r="B794" s="42"/>
      <c r="C794" s="42"/>
      <c r="D794" s="35"/>
      <c r="E794" s="25"/>
      <c r="F794" s="42"/>
      <c r="G794" s="30"/>
      <c r="H794" s="25"/>
      <c r="I794" s="43"/>
      <c r="J794" s="25"/>
      <c r="K794" s="25"/>
      <c r="L794" s="44"/>
      <c r="M794" s="44"/>
      <c r="N794" s="44"/>
      <c r="O794" s="42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</row>
    <row r="795" spans="1:63" ht="14.25" customHeight="1" x14ac:dyDescent="0.25">
      <c r="A795" s="41"/>
      <c r="B795" s="42"/>
      <c r="C795" s="42"/>
      <c r="D795" s="35"/>
      <c r="E795" s="25"/>
      <c r="F795" s="42"/>
      <c r="G795" s="30"/>
      <c r="H795" s="25"/>
      <c r="I795" s="43"/>
      <c r="J795" s="25"/>
      <c r="K795" s="25"/>
      <c r="L795" s="44"/>
      <c r="M795" s="44"/>
      <c r="N795" s="44"/>
      <c r="O795" s="42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</row>
    <row r="796" spans="1:63" ht="14.25" customHeight="1" x14ac:dyDescent="0.25">
      <c r="A796" s="41"/>
      <c r="B796" s="42"/>
      <c r="C796" s="42"/>
      <c r="D796" s="35"/>
      <c r="E796" s="25"/>
      <c r="F796" s="42"/>
      <c r="G796" s="30"/>
      <c r="H796" s="25"/>
      <c r="I796" s="43"/>
      <c r="J796" s="25"/>
      <c r="K796" s="25"/>
      <c r="L796" s="44"/>
      <c r="M796" s="44"/>
      <c r="N796" s="44"/>
      <c r="O796" s="42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</row>
    <row r="797" spans="1:63" ht="14.25" customHeight="1" x14ac:dyDescent="0.25">
      <c r="A797" s="41"/>
      <c r="B797" s="42"/>
      <c r="C797" s="42"/>
      <c r="D797" s="35"/>
      <c r="E797" s="25"/>
      <c r="F797" s="42"/>
      <c r="G797" s="30"/>
      <c r="H797" s="25"/>
      <c r="I797" s="43"/>
      <c r="J797" s="25"/>
      <c r="K797" s="25"/>
      <c r="L797" s="44"/>
      <c r="M797" s="44"/>
      <c r="N797" s="44"/>
      <c r="O797" s="42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</row>
    <row r="798" spans="1:63" ht="14.25" customHeight="1" x14ac:dyDescent="0.25">
      <c r="A798" s="41"/>
      <c r="B798" s="42"/>
      <c r="C798" s="42"/>
      <c r="D798" s="35"/>
      <c r="E798" s="25"/>
      <c r="F798" s="42"/>
      <c r="G798" s="30"/>
      <c r="H798" s="25"/>
      <c r="I798" s="43"/>
      <c r="J798" s="25"/>
      <c r="K798" s="25"/>
      <c r="L798" s="44"/>
      <c r="M798" s="44"/>
      <c r="N798" s="44"/>
      <c r="O798" s="42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</row>
    <row r="799" spans="1:63" ht="14.25" customHeight="1" x14ac:dyDescent="0.25">
      <c r="A799" s="41"/>
      <c r="B799" s="42"/>
      <c r="C799" s="42"/>
      <c r="D799" s="35"/>
      <c r="E799" s="25"/>
      <c r="F799" s="42"/>
      <c r="G799" s="30"/>
      <c r="H799" s="25"/>
      <c r="I799" s="43"/>
      <c r="J799" s="25"/>
      <c r="K799" s="25"/>
      <c r="L799" s="44"/>
      <c r="M799" s="44"/>
      <c r="N799" s="44"/>
      <c r="O799" s="42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</row>
    <row r="800" spans="1:63" ht="14.25" customHeight="1" x14ac:dyDescent="0.25">
      <c r="A800" s="41"/>
      <c r="B800" s="42"/>
      <c r="C800" s="42"/>
      <c r="D800" s="35"/>
      <c r="E800" s="25"/>
      <c r="F800" s="42"/>
      <c r="G800" s="30"/>
      <c r="H800" s="25"/>
      <c r="I800" s="43"/>
      <c r="J800" s="25"/>
      <c r="K800" s="25"/>
      <c r="L800" s="44"/>
      <c r="M800" s="44"/>
      <c r="N800" s="44"/>
      <c r="O800" s="42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</row>
    <row r="801" spans="1:63" ht="14.25" customHeight="1" x14ac:dyDescent="0.25">
      <c r="A801" s="41"/>
      <c r="B801" s="42"/>
      <c r="C801" s="42"/>
      <c r="D801" s="35"/>
      <c r="E801" s="25"/>
      <c r="F801" s="42"/>
      <c r="G801" s="30"/>
      <c r="H801" s="25"/>
      <c r="I801" s="43"/>
      <c r="J801" s="25"/>
      <c r="K801" s="25"/>
      <c r="L801" s="44"/>
      <c r="M801" s="44"/>
      <c r="N801" s="44"/>
      <c r="O801" s="42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</row>
    <row r="802" spans="1:63" ht="14.25" customHeight="1" x14ac:dyDescent="0.25">
      <c r="A802" s="41"/>
      <c r="B802" s="42"/>
      <c r="C802" s="42"/>
      <c r="D802" s="35"/>
      <c r="E802" s="25"/>
      <c r="F802" s="42"/>
      <c r="G802" s="30"/>
      <c r="H802" s="25"/>
      <c r="I802" s="43"/>
      <c r="J802" s="25"/>
      <c r="K802" s="25"/>
      <c r="L802" s="44"/>
      <c r="M802" s="44"/>
      <c r="N802" s="44"/>
      <c r="O802" s="42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</row>
    <row r="803" spans="1:63" ht="14.25" customHeight="1" x14ac:dyDescent="0.25">
      <c r="A803" s="41"/>
      <c r="B803" s="42"/>
      <c r="C803" s="42"/>
      <c r="D803" s="35"/>
      <c r="E803" s="25"/>
      <c r="F803" s="42"/>
      <c r="G803" s="30"/>
      <c r="H803" s="25"/>
      <c r="I803" s="43"/>
      <c r="J803" s="25"/>
      <c r="K803" s="25"/>
      <c r="L803" s="44"/>
      <c r="M803" s="44"/>
      <c r="N803" s="44"/>
      <c r="O803" s="42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</row>
    <row r="804" spans="1:63" ht="14.25" customHeight="1" x14ac:dyDescent="0.25">
      <c r="A804" s="41"/>
      <c r="B804" s="42"/>
      <c r="C804" s="42"/>
      <c r="D804" s="35"/>
      <c r="E804" s="25"/>
      <c r="F804" s="42"/>
      <c r="G804" s="30"/>
      <c r="H804" s="25"/>
      <c r="I804" s="43"/>
      <c r="J804" s="25"/>
      <c r="K804" s="25"/>
      <c r="L804" s="44"/>
      <c r="M804" s="44"/>
      <c r="N804" s="44"/>
      <c r="O804" s="42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</row>
    <row r="805" spans="1:63" ht="14.25" customHeight="1" x14ac:dyDescent="0.25">
      <c r="A805" s="41"/>
      <c r="B805" s="42"/>
      <c r="C805" s="42"/>
      <c r="D805" s="35"/>
      <c r="E805" s="25"/>
      <c r="F805" s="42"/>
      <c r="G805" s="30"/>
      <c r="H805" s="25"/>
      <c r="I805" s="43"/>
      <c r="J805" s="25"/>
      <c r="K805" s="25"/>
      <c r="L805" s="44"/>
      <c r="M805" s="44"/>
      <c r="N805" s="44"/>
      <c r="O805" s="42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</row>
    <row r="806" spans="1:63" ht="14.25" customHeight="1" x14ac:dyDescent="0.25">
      <c r="A806" s="41"/>
      <c r="B806" s="42"/>
      <c r="C806" s="42"/>
      <c r="D806" s="35"/>
      <c r="E806" s="25"/>
      <c r="F806" s="42"/>
      <c r="G806" s="30"/>
      <c r="H806" s="25"/>
      <c r="I806" s="43"/>
      <c r="J806" s="25"/>
      <c r="K806" s="25"/>
      <c r="L806" s="44"/>
      <c r="M806" s="44"/>
      <c r="N806" s="44"/>
      <c r="O806" s="42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</row>
    <row r="807" spans="1:63" ht="14.25" customHeight="1" x14ac:dyDescent="0.25">
      <c r="A807" s="41"/>
      <c r="B807" s="42"/>
      <c r="C807" s="42"/>
      <c r="D807" s="35"/>
      <c r="E807" s="25"/>
      <c r="F807" s="42"/>
      <c r="G807" s="30"/>
      <c r="H807" s="25"/>
      <c r="I807" s="43"/>
      <c r="J807" s="25"/>
      <c r="K807" s="25"/>
      <c r="L807" s="44"/>
      <c r="M807" s="44"/>
      <c r="N807" s="44"/>
      <c r="O807" s="42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</row>
    <row r="808" spans="1:63" ht="14.25" customHeight="1" x14ac:dyDescent="0.25">
      <c r="A808" s="41"/>
      <c r="B808" s="42"/>
      <c r="C808" s="42"/>
      <c r="D808" s="35"/>
      <c r="E808" s="25"/>
      <c r="F808" s="42"/>
      <c r="G808" s="30"/>
      <c r="H808" s="25"/>
      <c r="I808" s="43"/>
      <c r="J808" s="25"/>
      <c r="K808" s="25"/>
      <c r="L808" s="44"/>
      <c r="M808" s="44"/>
      <c r="N808" s="44"/>
      <c r="O808" s="42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</row>
    <row r="809" spans="1:63" ht="14.25" customHeight="1" x14ac:dyDescent="0.25">
      <c r="A809" s="41"/>
      <c r="B809" s="42"/>
      <c r="C809" s="42"/>
      <c r="D809" s="35"/>
      <c r="E809" s="25"/>
      <c r="F809" s="42"/>
      <c r="G809" s="30"/>
      <c r="H809" s="25"/>
      <c r="I809" s="43"/>
      <c r="J809" s="25"/>
      <c r="K809" s="25"/>
      <c r="L809" s="44"/>
      <c r="M809" s="44"/>
      <c r="N809" s="44"/>
      <c r="O809" s="42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</row>
    <row r="810" spans="1:63" ht="14.25" customHeight="1" x14ac:dyDescent="0.25">
      <c r="A810" s="41"/>
      <c r="B810" s="42"/>
      <c r="C810" s="42"/>
      <c r="D810" s="35"/>
      <c r="E810" s="25"/>
      <c r="F810" s="42"/>
      <c r="G810" s="30"/>
      <c r="H810" s="25"/>
      <c r="I810" s="43"/>
      <c r="J810" s="25"/>
      <c r="K810" s="25"/>
      <c r="L810" s="44"/>
      <c r="M810" s="44"/>
      <c r="N810" s="44"/>
      <c r="O810" s="42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</row>
    <row r="811" spans="1:63" ht="14.25" customHeight="1" x14ac:dyDescent="0.25">
      <c r="A811" s="41"/>
      <c r="B811" s="42"/>
      <c r="C811" s="42"/>
      <c r="D811" s="35"/>
      <c r="E811" s="25"/>
      <c r="F811" s="42"/>
      <c r="G811" s="30"/>
      <c r="H811" s="25"/>
      <c r="I811" s="43"/>
      <c r="J811" s="25"/>
      <c r="K811" s="25"/>
      <c r="L811" s="44"/>
      <c r="M811" s="44"/>
      <c r="N811" s="44"/>
      <c r="O811" s="42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</row>
    <row r="812" spans="1:63" ht="14.25" customHeight="1" x14ac:dyDescent="0.25">
      <c r="A812" s="41"/>
      <c r="B812" s="42"/>
      <c r="C812" s="42"/>
      <c r="D812" s="35"/>
      <c r="E812" s="25"/>
      <c r="F812" s="42"/>
      <c r="G812" s="30"/>
      <c r="H812" s="25"/>
      <c r="I812" s="43"/>
      <c r="J812" s="25"/>
      <c r="K812" s="25"/>
      <c r="L812" s="44"/>
      <c r="M812" s="44"/>
      <c r="N812" s="44"/>
      <c r="O812" s="42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</row>
    <row r="813" spans="1:63" ht="14.25" customHeight="1" x14ac:dyDescent="0.25">
      <c r="A813" s="41"/>
      <c r="B813" s="42"/>
      <c r="C813" s="42"/>
      <c r="D813" s="35"/>
      <c r="E813" s="25"/>
      <c r="F813" s="42"/>
      <c r="G813" s="30"/>
      <c r="H813" s="25"/>
      <c r="I813" s="43"/>
      <c r="J813" s="25"/>
      <c r="K813" s="25"/>
      <c r="L813" s="44"/>
      <c r="M813" s="44"/>
      <c r="N813" s="44"/>
      <c r="O813" s="42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</row>
    <row r="814" spans="1:63" ht="14.25" customHeight="1" x14ac:dyDescent="0.25">
      <c r="A814" s="41"/>
      <c r="B814" s="42"/>
      <c r="C814" s="42"/>
      <c r="D814" s="35"/>
      <c r="E814" s="25"/>
      <c r="F814" s="42"/>
      <c r="G814" s="30"/>
      <c r="H814" s="25"/>
      <c r="I814" s="43"/>
      <c r="J814" s="25"/>
      <c r="K814" s="25"/>
      <c r="L814" s="44"/>
      <c r="M814" s="44"/>
      <c r="N814" s="44"/>
      <c r="O814" s="42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</row>
    <row r="815" spans="1:63" ht="14.25" customHeight="1" x14ac:dyDescent="0.25">
      <c r="A815" s="41"/>
      <c r="B815" s="42"/>
      <c r="C815" s="42"/>
      <c r="D815" s="35"/>
      <c r="E815" s="25"/>
      <c r="F815" s="42"/>
      <c r="G815" s="30"/>
      <c r="H815" s="25"/>
      <c r="I815" s="43"/>
      <c r="J815" s="25"/>
      <c r="K815" s="25"/>
      <c r="L815" s="44"/>
      <c r="M815" s="44"/>
      <c r="N815" s="44"/>
      <c r="O815" s="42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</row>
    <row r="816" spans="1:63" ht="14.25" customHeight="1" x14ac:dyDescent="0.25">
      <c r="A816" s="41"/>
      <c r="B816" s="42"/>
      <c r="C816" s="42"/>
      <c r="D816" s="35"/>
      <c r="E816" s="25"/>
      <c r="F816" s="42"/>
      <c r="G816" s="30"/>
      <c r="H816" s="25"/>
      <c r="I816" s="43"/>
      <c r="J816" s="25"/>
      <c r="K816" s="25"/>
      <c r="L816" s="44"/>
      <c r="M816" s="44"/>
      <c r="N816" s="44"/>
      <c r="O816" s="42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</row>
    <row r="817" spans="1:63" ht="14.25" customHeight="1" x14ac:dyDescent="0.25">
      <c r="A817" s="41"/>
      <c r="B817" s="42"/>
      <c r="C817" s="42"/>
      <c r="D817" s="35"/>
      <c r="E817" s="25"/>
      <c r="F817" s="42"/>
      <c r="G817" s="30"/>
      <c r="H817" s="25"/>
      <c r="I817" s="43"/>
      <c r="J817" s="25"/>
      <c r="K817" s="25"/>
      <c r="L817" s="44"/>
      <c r="M817" s="44"/>
      <c r="N817" s="44"/>
      <c r="O817" s="42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</row>
    <row r="818" spans="1:63" ht="14.25" customHeight="1" x14ac:dyDescent="0.25">
      <c r="A818" s="41"/>
      <c r="B818" s="42"/>
      <c r="C818" s="42"/>
      <c r="D818" s="35"/>
      <c r="E818" s="25"/>
      <c r="F818" s="42"/>
      <c r="G818" s="30"/>
      <c r="H818" s="25"/>
      <c r="I818" s="43"/>
      <c r="J818" s="25"/>
      <c r="K818" s="25"/>
      <c r="L818" s="44"/>
      <c r="M818" s="44"/>
      <c r="N818" s="44"/>
      <c r="O818" s="42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</row>
    <row r="819" spans="1:63" ht="14.25" customHeight="1" x14ac:dyDescent="0.25">
      <c r="A819" s="41"/>
      <c r="B819" s="42"/>
      <c r="C819" s="42"/>
      <c r="D819" s="35"/>
      <c r="E819" s="25"/>
      <c r="F819" s="42"/>
      <c r="G819" s="30"/>
      <c r="H819" s="25"/>
      <c r="I819" s="43"/>
      <c r="J819" s="25"/>
      <c r="K819" s="25"/>
      <c r="L819" s="44"/>
      <c r="M819" s="44"/>
      <c r="N819" s="44"/>
      <c r="O819" s="42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</row>
    <row r="820" spans="1:63" ht="14.25" customHeight="1" x14ac:dyDescent="0.25">
      <c r="A820" s="41"/>
      <c r="B820" s="42"/>
      <c r="C820" s="42"/>
      <c r="D820" s="35"/>
      <c r="E820" s="25"/>
      <c r="F820" s="42"/>
      <c r="G820" s="30"/>
      <c r="H820" s="25"/>
      <c r="I820" s="43"/>
      <c r="J820" s="25"/>
      <c r="K820" s="25"/>
      <c r="L820" s="44"/>
      <c r="M820" s="44"/>
      <c r="N820" s="44"/>
      <c r="O820" s="42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</row>
    <row r="821" spans="1:63" ht="14.25" customHeight="1" x14ac:dyDescent="0.25">
      <c r="A821" s="41"/>
      <c r="B821" s="42"/>
      <c r="C821" s="42"/>
      <c r="D821" s="35"/>
      <c r="E821" s="25"/>
      <c r="F821" s="42"/>
      <c r="G821" s="30"/>
      <c r="H821" s="25"/>
      <c r="I821" s="43"/>
      <c r="J821" s="25"/>
      <c r="K821" s="25"/>
      <c r="L821" s="44"/>
      <c r="M821" s="44"/>
      <c r="N821" s="44"/>
      <c r="O821" s="42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</row>
    <row r="822" spans="1:63" ht="14.25" customHeight="1" x14ac:dyDescent="0.25">
      <c r="A822" s="41"/>
      <c r="B822" s="42"/>
      <c r="C822" s="42"/>
      <c r="D822" s="35"/>
      <c r="E822" s="25"/>
      <c r="F822" s="42"/>
      <c r="G822" s="30"/>
      <c r="H822" s="25"/>
      <c r="I822" s="43"/>
      <c r="J822" s="25"/>
      <c r="K822" s="25"/>
      <c r="L822" s="44"/>
      <c r="M822" s="44"/>
      <c r="N822" s="44"/>
      <c r="O822" s="42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</row>
    <row r="823" spans="1:63" ht="14.25" customHeight="1" x14ac:dyDescent="0.25">
      <c r="A823" s="41"/>
      <c r="B823" s="42"/>
      <c r="C823" s="42"/>
      <c r="D823" s="35"/>
      <c r="E823" s="25"/>
      <c r="F823" s="42"/>
      <c r="G823" s="30"/>
      <c r="H823" s="25"/>
      <c r="I823" s="43"/>
      <c r="J823" s="25"/>
      <c r="K823" s="25"/>
      <c r="L823" s="44"/>
      <c r="M823" s="44"/>
      <c r="N823" s="44"/>
      <c r="O823" s="42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</row>
    <row r="824" spans="1:63" ht="14.25" customHeight="1" x14ac:dyDescent="0.25">
      <c r="A824" s="41"/>
      <c r="B824" s="42"/>
      <c r="C824" s="42"/>
      <c r="D824" s="35"/>
      <c r="E824" s="25"/>
      <c r="F824" s="42"/>
      <c r="G824" s="30"/>
      <c r="H824" s="25"/>
      <c r="I824" s="43"/>
      <c r="J824" s="25"/>
      <c r="K824" s="25"/>
      <c r="L824" s="44"/>
      <c r="M824" s="44"/>
      <c r="N824" s="44"/>
      <c r="O824" s="42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</row>
    <row r="825" spans="1:63" ht="14.25" customHeight="1" x14ac:dyDescent="0.25">
      <c r="A825" s="41"/>
      <c r="B825" s="42"/>
      <c r="C825" s="42"/>
      <c r="D825" s="35"/>
      <c r="E825" s="25"/>
      <c r="F825" s="42"/>
      <c r="G825" s="30"/>
      <c r="H825" s="25"/>
      <c r="I825" s="43"/>
      <c r="J825" s="25"/>
      <c r="K825" s="25"/>
      <c r="L825" s="44"/>
      <c r="M825" s="44"/>
      <c r="N825" s="44"/>
      <c r="O825" s="42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</row>
    <row r="826" spans="1:63" ht="14.25" customHeight="1" x14ac:dyDescent="0.25">
      <c r="A826" s="41"/>
      <c r="B826" s="42"/>
      <c r="C826" s="42"/>
      <c r="D826" s="35"/>
      <c r="E826" s="25"/>
      <c r="F826" s="42"/>
      <c r="G826" s="30"/>
      <c r="H826" s="25"/>
      <c r="I826" s="43"/>
      <c r="J826" s="25"/>
      <c r="K826" s="25"/>
      <c r="L826" s="44"/>
      <c r="M826" s="44"/>
      <c r="N826" s="44"/>
      <c r="O826" s="42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</row>
    <row r="827" spans="1:63" ht="14.25" customHeight="1" x14ac:dyDescent="0.25">
      <c r="A827" s="41"/>
      <c r="B827" s="42"/>
      <c r="C827" s="42"/>
      <c r="D827" s="35"/>
      <c r="E827" s="25"/>
      <c r="F827" s="42"/>
      <c r="G827" s="30"/>
      <c r="H827" s="25"/>
      <c r="I827" s="43"/>
      <c r="J827" s="25"/>
      <c r="K827" s="25"/>
      <c r="L827" s="44"/>
      <c r="M827" s="44"/>
      <c r="N827" s="44"/>
      <c r="O827" s="42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</row>
    <row r="828" spans="1:63" ht="14.25" customHeight="1" x14ac:dyDescent="0.25">
      <c r="A828" s="41"/>
      <c r="B828" s="42"/>
      <c r="C828" s="42"/>
      <c r="D828" s="35"/>
      <c r="E828" s="25"/>
      <c r="F828" s="42"/>
      <c r="G828" s="30"/>
      <c r="H828" s="25"/>
      <c r="I828" s="43"/>
      <c r="J828" s="25"/>
      <c r="K828" s="25"/>
      <c r="L828" s="44"/>
      <c r="M828" s="44"/>
      <c r="N828" s="44"/>
      <c r="O828" s="42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</row>
    <row r="829" spans="1:63" ht="14.25" customHeight="1" x14ac:dyDescent="0.25">
      <c r="A829" s="41"/>
      <c r="B829" s="42"/>
      <c r="C829" s="42"/>
      <c r="D829" s="35"/>
      <c r="E829" s="25"/>
      <c r="F829" s="42"/>
      <c r="G829" s="30"/>
      <c r="H829" s="25"/>
      <c r="I829" s="43"/>
      <c r="J829" s="25"/>
      <c r="K829" s="25"/>
      <c r="L829" s="44"/>
      <c r="M829" s="44"/>
      <c r="N829" s="44"/>
      <c r="O829" s="42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</row>
    <row r="830" spans="1:63" ht="14.25" customHeight="1" x14ac:dyDescent="0.25">
      <c r="A830" s="41"/>
      <c r="B830" s="42"/>
      <c r="C830" s="42"/>
      <c r="D830" s="35"/>
      <c r="E830" s="25"/>
      <c r="F830" s="42"/>
      <c r="G830" s="30"/>
      <c r="H830" s="25"/>
      <c r="I830" s="43"/>
      <c r="J830" s="25"/>
      <c r="K830" s="25"/>
      <c r="L830" s="44"/>
      <c r="M830" s="44"/>
      <c r="N830" s="44"/>
      <c r="O830" s="42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</row>
    <row r="831" spans="1:63" ht="14.25" customHeight="1" x14ac:dyDescent="0.25">
      <c r="A831" s="41"/>
      <c r="B831" s="42"/>
      <c r="C831" s="42"/>
      <c r="D831" s="35"/>
      <c r="E831" s="25"/>
      <c r="F831" s="42"/>
      <c r="G831" s="30"/>
      <c r="H831" s="25"/>
      <c r="I831" s="43"/>
      <c r="J831" s="25"/>
      <c r="K831" s="25"/>
      <c r="L831" s="44"/>
      <c r="M831" s="44"/>
      <c r="N831" s="44"/>
      <c r="O831" s="42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</row>
    <row r="832" spans="1:63" ht="14.25" customHeight="1" x14ac:dyDescent="0.25">
      <c r="A832" s="41"/>
      <c r="B832" s="42"/>
      <c r="C832" s="42"/>
      <c r="D832" s="35"/>
      <c r="E832" s="25"/>
      <c r="F832" s="42"/>
      <c r="G832" s="30"/>
      <c r="H832" s="25"/>
      <c r="I832" s="43"/>
      <c r="J832" s="25"/>
      <c r="K832" s="25"/>
      <c r="L832" s="44"/>
      <c r="M832" s="44"/>
      <c r="N832" s="44"/>
      <c r="O832" s="42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</row>
    <row r="833" spans="1:63" ht="14.25" customHeight="1" x14ac:dyDescent="0.25">
      <c r="A833" s="41"/>
      <c r="B833" s="42"/>
      <c r="C833" s="42"/>
      <c r="D833" s="35"/>
      <c r="E833" s="25"/>
      <c r="F833" s="42"/>
      <c r="G833" s="30"/>
      <c r="H833" s="25"/>
      <c r="I833" s="43"/>
      <c r="J833" s="25"/>
      <c r="K833" s="25"/>
      <c r="L833" s="44"/>
      <c r="M833" s="44"/>
      <c r="N833" s="44"/>
      <c r="O833" s="42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</row>
    <row r="834" spans="1:63" ht="14.25" customHeight="1" x14ac:dyDescent="0.25">
      <c r="A834" s="41"/>
      <c r="B834" s="42"/>
      <c r="C834" s="42"/>
      <c r="D834" s="35"/>
      <c r="E834" s="25"/>
      <c r="F834" s="42"/>
      <c r="G834" s="30"/>
      <c r="H834" s="25"/>
      <c r="I834" s="43"/>
      <c r="J834" s="25"/>
      <c r="K834" s="25"/>
      <c r="L834" s="44"/>
      <c r="M834" s="44"/>
      <c r="N834" s="44"/>
      <c r="O834" s="42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</row>
    <row r="835" spans="1:63" ht="14.25" customHeight="1" x14ac:dyDescent="0.25">
      <c r="A835" s="41"/>
      <c r="B835" s="42"/>
      <c r="C835" s="42"/>
      <c r="D835" s="35"/>
      <c r="E835" s="25"/>
      <c r="F835" s="42"/>
      <c r="G835" s="30"/>
      <c r="H835" s="25"/>
      <c r="I835" s="43"/>
      <c r="J835" s="25"/>
      <c r="K835" s="25"/>
      <c r="L835" s="44"/>
      <c r="M835" s="44"/>
      <c r="N835" s="44"/>
      <c r="O835" s="42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</row>
    <row r="836" spans="1:63" ht="14.25" customHeight="1" x14ac:dyDescent="0.25">
      <c r="A836" s="41"/>
      <c r="B836" s="42"/>
      <c r="C836" s="42"/>
      <c r="D836" s="35"/>
      <c r="E836" s="25"/>
      <c r="F836" s="42"/>
      <c r="G836" s="30"/>
      <c r="H836" s="25"/>
      <c r="I836" s="43"/>
      <c r="J836" s="25"/>
      <c r="K836" s="25"/>
      <c r="L836" s="44"/>
      <c r="M836" s="44"/>
      <c r="N836" s="44"/>
      <c r="O836" s="42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</row>
    <row r="837" spans="1:63" ht="14.25" customHeight="1" x14ac:dyDescent="0.25">
      <c r="A837" s="41"/>
      <c r="B837" s="42"/>
      <c r="C837" s="42"/>
      <c r="D837" s="35"/>
      <c r="E837" s="25"/>
      <c r="F837" s="42"/>
      <c r="G837" s="30"/>
      <c r="H837" s="25"/>
      <c r="I837" s="43"/>
      <c r="J837" s="25"/>
      <c r="K837" s="25"/>
      <c r="L837" s="44"/>
      <c r="M837" s="44"/>
      <c r="N837" s="44"/>
      <c r="O837" s="42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</row>
    <row r="838" spans="1:63" ht="14.25" customHeight="1" x14ac:dyDescent="0.25">
      <c r="A838" s="41"/>
      <c r="B838" s="42"/>
      <c r="C838" s="42"/>
      <c r="D838" s="35"/>
      <c r="E838" s="25"/>
      <c r="F838" s="42"/>
      <c r="G838" s="30"/>
      <c r="H838" s="25"/>
      <c r="I838" s="43"/>
      <c r="J838" s="25"/>
      <c r="K838" s="25"/>
      <c r="L838" s="44"/>
      <c r="M838" s="44"/>
      <c r="N838" s="44"/>
      <c r="O838" s="42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</row>
    <row r="839" spans="1:63" ht="14.25" customHeight="1" x14ac:dyDescent="0.25">
      <c r="A839" s="41"/>
      <c r="B839" s="42"/>
      <c r="C839" s="42"/>
      <c r="D839" s="35"/>
      <c r="E839" s="25"/>
      <c r="F839" s="42"/>
      <c r="G839" s="30"/>
      <c r="H839" s="25"/>
      <c r="I839" s="43"/>
      <c r="J839" s="25"/>
      <c r="K839" s="25"/>
      <c r="L839" s="44"/>
      <c r="M839" s="44"/>
      <c r="N839" s="44"/>
      <c r="O839" s="42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</row>
    <row r="840" spans="1:63" ht="14.25" customHeight="1" x14ac:dyDescent="0.25">
      <c r="A840" s="41"/>
      <c r="B840" s="42"/>
      <c r="C840" s="42"/>
      <c r="D840" s="35"/>
      <c r="E840" s="25"/>
      <c r="F840" s="42"/>
      <c r="G840" s="30"/>
      <c r="H840" s="25"/>
      <c r="I840" s="43"/>
      <c r="J840" s="25"/>
      <c r="K840" s="25"/>
      <c r="L840" s="44"/>
      <c r="M840" s="44"/>
      <c r="N840" s="44"/>
      <c r="O840" s="42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</row>
    <row r="841" spans="1:63" ht="14.25" customHeight="1" x14ac:dyDescent="0.25">
      <c r="A841" s="41"/>
      <c r="B841" s="42"/>
      <c r="C841" s="42"/>
      <c r="D841" s="35"/>
      <c r="E841" s="25"/>
      <c r="F841" s="42"/>
      <c r="G841" s="30"/>
      <c r="H841" s="25"/>
      <c r="I841" s="43"/>
      <c r="J841" s="25"/>
      <c r="K841" s="25"/>
      <c r="L841" s="44"/>
      <c r="M841" s="44"/>
      <c r="N841" s="44"/>
      <c r="O841" s="42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</row>
    <row r="842" spans="1:63" ht="14.25" customHeight="1" x14ac:dyDescent="0.25">
      <c r="A842" s="41"/>
      <c r="B842" s="42"/>
      <c r="C842" s="42"/>
      <c r="D842" s="35"/>
      <c r="E842" s="25"/>
      <c r="F842" s="42"/>
      <c r="G842" s="30"/>
      <c r="H842" s="25"/>
      <c r="I842" s="43"/>
      <c r="J842" s="25"/>
      <c r="K842" s="25"/>
      <c r="L842" s="44"/>
      <c r="M842" s="44"/>
      <c r="N842" s="44"/>
      <c r="O842" s="42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</row>
    <row r="843" spans="1:63" ht="14.25" customHeight="1" x14ac:dyDescent="0.25">
      <c r="A843" s="41"/>
      <c r="B843" s="42"/>
      <c r="C843" s="42"/>
      <c r="D843" s="35"/>
      <c r="E843" s="25"/>
      <c r="F843" s="42"/>
      <c r="G843" s="30"/>
      <c r="H843" s="25"/>
      <c r="I843" s="43"/>
      <c r="J843" s="25"/>
      <c r="K843" s="25"/>
      <c r="L843" s="44"/>
      <c r="M843" s="44"/>
      <c r="N843" s="44"/>
      <c r="O843" s="42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</row>
    <row r="844" spans="1:63" ht="14.25" customHeight="1" x14ac:dyDescent="0.25">
      <c r="A844" s="41"/>
      <c r="B844" s="42"/>
      <c r="C844" s="42"/>
      <c r="D844" s="35"/>
      <c r="E844" s="25"/>
      <c r="F844" s="42"/>
      <c r="G844" s="30"/>
      <c r="H844" s="25"/>
      <c r="I844" s="43"/>
      <c r="J844" s="25"/>
      <c r="K844" s="25"/>
      <c r="L844" s="44"/>
      <c r="M844" s="44"/>
      <c r="N844" s="44"/>
      <c r="O844" s="42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</row>
    <row r="845" spans="1:63" ht="14.25" customHeight="1" x14ac:dyDescent="0.25">
      <c r="A845" s="41"/>
      <c r="B845" s="42"/>
      <c r="C845" s="42"/>
      <c r="D845" s="35"/>
      <c r="E845" s="25"/>
      <c r="F845" s="42"/>
      <c r="G845" s="30"/>
      <c r="H845" s="25"/>
      <c r="I845" s="43"/>
      <c r="J845" s="25"/>
      <c r="K845" s="25"/>
      <c r="L845" s="44"/>
      <c r="M845" s="44"/>
      <c r="N845" s="44"/>
      <c r="O845" s="42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</row>
    <row r="846" spans="1:63" ht="14.25" customHeight="1" x14ac:dyDescent="0.25">
      <c r="A846" s="41"/>
      <c r="B846" s="42"/>
      <c r="C846" s="42"/>
      <c r="D846" s="35"/>
      <c r="E846" s="25"/>
      <c r="F846" s="42"/>
      <c r="G846" s="30"/>
      <c r="H846" s="25"/>
      <c r="I846" s="43"/>
      <c r="J846" s="25"/>
      <c r="K846" s="25"/>
      <c r="L846" s="44"/>
      <c r="M846" s="44"/>
      <c r="N846" s="44"/>
      <c r="O846" s="42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</row>
    <row r="847" spans="1:63" ht="14.25" customHeight="1" x14ac:dyDescent="0.25">
      <c r="A847" s="41"/>
      <c r="B847" s="42"/>
      <c r="C847" s="42"/>
      <c r="D847" s="35"/>
      <c r="E847" s="25"/>
      <c r="F847" s="42"/>
      <c r="G847" s="30"/>
      <c r="H847" s="25"/>
      <c r="I847" s="43"/>
      <c r="J847" s="25"/>
      <c r="K847" s="25"/>
      <c r="L847" s="44"/>
      <c r="M847" s="44"/>
      <c r="N847" s="44"/>
      <c r="O847" s="42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</row>
    <row r="848" spans="1:63" ht="14.25" customHeight="1" x14ac:dyDescent="0.25">
      <c r="A848" s="41"/>
      <c r="B848" s="42"/>
      <c r="C848" s="42"/>
      <c r="D848" s="35"/>
      <c r="E848" s="25"/>
      <c r="F848" s="42"/>
      <c r="G848" s="30"/>
      <c r="H848" s="25"/>
      <c r="I848" s="43"/>
      <c r="J848" s="25"/>
      <c r="K848" s="25"/>
      <c r="L848" s="44"/>
      <c r="M848" s="44"/>
      <c r="N848" s="44"/>
      <c r="O848" s="42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</row>
    <row r="849" spans="1:63" ht="14.25" customHeight="1" x14ac:dyDescent="0.25">
      <c r="A849" s="41"/>
      <c r="B849" s="42"/>
      <c r="C849" s="42"/>
      <c r="D849" s="35"/>
      <c r="E849" s="25"/>
      <c r="F849" s="42"/>
      <c r="G849" s="30"/>
      <c r="H849" s="25"/>
      <c r="I849" s="43"/>
      <c r="J849" s="25"/>
      <c r="K849" s="25"/>
      <c r="L849" s="44"/>
      <c r="M849" s="44"/>
      <c r="N849" s="44"/>
      <c r="O849" s="42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</row>
    <row r="850" spans="1:63" ht="14.25" customHeight="1" x14ac:dyDescent="0.25">
      <c r="A850" s="41"/>
      <c r="B850" s="42"/>
      <c r="C850" s="42"/>
      <c r="D850" s="35"/>
      <c r="E850" s="25"/>
      <c r="F850" s="42"/>
      <c r="G850" s="30"/>
      <c r="H850" s="25"/>
      <c r="I850" s="43"/>
      <c r="J850" s="25"/>
      <c r="K850" s="25"/>
      <c r="L850" s="44"/>
      <c r="M850" s="44"/>
      <c r="N850" s="44"/>
      <c r="O850" s="42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</row>
    <row r="851" spans="1:63" ht="14.25" customHeight="1" x14ac:dyDescent="0.25">
      <c r="A851" s="41"/>
      <c r="B851" s="42"/>
      <c r="C851" s="42"/>
      <c r="D851" s="35"/>
      <c r="E851" s="25"/>
      <c r="F851" s="42"/>
      <c r="G851" s="30"/>
      <c r="H851" s="25"/>
      <c r="I851" s="43"/>
      <c r="J851" s="25"/>
      <c r="K851" s="25"/>
      <c r="L851" s="44"/>
      <c r="M851" s="44"/>
      <c r="N851" s="44"/>
      <c r="O851" s="42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</row>
    <row r="852" spans="1:63" ht="14.25" customHeight="1" x14ac:dyDescent="0.25">
      <c r="A852" s="41"/>
      <c r="B852" s="42"/>
      <c r="C852" s="42"/>
      <c r="D852" s="35"/>
      <c r="E852" s="25"/>
      <c r="F852" s="42"/>
      <c r="G852" s="30"/>
      <c r="H852" s="25"/>
      <c r="I852" s="43"/>
      <c r="J852" s="25"/>
      <c r="K852" s="25"/>
      <c r="L852" s="44"/>
      <c r="M852" s="44"/>
      <c r="N852" s="44"/>
      <c r="O852" s="42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</row>
    <row r="853" spans="1:63" ht="14.25" customHeight="1" x14ac:dyDescent="0.25">
      <c r="A853" s="41"/>
      <c r="B853" s="42"/>
      <c r="C853" s="42"/>
      <c r="D853" s="35"/>
      <c r="E853" s="25"/>
      <c r="F853" s="42"/>
      <c r="G853" s="30"/>
      <c r="H853" s="25"/>
      <c r="I853" s="43"/>
      <c r="J853" s="25"/>
      <c r="K853" s="25"/>
      <c r="L853" s="44"/>
      <c r="M853" s="44"/>
      <c r="N853" s="44"/>
      <c r="O853" s="42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</row>
    <row r="854" spans="1:63" ht="14.25" customHeight="1" x14ac:dyDescent="0.25">
      <c r="A854" s="41"/>
      <c r="B854" s="42"/>
      <c r="C854" s="42"/>
      <c r="D854" s="35"/>
      <c r="E854" s="25"/>
      <c r="F854" s="42"/>
      <c r="G854" s="30"/>
      <c r="H854" s="25"/>
      <c r="I854" s="43"/>
      <c r="J854" s="25"/>
      <c r="K854" s="25"/>
      <c r="L854" s="44"/>
      <c r="M854" s="44"/>
      <c r="N854" s="44"/>
      <c r="O854" s="42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</row>
    <row r="855" spans="1:63" ht="14.25" customHeight="1" x14ac:dyDescent="0.25">
      <c r="A855" s="41"/>
      <c r="B855" s="42"/>
      <c r="C855" s="42"/>
      <c r="D855" s="35"/>
      <c r="E855" s="25"/>
      <c r="F855" s="42"/>
      <c r="G855" s="30"/>
      <c r="H855" s="25"/>
      <c r="I855" s="43"/>
      <c r="J855" s="25"/>
      <c r="K855" s="25"/>
      <c r="L855" s="44"/>
      <c r="M855" s="44"/>
      <c r="N855" s="44"/>
      <c r="O855" s="42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</row>
    <row r="856" spans="1:63" ht="14.25" customHeight="1" x14ac:dyDescent="0.25">
      <c r="A856" s="41"/>
      <c r="B856" s="42"/>
      <c r="C856" s="42"/>
      <c r="D856" s="35"/>
      <c r="E856" s="25"/>
      <c r="F856" s="42"/>
      <c r="G856" s="30"/>
      <c r="H856" s="25"/>
      <c r="I856" s="43"/>
      <c r="J856" s="25"/>
      <c r="K856" s="25"/>
      <c r="L856" s="44"/>
      <c r="M856" s="44"/>
      <c r="N856" s="44"/>
      <c r="O856" s="42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</row>
    <row r="857" spans="1:63" ht="14.25" customHeight="1" x14ac:dyDescent="0.25">
      <c r="A857" s="41"/>
      <c r="B857" s="42"/>
      <c r="C857" s="42"/>
      <c r="D857" s="35"/>
      <c r="E857" s="25"/>
      <c r="F857" s="42"/>
      <c r="G857" s="30"/>
      <c r="H857" s="25"/>
      <c r="I857" s="43"/>
      <c r="J857" s="25"/>
      <c r="K857" s="25"/>
      <c r="L857" s="44"/>
      <c r="M857" s="44"/>
      <c r="N857" s="44"/>
      <c r="O857" s="42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</row>
    <row r="858" spans="1:63" ht="14.25" customHeight="1" x14ac:dyDescent="0.25">
      <c r="A858" s="41"/>
      <c r="B858" s="42"/>
      <c r="C858" s="42"/>
      <c r="D858" s="35"/>
      <c r="E858" s="25"/>
      <c r="F858" s="42"/>
      <c r="G858" s="30"/>
      <c r="H858" s="25"/>
      <c r="I858" s="43"/>
      <c r="J858" s="25"/>
      <c r="K858" s="25"/>
      <c r="L858" s="44"/>
      <c r="M858" s="44"/>
      <c r="N858" s="44"/>
      <c r="O858" s="42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</row>
    <row r="859" spans="1:63" ht="14.25" customHeight="1" x14ac:dyDescent="0.25">
      <c r="A859" s="41"/>
      <c r="B859" s="42"/>
      <c r="C859" s="42"/>
      <c r="D859" s="35"/>
      <c r="E859" s="25"/>
      <c r="F859" s="42"/>
      <c r="G859" s="30"/>
      <c r="H859" s="25"/>
      <c r="I859" s="43"/>
      <c r="J859" s="25"/>
      <c r="K859" s="25"/>
      <c r="L859" s="44"/>
      <c r="M859" s="44"/>
      <c r="N859" s="44"/>
      <c r="O859" s="42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</row>
    <row r="860" spans="1:63" ht="14.25" customHeight="1" x14ac:dyDescent="0.25">
      <c r="A860" s="41"/>
      <c r="B860" s="42"/>
      <c r="C860" s="42"/>
      <c r="D860" s="35"/>
      <c r="E860" s="25"/>
      <c r="F860" s="42"/>
      <c r="G860" s="30"/>
      <c r="H860" s="25"/>
      <c r="I860" s="43"/>
      <c r="J860" s="25"/>
      <c r="K860" s="25"/>
      <c r="L860" s="44"/>
      <c r="M860" s="44"/>
      <c r="N860" s="44"/>
      <c r="O860" s="42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</row>
    <row r="861" spans="1:63" ht="14.25" customHeight="1" x14ac:dyDescent="0.25">
      <c r="A861" s="41"/>
      <c r="B861" s="42"/>
      <c r="C861" s="42"/>
      <c r="D861" s="35"/>
      <c r="E861" s="25"/>
      <c r="F861" s="42"/>
      <c r="G861" s="30"/>
      <c r="H861" s="25"/>
      <c r="I861" s="43"/>
      <c r="J861" s="25"/>
      <c r="K861" s="25"/>
      <c r="L861" s="44"/>
      <c r="M861" s="44"/>
      <c r="N861" s="44"/>
      <c r="O861" s="42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</row>
    <row r="862" spans="1:63" ht="14.25" customHeight="1" x14ac:dyDescent="0.25">
      <c r="A862" s="41"/>
      <c r="B862" s="42"/>
      <c r="C862" s="42"/>
      <c r="D862" s="35"/>
      <c r="E862" s="25"/>
      <c r="F862" s="42"/>
      <c r="G862" s="30"/>
      <c r="H862" s="25"/>
      <c r="I862" s="43"/>
      <c r="J862" s="25"/>
      <c r="K862" s="25"/>
      <c r="L862" s="44"/>
      <c r="M862" s="44"/>
      <c r="N862" s="44"/>
      <c r="O862" s="42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</row>
    <row r="863" spans="1:63" ht="14.25" customHeight="1" x14ac:dyDescent="0.25">
      <c r="A863" s="41"/>
      <c r="B863" s="42"/>
      <c r="C863" s="42"/>
      <c r="D863" s="35"/>
      <c r="E863" s="25"/>
      <c r="F863" s="42"/>
      <c r="G863" s="30"/>
      <c r="H863" s="25"/>
      <c r="I863" s="43"/>
      <c r="J863" s="25"/>
      <c r="K863" s="25"/>
      <c r="L863" s="44"/>
      <c r="M863" s="44"/>
      <c r="N863" s="44"/>
      <c r="O863" s="42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</row>
    <row r="864" spans="1:63" ht="14.25" customHeight="1" x14ac:dyDescent="0.25">
      <c r="A864" s="41"/>
      <c r="B864" s="42"/>
      <c r="C864" s="42"/>
      <c r="D864" s="35"/>
      <c r="E864" s="25"/>
      <c r="F864" s="42"/>
      <c r="G864" s="30"/>
      <c r="H864" s="25"/>
      <c r="I864" s="43"/>
      <c r="J864" s="25"/>
      <c r="K864" s="25"/>
      <c r="L864" s="44"/>
      <c r="M864" s="44"/>
      <c r="N864" s="44"/>
      <c r="O864" s="42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</row>
    <row r="865" spans="1:63" ht="14.25" customHeight="1" x14ac:dyDescent="0.25">
      <c r="A865" s="41"/>
      <c r="B865" s="42"/>
      <c r="C865" s="42"/>
      <c r="D865" s="35"/>
      <c r="E865" s="25"/>
      <c r="F865" s="42"/>
      <c r="G865" s="30"/>
      <c r="H865" s="25"/>
      <c r="I865" s="43"/>
      <c r="J865" s="25"/>
      <c r="K865" s="25"/>
      <c r="L865" s="44"/>
      <c r="M865" s="44"/>
      <c r="N865" s="44"/>
      <c r="O865" s="42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</row>
    <row r="866" spans="1:63" ht="14.25" customHeight="1" x14ac:dyDescent="0.25">
      <c r="A866" s="41"/>
      <c r="B866" s="42"/>
      <c r="C866" s="42"/>
      <c r="D866" s="35"/>
      <c r="E866" s="25"/>
      <c r="F866" s="42"/>
      <c r="G866" s="30"/>
      <c r="H866" s="25"/>
      <c r="I866" s="43"/>
      <c r="J866" s="25"/>
      <c r="K866" s="25"/>
      <c r="L866" s="44"/>
      <c r="M866" s="44"/>
      <c r="N866" s="44"/>
      <c r="O866" s="42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</row>
    <row r="867" spans="1:63" ht="14.25" customHeight="1" x14ac:dyDescent="0.25">
      <c r="A867" s="41"/>
      <c r="B867" s="42"/>
      <c r="C867" s="42"/>
      <c r="D867" s="35"/>
      <c r="E867" s="25"/>
      <c r="F867" s="42"/>
      <c r="G867" s="30"/>
      <c r="H867" s="25"/>
      <c r="I867" s="43"/>
      <c r="J867" s="25"/>
      <c r="K867" s="25"/>
      <c r="L867" s="44"/>
      <c r="M867" s="44"/>
      <c r="N867" s="44"/>
      <c r="O867" s="42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</row>
    <row r="868" spans="1:63" ht="14.25" customHeight="1" x14ac:dyDescent="0.25">
      <c r="A868" s="41"/>
      <c r="B868" s="42"/>
      <c r="C868" s="42"/>
      <c r="D868" s="35"/>
      <c r="E868" s="25"/>
      <c r="F868" s="42"/>
      <c r="G868" s="30"/>
      <c r="H868" s="25"/>
      <c r="I868" s="43"/>
      <c r="J868" s="25"/>
      <c r="K868" s="25"/>
      <c r="L868" s="44"/>
      <c r="M868" s="44"/>
      <c r="N868" s="44"/>
      <c r="O868" s="42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</row>
    <row r="869" spans="1:63" ht="14.25" customHeight="1" x14ac:dyDescent="0.25">
      <c r="A869" s="41"/>
      <c r="B869" s="42"/>
      <c r="C869" s="42"/>
      <c r="D869" s="35"/>
      <c r="E869" s="25"/>
      <c r="F869" s="42"/>
      <c r="G869" s="30"/>
      <c r="H869" s="25"/>
      <c r="I869" s="43"/>
      <c r="J869" s="25"/>
      <c r="K869" s="25"/>
      <c r="L869" s="44"/>
      <c r="M869" s="44"/>
      <c r="N869" s="44"/>
      <c r="O869" s="42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</row>
    <row r="870" spans="1:63" ht="14.25" customHeight="1" x14ac:dyDescent="0.25">
      <c r="A870" s="41"/>
      <c r="B870" s="42"/>
      <c r="C870" s="42"/>
      <c r="D870" s="35"/>
      <c r="E870" s="25"/>
      <c r="F870" s="42"/>
      <c r="G870" s="30"/>
      <c r="H870" s="25"/>
      <c r="I870" s="43"/>
      <c r="J870" s="25"/>
      <c r="K870" s="25"/>
      <c r="L870" s="44"/>
      <c r="M870" s="44"/>
      <c r="N870" s="44"/>
      <c r="O870" s="42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</row>
    <row r="871" spans="1:63" ht="14.25" customHeight="1" x14ac:dyDescent="0.25">
      <c r="A871" s="41"/>
      <c r="B871" s="42"/>
      <c r="C871" s="42"/>
      <c r="D871" s="35"/>
      <c r="E871" s="25"/>
      <c r="F871" s="42"/>
      <c r="G871" s="30"/>
      <c r="H871" s="25"/>
      <c r="I871" s="43"/>
      <c r="J871" s="25"/>
      <c r="K871" s="25"/>
      <c r="L871" s="44"/>
      <c r="M871" s="44"/>
      <c r="N871" s="44"/>
      <c r="O871" s="42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</row>
    <row r="872" spans="1:63" ht="14.25" customHeight="1" x14ac:dyDescent="0.25">
      <c r="A872" s="41"/>
      <c r="B872" s="42"/>
      <c r="C872" s="42"/>
      <c r="D872" s="35"/>
      <c r="E872" s="25"/>
      <c r="F872" s="42"/>
      <c r="G872" s="30"/>
      <c r="H872" s="25"/>
      <c r="I872" s="43"/>
      <c r="J872" s="25"/>
      <c r="K872" s="25"/>
      <c r="L872" s="44"/>
      <c r="M872" s="44"/>
      <c r="N872" s="44"/>
      <c r="O872" s="42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</row>
    <row r="873" spans="1:63" ht="14.25" customHeight="1" x14ac:dyDescent="0.25">
      <c r="A873" s="41"/>
      <c r="B873" s="42"/>
      <c r="C873" s="42"/>
      <c r="D873" s="35"/>
      <c r="E873" s="25"/>
      <c r="F873" s="42"/>
      <c r="G873" s="30"/>
      <c r="H873" s="25"/>
      <c r="I873" s="43"/>
      <c r="J873" s="25"/>
      <c r="K873" s="25"/>
      <c r="L873" s="44"/>
      <c r="M873" s="44"/>
      <c r="N873" s="44"/>
      <c r="O873" s="42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</row>
    <row r="874" spans="1:63" ht="14.25" customHeight="1" x14ac:dyDescent="0.25">
      <c r="A874" s="41"/>
      <c r="B874" s="42"/>
      <c r="C874" s="42"/>
      <c r="D874" s="35"/>
      <c r="E874" s="25"/>
      <c r="F874" s="42"/>
      <c r="G874" s="30"/>
      <c r="H874" s="25"/>
      <c r="I874" s="43"/>
      <c r="J874" s="25"/>
      <c r="K874" s="25"/>
      <c r="L874" s="44"/>
      <c r="M874" s="44"/>
      <c r="N874" s="44"/>
      <c r="O874" s="42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</row>
    <row r="875" spans="1:63" ht="14.25" customHeight="1" x14ac:dyDescent="0.25">
      <c r="A875" s="41"/>
      <c r="B875" s="42"/>
      <c r="C875" s="42"/>
      <c r="D875" s="35"/>
      <c r="E875" s="25"/>
      <c r="F875" s="42"/>
      <c r="G875" s="30"/>
      <c r="H875" s="25"/>
      <c r="I875" s="43"/>
      <c r="J875" s="25"/>
      <c r="K875" s="25"/>
      <c r="L875" s="44"/>
      <c r="M875" s="44"/>
      <c r="N875" s="44"/>
      <c r="O875" s="42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</row>
    <row r="876" spans="1:63" ht="14.25" customHeight="1" x14ac:dyDescent="0.25">
      <c r="A876" s="41"/>
      <c r="B876" s="42"/>
      <c r="C876" s="42"/>
      <c r="D876" s="35"/>
      <c r="E876" s="25"/>
      <c r="F876" s="42"/>
      <c r="G876" s="30"/>
      <c r="H876" s="25"/>
      <c r="I876" s="43"/>
      <c r="J876" s="25"/>
      <c r="K876" s="25"/>
      <c r="L876" s="44"/>
      <c r="M876" s="44"/>
      <c r="N876" s="44"/>
      <c r="O876" s="42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</row>
    <row r="877" spans="1:63" ht="14.25" customHeight="1" x14ac:dyDescent="0.25">
      <c r="A877" s="41"/>
      <c r="B877" s="42"/>
      <c r="C877" s="42"/>
      <c r="D877" s="35"/>
      <c r="E877" s="25"/>
      <c r="F877" s="42"/>
      <c r="G877" s="30"/>
      <c r="H877" s="25"/>
      <c r="I877" s="43"/>
      <c r="J877" s="25"/>
      <c r="K877" s="25"/>
      <c r="L877" s="44"/>
      <c r="M877" s="44"/>
      <c r="N877" s="44"/>
      <c r="O877" s="42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</row>
    <row r="878" spans="1:63" ht="14.25" customHeight="1" x14ac:dyDescent="0.25">
      <c r="A878" s="41"/>
      <c r="B878" s="42"/>
      <c r="C878" s="42"/>
      <c r="D878" s="35"/>
      <c r="E878" s="25"/>
      <c r="F878" s="42"/>
      <c r="G878" s="30"/>
      <c r="H878" s="25"/>
      <c r="I878" s="43"/>
      <c r="J878" s="25"/>
      <c r="K878" s="25"/>
      <c r="L878" s="44"/>
      <c r="M878" s="44"/>
      <c r="N878" s="44"/>
      <c r="O878" s="42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</row>
    <row r="879" spans="1:63" ht="14.25" customHeight="1" x14ac:dyDescent="0.25">
      <c r="A879" s="41"/>
      <c r="B879" s="42"/>
      <c r="C879" s="42"/>
      <c r="D879" s="35"/>
      <c r="E879" s="25"/>
      <c r="F879" s="42"/>
      <c r="G879" s="30"/>
      <c r="H879" s="25"/>
      <c r="I879" s="43"/>
      <c r="J879" s="25"/>
      <c r="K879" s="25"/>
      <c r="L879" s="44"/>
      <c r="M879" s="44"/>
      <c r="N879" s="44"/>
      <c r="O879" s="42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</row>
    <row r="880" spans="1:63" ht="14.25" customHeight="1" x14ac:dyDescent="0.25">
      <c r="A880" s="41"/>
      <c r="B880" s="42"/>
      <c r="C880" s="42"/>
      <c r="D880" s="35"/>
      <c r="E880" s="25"/>
      <c r="F880" s="42"/>
      <c r="G880" s="30"/>
      <c r="H880" s="25"/>
      <c r="I880" s="43"/>
      <c r="J880" s="25"/>
      <c r="K880" s="25"/>
      <c r="L880" s="44"/>
      <c r="M880" s="44"/>
      <c r="N880" s="44"/>
      <c r="O880" s="42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</row>
    <row r="881" spans="1:63" ht="14.25" customHeight="1" x14ac:dyDescent="0.25">
      <c r="A881" s="41"/>
      <c r="B881" s="42"/>
      <c r="C881" s="42"/>
      <c r="D881" s="35"/>
      <c r="E881" s="25"/>
      <c r="F881" s="42"/>
      <c r="G881" s="30"/>
      <c r="H881" s="25"/>
      <c r="I881" s="43"/>
      <c r="J881" s="25"/>
      <c r="K881" s="25"/>
      <c r="L881" s="44"/>
      <c r="M881" s="44"/>
      <c r="N881" s="44"/>
      <c r="O881" s="42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</row>
    <row r="882" spans="1:63" ht="14.25" customHeight="1" x14ac:dyDescent="0.25">
      <c r="A882" s="41"/>
      <c r="B882" s="42"/>
      <c r="C882" s="42"/>
      <c r="D882" s="35"/>
      <c r="E882" s="25"/>
      <c r="F882" s="42"/>
      <c r="G882" s="30"/>
      <c r="H882" s="25"/>
      <c r="I882" s="43"/>
      <c r="J882" s="25"/>
      <c r="K882" s="25"/>
      <c r="L882" s="44"/>
      <c r="M882" s="44"/>
      <c r="N882" s="44"/>
      <c r="O882" s="42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</row>
    <row r="883" spans="1:63" ht="14.25" customHeight="1" x14ac:dyDescent="0.25">
      <c r="A883" s="41"/>
      <c r="B883" s="42"/>
      <c r="C883" s="42"/>
      <c r="D883" s="35"/>
      <c r="E883" s="25"/>
      <c r="F883" s="42"/>
      <c r="G883" s="30"/>
      <c r="H883" s="25"/>
      <c r="I883" s="43"/>
      <c r="J883" s="25"/>
      <c r="K883" s="25"/>
      <c r="L883" s="44"/>
      <c r="M883" s="44"/>
      <c r="N883" s="44"/>
      <c r="O883" s="42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</row>
    <row r="884" spans="1:63" ht="14.25" customHeight="1" x14ac:dyDescent="0.25">
      <c r="A884" s="41"/>
      <c r="B884" s="42"/>
      <c r="C884" s="42"/>
      <c r="D884" s="35"/>
      <c r="E884" s="25"/>
      <c r="F884" s="42"/>
      <c r="G884" s="30"/>
      <c r="H884" s="25"/>
      <c r="I884" s="43"/>
      <c r="J884" s="25"/>
      <c r="K884" s="25"/>
      <c r="L884" s="44"/>
      <c r="M884" s="44"/>
      <c r="N884" s="44"/>
      <c r="O884" s="42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</row>
    <row r="885" spans="1:63" ht="14.25" customHeight="1" x14ac:dyDescent="0.25">
      <c r="A885" s="41"/>
      <c r="B885" s="42"/>
      <c r="C885" s="42"/>
      <c r="D885" s="35"/>
      <c r="E885" s="25"/>
      <c r="F885" s="42"/>
      <c r="G885" s="30"/>
      <c r="H885" s="25"/>
      <c r="I885" s="43"/>
      <c r="J885" s="25"/>
      <c r="K885" s="25"/>
      <c r="L885" s="44"/>
      <c r="M885" s="44"/>
      <c r="N885" s="44"/>
      <c r="O885" s="42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</row>
    <row r="886" spans="1:63" ht="14.25" customHeight="1" x14ac:dyDescent="0.25">
      <c r="A886" s="41"/>
      <c r="B886" s="42"/>
      <c r="C886" s="42"/>
      <c r="D886" s="35"/>
      <c r="E886" s="25"/>
      <c r="F886" s="42"/>
      <c r="G886" s="30"/>
      <c r="H886" s="25"/>
      <c r="I886" s="43"/>
      <c r="J886" s="25"/>
      <c r="K886" s="25"/>
      <c r="L886" s="44"/>
      <c r="M886" s="44"/>
      <c r="N886" s="44"/>
      <c r="O886" s="42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</row>
    <row r="887" spans="1:63" ht="14.25" customHeight="1" x14ac:dyDescent="0.25">
      <c r="A887" s="41"/>
      <c r="B887" s="42"/>
      <c r="C887" s="42"/>
      <c r="D887" s="35"/>
      <c r="E887" s="25"/>
      <c r="F887" s="42"/>
      <c r="G887" s="30"/>
      <c r="H887" s="25"/>
      <c r="I887" s="43"/>
      <c r="J887" s="25"/>
      <c r="K887" s="25"/>
      <c r="L887" s="44"/>
      <c r="M887" s="44"/>
      <c r="N887" s="44"/>
      <c r="O887" s="42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</row>
    <row r="888" spans="1:63" ht="14.25" customHeight="1" x14ac:dyDescent="0.25">
      <c r="A888" s="41"/>
      <c r="B888" s="42"/>
      <c r="C888" s="42"/>
      <c r="D888" s="35"/>
      <c r="E888" s="25"/>
      <c r="F888" s="42"/>
      <c r="G888" s="30"/>
      <c r="H888" s="25"/>
      <c r="I888" s="43"/>
      <c r="J888" s="25"/>
      <c r="K888" s="25"/>
      <c r="L888" s="44"/>
      <c r="M888" s="44"/>
      <c r="N888" s="44"/>
      <c r="O888" s="42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</row>
    <row r="889" spans="1:63" ht="14.25" customHeight="1" x14ac:dyDescent="0.25">
      <c r="A889" s="41"/>
      <c r="B889" s="42"/>
      <c r="C889" s="42"/>
      <c r="D889" s="35"/>
      <c r="E889" s="25"/>
      <c r="F889" s="42"/>
      <c r="G889" s="30"/>
      <c r="H889" s="25"/>
      <c r="I889" s="43"/>
      <c r="J889" s="25"/>
      <c r="K889" s="25"/>
      <c r="L889" s="44"/>
      <c r="M889" s="44"/>
      <c r="N889" s="44"/>
      <c r="O889" s="42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</row>
    <row r="890" spans="1:63" ht="14.25" customHeight="1" x14ac:dyDescent="0.25">
      <c r="A890" s="41"/>
      <c r="B890" s="42"/>
      <c r="C890" s="42"/>
      <c r="D890" s="35"/>
      <c r="E890" s="25"/>
      <c r="F890" s="42"/>
      <c r="G890" s="30"/>
      <c r="H890" s="25"/>
      <c r="I890" s="43"/>
      <c r="J890" s="25"/>
      <c r="K890" s="25"/>
      <c r="L890" s="44"/>
      <c r="M890" s="44"/>
      <c r="N890" s="44"/>
      <c r="O890" s="42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</row>
    <row r="891" spans="1:63" ht="14.25" customHeight="1" x14ac:dyDescent="0.25">
      <c r="A891" s="41"/>
      <c r="B891" s="42"/>
      <c r="C891" s="42"/>
      <c r="D891" s="35"/>
      <c r="E891" s="25"/>
      <c r="F891" s="42"/>
      <c r="G891" s="30"/>
      <c r="H891" s="25"/>
      <c r="I891" s="43"/>
      <c r="J891" s="25"/>
      <c r="K891" s="25"/>
      <c r="L891" s="44"/>
      <c r="M891" s="44"/>
      <c r="N891" s="44"/>
      <c r="O891" s="42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</row>
    <row r="892" spans="1:63" ht="14.25" customHeight="1" x14ac:dyDescent="0.25">
      <c r="A892" s="41"/>
      <c r="B892" s="42"/>
      <c r="C892" s="42"/>
      <c r="D892" s="35"/>
      <c r="E892" s="25"/>
      <c r="F892" s="42"/>
      <c r="G892" s="30"/>
      <c r="H892" s="25"/>
      <c r="I892" s="43"/>
      <c r="J892" s="25"/>
      <c r="K892" s="25"/>
      <c r="L892" s="44"/>
      <c r="M892" s="44"/>
      <c r="N892" s="44"/>
      <c r="O892" s="42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</row>
    <row r="893" spans="1:63" ht="14.25" customHeight="1" x14ac:dyDescent="0.25">
      <c r="A893" s="41"/>
      <c r="B893" s="42"/>
      <c r="C893" s="42"/>
      <c r="D893" s="35"/>
      <c r="E893" s="25"/>
      <c r="F893" s="42"/>
      <c r="G893" s="30"/>
      <c r="H893" s="25"/>
      <c r="I893" s="43"/>
      <c r="J893" s="25"/>
      <c r="K893" s="25"/>
      <c r="L893" s="44"/>
      <c r="M893" s="44"/>
      <c r="N893" s="44"/>
      <c r="O893" s="42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</row>
    <row r="894" spans="1:63" ht="14.25" customHeight="1" x14ac:dyDescent="0.25">
      <c r="A894" s="41"/>
      <c r="B894" s="42"/>
      <c r="C894" s="42"/>
      <c r="D894" s="35"/>
      <c r="E894" s="25"/>
      <c r="F894" s="42"/>
      <c r="G894" s="30"/>
      <c r="H894" s="25"/>
      <c r="I894" s="43"/>
      <c r="J894" s="25"/>
      <c r="K894" s="25"/>
      <c r="L894" s="44"/>
      <c r="M894" s="44"/>
      <c r="N894" s="44"/>
      <c r="O894" s="42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</row>
    <row r="895" spans="1:63" ht="14.25" customHeight="1" x14ac:dyDescent="0.25">
      <c r="A895" s="41"/>
      <c r="B895" s="42"/>
      <c r="C895" s="42"/>
      <c r="D895" s="35"/>
      <c r="E895" s="25"/>
      <c r="F895" s="42"/>
      <c r="G895" s="30"/>
      <c r="H895" s="25"/>
      <c r="I895" s="43"/>
      <c r="J895" s="25"/>
      <c r="K895" s="25"/>
      <c r="L895" s="44"/>
      <c r="M895" s="44"/>
      <c r="N895" s="44"/>
      <c r="O895" s="42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</row>
    <row r="896" spans="1:63" ht="14.25" customHeight="1" x14ac:dyDescent="0.25">
      <c r="A896" s="41"/>
      <c r="B896" s="42"/>
      <c r="C896" s="42"/>
      <c r="D896" s="35"/>
      <c r="E896" s="25"/>
      <c r="F896" s="42"/>
      <c r="G896" s="30"/>
      <c r="H896" s="25"/>
      <c r="I896" s="43"/>
      <c r="J896" s="25"/>
      <c r="K896" s="25"/>
      <c r="L896" s="44"/>
      <c r="M896" s="44"/>
      <c r="N896" s="44"/>
      <c r="O896" s="42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</row>
    <row r="897" spans="1:63" ht="14.25" customHeight="1" x14ac:dyDescent="0.25">
      <c r="A897" s="41"/>
      <c r="B897" s="42"/>
      <c r="C897" s="42"/>
      <c r="D897" s="35"/>
      <c r="E897" s="25"/>
      <c r="F897" s="42"/>
      <c r="G897" s="30"/>
      <c r="H897" s="25"/>
      <c r="I897" s="43"/>
      <c r="J897" s="25"/>
      <c r="K897" s="25"/>
      <c r="L897" s="44"/>
      <c r="M897" s="44"/>
      <c r="N897" s="44"/>
      <c r="O897" s="42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</row>
    <row r="898" spans="1:63" ht="14.25" customHeight="1" x14ac:dyDescent="0.25">
      <c r="A898" s="41"/>
      <c r="B898" s="42"/>
      <c r="C898" s="42"/>
      <c r="D898" s="35"/>
      <c r="E898" s="25"/>
      <c r="F898" s="42"/>
      <c r="G898" s="30"/>
      <c r="H898" s="25"/>
      <c r="I898" s="43"/>
      <c r="J898" s="25"/>
      <c r="K898" s="25"/>
      <c r="L898" s="44"/>
      <c r="M898" s="44"/>
      <c r="N898" s="44"/>
      <c r="O898" s="42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</row>
    <row r="899" spans="1:63" ht="14.25" customHeight="1" x14ac:dyDescent="0.25">
      <c r="A899" s="41"/>
      <c r="B899" s="42"/>
      <c r="C899" s="42"/>
      <c r="D899" s="35"/>
      <c r="E899" s="25"/>
      <c r="F899" s="42"/>
      <c r="G899" s="30"/>
      <c r="H899" s="25"/>
      <c r="I899" s="43"/>
      <c r="J899" s="25"/>
      <c r="K899" s="25"/>
      <c r="L899" s="44"/>
      <c r="M899" s="44"/>
      <c r="N899" s="44"/>
      <c r="O899" s="42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</row>
    <row r="900" spans="1:63" ht="14.25" customHeight="1" x14ac:dyDescent="0.25">
      <c r="A900" s="41"/>
      <c r="B900" s="42"/>
      <c r="C900" s="42"/>
      <c r="D900" s="35"/>
      <c r="E900" s="25"/>
      <c r="F900" s="42"/>
      <c r="G900" s="30"/>
      <c r="H900" s="25"/>
      <c r="I900" s="43"/>
      <c r="J900" s="25"/>
      <c r="K900" s="25"/>
      <c r="L900" s="44"/>
      <c r="M900" s="44"/>
      <c r="N900" s="44"/>
      <c r="O900" s="42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</row>
    <row r="901" spans="1:63" ht="14.25" customHeight="1" x14ac:dyDescent="0.25">
      <c r="A901" s="41"/>
      <c r="B901" s="42"/>
      <c r="C901" s="42"/>
      <c r="D901" s="35"/>
      <c r="E901" s="25"/>
      <c r="F901" s="42"/>
      <c r="G901" s="30"/>
      <c r="H901" s="25"/>
      <c r="I901" s="43"/>
      <c r="J901" s="25"/>
      <c r="K901" s="25"/>
      <c r="L901" s="44"/>
      <c r="M901" s="44"/>
      <c r="N901" s="44"/>
      <c r="O901" s="42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</row>
    <row r="902" spans="1:63" ht="14.25" customHeight="1" x14ac:dyDescent="0.25">
      <c r="A902" s="41"/>
      <c r="B902" s="42"/>
      <c r="C902" s="42"/>
      <c r="D902" s="35"/>
      <c r="E902" s="25"/>
      <c r="F902" s="42"/>
      <c r="G902" s="30"/>
      <c r="H902" s="25"/>
      <c r="I902" s="43"/>
      <c r="J902" s="25"/>
      <c r="K902" s="25"/>
      <c r="L902" s="44"/>
      <c r="M902" s="44"/>
      <c r="N902" s="44"/>
      <c r="O902" s="42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</row>
    <row r="903" spans="1:63" ht="14.25" customHeight="1" x14ac:dyDescent="0.25">
      <c r="A903" s="41"/>
      <c r="B903" s="42"/>
      <c r="C903" s="42"/>
      <c r="D903" s="35"/>
      <c r="E903" s="25"/>
      <c r="F903" s="42"/>
      <c r="G903" s="30"/>
      <c r="H903" s="25"/>
      <c r="I903" s="43"/>
      <c r="J903" s="25"/>
      <c r="K903" s="25"/>
      <c r="L903" s="44"/>
      <c r="M903" s="44"/>
      <c r="N903" s="44"/>
      <c r="O903" s="42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</row>
    <row r="904" spans="1:63" ht="14.25" customHeight="1" x14ac:dyDescent="0.25">
      <c r="A904" s="41"/>
      <c r="B904" s="42"/>
      <c r="C904" s="42"/>
      <c r="D904" s="35"/>
      <c r="E904" s="25"/>
      <c r="F904" s="42"/>
      <c r="G904" s="30"/>
      <c r="H904" s="25"/>
      <c r="I904" s="43"/>
      <c r="J904" s="25"/>
      <c r="K904" s="25"/>
      <c r="L904" s="44"/>
      <c r="M904" s="44"/>
      <c r="N904" s="44"/>
      <c r="O904" s="42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</row>
    <row r="905" spans="1:63" ht="14.25" customHeight="1" x14ac:dyDescent="0.25">
      <c r="A905" s="41"/>
      <c r="B905" s="42"/>
      <c r="C905" s="42"/>
      <c r="D905" s="35"/>
      <c r="E905" s="25"/>
      <c r="F905" s="42"/>
      <c r="G905" s="30"/>
      <c r="H905" s="25"/>
      <c r="I905" s="43"/>
      <c r="J905" s="25"/>
      <c r="K905" s="25"/>
      <c r="L905" s="44"/>
      <c r="M905" s="44"/>
      <c r="N905" s="44"/>
      <c r="O905" s="42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</row>
    <row r="906" spans="1:63" ht="14.25" customHeight="1" x14ac:dyDescent="0.25">
      <c r="A906" s="41"/>
      <c r="B906" s="42"/>
      <c r="C906" s="42"/>
      <c r="D906" s="35"/>
      <c r="E906" s="25"/>
      <c r="F906" s="42"/>
      <c r="G906" s="30"/>
      <c r="H906" s="25"/>
      <c r="I906" s="43"/>
      <c r="J906" s="25"/>
      <c r="K906" s="25"/>
      <c r="L906" s="44"/>
      <c r="M906" s="44"/>
      <c r="N906" s="44"/>
      <c r="O906" s="42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</row>
    <row r="907" spans="1:63" ht="14.25" customHeight="1" x14ac:dyDescent="0.25">
      <c r="A907" s="41"/>
      <c r="B907" s="42"/>
      <c r="C907" s="42"/>
      <c r="D907" s="35"/>
      <c r="E907" s="25"/>
      <c r="F907" s="42"/>
      <c r="G907" s="30"/>
      <c r="H907" s="25"/>
      <c r="I907" s="43"/>
      <c r="J907" s="25"/>
      <c r="K907" s="25"/>
      <c r="L907" s="44"/>
      <c r="M907" s="44"/>
      <c r="N907" s="44"/>
      <c r="O907" s="42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</row>
    <row r="908" spans="1:63" ht="14.25" customHeight="1" x14ac:dyDescent="0.25">
      <c r="A908" s="41"/>
      <c r="B908" s="42"/>
      <c r="C908" s="42"/>
      <c r="D908" s="35"/>
      <c r="E908" s="25"/>
      <c r="F908" s="42"/>
      <c r="G908" s="30"/>
      <c r="H908" s="25"/>
      <c r="I908" s="43"/>
      <c r="J908" s="25"/>
      <c r="K908" s="25"/>
      <c r="L908" s="44"/>
      <c r="M908" s="44"/>
      <c r="N908" s="44"/>
      <c r="O908" s="42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</row>
    <row r="909" spans="1:63" ht="14.25" customHeight="1" x14ac:dyDescent="0.25">
      <c r="A909" s="41"/>
      <c r="B909" s="42"/>
      <c r="C909" s="42"/>
      <c r="D909" s="35"/>
      <c r="E909" s="25"/>
      <c r="F909" s="42"/>
      <c r="G909" s="30"/>
      <c r="H909" s="25"/>
      <c r="I909" s="43"/>
      <c r="J909" s="25"/>
      <c r="K909" s="25"/>
      <c r="L909" s="44"/>
      <c r="M909" s="44"/>
      <c r="N909" s="44"/>
      <c r="O909" s="42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</row>
    <row r="910" spans="1:63" ht="14.25" customHeight="1" x14ac:dyDescent="0.25">
      <c r="A910" s="41"/>
      <c r="B910" s="42"/>
      <c r="C910" s="42"/>
      <c r="D910" s="35"/>
      <c r="E910" s="25"/>
      <c r="F910" s="42"/>
      <c r="G910" s="30"/>
      <c r="H910" s="25"/>
      <c r="I910" s="43"/>
      <c r="J910" s="25"/>
      <c r="K910" s="25"/>
      <c r="L910" s="44"/>
      <c r="M910" s="44"/>
      <c r="N910" s="44"/>
      <c r="O910" s="42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</row>
    <row r="911" spans="1:63" ht="14.25" customHeight="1" x14ac:dyDescent="0.25">
      <c r="A911" s="41"/>
      <c r="B911" s="42"/>
      <c r="C911" s="42"/>
      <c r="D911" s="35"/>
      <c r="E911" s="25"/>
      <c r="F911" s="42"/>
      <c r="G911" s="30"/>
      <c r="H911" s="25"/>
      <c r="I911" s="43"/>
      <c r="J911" s="25"/>
      <c r="K911" s="25"/>
      <c r="L911" s="44"/>
      <c r="M911" s="44"/>
      <c r="N911" s="44"/>
      <c r="O911" s="42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</row>
    <row r="912" spans="1:63" ht="14.25" customHeight="1" x14ac:dyDescent="0.25">
      <c r="A912" s="41"/>
      <c r="B912" s="42"/>
      <c r="C912" s="42"/>
      <c r="D912" s="35"/>
      <c r="E912" s="25"/>
      <c r="F912" s="42"/>
      <c r="G912" s="30"/>
      <c r="H912" s="25"/>
      <c r="I912" s="43"/>
      <c r="J912" s="25"/>
      <c r="K912" s="25"/>
      <c r="L912" s="44"/>
      <c r="M912" s="44"/>
      <c r="N912" s="44"/>
      <c r="O912" s="42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</row>
    <row r="913" spans="1:63" ht="14.25" customHeight="1" x14ac:dyDescent="0.25">
      <c r="A913" s="41"/>
      <c r="B913" s="42"/>
      <c r="C913" s="42"/>
      <c r="D913" s="35"/>
      <c r="E913" s="25"/>
      <c r="F913" s="42"/>
      <c r="G913" s="30"/>
      <c r="H913" s="25"/>
      <c r="I913" s="43"/>
      <c r="J913" s="25"/>
      <c r="K913" s="25"/>
      <c r="L913" s="44"/>
      <c r="M913" s="44"/>
      <c r="N913" s="44"/>
      <c r="O913" s="42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</row>
    <row r="914" spans="1:63" ht="14.25" customHeight="1" x14ac:dyDescent="0.25">
      <c r="A914" s="41"/>
      <c r="B914" s="42"/>
      <c r="C914" s="42"/>
      <c r="D914" s="35"/>
      <c r="E914" s="25"/>
      <c r="F914" s="42"/>
      <c r="G914" s="30"/>
      <c r="H914" s="25"/>
      <c r="I914" s="43"/>
      <c r="J914" s="25"/>
      <c r="K914" s="25"/>
      <c r="L914" s="44"/>
      <c r="M914" s="44"/>
      <c r="N914" s="44"/>
      <c r="O914" s="42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</row>
    <row r="915" spans="1:63" ht="14.25" customHeight="1" x14ac:dyDescent="0.25">
      <c r="A915" s="41"/>
      <c r="B915" s="42"/>
      <c r="C915" s="42"/>
      <c r="D915" s="35"/>
      <c r="E915" s="25"/>
      <c r="F915" s="42"/>
      <c r="G915" s="30"/>
      <c r="H915" s="25"/>
      <c r="I915" s="43"/>
      <c r="J915" s="25"/>
      <c r="K915" s="25"/>
      <c r="L915" s="44"/>
      <c r="M915" s="44"/>
      <c r="N915" s="44"/>
      <c r="O915" s="42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</row>
    <row r="916" spans="1:63" ht="14.25" customHeight="1" x14ac:dyDescent="0.25">
      <c r="A916" s="41"/>
      <c r="B916" s="42"/>
      <c r="C916" s="42"/>
      <c r="D916" s="35"/>
      <c r="E916" s="25"/>
      <c r="F916" s="42"/>
      <c r="G916" s="30"/>
      <c r="H916" s="25"/>
      <c r="I916" s="43"/>
      <c r="J916" s="25"/>
      <c r="K916" s="25"/>
      <c r="L916" s="44"/>
      <c r="M916" s="44"/>
      <c r="N916" s="44"/>
      <c r="O916" s="42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</row>
    <row r="917" spans="1:63" ht="14.25" customHeight="1" x14ac:dyDescent="0.25">
      <c r="A917" s="41"/>
      <c r="B917" s="42"/>
      <c r="C917" s="42"/>
      <c r="D917" s="35"/>
      <c r="E917" s="25"/>
      <c r="F917" s="42"/>
      <c r="G917" s="30"/>
      <c r="H917" s="25"/>
      <c r="I917" s="43"/>
      <c r="J917" s="25"/>
      <c r="K917" s="25"/>
      <c r="L917" s="44"/>
      <c r="M917" s="44"/>
      <c r="N917" s="44"/>
      <c r="O917" s="42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</row>
    <row r="918" spans="1:63" ht="14.25" customHeight="1" x14ac:dyDescent="0.25">
      <c r="A918" s="41"/>
      <c r="B918" s="42"/>
      <c r="C918" s="42"/>
      <c r="D918" s="35"/>
      <c r="E918" s="25"/>
      <c r="F918" s="42"/>
      <c r="G918" s="30"/>
      <c r="H918" s="25"/>
      <c r="I918" s="43"/>
      <c r="J918" s="25"/>
      <c r="K918" s="25"/>
      <c r="L918" s="44"/>
      <c r="M918" s="44"/>
      <c r="N918" s="44"/>
      <c r="O918" s="42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</row>
    <row r="919" spans="1:63" ht="14.25" customHeight="1" x14ac:dyDescent="0.25">
      <c r="A919" s="41"/>
      <c r="B919" s="42"/>
      <c r="C919" s="42"/>
      <c r="D919" s="35"/>
      <c r="E919" s="25"/>
      <c r="F919" s="42"/>
      <c r="G919" s="30"/>
      <c r="H919" s="25"/>
      <c r="I919" s="43"/>
      <c r="J919" s="25"/>
      <c r="K919" s="25"/>
      <c r="L919" s="44"/>
      <c r="M919" s="44"/>
      <c r="N919" s="44"/>
      <c r="O919" s="42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</row>
    <row r="920" spans="1:63" ht="14.25" customHeight="1" x14ac:dyDescent="0.25">
      <c r="A920" s="41"/>
      <c r="B920" s="42"/>
      <c r="C920" s="42"/>
      <c r="D920" s="35"/>
      <c r="E920" s="25"/>
      <c r="F920" s="42"/>
      <c r="G920" s="30"/>
      <c r="H920" s="25"/>
      <c r="I920" s="43"/>
      <c r="J920" s="25"/>
      <c r="K920" s="25"/>
      <c r="L920" s="44"/>
      <c r="M920" s="44"/>
      <c r="N920" s="44"/>
      <c r="O920" s="42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</row>
    <row r="921" spans="1:63" ht="14.25" customHeight="1" x14ac:dyDescent="0.25">
      <c r="A921" s="41"/>
      <c r="B921" s="42"/>
      <c r="C921" s="42"/>
      <c r="D921" s="35"/>
      <c r="E921" s="25"/>
      <c r="F921" s="42"/>
      <c r="G921" s="30"/>
      <c r="H921" s="25"/>
      <c r="I921" s="43"/>
      <c r="J921" s="25"/>
      <c r="K921" s="25"/>
      <c r="L921" s="44"/>
      <c r="M921" s="44"/>
      <c r="N921" s="44"/>
      <c r="O921" s="42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</row>
    <row r="922" spans="1:63" ht="14.25" customHeight="1" x14ac:dyDescent="0.25">
      <c r="A922" s="41"/>
      <c r="B922" s="42"/>
      <c r="C922" s="42"/>
      <c r="D922" s="35"/>
      <c r="E922" s="25"/>
      <c r="F922" s="42"/>
      <c r="G922" s="30"/>
      <c r="H922" s="25"/>
      <c r="I922" s="43"/>
      <c r="J922" s="25"/>
      <c r="K922" s="25"/>
      <c r="L922" s="44"/>
      <c r="M922" s="44"/>
      <c r="N922" s="44"/>
      <c r="O922" s="42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</row>
    <row r="923" spans="1:63" ht="14.25" customHeight="1" x14ac:dyDescent="0.25">
      <c r="A923" s="41"/>
      <c r="B923" s="42"/>
      <c r="C923" s="42"/>
      <c r="D923" s="35"/>
      <c r="E923" s="25"/>
      <c r="F923" s="42"/>
      <c r="G923" s="30"/>
      <c r="H923" s="25"/>
      <c r="I923" s="43"/>
      <c r="J923" s="25"/>
      <c r="K923" s="25"/>
      <c r="L923" s="44"/>
      <c r="M923" s="44"/>
      <c r="N923" s="44"/>
      <c r="O923" s="42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</row>
    <row r="924" spans="1:63" ht="14.25" customHeight="1" x14ac:dyDescent="0.25">
      <c r="A924" s="41"/>
      <c r="B924" s="42"/>
      <c r="C924" s="42"/>
      <c r="D924" s="35"/>
      <c r="E924" s="25"/>
      <c r="F924" s="42"/>
      <c r="G924" s="30"/>
      <c r="H924" s="25"/>
      <c r="I924" s="43"/>
      <c r="J924" s="25"/>
      <c r="K924" s="25"/>
      <c r="L924" s="44"/>
      <c r="M924" s="44"/>
      <c r="N924" s="44"/>
      <c r="O924" s="42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</row>
    <row r="925" spans="1:63" ht="14.25" customHeight="1" x14ac:dyDescent="0.25">
      <c r="A925" s="41"/>
      <c r="B925" s="42"/>
      <c r="C925" s="42"/>
      <c r="D925" s="35"/>
      <c r="E925" s="25"/>
      <c r="F925" s="42"/>
      <c r="G925" s="30"/>
      <c r="H925" s="25"/>
      <c r="I925" s="43"/>
      <c r="J925" s="25"/>
      <c r="K925" s="25"/>
      <c r="L925" s="44"/>
      <c r="M925" s="44"/>
      <c r="N925" s="44"/>
      <c r="O925" s="42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</row>
    <row r="926" spans="1:63" ht="14.25" customHeight="1" x14ac:dyDescent="0.25">
      <c r="A926" s="41"/>
      <c r="B926" s="42"/>
      <c r="C926" s="42"/>
      <c r="D926" s="35"/>
      <c r="E926" s="25"/>
      <c r="F926" s="42"/>
      <c r="G926" s="30"/>
      <c r="H926" s="25"/>
      <c r="I926" s="43"/>
      <c r="J926" s="25"/>
      <c r="K926" s="25"/>
      <c r="L926" s="44"/>
      <c r="M926" s="44"/>
      <c r="N926" s="44"/>
      <c r="O926" s="42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</row>
    <row r="927" spans="1:63" ht="14.25" customHeight="1" x14ac:dyDescent="0.25">
      <c r="A927" s="41"/>
      <c r="B927" s="42"/>
      <c r="C927" s="42"/>
      <c r="D927" s="35"/>
      <c r="E927" s="25"/>
      <c r="F927" s="42"/>
      <c r="G927" s="30"/>
      <c r="H927" s="25"/>
      <c r="I927" s="43"/>
      <c r="J927" s="25"/>
      <c r="K927" s="25"/>
      <c r="L927" s="44"/>
      <c r="M927" s="44"/>
      <c r="N927" s="44"/>
      <c r="O927" s="42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</row>
    <row r="928" spans="1:63" ht="14.25" customHeight="1" x14ac:dyDescent="0.25">
      <c r="A928" s="41"/>
      <c r="B928" s="42"/>
      <c r="C928" s="42"/>
      <c r="D928" s="35"/>
      <c r="E928" s="25"/>
      <c r="F928" s="42"/>
      <c r="G928" s="30"/>
      <c r="H928" s="25"/>
      <c r="I928" s="43"/>
      <c r="J928" s="25"/>
      <c r="K928" s="25"/>
      <c r="L928" s="44"/>
      <c r="M928" s="44"/>
      <c r="N928" s="44"/>
      <c r="O928" s="42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</row>
    <row r="929" spans="1:63" ht="14.25" customHeight="1" x14ac:dyDescent="0.25">
      <c r="A929" s="41"/>
      <c r="B929" s="42"/>
      <c r="C929" s="42"/>
      <c r="D929" s="35"/>
      <c r="E929" s="25"/>
      <c r="F929" s="42"/>
      <c r="G929" s="30"/>
      <c r="H929" s="25"/>
      <c r="I929" s="43"/>
      <c r="J929" s="25"/>
      <c r="K929" s="25"/>
      <c r="L929" s="44"/>
      <c r="M929" s="44"/>
      <c r="N929" s="44"/>
      <c r="O929" s="42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</row>
    <row r="930" spans="1:63" ht="14.25" customHeight="1" x14ac:dyDescent="0.25">
      <c r="A930" s="41"/>
      <c r="B930" s="42"/>
      <c r="C930" s="42"/>
      <c r="D930" s="35"/>
      <c r="E930" s="25"/>
      <c r="F930" s="42"/>
      <c r="G930" s="30"/>
      <c r="H930" s="25"/>
      <c r="I930" s="43"/>
      <c r="J930" s="25"/>
      <c r="K930" s="25"/>
      <c r="L930" s="44"/>
      <c r="M930" s="44"/>
      <c r="N930" s="44"/>
      <c r="O930" s="42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</row>
    <row r="931" spans="1:63" ht="14.25" customHeight="1" x14ac:dyDescent="0.25">
      <c r="A931" s="41"/>
      <c r="B931" s="42"/>
      <c r="C931" s="42"/>
      <c r="D931" s="35"/>
      <c r="E931" s="25"/>
      <c r="F931" s="42"/>
      <c r="G931" s="30"/>
      <c r="H931" s="25"/>
      <c r="I931" s="43"/>
      <c r="J931" s="25"/>
      <c r="K931" s="25"/>
      <c r="L931" s="44"/>
      <c r="M931" s="44"/>
      <c r="N931" s="44"/>
      <c r="O931" s="42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</row>
    <row r="932" spans="1:63" ht="14.25" customHeight="1" x14ac:dyDescent="0.25">
      <c r="A932" s="41"/>
      <c r="B932" s="42"/>
      <c r="C932" s="42"/>
      <c r="D932" s="35"/>
      <c r="E932" s="25"/>
      <c r="F932" s="42"/>
      <c r="G932" s="30"/>
      <c r="H932" s="25"/>
      <c r="I932" s="43"/>
      <c r="J932" s="25"/>
      <c r="K932" s="25"/>
      <c r="L932" s="44"/>
      <c r="M932" s="44"/>
      <c r="N932" s="44"/>
      <c r="O932" s="42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</row>
    <row r="933" spans="1:63" ht="14.25" customHeight="1" x14ac:dyDescent="0.25">
      <c r="A933" s="41"/>
      <c r="B933" s="42"/>
      <c r="C933" s="42"/>
      <c r="D933" s="35"/>
      <c r="E933" s="25"/>
      <c r="F933" s="42"/>
      <c r="G933" s="30"/>
      <c r="H933" s="25"/>
      <c r="I933" s="43"/>
      <c r="J933" s="25"/>
      <c r="K933" s="25"/>
      <c r="L933" s="44"/>
      <c r="M933" s="44"/>
      <c r="N933" s="44"/>
      <c r="O933" s="42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</row>
    <row r="934" spans="1:63" ht="14.25" customHeight="1" x14ac:dyDescent="0.25">
      <c r="A934" s="41"/>
      <c r="B934" s="42"/>
      <c r="C934" s="42"/>
      <c r="D934" s="35"/>
      <c r="E934" s="25"/>
      <c r="F934" s="42"/>
      <c r="G934" s="30"/>
      <c r="H934" s="25"/>
      <c r="I934" s="43"/>
      <c r="J934" s="25"/>
      <c r="K934" s="25"/>
      <c r="L934" s="44"/>
      <c r="M934" s="44"/>
      <c r="N934" s="44"/>
      <c r="O934" s="42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</row>
    <row r="935" spans="1:63" ht="14.25" customHeight="1" x14ac:dyDescent="0.25">
      <c r="A935" s="41"/>
      <c r="B935" s="42"/>
      <c r="C935" s="42"/>
      <c r="D935" s="35"/>
      <c r="E935" s="25"/>
      <c r="F935" s="42"/>
      <c r="G935" s="30"/>
      <c r="H935" s="25"/>
      <c r="I935" s="43"/>
      <c r="J935" s="25"/>
      <c r="K935" s="25"/>
      <c r="L935" s="44"/>
      <c r="M935" s="44"/>
      <c r="N935" s="44"/>
      <c r="O935" s="42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</row>
    <row r="936" spans="1:63" ht="14.25" customHeight="1" x14ac:dyDescent="0.25">
      <c r="A936" s="41"/>
      <c r="B936" s="42"/>
      <c r="C936" s="42"/>
      <c r="D936" s="35"/>
      <c r="E936" s="25"/>
      <c r="F936" s="42"/>
      <c r="G936" s="30"/>
      <c r="H936" s="25"/>
      <c r="I936" s="43"/>
      <c r="J936" s="25"/>
      <c r="K936" s="25"/>
      <c r="L936" s="44"/>
      <c r="M936" s="44"/>
      <c r="N936" s="44"/>
      <c r="O936" s="42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</row>
    <row r="937" spans="1:63" ht="14.25" customHeight="1" x14ac:dyDescent="0.25">
      <c r="A937" s="41"/>
      <c r="B937" s="42"/>
      <c r="C937" s="42"/>
      <c r="D937" s="35"/>
      <c r="E937" s="25"/>
      <c r="F937" s="42"/>
      <c r="G937" s="30"/>
      <c r="H937" s="25"/>
      <c r="I937" s="43"/>
      <c r="J937" s="25"/>
      <c r="K937" s="25"/>
      <c r="L937" s="44"/>
      <c r="M937" s="44"/>
      <c r="N937" s="44"/>
      <c r="O937" s="42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</row>
    <row r="938" spans="1:63" ht="14.25" customHeight="1" x14ac:dyDescent="0.25">
      <c r="A938" s="41"/>
      <c r="B938" s="42"/>
      <c r="C938" s="42"/>
      <c r="D938" s="35"/>
      <c r="E938" s="25"/>
      <c r="F938" s="42"/>
      <c r="G938" s="30"/>
      <c r="H938" s="25"/>
      <c r="I938" s="43"/>
      <c r="J938" s="25"/>
      <c r="K938" s="25"/>
      <c r="L938" s="44"/>
      <c r="M938" s="44"/>
      <c r="N938" s="44"/>
      <c r="O938" s="42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</row>
    <row r="939" spans="1:63" ht="14.25" customHeight="1" x14ac:dyDescent="0.25">
      <c r="A939" s="41"/>
      <c r="B939" s="42"/>
      <c r="C939" s="42"/>
      <c r="D939" s="35"/>
      <c r="E939" s="25"/>
      <c r="F939" s="42"/>
      <c r="G939" s="30"/>
      <c r="H939" s="25"/>
      <c r="I939" s="43"/>
      <c r="J939" s="25"/>
      <c r="K939" s="25"/>
      <c r="L939" s="44"/>
      <c r="M939" s="44"/>
      <c r="N939" s="44"/>
      <c r="O939" s="42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</row>
    <row r="940" spans="1:63" ht="14.25" customHeight="1" x14ac:dyDescent="0.25">
      <c r="A940" s="41"/>
      <c r="B940" s="42"/>
      <c r="C940" s="42"/>
      <c r="D940" s="35"/>
      <c r="E940" s="25"/>
      <c r="F940" s="42"/>
      <c r="G940" s="30"/>
      <c r="H940" s="25"/>
      <c r="I940" s="43"/>
      <c r="J940" s="25"/>
      <c r="K940" s="25"/>
      <c r="L940" s="44"/>
      <c r="M940" s="44"/>
      <c r="N940" s="44"/>
      <c r="O940" s="42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</row>
    <row r="941" spans="1:63" ht="14.25" customHeight="1" x14ac:dyDescent="0.25">
      <c r="A941" s="41"/>
      <c r="B941" s="42"/>
      <c r="C941" s="42"/>
      <c r="D941" s="35"/>
      <c r="E941" s="25"/>
      <c r="F941" s="42"/>
      <c r="G941" s="30"/>
      <c r="H941" s="25"/>
      <c r="I941" s="43"/>
      <c r="J941" s="25"/>
      <c r="K941" s="25"/>
      <c r="L941" s="44"/>
      <c r="M941" s="44"/>
      <c r="N941" s="44"/>
      <c r="O941" s="42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</row>
    <row r="942" spans="1:63" ht="14.25" customHeight="1" x14ac:dyDescent="0.25">
      <c r="A942" s="41"/>
      <c r="B942" s="42"/>
      <c r="C942" s="42"/>
      <c r="D942" s="35"/>
      <c r="E942" s="25"/>
      <c r="F942" s="42"/>
      <c r="G942" s="30"/>
      <c r="H942" s="25"/>
      <c r="I942" s="43"/>
      <c r="J942" s="25"/>
      <c r="K942" s="25"/>
      <c r="L942" s="44"/>
      <c r="M942" s="44"/>
      <c r="N942" s="44"/>
      <c r="O942" s="42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</row>
    <row r="943" spans="1:63" ht="14.25" customHeight="1" x14ac:dyDescent="0.25">
      <c r="A943" s="41"/>
      <c r="B943" s="42"/>
      <c r="C943" s="42"/>
      <c r="D943" s="35"/>
      <c r="E943" s="25"/>
      <c r="F943" s="42"/>
      <c r="G943" s="30"/>
      <c r="H943" s="25"/>
      <c r="I943" s="43"/>
      <c r="J943" s="25"/>
      <c r="K943" s="25"/>
      <c r="L943" s="44"/>
      <c r="M943" s="44"/>
      <c r="N943" s="44"/>
      <c r="O943" s="42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</row>
    <row r="944" spans="1:63" ht="14.25" customHeight="1" x14ac:dyDescent="0.25">
      <c r="A944" s="41"/>
      <c r="B944" s="42"/>
      <c r="C944" s="42"/>
      <c r="D944" s="35"/>
      <c r="E944" s="25"/>
      <c r="F944" s="42"/>
      <c r="G944" s="30"/>
      <c r="H944" s="25"/>
      <c r="I944" s="43"/>
      <c r="J944" s="25"/>
      <c r="K944" s="25"/>
      <c r="L944" s="44"/>
      <c r="M944" s="44"/>
      <c r="N944" s="44"/>
      <c r="O944" s="42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</row>
    <row r="945" spans="1:63" ht="14.25" customHeight="1" x14ac:dyDescent="0.25">
      <c r="A945" s="41"/>
      <c r="B945" s="42"/>
      <c r="C945" s="42"/>
      <c r="D945" s="35"/>
      <c r="E945" s="25"/>
      <c r="F945" s="42"/>
      <c r="G945" s="30"/>
      <c r="H945" s="25"/>
      <c r="I945" s="43"/>
      <c r="J945" s="25"/>
      <c r="K945" s="25"/>
      <c r="L945" s="44"/>
      <c r="M945" s="44"/>
      <c r="N945" s="44"/>
      <c r="O945" s="42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</row>
    <row r="946" spans="1:63" ht="14.25" customHeight="1" x14ac:dyDescent="0.25">
      <c r="A946" s="41"/>
      <c r="B946" s="42"/>
      <c r="C946" s="42"/>
      <c r="D946" s="35"/>
      <c r="E946" s="25"/>
      <c r="F946" s="42"/>
      <c r="G946" s="30"/>
      <c r="H946" s="25"/>
      <c r="I946" s="43"/>
      <c r="J946" s="25"/>
      <c r="K946" s="25"/>
      <c r="L946" s="44"/>
      <c r="M946" s="44"/>
      <c r="N946" s="44"/>
      <c r="O946" s="42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</row>
    <row r="947" spans="1:63" ht="14.25" customHeight="1" x14ac:dyDescent="0.25">
      <c r="A947" s="41"/>
      <c r="B947" s="42"/>
      <c r="C947" s="42"/>
      <c r="D947" s="35"/>
      <c r="E947" s="25"/>
      <c r="F947" s="42"/>
      <c r="G947" s="30"/>
      <c r="H947" s="25"/>
      <c r="I947" s="43"/>
      <c r="J947" s="25"/>
      <c r="K947" s="25"/>
      <c r="L947" s="44"/>
      <c r="M947" s="44"/>
      <c r="N947" s="44"/>
      <c r="O947" s="42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</row>
    <row r="948" spans="1:63" ht="14.25" customHeight="1" x14ac:dyDescent="0.25">
      <c r="A948" s="41"/>
      <c r="B948" s="42"/>
      <c r="C948" s="42"/>
      <c r="D948" s="35"/>
      <c r="E948" s="25"/>
      <c r="F948" s="42"/>
      <c r="G948" s="30"/>
      <c r="H948" s="25"/>
      <c r="I948" s="43"/>
      <c r="J948" s="25"/>
      <c r="K948" s="25"/>
      <c r="L948" s="44"/>
      <c r="M948" s="44"/>
      <c r="N948" s="44"/>
      <c r="O948" s="42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</row>
    <row r="949" spans="1:63" ht="14.25" customHeight="1" x14ac:dyDescent="0.25">
      <c r="A949" s="41"/>
      <c r="B949" s="42"/>
      <c r="C949" s="42"/>
      <c r="D949" s="35"/>
      <c r="E949" s="25"/>
      <c r="F949" s="42"/>
      <c r="G949" s="30"/>
      <c r="H949" s="25"/>
      <c r="I949" s="43"/>
      <c r="J949" s="25"/>
      <c r="K949" s="25"/>
      <c r="L949" s="44"/>
      <c r="M949" s="44"/>
      <c r="N949" s="44"/>
      <c r="O949" s="42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</row>
    <row r="950" spans="1:63" ht="14.25" customHeight="1" x14ac:dyDescent="0.25">
      <c r="A950" s="41"/>
      <c r="B950" s="42"/>
      <c r="C950" s="42"/>
      <c r="D950" s="35"/>
      <c r="E950" s="25"/>
      <c r="F950" s="42"/>
      <c r="G950" s="30"/>
      <c r="H950" s="25"/>
      <c r="I950" s="43"/>
      <c r="J950" s="25"/>
      <c r="K950" s="25"/>
      <c r="L950" s="44"/>
      <c r="M950" s="44"/>
      <c r="N950" s="44"/>
      <c r="O950" s="42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</row>
    <row r="951" spans="1:63" ht="14.25" customHeight="1" x14ac:dyDescent="0.25">
      <c r="A951" s="41"/>
      <c r="B951" s="42"/>
      <c r="C951" s="42"/>
      <c r="D951" s="35"/>
      <c r="E951" s="25"/>
      <c r="F951" s="42"/>
      <c r="G951" s="30"/>
      <c r="H951" s="25"/>
      <c r="I951" s="43"/>
      <c r="J951" s="25"/>
      <c r="K951" s="25"/>
      <c r="L951" s="44"/>
      <c r="M951" s="44"/>
      <c r="N951" s="44"/>
      <c r="O951" s="42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</row>
    <row r="952" spans="1:63" ht="14.25" customHeight="1" x14ac:dyDescent="0.25">
      <c r="A952" s="41"/>
      <c r="B952" s="42"/>
      <c r="C952" s="42"/>
      <c r="D952" s="35"/>
      <c r="E952" s="25"/>
      <c r="F952" s="42"/>
      <c r="G952" s="30"/>
      <c r="H952" s="25"/>
      <c r="I952" s="43"/>
      <c r="J952" s="25"/>
      <c r="K952" s="25"/>
      <c r="L952" s="44"/>
      <c r="M952" s="44"/>
      <c r="N952" s="44"/>
      <c r="O952" s="42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</row>
    <row r="953" spans="1:63" ht="14.25" customHeight="1" x14ac:dyDescent="0.25">
      <c r="A953" s="41"/>
      <c r="B953" s="42"/>
      <c r="C953" s="42"/>
      <c r="D953" s="35"/>
      <c r="E953" s="25"/>
      <c r="F953" s="42"/>
      <c r="G953" s="30"/>
      <c r="H953" s="25"/>
      <c r="I953" s="43"/>
      <c r="J953" s="25"/>
      <c r="K953" s="25"/>
      <c r="L953" s="44"/>
      <c r="M953" s="44"/>
      <c r="N953" s="44"/>
      <c r="O953" s="42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</row>
    <row r="954" spans="1:63" ht="14.25" customHeight="1" x14ac:dyDescent="0.25">
      <c r="A954" s="41"/>
      <c r="B954" s="42"/>
      <c r="C954" s="42"/>
      <c r="D954" s="35"/>
      <c r="E954" s="25"/>
      <c r="F954" s="42"/>
      <c r="G954" s="30"/>
      <c r="H954" s="25"/>
      <c r="I954" s="43"/>
      <c r="J954" s="25"/>
      <c r="K954" s="25"/>
      <c r="L954" s="44"/>
      <c r="M954" s="44"/>
      <c r="N954" s="44"/>
      <c r="O954" s="42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</row>
    <row r="955" spans="1:63" ht="14.25" customHeight="1" x14ac:dyDescent="0.25">
      <c r="A955" s="41"/>
      <c r="B955" s="42"/>
      <c r="C955" s="42"/>
      <c r="D955" s="35"/>
      <c r="E955" s="25"/>
      <c r="F955" s="42"/>
      <c r="G955" s="30"/>
      <c r="H955" s="25"/>
      <c r="I955" s="43"/>
      <c r="J955" s="25"/>
      <c r="K955" s="25"/>
      <c r="L955" s="44"/>
      <c r="M955" s="44"/>
      <c r="N955" s="44"/>
      <c r="O955" s="42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</row>
    <row r="956" spans="1:63" ht="14.25" customHeight="1" x14ac:dyDescent="0.25">
      <c r="A956" s="41"/>
      <c r="B956" s="42"/>
      <c r="C956" s="42"/>
      <c r="D956" s="35"/>
      <c r="E956" s="25"/>
      <c r="F956" s="42"/>
      <c r="G956" s="30"/>
      <c r="H956" s="25"/>
      <c r="I956" s="43"/>
      <c r="J956" s="25"/>
      <c r="K956" s="25"/>
      <c r="L956" s="44"/>
      <c r="M956" s="44"/>
      <c r="N956" s="44"/>
      <c r="O956" s="42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</row>
    <row r="957" spans="1:63" ht="14.25" customHeight="1" x14ac:dyDescent="0.25">
      <c r="A957" s="41"/>
      <c r="B957" s="42"/>
      <c r="C957" s="42"/>
      <c r="D957" s="35"/>
      <c r="E957" s="25"/>
      <c r="F957" s="42"/>
      <c r="G957" s="30"/>
      <c r="H957" s="25"/>
      <c r="I957" s="43"/>
      <c r="J957" s="25"/>
      <c r="K957" s="25"/>
      <c r="L957" s="44"/>
      <c r="M957" s="44"/>
      <c r="N957" s="44"/>
      <c r="O957" s="42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</row>
    <row r="958" spans="1:63" ht="14.25" customHeight="1" x14ac:dyDescent="0.25">
      <c r="A958" s="41"/>
      <c r="B958" s="42"/>
      <c r="C958" s="42"/>
      <c r="D958" s="35"/>
      <c r="E958" s="25"/>
      <c r="F958" s="42"/>
      <c r="G958" s="30"/>
      <c r="H958" s="25"/>
      <c r="I958" s="43"/>
      <c r="J958" s="25"/>
      <c r="K958" s="25"/>
      <c r="L958" s="44"/>
      <c r="M958" s="44"/>
      <c r="N958" s="44"/>
      <c r="O958" s="42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</row>
    <row r="959" spans="1:63" ht="14.25" customHeight="1" x14ac:dyDescent="0.25">
      <c r="A959" s="41"/>
      <c r="B959" s="42"/>
      <c r="C959" s="42"/>
      <c r="D959" s="35"/>
      <c r="E959" s="25"/>
      <c r="F959" s="42"/>
      <c r="G959" s="30"/>
      <c r="H959" s="25"/>
      <c r="I959" s="43"/>
      <c r="J959" s="25"/>
      <c r="K959" s="25"/>
      <c r="L959" s="44"/>
      <c r="M959" s="44"/>
      <c r="N959" s="44"/>
      <c r="O959" s="42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</row>
    <row r="960" spans="1:63" ht="14.25" customHeight="1" x14ac:dyDescent="0.25">
      <c r="A960" s="41"/>
      <c r="B960" s="42"/>
      <c r="C960" s="42"/>
      <c r="D960" s="35"/>
      <c r="E960" s="25"/>
      <c r="F960" s="42"/>
      <c r="G960" s="30"/>
      <c r="H960" s="25"/>
      <c r="I960" s="43"/>
      <c r="J960" s="25"/>
      <c r="K960" s="25"/>
      <c r="L960" s="44"/>
      <c r="M960" s="44"/>
      <c r="N960" s="44"/>
      <c r="O960" s="42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</row>
    <row r="961" spans="1:63" ht="14.25" customHeight="1" x14ac:dyDescent="0.25">
      <c r="A961" s="41"/>
      <c r="B961" s="42"/>
      <c r="C961" s="42"/>
      <c r="D961" s="35"/>
      <c r="E961" s="25"/>
      <c r="F961" s="42"/>
      <c r="G961" s="30"/>
      <c r="H961" s="25"/>
      <c r="I961" s="43"/>
      <c r="J961" s="25"/>
      <c r="K961" s="25"/>
      <c r="L961" s="44"/>
      <c r="M961" s="44"/>
      <c r="N961" s="44"/>
      <c r="O961" s="42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</row>
    <row r="962" spans="1:63" ht="14.25" customHeight="1" x14ac:dyDescent="0.25">
      <c r="A962" s="41"/>
      <c r="B962" s="42"/>
      <c r="C962" s="42"/>
      <c r="D962" s="35"/>
      <c r="E962" s="25"/>
      <c r="F962" s="42"/>
      <c r="G962" s="30"/>
      <c r="H962" s="25"/>
      <c r="I962" s="43"/>
      <c r="J962" s="25"/>
      <c r="K962" s="25"/>
      <c r="L962" s="44"/>
      <c r="M962" s="44"/>
      <c r="N962" s="44"/>
      <c r="O962" s="42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</row>
    <row r="963" spans="1:63" ht="14.25" customHeight="1" x14ac:dyDescent="0.25">
      <c r="A963" s="41"/>
      <c r="B963" s="42"/>
      <c r="C963" s="42"/>
      <c r="D963" s="35"/>
      <c r="E963" s="25"/>
      <c r="F963" s="42"/>
      <c r="G963" s="30"/>
      <c r="H963" s="25"/>
      <c r="I963" s="43"/>
      <c r="J963" s="25"/>
      <c r="K963" s="25"/>
      <c r="L963" s="44"/>
      <c r="M963" s="44"/>
      <c r="N963" s="44"/>
      <c r="O963" s="42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</row>
    <row r="964" spans="1:63" ht="14.25" customHeight="1" x14ac:dyDescent="0.25">
      <c r="A964" s="41"/>
      <c r="B964" s="42"/>
      <c r="C964" s="42"/>
      <c r="D964" s="35"/>
      <c r="E964" s="25"/>
      <c r="F964" s="42"/>
      <c r="G964" s="30"/>
      <c r="H964" s="25"/>
      <c r="I964" s="43"/>
      <c r="J964" s="25"/>
      <c r="K964" s="25"/>
      <c r="L964" s="44"/>
      <c r="M964" s="44"/>
      <c r="N964" s="44"/>
      <c r="O964" s="42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</row>
    <row r="965" spans="1:63" ht="14.25" customHeight="1" x14ac:dyDescent="0.25">
      <c r="A965" s="41"/>
      <c r="B965" s="42"/>
      <c r="C965" s="42"/>
      <c r="D965" s="35"/>
      <c r="E965" s="25"/>
      <c r="F965" s="42"/>
      <c r="G965" s="30"/>
      <c r="H965" s="25"/>
      <c r="I965" s="43"/>
      <c r="J965" s="25"/>
      <c r="K965" s="25"/>
      <c r="L965" s="44"/>
      <c r="M965" s="44"/>
      <c r="N965" s="44"/>
      <c r="O965" s="42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</row>
    <row r="966" spans="1:63" ht="14.25" customHeight="1" x14ac:dyDescent="0.25">
      <c r="A966" s="41"/>
      <c r="B966" s="42"/>
      <c r="C966" s="42"/>
      <c r="D966" s="35"/>
      <c r="E966" s="25"/>
      <c r="F966" s="42"/>
      <c r="G966" s="30"/>
      <c r="H966" s="25"/>
      <c r="I966" s="43"/>
      <c r="J966" s="25"/>
      <c r="K966" s="25"/>
      <c r="L966" s="44"/>
      <c r="M966" s="44"/>
      <c r="N966" s="44"/>
      <c r="O966" s="42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</row>
    <row r="967" spans="1:63" ht="14.25" customHeight="1" x14ac:dyDescent="0.25">
      <c r="A967" s="41"/>
      <c r="B967" s="42"/>
      <c r="C967" s="42"/>
      <c r="D967" s="35"/>
      <c r="E967" s="25"/>
      <c r="F967" s="42"/>
      <c r="G967" s="30"/>
      <c r="H967" s="25"/>
      <c r="I967" s="43"/>
      <c r="J967" s="25"/>
      <c r="K967" s="25"/>
      <c r="L967" s="44"/>
      <c r="M967" s="44"/>
      <c r="N967" s="44"/>
      <c r="O967" s="42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</row>
    <row r="968" spans="1:63" ht="14.25" customHeight="1" x14ac:dyDescent="0.25">
      <c r="A968" s="41"/>
      <c r="B968" s="42"/>
      <c r="C968" s="42"/>
      <c r="D968" s="35"/>
      <c r="E968" s="25"/>
      <c r="F968" s="42"/>
      <c r="G968" s="30"/>
      <c r="H968" s="25"/>
      <c r="I968" s="43"/>
      <c r="J968" s="25"/>
      <c r="K968" s="25"/>
      <c r="L968" s="44"/>
      <c r="M968" s="44"/>
      <c r="N968" s="44"/>
      <c r="O968" s="42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</row>
    <row r="969" spans="1:63" ht="14.25" customHeight="1" x14ac:dyDescent="0.25">
      <c r="A969" s="41"/>
      <c r="B969" s="42"/>
      <c r="C969" s="42"/>
      <c r="D969" s="35"/>
      <c r="E969" s="25"/>
      <c r="F969" s="42"/>
      <c r="G969" s="30"/>
      <c r="H969" s="25"/>
      <c r="I969" s="43"/>
      <c r="J969" s="25"/>
      <c r="K969" s="25"/>
      <c r="L969" s="44"/>
      <c r="M969" s="44"/>
      <c r="N969" s="44"/>
      <c r="O969" s="42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</row>
    <row r="970" spans="1:63" ht="14.25" customHeight="1" x14ac:dyDescent="0.25">
      <c r="A970" s="41"/>
      <c r="B970" s="42"/>
      <c r="C970" s="42"/>
      <c r="D970" s="35"/>
      <c r="E970" s="25"/>
      <c r="F970" s="42"/>
      <c r="G970" s="30"/>
      <c r="H970" s="25"/>
      <c r="I970" s="43"/>
      <c r="J970" s="25"/>
      <c r="K970" s="25"/>
      <c r="L970" s="44"/>
      <c r="M970" s="44"/>
      <c r="N970" s="44"/>
      <c r="O970" s="42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</row>
    <row r="971" spans="1:63" ht="14.25" customHeight="1" x14ac:dyDescent="0.25">
      <c r="A971" s="41"/>
      <c r="B971" s="42"/>
      <c r="C971" s="42"/>
      <c r="D971" s="35"/>
      <c r="E971" s="25"/>
      <c r="F971" s="42"/>
      <c r="G971" s="30"/>
      <c r="H971" s="25"/>
      <c r="I971" s="43"/>
      <c r="J971" s="25"/>
      <c r="K971" s="25"/>
      <c r="L971" s="44"/>
      <c r="M971" s="44"/>
      <c r="N971" s="44"/>
      <c r="O971" s="42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</row>
    <row r="972" spans="1:63" ht="14.25" customHeight="1" x14ac:dyDescent="0.25">
      <c r="A972" s="41"/>
      <c r="B972" s="42"/>
      <c r="C972" s="42"/>
      <c r="D972" s="35"/>
      <c r="E972" s="25"/>
      <c r="F972" s="42"/>
      <c r="G972" s="30"/>
      <c r="H972" s="25"/>
      <c r="I972" s="43"/>
      <c r="J972" s="25"/>
      <c r="K972" s="25"/>
      <c r="L972" s="44"/>
      <c r="M972" s="44"/>
      <c r="N972" s="44"/>
      <c r="O972" s="42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</row>
    <row r="973" spans="1:63" ht="14.25" customHeight="1" x14ac:dyDescent="0.25">
      <c r="A973" s="41"/>
      <c r="B973" s="42"/>
      <c r="C973" s="42"/>
      <c r="D973" s="35"/>
      <c r="E973" s="25"/>
      <c r="F973" s="42"/>
      <c r="G973" s="30"/>
      <c r="H973" s="25"/>
      <c r="I973" s="43"/>
      <c r="J973" s="25"/>
      <c r="K973" s="25"/>
      <c r="L973" s="44"/>
      <c r="M973" s="44"/>
      <c r="N973" s="44"/>
      <c r="O973" s="42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</row>
    <row r="974" spans="1:63" ht="14.25" customHeight="1" x14ac:dyDescent="0.25">
      <c r="A974" s="41"/>
      <c r="B974" s="42"/>
      <c r="C974" s="42"/>
      <c r="D974" s="35"/>
      <c r="E974" s="25"/>
      <c r="F974" s="42"/>
      <c r="G974" s="30"/>
      <c r="H974" s="25"/>
      <c r="I974" s="43"/>
      <c r="J974" s="25"/>
      <c r="K974" s="25"/>
      <c r="L974" s="44"/>
      <c r="M974" s="44"/>
      <c r="N974" s="44"/>
      <c r="O974" s="42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</row>
    <row r="975" spans="1:63" ht="14.25" customHeight="1" x14ac:dyDescent="0.25">
      <c r="A975" s="41"/>
      <c r="B975" s="42"/>
      <c r="C975" s="42"/>
      <c r="D975" s="35"/>
      <c r="E975" s="25"/>
      <c r="F975" s="42"/>
      <c r="G975" s="30"/>
      <c r="H975" s="25"/>
      <c r="I975" s="43"/>
      <c r="J975" s="25"/>
      <c r="K975" s="25"/>
      <c r="L975" s="44"/>
      <c r="M975" s="44"/>
      <c r="N975" s="44"/>
      <c r="O975" s="42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</row>
    <row r="976" spans="1:63" ht="14.25" customHeight="1" x14ac:dyDescent="0.25">
      <c r="A976" s="41"/>
      <c r="B976" s="42"/>
      <c r="C976" s="42"/>
      <c r="D976" s="35"/>
      <c r="E976" s="25"/>
      <c r="F976" s="42"/>
      <c r="G976" s="30"/>
      <c r="H976" s="25"/>
      <c r="I976" s="43"/>
      <c r="J976" s="25"/>
      <c r="K976" s="25"/>
      <c r="L976" s="44"/>
      <c r="M976" s="44"/>
      <c r="N976" s="44"/>
      <c r="O976" s="42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</row>
    <row r="977" spans="1:63" ht="14.25" customHeight="1" x14ac:dyDescent="0.25">
      <c r="A977" s="41"/>
      <c r="B977" s="42"/>
      <c r="C977" s="42"/>
      <c r="D977" s="35"/>
      <c r="E977" s="25"/>
      <c r="F977" s="42"/>
      <c r="G977" s="30"/>
      <c r="H977" s="25"/>
      <c r="I977" s="43"/>
      <c r="J977" s="25"/>
      <c r="K977" s="25"/>
      <c r="L977" s="44"/>
      <c r="M977" s="44"/>
      <c r="N977" s="44"/>
      <c r="O977" s="42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</row>
    <row r="978" spans="1:63" ht="14.25" customHeight="1" x14ac:dyDescent="0.25">
      <c r="A978" s="41"/>
      <c r="B978" s="42"/>
      <c r="C978" s="42"/>
      <c r="D978" s="35"/>
      <c r="E978" s="25"/>
      <c r="F978" s="42"/>
      <c r="G978" s="30"/>
      <c r="H978" s="25"/>
      <c r="I978" s="43"/>
      <c r="J978" s="25"/>
      <c r="K978" s="25"/>
      <c r="L978" s="44"/>
      <c r="M978" s="44"/>
      <c r="N978" s="44"/>
      <c r="O978" s="42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</row>
    <row r="979" spans="1:63" ht="14.25" customHeight="1" x14ac:dyDescent="0.25">
      <c r="A979" s="41"/>
      <c r="B979" s="42"/>
      <c r="C979" s="42"/>
      <c r="D979" s="35"/>
      <c r="E979" s="25"/>
      <c r="F979" s="42"/>
      <c r="G979" s="30"/>
      <c r="H979" s="25"/>
      <c r="I979" s="43"/>
      <c r="J979" s="25"/>
      <c r="K979" s="25"/>
      <c r="L979" s="44"/>
      <c r="M979" s="44"/>
      <c r="N979" s="44"/>
      <c r="O979" s="42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</row>
    <row r="980" spans="1:63" ht="14.25" customHeight="1" x14ac:dyDescent="0.25">
      <c r="A980" s="41"/>
      <c r="B980" s="42"/>
      <c r="C980" s="42"/>
      <c r="D980" s="35"/>
      <c r="E980" s="25"/>
      <c r="F980" s="42"/>
      <c r="G980" s="30"/>
      <c r="H980" s="25"/>
      <c r="I980" s="43"/>
      <c r="J980" s="25"/>
      <c r="K980" s="25"/>
      <c r="L980" s="44"/>
      <c r="M980" s="44"/>
      <c r="N980" s="44"/>
      <c r="O980" s="42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</row>
    <row r="981" spans="1:63" ht="14.25" customHeight="1" x14ac:dyDescent="0.25">
      <c r="A981" s="41"/>
      <c r="B981" s="42"/>
      <c r="C981" s="42"/>
      <c r="D981" s="35"/>
      <c r="E981" s="25"/>
      <c r="F981" s="42"/>
      <c r="G981" s="30"/>
      <c r="H981" s="25"/>
      <c r="I981" s="43"/>
      <c r="J981" s="25"/>
      <c r="K981" s="25"/>
      <c r="L981" s="44"/>
      <c r="M981" s="44"/>
      <c r="N981" s="44"/>
      <c r="O981" s="42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</row>
    <row r="982" spans="1:63" ht="14.25" customHeight="1" x14ac:dyDescent="0.25">
      <c r="A982" s="41"/>
      <c r="B982" s="42"/>
      <c r="C982" s="42"/>
      <c r="D982" s="35"/>
      <c r="E982" s="25"/>
      <c r="F982" s="42"/>
      <c r="G982" s="30"/>
      <c r="H982" s="25"/>
      <c r="I982" s="43"/>
      <c r="J982" s="25"/>
      <c r="K982" s="25"/>
      <c r="L982" s="44"/>
      <c r="M982" s="44"/>
      <c r="N982" s="44"/>
      <c r="O982" s="42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</row>
    <row r="983" spans="1:63" ht="14.25" customHeight="1" x14ac:dyDescent="0.25">
      <c r="A983" s="41"/>
      <c r="B983" s="42"/>
      <c r="C983" s="42"/>
      <c r="D983" s="35"/>
      <c r="E983" s="25"/>
      <c r="F983" s="42"/>
      <c r="G983" s="30"/>
      <c r="H983" s="25"/>
      <c r="I983" s="43"/>
      <c r="J983" s="25"/>
      <c r="K983" s="25"/>
      <c r="L983" s="44"/>
      <c r="M983" s="44"/>
      <c r="N983" s="44"/>
      <c r="O983" s="42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</row>
    <row r="984" spans="1:63" ht="14.25" customHeight="1" x14ac:dyDescent="0.25">
      <c r="A984" s="41"/>
      <c r="B984" s="42"/>
      <c r="C984" s="42"/>
      <c r="D984" s="35"/>
      <c r="E984" s="25"/>
      <c r="F984" s="42"/>
      <c r="G984" s="30"/>
      <c r="H984" s="25"/>
      <c r="I984" s="43"/>
      <c r="J984" s="25"/>
      <c r="K984" s="25"/>
      <c r="L984" s="44"/>
      <c r="M984" s="44"/>
      <c r="N984" s="44"/>
      <c r="O984" s="42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</row>
    <row r="985" spans="1:63" ht="14.25" customHeight="1" x14ac:dyDescent="0.25">
      <c r="A985" s="41"/>
      <c r="B985" s="42"/>
      <c r="C985" s="42"/>
      <c r="D985" s="35"/>
      <c r="E985" s="25"/>
      <c r="F985" s="42"/>
      <c r="G985" s="30"/>
      <c r="H985" s="25"/>
      <c r="I985" s="43"/>
      <c r="J985" s="25"/>
      <c r="K985" s="25"/>
      <c r="L985" s="44"/>
      <c r="M985" s="44"/>
      <c r="N985" s="44"/>
      <c r="O985" s="42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</row>
    <row r="986" spans="1:63" ht="14.25" customHeight="1" x14ac:dyDescent="0.25">
      <c r="A986" s="41"/>
      <c r="B986" s="42"/>
      <c r="C986" s="42"/>
      <c r="D986" s="35"/>
      <c r="E986" s="25"/>
      <c r="F986" s="42"/>
      <c r="G986" s="30"/>
      <c r="H986" s="25"/>
      <c r="I986" s="43"/>
      <c r="J986" s="25"/>
      <c r="K986" s="25"/>
      <c r="L986" s="44"/>
      <c r="M986" s="44"/>
      <c r="N986" s="44"/>
      <c r="O986" s="42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</row>
    <row r="987" spans="1:63" ht="14.25" customHeight="1" x14ac:dyDescent="0.25">
      <c r="A987" s="41"/>
      <c r="B987" s="42"/>
      <c r="C987" s="42"/>
      <c r="D987" s="35"/>
      <c r="E987" s="25"/>
      <c r="F987" s="42"/>
      <c r="G987" s="30"/>
      <c r="H987" s="25"/>
      <c r="I987" s="43"/>
      <c r="J987" s="25"/>
      <c r="K987" s="25"/>
      <c r="L987" s="44"/>
      <c r="M987" s="44"/>
      <c r="N987" s="44"/>
      <c r="O987" s="42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</row>
    <row r="988" spans="1:63" ht="14.25" customHeight="1" x14ac:dyDescent="0.25">
      <c r="A988" s="41"/>
      <c r="B988" s="42"/>
      <c r="C988" s="42"/>
      <c r="D988" s="35"/>
      <c r="E988" s="25"/>
      <c r="F988" s="42"/>
      <c r="G988" s="30"/>
      <c r="H988" s="25"/>
      <c r="I988" s="43"/>
      <c r="J988" s="25"/>
      <c r="K988" s="25"/>
      <c r="L988" s="44"/>
      <c r="M988" s="44"/>
      <c r="N988" s="44"/>
      <c r="O988" s="42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</row>
    <row r="989" spans="1:63" ht="14.25" customHeight="1" x14ac:dyDescent="0.25">
      <c r="A989" s="41"/>
      <c r="B989" s="42"/>
      <c r="C989" s="42"/>
      <c r="D989" s="35"/>
      <c r="E989" s="25"/>
      <c r="F989" s="42"/>
      <c r="G989" s="30"/>
      <c r="H989" s="25"/>
      <c r="I989" s="43"/>
      <c r="J989" s="25"/>
      <c r="K989" s="25"/>
      <c r="L989" s="44"/>
      <c r="M989" s="44"/>
      <c r="N989" s="44"/>
      <c r="O989" s="42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</row>
    <row r="990" spans="1:63" ht="14.25" customHeight="1" x14ac:dyDescent="0.25">
      <c r="A990" s="41"/>
      <c r="B990" s="42"/>
      <c r="C990" s="42"/>
      <c r="D990" s="35"/>
      <c r="E990" s="25"/>
      <c r="F990" s="42"/>
      <c r="G990" s="30"/>
      <c r="H990" s="25"/>
      <c r="I990" s="43"/>
      <c r="J990" s="25"/>
      <c r="K990" s="25"/>
      <c r="L990" s="44"/>
      <c r="M990" s="44"/>
      <c r="N990" s="44"/>
      <c r="O990" s="42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</row>
    <row r="991" spans="1:63" ht="14.25" customHeight="1" x14ac:dyDescent="0.25">
      <c r="A991" s="41"/>
      <c r="B991" s="42"/>
      <c r="C991" s="42"/>
      <c r="D991" s="35"/>
      <c r="E991" s="25"/>
      <c r="F991" s="42"/>
      <c r="G991" s="30"/>
      <c r="H991" s="25"/>
      <c r="I991" s="43"/>
      <c r="J991" s="25"/>
      <c r="K991" s="25"/>
      <c r="L991" s="44"/>
      <c r="M991" s="44"/>
      <c r="N991" s="44"/>
      <c r="O991" s="42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</row>
    <row r="992" spans="1:63" ht="14.25" customHeight="1" x14ac:dyDescent="0.25">
      <c r="A992" s="41"/>
      <c r="B992" s="42"/>
      <c r="C992" s="42"/>
      <c r="D992" s="35"/>
      <c r="E992" s="25"/>
      <c r="F992" s="42"/>
      <c r="G992" s="30"/>
      <c r="H992" s="25"/>
      <c r="I992" s="43"/>
      <c r="J992" s="25"/>
      <c r="K992" s="25"/>
      <c r="L992" s="44"/>
      <c r="M992" s="44"/>
      <c r="N992" s="44"/>
      <c r="O992" s="42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</row>
    <row r="993" spans="1:63" ht="14.25" customHeight="1" x14ac:dyDescent="0.25">
      <c r="A993" s="41"/>
      <c r="B993" s="42"/>
      <c r="C993" s="42"/>
      <c r="D993" s="35"/>
      <c r="E993" s="25"/>
      <c r="F993" s="42"/>
      <c r="G993" s="30"/>
      <c r="H993" s="25"/>
      <c r="I993" s="43"/>
      <c r="J993" s="25"/>
      <c r="K993" s="25"/>
      <c r="L993" s="44"/>
      <c r="M993" s="44"/>
      <c r="N993" s="44"/>
      <c r="O993" s="42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</row>
    <row r="994" spans="1:63" ht="14.25" customHeight="1" x14ac:dyDescent="0.25">
      <c r="A994" s="41"/>
      <c r="B994" s="42"/>
      <c r="C994" s="42"/>
      <c r="D994" s="35"/>
      <c r="E994" s="25"/>
      <c r="F994" s="42"/>
      <c r="G994" s="30"/>
      <c r="H994" s="25"/>
      <c r="I994" s="43"/>
      <c r="J994" s="25"/>
      <c r="K994" s="25"/>
      <c r="L994" s="44"/>
      <c r="M994" s="44"/>
      <c r="N994" s="44"/>
      <c r="O994" s="42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</row>
    <row r="995" spans="1:63" ht="14.25" customHeight="1" x14ac:dyDescent="0.25">
      <c r="A995" s="41"/>
      <c r="B995" s="42"/>
      <c r="C995" s="42"/>
      <c r="D995" s="35"/>
      <c r="E995" s="25"/>
      <c r="F995" s="42"/>
      <c r="G995" s="30"/>
      <c r="H995" s="25"/>
      <c r="I995" s="43"/>
      <c r="J995" s="25"/>
      <c r="K995" s="25"/>
      <c r="L995" s="44"/>
      <c r="M995" s="44"/>
      <c r="N995" s="44"/>
      <c r="O995" s="42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</row>
    <row r="996" spans="1:63" ht="14.25" customHeight="1" x14ac:dyDescent="0.25">
      <c r="A996" s="41"/>
      <c r="B996" s="42"/>
      <c r="C996" s="42"/>
      <c r="D996" s="35"/>
      <c r="E996" s="25"/>
      <c r="F996" s="42"/>
      <c r="G996" s="30"/>
      <c r="H996" s="25"/>
      <c r="I996" s="43"/>
      <c r="J996" s="25"/>
      <c r="K996" s="25"/>
      <c r="L996" s="44"/>
      <c r="M996" s="44"/>
      <c r="N996" s="44"/>
      <c r="O996" s="42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</row>
    <row r="997" spans="1:63" ht="14.25" customHeight="1" x14ac:dyDescent="0.25">
      <c r="A997" s="41"/>
      <c r="B997" s="42"/>
      <c r="C997" s="42"/>
      <c r="D997" s="35"/>
      <c r="E997" s="25"/>
      <c r="F997" s="42"/>
      <c r="G997" s="30"/>
      <c r="H997" s="25"/>
      <c r="I997" s="43"/>
      <c r="J997" s="25"/>
      <c r="K997" s="25"/>
      <c r="L997" s="44"/>
      <c r="M997" s="44"/>
      <c r="N997" s="44"/>
      <c r="O997" s="42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</row>
    <row r="998" spans="1:63" ht="14.25" customHeight="1" x14ac:dyDescent="0.25">
      <c r="A998" s="41"/>
      <c r="B998" s="42"/>
      <c r="C998" s="42"/>
      <c r="D998" s="35"/>
      <c r="E998" s="25"/>
      <c r="F998" s="42"/>
      <c r="G998" s="30"/>
      <c r="H998" s="25"/>
      <c r="I998" s="43"/>
      <c r="J998" s="25"/>
      <c r="K998" s="25"/>
      <c r="L998" s="44"/>
      <c r="M998" s="44"/>
      <c r="N998" s="44"/>
      <c r="O998" s="42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</row>
    <row r="999" spans="1:63" ht="14.25" customHeight="1" x14ac:dyDescent="0.25">
      <c r="A999" s="41"/>
      <c r="B999" s="42"/>
      <c r="C999" s="42"/>
      <c r="D999" s="35"/>
      <c r="E999" s="25"/>
      <c r="F999" s="42"/>
      <c r="G999" s="30"/>
      <c r="H999" s="25"/>
      <c r="I999" s="43"/>
      <c r="J999" s="25"/>
      <c r="K999" s="25"/>
      <c r="L999" s="44"/>
      <c r="M999" s="44"/>
      <c r="N999" s="44"/>
      <c r="O999" s="42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</row>
    <row r="1000" spans="1:63" ht="14.25" customHeight="1" x14ac:dyDescent="0.25">
      <c r="A1000" s="41"/>
      <c r="B1000" s="42"/>
      <c r="C1000" s="42"/>
      <c r="D1000" s="35"/>
      <c r="E1000" s="25"/>
      <c r="F1000" s="42"/>
      <c r="G1000" s="30"/>
      <c r="H1000" s="25"/>
      <c r="I1000" s="43"/>
      <c r="J1000" s="25"/>
      <c r="K1000" s="25"/>
      <c r="L1000" s="44"/>
      <c r="M1000" s="44"/>
      <c r="N1000" s="44"/>
      <c r="O1000" s="42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</row>
  </sheetData>
  <mergeCells count="30">
    <mergeCell ref="B9:C9"/>
    <mergeCell ref="D9:E9"/>
    <mergeCell ref="F26:F32"/>
    <mergeCell ref="F35:F69"/>
    <mergeCell ref="D5:E5"/>
    <mergeCell ref="F5:F18"/>
    <mergeCell ref="D6:E6"/>
    <mergeCell ref="D7:E7"/>
    <mergeCell ref="D8:E8"/>
    <mergeCell ref="B21:N21"/>
    <mergeCell ref="B22:N22"/>
    <mergeCell ref="D11:E11"/>
    <mergeCell ref="D12:E12"/>
    <mergeCell ref="BH24:BK24"/>
    <mergeCell ref="B23:N23"/>
    <mergeCell ref="B24:N24"/>
    <mergeCell ref="P24:S24"/>
    <mergeCell ref="T24:W24"/>
    <mergeCell ref="X24:AA24"/>
    <mergeCell ref="AB24:AE24"/>
    <mergeCell ref="AF24:AI24"/>
    <mergeCell ref="AJ24:AM24"/>
    <mergeCell ref="AN24:AQ24"/>
    <mergeCell ref="AR24:AU24"/>
    <mergeCell ref="P15:Q16"/>
    <mergeCell ref="AZ19:BG19"/>
    <mergeCell ref="B20:N20"/>
    <mergeCell ref="AV24:AY24"/>
    <mergeCell ref="AZ24:BC24"/>
    <mergeCell ref="BD24:BG24"/>
  </mergeCells>
  <conditionalFormatting sqref="D11:D12">
    <cfRule type="cellIs" dxfId="5" priority="1" operator="equal">
      <formula>"FALSE"</formula>
    </cfRule>
  </conditionalFormatting>
  <conditionalFormatting sqref="D11:D12">
    <cfRule type="cellIs" dxfId="4" priority="2" operator="equal">
      <formula>"TRUE"</formula>
    </cfRule>
  </conditionalFormatting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700-000000000000}">
          <x14:formula1>
            <xm:f>Settings!$F$2:$F$3</xm:f>
          </x14:formula1>
          <xm:sqref>D9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E2EFD9"/>
  </sheetPr>
  <dimension ref="A1:BK1000"/>
  <sheetViews>
    <sheetView tabSelected="1" topLeftCell="A4" workbookViewId="0">
      <selection activeCell="D9" sqref="D9:E9"/>
    </sheetView>
  </sheetViews>
  <sheetFormatPr defaultColWidth="12.59765625" defaultRowHeight="15" customHeight="1" x14ac:dyDescent="0.25"/>
  <cols>
    <col min="1" max="1" width="2.8984375" customWidth="1"/>
    <col min="2" max="2" width="34.5" customWidth="1"/>
    <col min="3" max="3" width="2.8984375" customWidth="1"/>
    <col min="4" max="4" width="16.5" customWidth="1"/>
    <col min="5" max="5" width="7.59765625" customWidth="1"/>
    <col min="6" max="6" width="8.69921875" customWidth="1"/>
    <col min="7" max="7" width="13.69921875" customWidth="1"/>
    <col min="8" max="8" width="10.8984375" customWidth="1"/>
    <col min="9" max="9" width="16.69921875" customWidth="1"/>
    <col min="10" max="10" width="11.5" customWidth="1"/>
    <col min="11" max="11" width="59" customWidth="1"/>
    <col min="12" max="12" width="8" customWidth="1"/>
    <col min="13" max="13" width="10.19921875" customWidth="1"/>
    <col min="14" max="14" width="10.5" customWidth="1"/>
    <col min="15" max="15" width="2.5" customWidth="1"/>
    <col min="16" max="16" width="3.69921875" customWidth="1"/>
    <col min="17" max="17" width="9.3984375" customWidth="1"/>
    <col min="18" max="18" width="5.8984375" customWidth="1"/>
    <col min="19" max="19" width="9.3984375" customWidth="1"/>
    <col min="20" max="20" width="3.69921875" customWidth="1"/>
    <col min="21" max="21" width="9.3984375" customWidth="1"/>
    <col min="22" max="22" width="5.8984375" customWidth="1"/>
    <col min="23" max="23" width="9.3984375" customWidth="1"/>
    <col min="24" max="24" width="3.69921875" customWidth="1"/>
    <col min="25" max="25" width="9.3984375" customWidth="1"/>
    <col min="26" max="26" width="5.8984375" customWidth="1"/>
    <col min="27" max="27" width="9.3984375" customWidth="1"/>
    <col min="28" max="28" width="3.69921875" customWidth="1"/>
    <col min="29" max="29" width="9.3984375" customWidth="1"/>
    <col min="30" max="30" width="5.8984375" customWidth="1"/>
    <col min="31" max="31" width="9.3984375" customWidth="1"/>
    <col min="32" max="32" width="3.69921875" customWidth="1"/>
    <col min="33" max="33" width="9.3984375" customWidth="1"/>
    <col min="34" max="34" width="5.8984375" customWidth="1"/>
    <col min="35" max="35" width="9.3984375" customWidth="1"/>
    <col min="36" max="36" width="3.69921875" customWidth="1"/>
    <col min="37" max="37" width="9.3984375" customWidth="1"/>
    <col min="38" max="38" width="5.8984375" customWidth="1"/>
    <col min="39" max="39" width="9.3984375" customWidth="1"/>
    <col min="40" max="40" width="3.69921875" customWidth="1"/>
    <col min="41" max="41" width="9.3984375" customWidth="1"/>
    <col min="42" max="42" width="5.8984375" customWidth="1"/>
    <col min="43" max="43" width="9.3984375" customWidth="1"/>
    <col min="44" max="44" width="3.69921875" customWidth="1"/>
    <col min="45" max="45" width="9.3984375" customWidth="1"/>
    <col min="46" max="46" width="5.8984375" customWidth="1"/>
    <col min="47" max="47" width="9.3984375" customWidth="1"/>
    <col min="48" max="48" width="3.69921875" customWidth="1"/>
    <col min="49" max="49" width="9.3984375" customWidth="1"/>
    <col min="50" max="50" width="5.8984375" customWidth="1"/>
    <col min="51" max="51" width="9.3984375" customWidth="1"/>
    <col min="52" max="52" width="3.69921875" customWidth="1"/>
    <col min="53" max="53" width="9.3984375" customWidth="1"/>
    <col min="54" max="54" width="5.8984375" customWidth="1"/>
    <col min="55" max="55" width="9.3984375" customWidth="1"/>
    <col min="56" max="56" width="3.69921875" customWidth="1"/>
    <col min="57" max="57" width="9.3984375" customWidth="1"/>
    <col min="58" max="58" width="5.8984375" customWidth="1"/>
    <col min="59" max="59" width="9.3984375" customWidth="1"/>
    <col min="60" max="60" width="3.69921875" customWidth="1"/>
    <col min="61" max="61" width="9.3984375" customWidth="1"/>
    <col min="62" max="62" width="5.8984375" customWidth="1"/>
    <col min="63" max="63" width="9.3984375" customWidth="1"/>
  </cols>
  <sheetData>
    <row r="1" spans="1:63" ht="14.25" hidden="1" customHeight="1" x14ac:dyDescent="0.25">
      <c r="A1" s="41"/>
      <c r="B1" s="42"/>
      <c r="C1" s="42"/>
      <c r="D1" s="35"/>
      <c r="E1" s="25"/>
      <c r="F1" s="42"/>
      <c r="G1" s="30"/>
      <c r="H1" s="25"/>
      <c r="I1" s="43">
        <v>0</v>
      </c>
      <c r="J1" s="25"/>
      <c r="K1" s="25"/>
      <c r="L1" s="44"/>
      <c r="M1" s="44"/>
      <c r="N1" s="44"/>
      <c r="O1" s="42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</row>
    <row r="2" spans="1:63" ht="14.25" hidden="1" customHeight="1" x14ac:dyDescent="0.25">
      <c r="A2" s="41"/>
      <c r="B2" s="42"/>
      <c r="C2" s="42"/>
      <c r="D2" s="35"/>
      <c r="E2" s="25"/>
      <c r="F2" s="42"/>
      <c r="G2" s="30"/>
      <c r="H2" s="25"/>
      <c r="I2" s="43" t="s">
        <v>2336</v>
      </c>
      <c r="J2" s="25"/>
      <c r="K2" s="25"/>
      <c r="L2" s="44"/>
      <c r="M2" s="44"/>
      <c r="N2" s="44"/>
      <c r="O2" s="42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</row>
    <row r="3" spans="1:63" ht="14.25" hidden="1" customHeight="1" x14ac:dyDescent="0.25">
      <c r="A3" s="41"/>
      <c r="B3" s="42"/>
      <c r="C3" s="42"/>
      <c r="D3" s="35"/>
      <c r="E3" s="25"/>
      <c r="F3" s="42"/>
      <c r="G3" s="30"/>
      <c r="H3" s="25"/>
      <c r="I3" s="45">
        <f>D5</f>
        <v>5099</v>
      </c>
      <c r="J3" s="25"/>
      <c r="K3" s="25"/>
      <c r="L3" s="44"/>
      <c r="M3" s="44"/>
      <c r="N3" s="44"/>
      <c r="O3" s="42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</row>
    <row r="4" spans="1:63" ht="14.25" customHeight="1" x14ac:dyDescent="0.25">
      <c r="A4" s="41"/>
      <c r="B4" s="42"/>
      <c r="C4" s="42"/>
      <c r="D4" s="42"/>
      <c r="E4" s="42"/>
      <c r="F4" s="42"/>
      <c r="G4" s="27" t="s">
        <v>2323</v>
      </c>
      <c r="H4" s="28" t="s">
        <v>2324</v>
      </c>
      <c r="I4" s="46" t="s">
        <v>2325</v>
      </c>
      <c r="J4" s="28" t="s">
        <v>2326</v>
      </c>
      <c r="K4" s="28" t="s">
        <v>2327</v>
      </c>
      <c r="L4" s="47" t="s">
        <v>2337</v>
      </c>
      <c r="M4" s="47" t="s">
        <v>2338</v>
      </c>
      <c r="N4" s="47" t="s">
        <v>2339</v>
      </c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</row>
    <row r="5" spans="1:63" ht="15" customHeight="1" x14ac:dyDescent="0.25">
      <c r="A5" s="41"/>
      <c r="B5" s="35" t="s">
        <v>2340</v>
      </c>
      <c r="C5" s="35"/>
      <c r="D5" s="130">
        <v>5099</v>
      </c>
      <c r="E5" s="119"/>
      <c r="F5" s="127" t="s">
        <v>2341</v>
      </c>
      <c r="G5" s="48">
        <f t="shared" ref="G5:G15" si="0">IF($I5="","",$D$8)</f>
        <v>44358</v>
      </c>
      <c r="H5" s="49" t="str" cm="1">
        <f t="array" ref="H5">IF(IFERROR(INDEX($23:$23,MATCH(0,INDEX(COUNTIF(I$4:I4,$23:$23),0,0),0)),"")=0,"",IFERROR(INDEX($23:$23,MATCH(0,INDEX(COUNTIF(I$4:I4,$23:$23),0,0),0)),""))</f>
        <v/>
      </c>
      <c r="I5" s="50">
        <f t="shared" ref="I5:I15" si="1">IFERROR(INDEX($23:$23,MATCH(0,INDEX(COUNTIF(I$1:I4,$23:$23),0,0),0)),"")</f>
        <v>4028</v>
      </c>
      <c r="J5" s="48" t="str">
        <f t="shared" ref="J5:J15" si="2">IF($I5="","",$D$7)</f>
        <v>21.3.2</v>
      </c>
      <c r="K5" s="25" t="str">
        <f>IF( I5&lt;&gt;"",IF(LEFT(I5,1)="8","Baten ","Lasten ") &amp; $D$6, "" )</f>
        <v>Lasten WALV dag 2</v>
      </c>
      <c r="L5" s="44">
        <f t="shared" ref="L5:L15" si="3">IF(I5="","",SUMIFS($21:$21,$23:$23, "=" &amp; $I5,$20:$20, "=Debit" ))</f>
        <v>642.05999999999995</v>
      </c>
      <c r="M5" s="44">
        <f t="shared" ref="M5:M15" si="4">IF(L5="","",SUMIFS($21:$21,$23:$23, "=" &amp; $I5,$20:$20, "=Credit" ))</f>
        <v>0</v>
      </c>
      <c r="N5" s="44">
        <f t="shared" ref="N5:N15" si="5">IF(I5="","",L5+M5)</f>
        <v>642.05999999999995</v>
      </c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</row>
    <row r="6" spans="1:63" ht="14.25" customHeight="1" x14ac:dyDescent="0.25">
      <c r="A6" s="41"/>
      <c r="B6" s="35" t="s">
        <v>2327</v>
      </c>
      <c r="C6" s="35"/>
      <c r="D6" s="118" t="s">
        <v>2411</v>
      </c>
      <c r="E6" s="119"/>
      <c r="F6" s="128"/>
      <c r="G6" s="48">
        <f t="shared" si="0"/>
        <v>44358</v>
      </c>
      <c r="H6" s="49" t="str" cm="1">
        <f t="array" ref="H6">IF(IFERROR(INDEX($23:$23,MATCH(0,INDEX(COUNTIF(I$4:I5,$23:$23),0,0),0)),"")=0,"",IFERROR(INDEX($23:$23,MATCH(0,INDEX(COUNTIF(I$4:I5,$23:$23),0,0),0)),""))</f>
        <v/>
      </c>
      <c r="I6" s="50">
        <f t="shared" si="1"/>
        <v>8028</v>
      </c>
      <c r="J6" s="48" t="str">
        <f t="shared" si="2"/>
        <v>21.3.2</v>
      </c>
      <c r="K6" s="25" t="str">
        <f>IF( I6&lt;&gt;"",IF(LEFT(I6,1)="8","Baten ","Lasten ") &amp; $D$6, "" )</f>
        <v>Baten WALV dag 2</v>
      </c>
      <c r="L6" s="44">
        <f t="shared" si="3"/>
        <v>0</v>
      </c>
      <c r="M6" s="44">
        <f t="shared" si="4"/>
        <v>-642.66000000000008</v>
      </c>
      <c r="N6" s="44">
        <f t="shared" si="5"/>
        <v>-642.66000000000008</v>
      </c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</row>
    <row r="7" spans="1:63" ht="14.25" customHeight="1" x14ac:dyDescent="0.25">
      <c r="A7" s="41"/>
      <c r="B7" s="35" t="s">
        <v>2326</v>
      </c>
      <c r="C7" s="35"/>
      <c r="D7" s="118" t="s">
        <v>2388</v>
      </c>
      <c r="E7" s="119"/>
      <c r="F7" s="128"/>
      <c r="G7" s="48" t="str">
        <f t="shared" si="0"/>
        <v/>
      </c>
      <c r="H7" s="49" t="str" cm="1">
        <f t="array" ref="H7">IF(IFERROR(INDEX($23:$23,MATCH(0,INDEX(COUNTIF(I$4:I6,$23:$23),0,0),0)),"")=0,"",IFERROR(INDEX($23:$23,MATCH(0,INDEX(COUNTIF(I$4:I6,$23:$23),0,0),0)),""))</f>
        <v/>
      </c>
      <c r="I7" s="50" t="str">
        <f t="shared" si="1"/>
        <v/>
      </c>
      <c r="J7" s="48" t="str">
        <f t="shared" si="2"/>
        <v/>
      </c>
      <c r="K7" s="25" t="str">
        <f t="shared" ref="K7:K15" si="6">IF( I7&lt;&gt;"",IF(LEFT(I7,1)="8","Baten ","Lasten ") &amp; $D$6, "" )</f>
        <v/>
      </c>
      <c r="L7" s="44" t="str">
        <f t="shared" si="3"/>
        <v/>
      </c>
      <c r="M7" s="44" t="str">
        <f t="shared" si="4"/>
        <v/>
      </c>
      <c r="N7" s="44" t="str">
        <f t="shared" si="5"/>
        <v/>
      </c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</row>
    <row r="8" spans="1:63" ht="14.25" customHeight="1" x14ac:dyDescent="0.25">
      <c r="A8" s="41"/>
      <c r="B8" s="35" t="s">
        <v>2344</v>
      </c>
      <c r="C8" s="35"/>
      <c r="D8" s="126">
        <v>44358</v>
      </c>
      <c r="E8" s="119"/>
      <c r="F8" s="128"/>
      <c r="G8" s="48" t="str">
        <f t="shared" si="0"/>
        <v/>
      </c>
      <c r="H8" s="49" t="str" cm="1">
        <f t="array" ref="H8">IF(IFERROR(INDEX($23:$23,MATCH(0,INDEX(COUNTIF(I$4:I7,$23:$23),0,0),0)),"")=0,"",IFERROR(INDEX($23:$23,MATCH(0,INDEX(COUNTIF(I$4:I7,$23:$23),0,0),0)),""))</f>
        <v/>
      </c>
      <c r="I8" s="50" t="str">
        <f t="shared" si="1"/>
        <v/>
      </c>
      <c r="J8" s="48" t="str">
        <f t="shared" si="2"/>
        <v/>
      </c>
      <c r="K8" s="25" t="str">
        <f t="shared" si="6"/>
        <v/>
      </c>
      <c r="L8" s="44" t="str">
        <f t="shared" si="3"/>
        <v/>
      </c>
      <c r="M8" s="44" t="str">
        <f t="shared" si="4"/>
        <v/>
      </c>
      <c r="N8" s="44" t="str">
        <f t="shared" si="5"/>
        <v/>
      </c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</row>
    <row r="9" spans="1:63" ht="14.25" customHeight="1" x14ac:dyDescent="0.25">
      <c r="A9" s="41"/>
      <c r="B9" s="125" t="s">
        <v>2312</v>
      </c>
      <c r="C9" s="119"/>
      <c r="D9" s="118" t="s">
        <v>2317</v>
      </c>
      <c r="E9" s="119"/>
      <c r="F9" s="128"/>
      <c r="G9" s="48" t="str">
        <f t="shared" si="0"/>
        <v/>
      </c>
      <c r="H9" s="49" t="str" cm="1">
        <f t="array" ref="H9">IF(IFERROR(INDEX($23:$23,MATCH(0,INDEX(COUNTIF(I$4:I8,$23:$23),0,0),0)),"")=0,"",IFERROR(INDEX($23:$23,MATCH(0,INDEX(COUNTIF(I$4:I8,$23:$23),0,0),0)),""))</f>
        <v/>
      </c>
      <c r="I9" s="50" t="str">
        <f t="shared" si="1"/>
        <v/>
      </c>
      <c r="J9" s="48" t="str">
        <f t="shared" si="2"/>
        <v/>
      </c>
      <c r="K9" s="25" t="str">
        <f t="shared" si="6"/>
        <v/>
      </c>
      <c r="L9" s="44" t="str">
        <f t="shared" si="3"/>
        <v/>
      </c>
      <c r="M9" s="44" t="str">
        <f t="shared" si="4"/>
        <v/>
      </c>
      <c r="N9" s="44" t="str">
        <f t="shared" si="5"/>
        <v/>
      </c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</row>
    <row r="10" spans="1:63" ht="14.25" customHeight="1" x14ac:dyDescent="0.25">
      <c r="A10" s="41"/>
      <c r="B10" s="42"/>
      <c r="C10" s="42"/>
      <c r="D10" s="42"/>
      <c r="E10" s="42"/>
      <c r="F10" s="128"/>
      <c r="G10" s="48" t="str">
        <f t="shared" si="0"/>
        <v/>
      </c>
      <c r="H10" s="49" t="str" cm="1">
        <f t="array" ref="H10">IF(IFERROR(INDEX($23:$23,MATCH(0,INDEX(COUNTIF(I$4:I9,$23:$23),0,0),0)),"")=0,"",IFERROR(INDEX($23:$23,MATCH(0,INDEX(COUNTIF(I$4:I9,$23:$23),0,0),0)),""))</f>
        <v/>
      </c>
      <c r="I10" s="50" t="str">
        <f t="shared" si="1"/>
        <v/>
      </c>
      <c r="J10" s="48" t="str">
        <f t="shared" si="2"/>
        <v/>
      </c>
      <c r="K10" s="25" t="str">
        <f t="shared" si="6"/>
        <v/>
      </c>
      <c r="L10" s="44" t="str">
        <f t="shared" si="3"/>
        <v/>
      </c>
      <c r="M10" s="44" t="str">
        <f t="shared" si="4"/>
        <v/>
      </c>
      <c r="N10" s="44" t="str">
        <f t="shared" si="5"/>
        <v/>
      </c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</row>
    <row r="11" spans="1:63" ht="14.25" customHeight="1" x14ac:dyDescent="0.25">
      <c r="A11" s="41"/>
      <c r="B11" s="42" t="s">
        <v>2345</v>
      </c>
      <c r="C11" s="42"/>
      <c r="D11" s="131" t="b">
        <f>ROUND(SUM(N:N),2)=0</f>
        <v>0</v>
      </c>
      <c r="E11" s="119"/>
      <c r="F11" s="128"/>
      <c r="G11" s="48" t="str">
        <f t="shared" si="0"/>
        <v/>
      </c>
      <c r="H11" s="49" t="str" cm="1">
        <f t="array" ref="H11">IF(IFERROR(INDEX($23:$23,MATCH(0,INDEX(COUNTIF(I$4:I10,$23:$23),0,0),0)),"")=0,"",IFERROR(INDEX($23:$23,MATCH(0,INDEX(COUNTIF(I$4:I10,$23:$23),0,0),0)),""))</f>
        <v/>
      </c>
      <c r="I11" s="50" t="str">
        <f t="shared" si="1"/>
        <v/>
      </c>
      <c r="J11" s="48" t="str">
        <f t="shared" si="2"/>
        <v/>
      </c>
      <c r="K11" s="25" t="str">
        <f t="shared" si="6"/>
        <v/>
      </c>
      <c r="L11" s="44" t="str">
        <f t="shared" si="3"/>
        <v/>
      </c>
      <c r="M11" s="44" t="str">
        <f t="shared" si="4"/>
        <v/>
      </c>
      <c r="N11" s="44" t="str">
        <f t="shared" si="5"/>
        <v/>
      </c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42"/>
      <c r="AT11" s="42"/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</row>
    <row r="12" spans="1:63" ht="12.75" customHeight="1" x14ac:dyDescent="0.25">
      <c r="A12" s="41"/>
      <c r="B12" s="42" t="s">
        <v>2346</v>
      </c>
      <c r="C12" s="42"/>
      <c r="D12" s="132" t="b">
        <f>SUMIF(I:I,"=''",N:N)=0</f>
        <v>1</v>
      </c>
      <c r="E12" s="119"/>
      <c r="F12" s="128"/>
      <c r="G12" s="48" t="str">
        <f t="shared" si="0"/>
        <v/>
      </c>
      <c r="H12" s="49" t="str" cm="1">
        <f t="array" ref="H12">IF(IFERROR(INDEX($23:$23,MATCH(0,INDEX(COUNTIF(I$4:I11,$23:$23),0,0),0)),"")=0,"",IFERROR(INDEX($23:$23,MATCH(0,INDEX(COUNTIF(I$4:I11,$23:$23),0,0),0)),""))</f>
        <v/>
      </c>
      <c r="I12" s="50" t="str">
        <f t="shared" si="1"/>
        <v/>
      </c>
      <c r="J12" s="48" t="str">
        <f t="shared" si="2"/>
        <v/>
      </c>
      <c r="K12" s="25" t="str">
        <f t="shared" si="6"/>
        <v/>
      </c>
      <c r="L12" s="44" t="str">
        <f t="shared" si="3"/>
        <v/>
      </c>
      <c r="M12" s="44" t="str">
        <f t="shared" si="4"/>
        <v/>
      </c>
      <c r="N12" s="44" t="str">
        <f t="shared" si="5"/>
        <v/>
      </c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</row>
    <row r="13" spans="1:63" ht="14.25" customHeight="1" x14ac:dyDescent="0.25">
      <c r="A13" s="41"/>
      <c r="B13" s="42"/>
      <c r="C13" s="42"/>
      <c r="D13" s="42"/>
      <c r="E13" s="42"/>
      <c r="F13" s="128"/>
      <c r="G13" s="48" t="str">
        <f t="shared" si="0"/>
        <v/>
      </c>
      <c r="H13" s="49" t="str" cm="1">
        <f t="array" ref="H13">IF(IFERROR(INDEX($23:$23,MATCH(0,INDEX(COUNTIF(I$4:I12,$23:$23),0,0),0)),"")=0,"",IFERROR(INDEX($23:$23,MATCH(0,INDEX(COUNTIF(I$4:I12,$23:$23),0,0),0)),""))</f>
        <v/>
      </c>
      <c r="I13" s="50" t="str">
        <f t="shared" si="1"/>
        <v/>
      </c>
      <c r="J13" s="48" t="str">
        <f t="shared" si="2"/>
        <v/>
      </c>
      <c r="K13" s="25" t="str">
        <f t="shared" si="6"/>
        <v/>
      </c>
      <c r="L13" s="44" t="str">
        <f t="shared" si="3"/>
        <v/>
      </c>
      <c r="M13" s="44" t="str">
        <f t="shared" si="4"/>
        <v/>
      </c>
      <c r="N13" s="44" t="str">
        <f t="shared" si="5"/>
        <v/>
      </c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2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</row>
    <row r="14" spans="1:63" ht="14.25" customHeight="1" x14ac:dyDescent="0.25">
      <c r="A14" s="41"/>
      <c r="B14" s="42"/>
      <c r="C14" s="42"/>
      <c r="D14" s="42"/>
      <c r="E14" s="51"/>
      <c r="F14" s="128"/>
      <c r="G14" s="48" t="str">
        <f t="shared" si="0"/>
        <v/>
      </c>
      <c r="H14" s="49" t="str" cm="1">
        <f t="array" ref="H14">IF(IFERROR(INDEX($23:$23,MATCH(0,INDEX(COUNTIF(I$4:I13,$23:$23),0,0),0)),"")=0,"",IFERROR(INDEX($23:$23,MATCH(0,INDEX(COUNTIF(I$4:I13,$23:$23),0,0),0)),""))</f>
        <v/>
      </c>
      <c r="I14" s="50" t="str">
        <f t="shared" si="1"/>
        <v/>
      </c>
      <c r="J14" s="48" t="str">
        <f t="shared" si="2"/>
        <v/>
      </c>
      <c r="K14" s="25" t="str">
        <f t="shared" si="6"/>
        <v/>
      </c>
      <c r="L14" s="44" t="str">
        <f t="shared" si="3"/>
        <v/>
      </c>
      <c r="M14" s="44" t="str">
        <f t="shared" si="4"/>
        <v/>
      </c>
      <c r="N14" s="44" t="str">
        <f t="shared" si="5"/>
        <v/>
      </c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</row>
    <row r="15" spans="1:63" ht="14.25" customHeight="1" x14ac:dyDescent="0.25">
      <c r="A15" s="41"/>
      <c r="B15" s="35" t="s">
        <v>2332</v>
      </c>
      <c r="C15" s="35"/>
      <c r="D15" s="52">
        <f>-SUMIF(N5:N15,"&lt;0")</f>
        <v>642.66000000000008</v>
      </c>
      <c r="E15" s="52"/>
      <c r="F15" s="128"/>
      <c r="G15" s="48" t="str">
        <f t="shared" si="0"/>
        <v/>
      </c>
      <c r="H15" s="49" t="str" cm="1">
        <f t="array" ref="H15">IF(IFERROR(INDEX($23:$23,MATCH(0,INDEX(COUNTIF(I$4:I14,$23:$23),0,0),0)),"")=0,"",IFERROR(INDEX($23:$23,MATCH(0,INDEX(COUNTIF(I$4:I14,$23:$23),0,0),0)),""))</f>
        <v/>
      </c>
      <c r="I15" s="50" t="str">
        <f t="shared" si="1"/>
        <v/>
      </c>
      <c r="J15" s="48" t="str">
        <f t="shared" si="2"/>
        <v/>
      </c>
      <c r="K15" s="25" t="str">
        <f t="shared" si="6"/>
        <v/>
      </c>
      <c r="L15" s="44" t="str">
        <f t="shared" si="3"/>
        <v/>
      </c>
      <c r="M15" s="44" t="str">
        <f t="shared" si="4"/>
        <v/>
      </c>
      <c r="N15" s="44" t="str">
        <f t="shared" si="5"/>
        <v/>
      </c>
      <c r="O15" s="42"/>
      <c r="P15" s="120"/>
      <c r="Q15" s="114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</row>
    <row r="16" spans="1:63" ht="14.25" customHeight="1" x14ac:dyDescent="0.25">
      <c r="A16" s="41"/>
      <c r="B16" s="35" t="s">
        <v>2333</v>
      </c>
      <c r="C16" s="35"/>
      <c r="D16" s="52">
        <f>SUMIF(N5:N15,"&gt;0")</f>
        <v>642.05999999999995</v>
      </c>
      <c r="E16" s="52"/>
      <c r="F16" s="128"/>
      <c r="G16" s="53"/>
      <c r="H16" s="42"/>
      <c r="I16" s="38"/>
      <c r="J16" s="54"/>
      <c r="K16" s="28"/>
      <c r="L16" s="55"/>
      <c r="M16" s="55"/>
      <c r="N16" s="55"/>
      <c r="O16" s="42"/>
      <c r="P16" s="115"/>
      <c r="Q16" s="117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</row>
    <row r="17" spans="1:63" ht="14.25" customHeight="1" x14ac:dyDescent="0.25">
      <c r="A17" s="41"/>
      <c r="B17" s="35" t="s">
        <v>2334</v>
      </c>
      <c r="C17" s="35"/>
      <c r="D17" s="56">
        <f>COUNTIF(E:E,"&lt;&gt;")-1</f>
        <v>40</v>
      </c>
      <c r="E17" s="56"/>
      <c r="F17" s="128"/>
      <c r="G17" s="48">
        <f t="shared" ref="G17:G18" si="7">IF($I17="","",$D$8)</f>
        <v>44358</v>
      </c>
      <c r="H17" s="25"/>
      <c r="I17" s="57">
        <f t="shared" ref="I17:I18" si="8">$D$5</f>
        <v>5099</v>
      </c>
      <c r="J17" s="48" t="str">
        <f t="shared" ref="J17:J18" si="9">IF($I17="","",$D$7)</f>
        <v>21.3.2</v>
      </c>
      <c r="K17" s="25" t="str">
        <f t="array" ref="K17">IFERROR( INDEX( GBK!$B:$B, MATCH( I17, GBK!$C:$C, 0 ) ) &amp; " - " &amp; $D$6, "" )</f>
        <v>Winst door afrondingsverschillen - WALV dag 2</v>
      </c>
      <c r="L17" s="44">
        <f>-IF(I17="","",SUMIFS($21:$21,$23:$23, "=" &amp; $I17,$20:$20, "=Afr" ))</f>
        <v>0.60000000000002274</v>
      </c>
      <c r="M17" s="44">
        <f>0</f>
        <v>0</v>
      </c>
      <c r="N17" s="44">
        <f t="shared" ref="N17:N18" si="10">IF(I17="","",L17+M17)</f>
        <v>0.60000000000002274</v>
      </c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</row>
    <row r="18" spans="1:63" ht="14.25" customHeight="1" x14ac:dyDescent="0.25">
      <c r="A18" s="41"/>
      <c r="B18" s="35" t="s">
        <v>2335</v>
      </c>
      <c r="C18" s="35"/>
      <c r="D18" s="56">
        <f>IFERROR(ROUNDUP(D15/D17,2),"")</f>
        <v>16.07</v>
      </c>
      <c r="E18" s="56"/>
      <c r="F18" s="129"/>
      <c r="G18" s="48">
        <f t="shared" si="7"/>
        <v>44358</v>
      </c>
      <c r="H18" s="25"/>
      <c r="I18" s="57">
        <f t="shared" si="8"/>
        <v>5099</v>
      </c>
      <c r="J18" s="48" t="str">
        <f t="shared" si="9"/>
        <v>21.3.2</v>
      </c>
      <c r="K18" s="25" t="str">
        <f t="array" ref="K18">IFERROR( INDEX( GBK!$B:$B, MATCH( I18, GBK!$C:$C, 0 ) ) &amp; " - " &amp; $D$6 &amp; " tegenboeking", "" )</f>
        <v>Winst door afrondingsverschillen - WALV dag 2 tegenboeking</v>
      </c>
      <c r="L18" s="44">
        <v>0</v>
      </c>
      <c r="M18" s="44">
        <f>IF(L18="","",SUMIFS($21:$21,$23:$23, "=" &amp; $I18,$20:$20, "=Afr" ))</f>
        <v>-0.60000000000002274</v>
      </c>
      <c r="N18" s="44">
        <f t="shared" si="10"/>
        <v>-0.60000000000002274</v>
      </c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</row>
    <row r="19" spans="1:63" ht="14.25" customHeight="1" x14ac:dyDescent="0.25">
      <c r="A19" s="41"/>
      <c r="B19" s="42"/>
      <c r="C19" s="42"/>
      <c r="D19" s="51"/>
      <c r="E19" s="51"/>
      <c r="F19" s="42"/>
      <c r="G19" s="53"/>
      <c r="H19" s="42"/>
      <c r="I19" s="46"/>
      <c r="J19" s="28"/>
      <c r="K19" s="51"/>
      <c r="L19" s="47"/>
      <c r="M19" s="47"/>
      <c r="N19" s="47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121"/>
      <c r="BA19" s="122"/>
      <c r="BB19" s="122"/>
      <c r="BC19" s="122"/>
      <c r="BD19" s="122"/>
      <c r="BE19" s="122"/>
      <c r="BF19" s="122"/>
      <c r="BG19" s="119"/>
      <c r="BH19" s="42"/>
      <c r="BI19" s="42"/>
      <c r="BJ19" s="42"/>
      <c r="BK19" s="42"/>
    </row>
    <row r="20" spans="1:63" ht="14.25" customHeight="1" x14ac:dyDescent="0.25">
      <c r="A20" s="41"/>
      <c r="B20" s="123" t="s">
        <v>2347</v>
      </c>
      <c r="C20" s="122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19"/>
      <c r="O20" s="42"/>
      <c r="P20" s="58"/>
      <c r="Q20" s="59" t="s">
        <v>2337</v>
      </c>
      <c r="R20" s="60" t="s">
        <v>2348</v>
      </c>
      <c r="S20" s="59" t="s">
        <v>2338</v>
      </c>
      <c r="T20" s="58"/>
      <c r="U20" s="59" t="s">
        <v>2337</v>
      </c>
      <c r="V20" s="60" t="s">
        <v>2348</v>
      </c>
      <c r="W20" s="59" t="s">
        <v>2338</v>
      </c>
      <c r="X20" s="58"/>
      <c r="Y20" s="59" t="s">
        <v>2337</v>
      </c>
      <c r="Z20" s="60" t="s">
        <v>2348</v>
      </c>
      <c r="AA20" s="59" t="s">
        <v>2338</v>
      </c>
      <c r="AB20" s="58"/>
      <c r="AC20" s="59" t="s">
        <v>2337</v>
      </c>
      <c r="AD20" s="60" t="s">
        <v>2348</v>
      </c>
      <c r="AE20" s="59" t="s">
        <v>2338</v>
      </c>
      <c r="AF20" s="58"/>
      <c r="AG20" s="59" t="s">
        <v>2337</v>
      </c>
      <c r="AH20" s="60" t="s">
        <v>2348</v>
      </c>
      <c r="AI20" s="59" t="s">
        <v>2338</v>
      </c>
      <c r="AJ20" s="58"/>
      <c r="AK20" s="59" t="s">
        <v>2337</v>
      </c>
      <c r="AL20" s="60" t="s">
        <v>2348</v>
      </c>
      <c r="AM20" s="59" t="s">
        <v>2338</v>
      </c>
      <c r="AN20" s="58"/>
      <c r="AO20" s="59" t="s">
        <v>2337</v>
      </c>
      <c r="AP20" s="60" t="s">
        <v>2348</v>
      </c>
      <c r="AQ20" s="59" t="s">
        <v>2338</v>
      </c>
      <c r="AR20" s="58"/>
      <c r="AS20" s="59" t="s">
        <v>2337</v>
      </c>
      <c r="AT20" s="60" t="s">
        <v>2348</v>
      </c>
      <c r="AU20" s="59" t="s">
        <v>2338</v>
      </c>
      <c r="AV20" s="58"/>
      <c r="AW20" s="59" t="s">
        <v>2337</v>
      </c>
      <c r="AX20" s="60" t="s">
        <v>2348</v>
      </c>
      <c r="AY20" s="59" t="s">
        <v>2338</v>
      </c>
      <c r="AZ20" s="58"/>
      <c r="BA20" s="59" t="s">
        <v>2337</v>
      </c>
      <c r="BB20" s="60" t="s">
        <v>2348</v>
      </c>
      <c r="BC20" s="59" t="s">
        <v>2338</v>
      </c>
      <c r="BD20" s="58"/>
      <c r="BE20" s="59" t="s">
        <v>2337</v>
      </c>
      <c r="BF20" s="60" t="s">
        <v>2348</v>
      </c>
      <c r="BG20" s="59" t="s">
        <v>2338</v>
      </c>
      <c r="BH20" s="58"/>
      <c r="BI20" s="59" t="s">
        <v>2337</v>
      </c>
      <c r="BJ20" s="60" t="s">
        <v>2348</v>
      </c>
      <c r="BK20" s="59" t="s">
        <v>2338</v>
      </c>
    </row>
    <row r="21" spans="1:63" ht="14.25" customHeight="1" x14ac:dyDescent="0.25">
      <c r="A21" s="41"/>
      <c r="B21" s="123" t="s">
        <v>2349</v>
      </c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19"/>
      <c r="O21" s="42"/>
      <c r="P21" s="58"/>
      <c r="Q21" s="59">
        <f>ROUNDUP( SUM(Q27:Q234), 2)</f>
        <v>0</v>
      </c>
      <c r="R21" s="61">
        <f>(Q21+S21)</f>
        <v>0</v>
      </c>
      <c r="S21" s="59">
        <f>ROUNDUP(SUM(S27:S234),2)</f>
        <v>0</v>
      </c>
      <c r="T21" s="58"/>
      <c r="U21" s="59">
        <f>ROUNDUP( SUM(U27:U234), 2)</f>
        <v>465.3</v>
      </c>
      <c r="V21" s="61">
        <f>(U21+W21)</f>
        <v>-0.36000000000001364</v>
      </c>
      <c r="W21" s="59">
        <f>ROUNDUP(SUM(W27:W234),2)</f>
        <v>-465.66</v>
      </c>
      <c r="X21" s="58"/>
      <c r="Y21" s="59">
        <f>ROUNDUP( SUM(Y27:Y234), 2)</f>
        <v>0</v>
      </c>
      <c r="Z21" s="61">
        <f>(Y21+AA21)</f>
        <v>0</v>
      </c>
      <c r="AA21" s="59">
        <f>ROUNDUP(SUM(AA27:AA234),2)</f>
        <v>0</v>
      </c>
      <c r="AB21" s="58"/>
      <c r="AC21" s="59">
        <f>ROUNDUP( SUM(AC27:AC234), 2)</f>
        <v>0</v>
      </c>
      <c r="AD21" s="61">
        <f>(AC21+AE21)</f>
        <v>0</v>
      </c>
      <c r="AE21" s="59">
        <f>ROUNDUP(SUM(AE27:AE234),2)</f>
        <v>0</v>
      </c>
      <c r="AF21" s="58"/>
      <c r="AG21" s="59">
        <f>ROUNDUP( SUM(AG27:AG234), 2)</f>
        <v>176.76</v>
      </c>
      <c r="AH21" s="61">
        <f>(AG21+AI21)</f>
        <v>-0.24000000000000909</v>
      </c>
      <c r="AI21" s="59">
        <f>ROUNDUP(SUM(AI27:AI234),2)</f>
        <v>-177</v>
      </c>
      <c r="AJ21" s="58"/>
      <c r="AK21" s="59">
        <f>ROUNDUP( SUM(AK27:AK234), 2)</f>
        <v>0</v>
      </c>
      <c r="AL21" s="61">
        <f>(AK21+AM21)</f>
        <v>0</v>
      </c>
      <c r="AM21" s="59">
        <f>ROUNDUP(SUM(AM27:AM234),2)</f>
        <v>0</v>
      </c>
      <c r="AN21" s="58"/>
      <c r="AO21" s="59">
        <f>ROUNDUP( SUM(AO27:AO234), 2)</f>
        <v>0</v>
      </c>
      <c r="AP21" s="61">
        <f>(AO21+AQ21)</f>
        <v>0</v>
      </c>
      <c r="AQ21" s="59">
        <f>ROUNDUP(SUM(AQ27:AQ234),2)</f>
        <v>0</v>
      </c>
      <c r="AR21" s="58"/>
      <c r="AS21" s="59">
        <f>ROUNDUP( SUM(AS27:AS234), 2)</f>
        <v>0</v>
      </c>
      <c r="AT21" s="61">
        <f>(AS21+AU21)</f>
        <v>0</v>
      </c>
      <c r="AU21" s="59">
        <f>ROUNDUP(SUM(AU27:AU234),2)</f>
        <v>0</v>
      </c>
      <c r="AV21" s="58"/>
      <c r="AW21" s="59">
        <f>ROUNDUP( SUM(AW27:AW234), 2)</f>
        <v>0</v>
      </c>
      <c r="AX21" s="61">
        <f>(AW21+AY21)</f>
        <v>0</v>
      </c>
      <c r="AY21" s="59">
        <f>ROUNDUP(SUM(AY27:AY234),2)</f>
        <v>0</v>
      </c>
      <c r="AZ21" s="58"/>
      <c r="BA21" s="59">
        <f>ROUNDUP( SUM(BA27:BA234), 2)</f>
        <v>0</v>
      </c>
      <c r="BB21" s="61">
        <f>(BA21+BC21)</f>
        <v>0</v>
      </c>
      <c r="BC21" s="59">
        <f>ROUNDUP(SUM(BC27:BC234),2)</f>
        <v>0</v>
      </c>
      <c r="BD21" s="58"/>
      <c r="BE21" s="59">
        <f>ROUNDUP( SUM(BE27:BE234), 2)</f>
        <v>0</v>
      </c>
      <c r="BF21" s="61">
        <f>(BE21+BG21)</f>
        <v>0</v>
      </c>
      <c r="BG21" s="59">
        <f>ROUNDUP(SUM(BG27:BG234),2)</f>
        <v>0</v>
      </c>
      <c r="BH21" s="58"/>
      <c r="BI21" s="59">
        <f>ROUNDUP( SUM(BI27:BI234), 2)</f>
        <v>0</v>
      </c>
      <c r="BJ21" s="61">
        <f>(BI21+BK21)</f>
        <v>0</v>
      </c>
      <c r="BK21" s="59">
        <f>ROUNDUP(SUM(BK27:BK234),2)</f>
        <v>0</v>
      </c>
    </row>
    <row r="22" spans="1:63" ht="14.25" customHeight="1" x14ac:dyDescent="0.25">
      <c r="A22" s="41"/>
      <c r="B22" s="123" t="s">
        <v>2350</v>
      </c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19"/>
      <c r="O22" s="42"/>
      <c r="P22" s="58"/>
      <c r="Q22" s="62"/>
      <c r="R22" s="63">
        <f>MAX(SUM(R27:R234),1)</f>
        <v>1</v>
      </c>
      <c r="S22" s="62"/>
      <c r="T22" s="58"/>
      <c r="U22" s="62"/>
      <c r="V22" s="63">
        <f>MAX(SUM(V27:V234),1)</f>
        <v>39</v>
      </c>
      <c r="W22" s="62"/>
      <c r="X22" s="58"/>
      <c r="Y22" s="62"/>
      <c r="Z22" s="63">
        <f>MAX(SUM(Z27:Z234),1)</f>
        <v>1</v>
      </c>
      <c r="AA22" s="62"/>
      <c r="AB22" s="58"/>
      <c r="AC22" s="62"/>
      <c r="AD22" s="63">
        <f>MAX(SUM(AD27:AD234),1)</f>
        <v>1</v>
      </c>
      <c r="AE22" s="62"/>
      <c r="AF22" s="58"/>
      <c r="AG22" s="62"/>
      <c r="AH22" s="63">
        <f>MAX(SUM(AH27:AH234),1)</f>
        <v>30</v>
      </c>
      <c r="AI22" s="62"/>
      <c r="AJ22" s="58"/>
      <c r="AK22" s="62"/>
      <c r="AL22" s="63">
        <f>MAX(SUM(AL27:AL234),1)</f>
        <v>1</v>
      </c>
      <c r="AM22" s="62"/>
      <c r="AN22" s="58"/>
      <c r="AO22" s="62"/>
      <c r="AP22" s="63">
        <f>MAX(SUM(AP27:AP234),1)</f>
        <v>1</v>
      </c>
      <c r="AQ22" s="62"/>
      <c r="AR22" s="58"/>
      <c r="AS22" s="62"/>
      <c r="AT22" s="63">
        <f>MAX(SUM(AT27:AT234),1)</f>
        <v>1</v>
      </c>
      <c r="AU22" s="62"/>
      <c r="AV22" s="58"/>
      <c r="AW22" s="62"/>
      <c r="AX22" s="63">
        <f>MAX(SUM(AX27:AX234),1)</f>
        <v>1</v>
      </c>
      <c r="AY22" s="62"/>
      <c r="AZ22" s="58"/>
      <c r="BA22" s="62"/>
      <c r="BB22" s="63">
        <f>MAX(SUM(BB27:BB234),1)</f>
        <v>1</v>
      </c>
      <c r="BC22" s="62"/>
      <c r="BD22" s="58"/>
      <c r="BE22" s="62"/>
      <c r="BF22" s="63">
        <f>MAX(SUM(BF27:BF234),1)</f>
        <v>1</v>
      </c>
      <c r="BG22" s="62"/>
      <c r="BH22" s="58"/>
      <c r="BI22" s="62"/>
      <c r="BJ22" s="63">
        <f>MAX(SUM(BJ27:BJ234),1)</f>
        <v>1</v>
      </c>
      <c r="BK22" s="62"/>
    </row>
    <row r="23" spans="1:63" ht="14.25" customHeight="1" x14ac:dyDescent="0.25">
      <c r="A23" s="41"/>
      <c r="B23" s="123" t="s">
        <v>2336</v>
      </c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19"/>
      <c r="O23" s="42"/>
      <c r="P23" s="64"/>
      <c r="Q23" s="65">
        <f t="array" ref="Q23">INDEX(Settings!$H:$H,MATCH('WALV avond 2'!$D$9,Settings!$F:$F,0))</f>
        <v>4028</v>
      </c>
      <c r="R23" s="66">
        <f>$D$5</f>
        <v>5099</v>
      </c>
      <c r="S23" s="65">
        <f t="array" ref="S23">INDEX(Settings!$G:$G,MATCH('WALV avond 2'!$D$9,Settings!$F:$F,0))</f>
        <v>8028</v>
      </c>
      <c r="T23" s="64"/>
      <c r="U23" s="65">
        <f t="array" ref="U23">INDEX(Settings!$H:$H,MATCH('WALV avond 2'!$D$9,Settings!$F:$F,0))</f>
        <v>4028</v>
      </c>
      <c r="V23" s="66">
        <f>$D$5</f>
        <v>5099</v>
      </c>
      <c r="W23" s="65">
        <f t="array" ref="W23">INDEX(Settings!$G:$G,MATCH('WALV avond 2'!$D$9,Settings!$F:$F,0))</f>
        <v>8028</v>
      </c>
      <c r="X23" s="64"/>
      <c r="Y23" s="65">
        <f t="array" ref="Y23">INDEX(Settings!$H:$H,MATCH('WALV avond 2'!$D$9,Settings!$F:$F,0))</f>
        <v>4028</v>
      </c>
      <c r="Z23" s="66">
        <f>$D$5</f>
        <v>5099</v>
      </c>
      <c r="AA23" s="65">
        <f t="array" ref="AA23">INDEX(Settings!$G:$G,MATCH('WALV avond 2'!$D$9,Settings!$F:$F,0))</f>
        <v>8028</v>
      </c>
      <c r="AB23" s="64"/>
      <c r="AC23" s="65">
        <f t="array" ref="AC23">INDEX(Settings!$H:$H,MATCH('WALV avond 2'!$D$9,Settings!$F:$F,0))</f>
        <v>4028</v>
      </c>
      <c r="AD23" s="66">
        <f>$D$5</f>
        <v>5099</v>
      </c>
      <c r="AE23" s="65">
        <f t="array" ref="AE23">INDEX(Settings!$G:$G,MATCH('WALV avond 2'!$D$9,Settings!$F:$F,0))</f>
        <v>8028</v>
      </c>
      <c r="AF23" s="64"/>
      <c r="AG23" s="65">
        <f t="array" ref="AG23">INDEX(Settings!$H:$H,MATCH('WALV avond 2'!$D$9,Settings!$F:$F,0))</f>
        <v>4028</v>
      </c>
      <c r="AH23" s="66">
        <f>$D$5</f>
        <v>5099</v>
      </c>
      <c r="AI23" s="65">
        <f t="array" ref="AI23">INDEX(Settings!$G:$G,MATCH('WALV avond 2'!$D$9,Settings!$F:$F,0))</f>
        <v>8028</v>
      </c>
      <c r="AJ23" s="64"/>
      <c r="AK23" s="65">
        <f t="array" ref="AK23">INDEX(Settings!$H:$H,MATCH('WALV avond 2'!$D$9,Settings!$F:$F,0))</f>
        <v>4028</v>
      </c>
      <c r="AL23" s="66">
        <f>$D$5</f>
        <v>5099</v>
      </c>
      <c r="AM23" s="65">
        <f t="array" ref="AM23">INDEX(Settings!$G:$G,MATCH('WALV avond 2'!$D$9,Settings!$F:$F,0))</f>
        <v>8028</v>
      </c>
      <c r="AN23" s="64"/>
      <c r="AO23" s="65">
        <f t="array" ref="AO23">INDEX(Settings!$H:$H,MATCH('WALV avond 2'!$D$9,Settings!$F:$F,0))</f>
        <v>4028</v>
      </c>
      <c r="AP23" s="66">
        <f>$D$5</f>
        <v>5099</v>
      </c>
      <c r="AQ23" s="65">
        <f t="array" ref="AQ23">INDEX(Settings!$G:$G,MATCH('WALV avond 2'!$D$9,Settings!$F:$F,0))</f>
        <v>8028</v>
      </c>
      <c r="AR23" s="64"/>
      <c r="AS23" s="65">
        <f t="array" ref="AS23">INDEX(Settings!$H:$H,MATCH('WALV avond 2'!$D$9,Settings!$F:$F,0))</f>
        <v>4028</v>
      </c>
      <c r="AT23" s="66">
        <f>$D$5</f>
        <v>5099</v>
      </c>
      <c r="AU23" s="65">
        <f t="array" ref="AU23">INDEX(Settings!$G:$G,MATCH('WALV avond 2'!$D$9,Settings!$F:$F,0))</f>
        <v>8028</v>
      </c>
      <c r="AV23" s="64"/>
      <c r="AW23" s="65">
        <f t="array" ref="AW23">INDEX(Settings!$H:$H,MATCH('WALV avond 2'!$D$9,Settings!$F:$F,0))</f>
        <v>4028</v>
      </c>
      <c r="AX23" s="66">
        <f>$D$5</f>
        <v>5099</v>
      </c>
      <c r="AY23" s="65">
        <f t="array" ref="AY23">INDEX(Settings!$G:$G,MATCH('WALV avond 2'!$D$9,Settings!$F:$F,0))</f>
        <v>8028</v>
      </c>
      <c r="AZ23" s="64"/>
      <c r="BA23" s="65">
        <f t="array" ref="BA23">INDEX(Settings!$H:$H,MATCH('WALV avond 2'!$D$9,Settings!$F:$F,0))</f>
        <v>4028</v>
      </c>
      <c r="BB23" s="66">
        <f>$D$5</f>
        <v>5099</v>
      </c>
      <c r="BC23" s="65">
        <f t="array" ref="BC23">INDEX(Settings!$G:$G,MATCH('WALV avond 2'!$D$9,Settings!$F:$F,0))</f>
        <v>8028</v>
      </c>
      <c r="BD23" s="64"/>
      <c r="BE23" s="65">
        <f t="array" ref="BE23">INDEX(Settings!$H:$H,MATCH('WALV avond 2'!$D$9,Settings!$F:$F,0))</f>
        <v>4028</v>
      </c>
      <c r="BF23" s="66">
        <f>$D$5</f>
        <v>5099</v>
      </c>
      <c r="BG23" s="65">
        <f t="array" ref="BG23">INDEX(Settings!$G:$G,MATCH('WALV avond 2'!$D$9,Settings!$F:$F,0))</f>
        <v>8028</v>
      </c>
      <c r="BH23" s="64"/>
      <c r="BI23" s="65">
        <f t="array" ref="BI23">INDEX(Settings!$H:$H,MATCH('WALV avond 2'!$D$9,Settings!$F:$F,0))</f>
        <v>4028</v>
      </c>
      <c r="BJ23" s="66">
        <f>$D$5</f>
        <v>5099</v>
      </c>
      <c r="BK23" s="65">
        <f t="array" ref="BK23">INDEX(Settings!$G:$G,MATCH('WALV avond 2'!$D$9,Settings!$F:$F,0))</f>
        <v>8028</v>
      </c>
    </row>
    <row r="24" spans="1:63" ht="14.25" customHeight="1" x14ac:dyDescent="0.25">
      <c r="A24" s="41"/>
      <c r="B24" s="123" t="s">
        <v>2351</v>
      </c>
      <c r="C24" s="122"/>
      <c r="D24" s="122"/>
      <c r="E24" s="122"/>
      <c r="F24" s="122"/>
      <c r="G24" s="122"/>
      <c r="H24" s="122"/>
      <c r="I24" s="122"/>
      <c r="J24" s="122"/>
      <c r="K24" s="122"/>
      <c r="L24" s="122"/>
      <c r="M24" s="122"/>
      <c r="N24" s="119"/>
      <c r="O24" s="42"/>
      <c r="P24" s="124" t="s">
        <v>2352</v>
      </c>
      <c r="Q24" s="122"/>
      <c r="R24" s="122"/>
      <c r="S24" s="119"/>
      <c r="T24" s="124" t="s">
        <v>2353</v>
      </c>
      <c r="U24" s="122"/>
      <c r="V24" s="122"/>
      <c r="W24" s="119"/>
      <c r="X24" s="124" t="s">
        <v>2354</v>
      </c>
      <c r="Y24" s="122"/>
      <c r="Z24" s="122"/>
      <c r="AA24" s="119"/>
      <c r="AB24" s="124" t="s">
        <v>2355</v>
      </c>
      <c r="AC24" s="122"/>
      <c r="AD24" s="122"/>
      <c r="AE24" s="119"/>
      <c r="AF24" s="124" t="s">
        <v>2389</v>
      </c>
      <c r="AG24" s="122"/>
      <c r="AH24" s="122"/>
      <c r="AI24" s="119"/>
      <c r="AJ24" s="124" t="s">
        <v>2382</v>
      </c>
      <c r="AK24" s="122"/>
      <c r="AL24" s="122"/>
      <c r="AM24" s="119"/>
      <c r="AN24" s="124" t="s">
        <v>2382</v>
      </c>
      <c r="AO24" s="122"/>
      <c r="AP24" s="122"/>
      <c r="AQ24" s="119"/>
      <c r="AR24" s="124" t="s">
        <v>2382</v>
      </c>
      <c r="AS24" s="122"/>
      <c r="AT24" s="122"/>
      <c r="AU24" s="119"/>
      <c r="AV24" s="124" t="s">
        <v>2382</v>
      </c>
      <c r="AW24" s="122"/>
      <c r="AX24" s="122"/>
      <c r="AY24" s="119"/>
      <c r="AZ24" s="124" t="s">
        <v>2382</v>
      </c>
      <c r="BA24" s="122"/>
      <c r="BB24" s="122"/>
      <c r="BC24" s="119"/>
      <c r="BD24" s="124" t="s">
        <v>2382</v>
      </c>
      <c r="BE24" s="122"/>
      <c r="BF24" s="122"/>
      <c r="BG24" s="119"/>
      <c r="BH24" s="124" t="s">
        <v>2382</v>
      </c>
      <c r="BI24" s="122"/>
      <c r="BJ24" s="122"/>
      <c r="BK24" s="119"/>
    </row>
    <row r="25" spans="1:63" ht="14.25" customHeight="1" x14ac:dyDescent="0.25">
      <c r="A25" s="41"/>
      <c r="B25" s="42"/>
      <c r="C25" s="28"/>
      <c r="D25" s="42"/>
      <c r="E25" s="42"/>
      <c r="F25" s="42"/>
      <c r="G25" s="54"/>
      <c r="H25" s="54"/>
      <c r="I25" s="38"/>
      <c r="J25" s="54"/>
      <c r="K25" s="54"/>
      <c r="L25" s="54"/>
      <c r="M25" s="54"/>
      <c r="N25" s="54"/>
      <c r="O25" s="42"/>
      <c r="P25" s="67"/>
      <c r="Q25" s="51"/>
      <c r="R25" s="51"/>
      <c r="S25" s="51"/>
      <c r="T25" s="67"/>
      <c r="U25" s="51"/>
      <c r="V25" s="51"/>
      <c r="W25" s="51"/>
      <c r="X25" s="67"/>
      <c r="Y25" s="51"/>
      <c r="Z25" s="51"/>
      <c r="AA25" s="51"/>
      <c r="AB25" s="67"/>
      <c r="AC25" s="51"/>
      <c r="AD25" s="51"/>
      <c r="AE25" s="51"/>
      <c r="AF25" s="67"/>
      <c r="AG25" s="51"/>
      <c r="AH25" s="51"/>
      <c r="AI25" s="51"/>
      <c r="AJ25" s="67"/>
      <c r="AK25" s="51"/>
      <c r="AL25" s="51"/>
      <c r="AM25" s="51"/>
      <c r="AN25" s="67"/>
      <c r="AO25" s="51"/>
      <c r="AP25" s="51"/>
      <c r="AQ25" s="51"/>
      <c r="AR25" s="67"/>
      <c r="AS25" s="51"/>
      <c r="AT25" s="51"/>
      <c r="AU25" s="51"/>
      <c r="AV25" s="67"/>
      <c r="AW25" s="51"/>
      <c r="AX25" s="51"/>
      <c r="AY25" s="51"/>
      <c r="AZ25" s="67"/>
      <c r="BA25" s="51"/>
      <c r="BB25" s="51"/>
      <c r="BC25" s="51"/>
      <c r="BD25" s="67"/>
      <c r="BE25" s="51"/>
      <c r="BF25" s="51"/>
      <c r="BG25" s="51"/>
      <c r="BH25" s="67"/>
      <c r="BI25" s="51"/>
      <c r="BJ25" s="51"/>
      <c r="BK25" s="51"/>
    </row>
    <row r="26" spans="1:63" ht="15" customHeight="1" x14ac:dyDescent="0.25">
      <c r="A26" s="41"/>
      <c r="B26" s="68" t="s">
        <v>2359</v>
      </c>
      <c r="C26" s="42"/>
      <c r="D26" s="42"/>
      <c r="E26" s="42"/>
      <c r="F26" s="127" t="s">
        <v>2360</v>
      </c>
      <c r="G26" s="27" t="s">
        <v>2323</v>
      </c>
      <c r="H26" s="28" t="s">
        <v>2324</v>
      </c>
      <c r="I26" s="46" t="s">
        <v>2325</v>
      </c>
      <c r="J26" s="28" t="s">
        <v>2326</v>
      </c>
      <c r="K26" s="28" t="s">
        <v>2327</v>
      </c>
      <c r="L26" s="47" t="s">
        <v>2337</v>
      </c>
      <c r="M26" s="47" t="s">
        <v>2338</v>
      </c>
      <c r="N26" s="47" t="s">
        <v>2339</v>
      </c>
      <c r="O26" s="42"/>
      <c r="P26" s="69" t="s">
        <v>2361</v>
      </c>
      <c r="Q26" s="70" t="s">
        <v>2362</v>
      </c>
      <c r="R26" s="71"/>
      <c r="S26" s="70" t="s">
        <v>2363</v>
      </c>
      <c r="T26" s="69" t="s">
        <v>2361</v>
      </c>
      <c r="U26" s="70" t="s">
        <v>2362</v>
      </c>
      <c r="V26" s="71"/>
      <c r="W26" s="70" t="s">
        <v>2363</v>
      </c>
      <c r="X26" s="69" t="s">
        <v>2361</v>
      </c>
      <c r="Y26" s="70" t="s">
        <v>2362</v>
      </c>
      <c r="Z26" s="71"/>
      <c r="AA26" s="70" t="s">
        <v>2363</v>
      </c>
      <c r="AB26" s="69" t="s">
        <v>2361</v>
      </c>
      <c r="AC26" s="70" t="s">
        <v>2362</v>
      </c>
      <c r="AD26" s="71"/>
      <c r="AE26" s="70" t="s">
        <v>2363</v>
      </c>
      <c r="AF26" s="69" t="s">
        <v>2361</v>
      </c>
      <c r="AG26" s="70" t="s">
        <v>2362</v>
      </c>
      <c r="AH26" s="71"/>
      <c r="AI26" s="70" t="s">
        <v>2363</v>
      </c>
      <c r="AJ26" s="69" t="s">
        <v>2361</v>
      </c>
      <c r="AK26" s="70" t="s">
        <v>2362</v>
      </c>
      <c r="AL26" s="71"/>
      <c r="AM26" s="70" t="s">
        <v>2363</v>
      </c>
      <c r="AN26" s="69" t="s">
        <v>2361</v>
      </c>
      <c r="AO26" s="70" t="s">
        <v>2362</v>
      </c>
      <c r="AP26" s="71"/>
      <c r="AQ26" s="70" t="s">
        <v>2363</v>
      </c>
      <c r="AR26" s="69" t="s">
        <v>2361</v>
      </c>
      <c r="AS26" s="70" t="s">
        <v>2362</v>
      </c>
      <c r="AT26" s="71"/>
      <c r="AU26" s="70" t="s">
        <v>2363</v>
      </c>
      <c r="AV26" s="69" t="s">
        <v>2361</v>
      </c>
      <c r="AW26" s="70" t="s">
        <v>2362</v>
      </c>
      <c r="AX26" s="71"/>
      <c r="AY26" s="70" t="s">
        <v>2363</v>
      </c>
      <c r="AZ26" s="69" t="s">
        <v>2361</v>
      </c>
      <c r="BA26" s="70" t="s">
        <v>2362</v>
      </c>
      <c r="BB26" s="71"/>
      <c r="BC26" s="70" t="s">
        <v>2363</v>
      </c>
      <c r="BD26" s="69" t="s">
        <v>2361</v>
      </c>
      <c r="BE26" s="70" t="s">
        <v>2362</v>
      </c>
      <c r="BF26" s="71"/>
      <c r="BG26" s="70" t="s">
        <v>2363</v>
      </c>
      <c r="BH26" s="69" t="s">
        <v>2361</v>
      </c>
      <c r="BI26" s="70" t="s">
        <v>2362</v>
      </c>
      <c r="BJ26" s="71"/>
      <c r="BK26" s="70" t="s">
        <v>2363</v>
      </c>
    </row>
    <row r="27" spans="1:63" ht="14.25" customHeight="1" x14ac:dyDescent="0.25">
      <c r="A27" s="41"/>
      <c r="B27" s="72" t="s">
        <v>2364</v>
      </c>
      <c r="C27" s="42"/>
      <c r="D27" s="42"/>
      <c r="E27" s="42"/>
      <c r="F27" s="128"/>
      <c r="G27" s="27">
        <f t="shared" ref="G27:G32" si="11">IF($I27="","",$D$8)</f>
        <v>44358</v>
      </c>
      <c r="H27" s="27" t="str">
        <f>Settings!$B$1</f>
        <v>904097D</v>
      </c>
      <c r="I27" s="28">
        <v>1300</v>
      </c>
      <c r="J27" s="27" t="str">
        <f t="shared" ref="J27:J32" si="12">IF($I27="","",$D$7)</f>
        <v>21.3.2</v>
      </c>
      <c r="K27" s="27" t="s">
        <v>2365</v>
      </c>
      <c r="L27" s="73">
        <f t="shared" ref="L27:L32" si="13">IF(I27="","",-SUMIFS(27:27,$20:$20,"=Credit"))</f>
        <v>0</v>
      </c>
      <c r="M27" s="74">
        <v>0</v>
      </c>
      <c r="N27" s="73">
        <f t="shared" ref="N27:N32" si="14">IF(I27="","",L27+M27)</f>
        <v>0</v>
      </c>
      <c r="O27" s="42"/>
      <c r="P27" s="75"/>
      <c r="Q27" s="44">
        <f>SUM(R27:R234)*5*Settings!B2</f>
        <v>0</v>
      </c>
      <c r="R27" s="76"/>
      <c r="S27" s="44">
        <f t="shared" ref="S27:S32" si="15">-ROUNDUP( R27 * ( Q$21 / R$22 ), 2)</f>
        <v>0</v>
      </c>
      <c r="T27" s="75"/>
      <c r="U27" s="44">
        <f>-M27-Q27</f>
        <v>0</v>
      </c>
      <c r="V27" s="76"/>
      <c r="W27" s="44">
        <f t="shared" ref="W27:W32" si="16">-ROUNDUP( V27 * ( U$21 / V$22 ), 2)</f>
        <v>0</v>
      </c>
      <c r="X27" s="75"/>
      <c r="Y27" s="44"/>
      <c r="Z27" s="76"/>
      <c r="AA27" s="44">
        <f t="shared" ref="AA27:AA32" si="17">-ROUNDUP( Z27 * ( Y$21 / Z$22 ), 2)</f>
        <v>0</v>
      </c>
      <c r="AB27" s="75"/>
      <c r="AC27" s="44"/>
      <c r="AD27" s="76"/>
      <c r="AE27" s="44">
        <f t="shared" ref="AE27:AE32" si="18">-ROUNDUP( AD27 * ( AC$21 / AD$22 ), 2)</f>
        <v>0</v>
      </c>
      <c r="AF27" s="75"/>
      <c r="AG27" s="44"/>
      <c r="AH27" s="76"/>
      <c r="AI27" s="44">
        <f t="shared" ref="AI27:AI32" si="19">-ROUNDUP( AH27 * ( AG$21 / AH$22 ), 2)</f>
        <v>0</v>
      </c>
      <c r="AJ27" s="75"/>
      <c r="AK27" s="44"/>
      <c r="AL27" s="76"/>
      <c r="AM27" s="44">
        <f t="shared" ref="AM27:AM32" si="20">-ROUNDUP( AL27 * ( AK$21 / AL$22 ), 2)</f>
        <v>0</v>
      </c>
      <c r="AN27" s="75"/>
      <c r="AO27" s="44"/>
      <c r="AP27" s="76"/>
      <c r="AQ27" s="44">
        <f t="shared" ref="AQ27:AQ32" si="21">-ROUNDUP( AP27 * ( AO$21 / AP$22 ), 2)</f>
        <v>0</v>
      </c>
      <c r="AR27" s="75"/>
      <c r="AS27" s="44"/>
      <c r="AT27" s="76"/>
      <c r="AU27" s="44">
        <f t="shared" ref="AU27:AU32" si="22">-ROUNDUP( AT27 * ( AS$21 / AT$22 ), 2)</f>
        <v>0</v>
      </c>
      <c r="AV27" s="75"/>
      <c r="AW27" s="44"/>
      <c r="AX27" s="76"/>
      <c r="AY27" s="44">
        <f t="shared" ref="AY27:AY32" si="23">-ROUNDUP( AX27 * ( AW$21 / AX$22 ), 2)</f>
        <v>0</v>
      </c>
      <c r="AZ27" s="75"/>
      <c r="BA27" s="44"/>
      <c r="BB27" s="76"/>
      <c r="BC27" s="44">
        <f t="shared" ref="BC27:BC32" si="24">-ROUNDUP( BB27 * ( BA$21 / BB$22 ), 2)</f>
        <v>0</v>
      </c>
      <c r="BD27" s="75"/>
      <c r="BE27" s="44"/>
      <c r="BF27" s="76"/>
      <c r="BG27" s="44">
        <f t="shared" ref="BG27:BG32" si="25">-ROUNDUP( BF27 * ( BE$21 / BF$22 ), 2)</f>
        <v>0</v>
      </c>
      <c r="BH27" s="75"/>
      <c r="BI27" s="44"/>
      <c r="BJ27" s="76"/>
      <c r="BK27" s="44">
        <f t="shared" ref="BK27:BK32" si="26">-ROUNDUP( BJ27 * ( BI$21 / BJ$22 ), 2)</f>
        <v>0</v>
      </c>
    </row>
    <row r="28" spans="1:63" ht="14.25" customHeight="1" x14ac:dyDescent="0.25">
      <c r="A28" s="41"/>
      <c r="B28" s="77" t="s">
        <v>2366</v>
      </c>
      <c r="C28" s="42"/>
      <c r="D28" s="42"/>
      <c r="E28" s="42"/>
      <c r="F28" s="128"/>
      <c r="G28" s="27">
        <f t="shared" si="11"/>
        <v>44358</v>
      </c>
      <c r="H28" s="27" t="str">
        <f>Settings!$B$1</f>
        <v>904097D</v>
      </c>
      <c r="I28" s="28">
        <v>1300</v>
      </c>
      <c r="J28" s="27" t="str">
        <f t="shared" si="12"/>
        <v>21.3.2</v>
      </c>
      <c r="K28" s="27" t="s">
        <v>2367</v>
      </c>
      <c r="L28" s="73">
        <f t="shared" si="13"/>
        <v>0</v>
      </c>
      <c r="M28" s="74">
        <v>0</v>
      </c>
      <c r="N28" s="73">
        <f t="shared" si="14"/>
        <v>0</v>
      </c>
      <c r="O28" s="42"/>
      <c r="P28" s="75"/>
      <c r="Q28" s="44"/>
      <c r="R28" s="76"/>
      <c r="S28" s="44">
        <f t="shared" si="15"/>
        <v>0</v>
      </c>
      <c r="T28" s="75"/>
      <c r="U28" s="44"/>
      <c r="V28" s="76"/>
      <c r="W28" s="44">
        <f t="shared" si="16"/>
        <v>0</v>
      </c>
      <c r="X28" s="75"/>
      <c r="Y28" s="44">
        <f>-M28</f>
        <v>0</v>
      </c>
      <c r="Z28" s="76"/>
      <c r="AA28" s="44">
        <f t="shared" si="17"/>
        <v>0</v>
      </c>
      <c r="AB28" s="75"/>
      <c r="AC28" s="44"/>
      <c r="AD28" s="76"/>
      <c r="AE28" s="44">
        <f t="shared" si="18"/>
        <v>0</v>
      </c>
      <c r="AF28" s="75"/>
      <c r="AG28" s="44"/>
      <c r="AH28" s="76"/>
      <c r="AI28" s="44">
        <f t="shared" si="19"/>
        <v>0</v>
      </c>
      <c r="AJ28" s="75"/>
      <c r="AK28" s="44"/>
      <c r="AL28" s="76"/>
      <c r="AM28" s="44">
        <f t="shared" si="20"/>
        <v>0</v>
      </c>
      <c r="AN28" s="75"/>
      <c r="AO28" s="44"/>
      <c r="AP28" s="76"/>
      <c r="AQ28" s="44">
        <f t="shared" si="21"/>
        <v>0</v>
      </c>
      <c r="AR28" s="75"/>
      <c r="AS28" s="44"/>
      <c r="AT28" s="76"/>
      <c r="AU28" s="44">
        <f t="shared" si="22"/>
        <v>0</v>
      </c>
      <c r="AV28" s="75"/>
      <c r="AW28" s="44"/>
      <c r="AX28" s="76"/>
      <c r="AY28" s="44">
        <f t="shared" si="23"/>
        <v>0</v>
      </c>
      <c r="AZ28" s="75"/>
      <c r="BA28" s="44"/>
      <c r="BB28" s="76"/>
      <c r="BC28" s="44">
        <f t="shared" si="24"/>
        <v>0</v>
      </c>
      <c r="BD28" s="75"/>
      <c r="BE28" s="44"/>
      <c r="BF28" s="76"/>
      <c r="BG28" s="44">
        <f t="shared" si="25"/>
        <v>0</v>
      </c>
      <c r="BH28" s="75"/>
      <c r="BI28" s="44"/>
      <c r="BJ28" s="76"/>
      <c r="BK28" s="44">
        <f t="shared" si="26"/>
        <v>0</v>
      </c>
    </row>
    <row r="29" spans="1:63" ht="14.25" customHeight="1" x14ac:dyDescent="0.25">
      <c r="A29" s="41"/>
      <c r="B29" s="78" t="s">
        <v>2368</v>
      </c>
      <c r="C29" s="42"/>
      <c r="D29" s="42"/>
      <c r="E29" s="42"/>
      <c r="F29" s="128"/>
      <c r="G29" s="27">
        <f t="shared" si="11"/>
        <v>44358</v>
      </c>
      <c r="H29" s="27" t="str">
        <f>Settings!$B$1</f>
        <v>904097D</v>
      </c>
      <c r="I29" s="28">
        <v>1300</v>
      </c>
      <c r="J29" s="27" t="str">
        <f t="shared" si="12"/>
        <v>21.3.2</v>
      </c>
      <c r="K29" s="27" t="s">
        <v>2369</v>
      </c>
      <c r="L29" s="73">
        <f t="shared" si="13"/>
        <v>0</v>
      </c>
      <c r="M29" s="74">
        <v>0</v>
      </c>
      <c r="N29" s="73">
        <f t="shared" si="14"/>
        <v>0</v>
      </c>
      <c r="O29" s="42"/>
      <c r="P29" s="75"/>
      <c r="Q29" s="44"/>
      <c r="R29" s="76"/>
      <c r="S29" s="44">
        <f t="shared" si="15"/>
        <v>0</v>
      </c>
      <c r="T29" s="75"/>
      <c r="U29" s="44"/>
      <c r="V29" s="76"/>
      <c r="W29" s="44">
        <f t="shared" si="16"/>
        <v>0</v>
      </c>
      <c r="X29" s="75"/>
      <c r="Y29" s="44"/>
      <c r="Z29" s="76"/>
      <c r="AA29" s="44">
        <f t="shared" si="17"/>
        <v>0</v>
      </c>
      <c r="AB29" s="75"/>
      <c r="AC29" s="44">
        <f>-M29</f>
        <v>0</v>
      </c>
      <c r="AD29" s="76"/>
      <c r="AE29" s="44">
        <f t="shared" si="18"/>
        <v>0</v>
      </c>
      <c r="AF29" s="75"/>
      <c r="AG29" s="44"/>
      <c r="AH29" s="76"/>
      <c r="AI29" s="44">
        <f t="shared" si="19"/>
        <v>0</v>
      </c>
      <c r="AJ29" s="75"/>
      <c r="AK29" s="44"/>
      <c r="AL29" s="76"/>
      <c r="AM29" s="44">
        <f t="shared" si="20"/>
        <v>0</v>
      </c>
      <c r="AN29" s="75"/>
      <c r="AO29" s="44"/>
      <c r="AP29" s="76"/>
      <c r="AQ29" s="44">
        <f t="shared" si="21"/>
        <v>0</v>
      </c>
      <c r="AR29" s="75"/>
      <c r="AS29" s="44"/>
      <c r="AT29" s="76"/>
      <c r="AU29" s="44">
        <f t="shared" si="22"/>
        <v>0</v>
      </c>
      <c r="AV29" s="75"/>
      <c r="AW29" s="44"/>
      <c r="AX29" s="76"/>
      <c r="AY29" s="44">
        <f t="shared" si="23"/>
        <v>0</v>
      </c>
      <c r="AZ29" s="75"/>
      <c r="BA29" s="44"/>
      <c r="BB29" s="76"/>
      <c r="BC29" s="44">
        <f t="shared" si="24"/>
        <v>0</v>
      </c>
      <c r="BD29" s="75"/>
      <c r="BE29" s="44"/>
      <c r="BF29" s="76"/>
      <c r="BG29" s="44">
        <f t="shared" si="25"/>
        <v>0</v>
      </c>
      <c r="BH29" s="75"/>
      <c r="BI29" s="44"/>
      <c r="BJ29" s="76"/>
      <c r="BK29" s="44">
        <f t="shared" si="26"/>
        <v>0</v>
      </c>
    </row>
    <row r="30" spans="1:63" ht="14.25" customHeight="1" x14ac:dyDescent="0.25">
      <c r="A30" s="41"/>
      <c r="B30" s="25" t="s">
        <v>2370</v>
      </c>
      <c r="C30" s="42"/>
      <c r="D30" s="42"/>
      <c r="E30" s="42"/>
      <c r="F30" s="128"/>
      <c r="G30" s="27">
        <f t="shared" si="11"/>
        <v>44358</v>
      </c>
      <c r="H30" s="27"/>
      <c r="I30" s="28">
        <v>1000</v>
      </c>
      <c r="J30" s="27" t="str">
        <f t="shared" si="12"/>
        <v>21.3.2</v>
      </c>
      <c r="K30" s="27" t="s">
        <v>2371</v>
      </c>
      <c r="L30" s="79">
        <f t="shared" si="13"/>
        <v>0</v>
      </c>
      <c r="M30" s="80">
        <f t="shared" ref="M30:M32" si="27">IF(I30="","",-SUMIFS(30:30,$20:$20,"=Debit"))</f>
        <v>0</v>
      </c>
      <c r="N30" s="79">
        <f t="shared" si="14"/>
        <v>0</v>
      </c>
      <c r="O30" s="42"/>
      <c r="P30" s="75"/>
      <c r="Q30" s="44"/>
      <c r="R30" s="76"/>
      <c r="S30" s="44">
        <f t="shared" si="15"/>
        <v>0</v>
      </c>
      <c r="T30" s="75"/>
      <c r="U30" s="44"/>
      <c r="V30" s="76"/>
      <c r="W30" s="44">
        <f t="shared" si="16"/>
        <v>0</v>
      </c>
      <c r="X30" s="75"/>
      <c r="Y30" s="44"/>
      <c r="Z30" s="76"/>
      <c r="AA30" s="44">
        <f t="shared" si="17"/>
        <v>0</v>
      </c>
      <c r="AB30" s="75"/>
      <c r="AC30" s="44"/>
      <c r="AD30" s="76"/>
      <c r="AE30" s="44">
        <f t="shared" si="18"/>
        <v>0</v>
      </c>
      <c r="AF30" s="81"/>
      <c r="AG30" s="82"/>
      <c r="AH30" s="83"/>
      <c r="AI30" s="44">
        <f t="shared" si="19"/>
        <v>0</v>
      </c>
      <c r="AJ30" s="81"/>
      <c r="AK30" s="82"/>
      <c r="AL30" s="83"/>
      <c r="AM30" s="44">
        <f t="shared" si="20"/>
        <v>0</v>
      </c>
      <c r="AN30" s="81"/>
      <c r="AO30" s="82"/>
      <c r="AP30" s="83"/>
      <c r="AQ30" s="44">
        <f t="shared" si="21"/>
        <v>0</v>
      </c>
      <c r="AR30" s="81"/>
      <c r="AS30" s="82"/>
      <c r="AT30" s="83"/>
      <c r="AU30" s="44">
        <f t="shared" si="22"/>
        <v>0</v>
      </c>
      <c r="AV30" s="81"/>
      <c r="AW30" s="82"/>
      <c r="AX30" s="83"/>
      <c r="AY30" s="44">
        <f t="shared" si="23"/>
        <v>0</v>
      </c>
      <c r="AZ30" s="81"/>
      <c r="BA30" s="82"/>
      <c r="BB30" s="83"/>
      <c r="BC30" s="44">
        <f t="shared" si="24"/>
        <v>0</v>
      </c>
      <c r="BD30" s="81"/>
      <c r="BE30" s="82"/>
      <c r="BF30" s="83"/>
      <c r="BG30" s="44">
        <f t="shared" si="25"/>
        <v>0</v>
      </c>
      <c r="BH30" s="81"/>
      <c r="BI30" s="82"/>
      <c r="BJ30" s="83"/>
      <c r="BK30" s="44">
        <f t="shared" si="26"/>
        <v>0</v>
      </c>
    </row>
    <row r="31" spans="1:63" ht="15" customHeight="1" x14ac:dyDescent="0.25">
      <c r="A31" s="41"/>
      <c r="B31" s="32" t="s">
        <v>2372</v>
      </c>
      <c r="C31" s="42"/>
      <c r="D31" s="42"/>
      <c r="E31" s="42"/>
      <c r="F31" s="128"/>
      <c r="G31" s="27">
        <f t="shared" si="11"/>
        <v>44358</v>
      </c>
      <c r="H31" s="27"/>
      <c r="I31" s="28">
        <v>1150</v>
      </c>
      <c r="J31" s="27" t="str">
        <f t="shared" si="12"/>
        <v>21.3.2</v>
      </c>
      <c r="K31" s="27" t="s">
        <v>2373</v>
      </c>
      <c r="L31" s="79">
        <f t="shared" si="13"/>
        <v>0</v>
      </c>
      <c r="M31" s="80">
        <f t="shared" si="27"/>
        <v>0</v>
      </c>
      <c r="N31" s="79">
        <f t="shared" si="14"/>
        <v>0</v>
      </c>
      <c r="O31" s="42"/>
      <c r="P31" s="75"/>
      <c r="Q31" s="44"/>
      <c r="R31" s="76"/>
      <c r="S31" s="44">
        <f t="shared" si="15"/>
        <v>0</v>
      </c>
      <c r="T31" s="75"/>
      <c r="U31" s="44"/>
      <c r="V31" s="76"/>
      <c r="W31" s="44">
        <f t="shared" si="16"/>
        <v>0</v>
      </c>
      <c r="X31" s="75"/>
      <c r="Y31" s="44"/>
      <c r="Z31" s="76"/>
      <c r="AA31" s="44">
        <f t="shared" si="17"/>
        <v>0</v>
      </c>
      <c r="AB31" s="75"/>
      <c r="AC31" s="44"/>
      <c r="AD31" s="76"/>
      <c r="AE31" s="44">
        <f t="shared" si="18"/>
        <v>0</v>
      </c>
      <c r="AF31" s="81"/>
      <c r="AG31" s="82"/>
      <c r="AH31" s="83"/>
      <c r="AI31" s="44">
        <f t="shared" si="19"/>
        <v>0</v>
      </c>
      <c r="AJ31" s="81"/>
      <c r="AK31" s="82"/>
      <c r="AL31" s="83"/>
      <c r="AM31" s="44">
        <f t="shared" si="20"/>
        <v>0</v>
      </c>
      <c r="AN31" s="81"/>
      <c r="AO31" s="82"/>
      <c r="AP31" s="83"/>
      <c r="AQ31" s="44">
        <f t="shared" si="21"/>
        <v>0</v>
      </c>
      <c r="AR31" s="81"/>
      <c r="AS31" s="82"/>
      <c r="AT31" s="83"/>
      <c r="AU31" s="44">
        <f t="shared" si="22"/>
        <v>0</v>
      </c>
      <c r="AV31" s="81"/>
      <c r="AW31" s="82"/>
      <c r="AX31" s="83"/>
      <c r="AY31" s="44">
        <f t="shared" si="23"/>
        <v>0</v>
      </c>
      <c r="AZ31" s="81"/>
      <c r="BA31" s="82"/>
      <c r="BB31" s="83"/>
      <c r="BC31" s="44">
        <f t="shared" si="24"/>
        <v>0</v>
      </c>
      <c r="BD31" s="81"/>
      <c r="BE31" s="82"/>
      <c r="BF31" s="83"/>
      <c r="BG31" s="44">
        <f t="shared" si="25"/>
        <v>0</v>
      </c>
      <c r="BH31" s="81"/>
      <c r="BI31" s="82"/>
      <c r="BJ31" s="83"/>
      <c r="BK31" s="44">
        <f t="shared" si="26"/>
        <v>0</v>
      </c>
    </row>
    <row r="32" spans="1:63" ht="14.25" customHeight="1" x14ac:dyDescent="0.25">
      <c r="A32" s="41"/>
      <c r="B32" s="42"/>
      <c r="C32" s="42"/>
      <c r="D32" s="42"/>
      <c r="E32" s="42"/>
      <c r="F32" s="129"/>
      <c r="G32" s="48" t="str">
        <f t="shared" si="11"/>
        <v/>
      </c>
      <c r="H32" s="84"/>
      <c r="I32" s="85"/>
      <c r="J32" s="48" t="str">
        <f t="shared" si="12"/>
        <v/>
      </c>
      <c r="K32" s="84"/>
      <c r="L32" s="86" t="str">
        <f t="shared" si="13"/>
        <v/>
      </c>
      <c r="M32" s="86" t="str">
        <f t="shared" si="27"/>
        <v/>
      </c>
      <c r="N32" s="86" t="str">
        <f t="shared" si="14"/>
        <v/>
      </c>
      <c r="O32" s="42"/>
      <c r="P32" s="81"/>
      <c r="Q32" s="82"/>
      <c r="R32" s="83"/>
      <c r="S32" s="44">
        <f t="shared" si="15"/>
        <v>0</v>
      </c>
      <c r="T32" s="81"/>
      <c r="U32" s="99">
        <v>465.3</v>
      </c>
      <c r="V32" s="83"/>
      <c r="W32" s="44">
        <f t="shared" si="16"/>
        <v>0</v>
      </c>
      <c r="X32" s="81"/>
      <c r="Y32" s="82"/>
      <c r="Z32" s="83"/>
      <c r="AA32" s="44">
        <f t="shared" si="17"/>
        <v>0</v>
      </c>
      <c r="AB32" s="81"/>
      <c r="AC32" s="82"/>
      <c r="AD32" s="83"/>
      <c r="AE32" s="44">
        <f t="shared" si="18"/>
        <v>0</v>
      </c>
      <c r="AF32" s="81"/>
      <c r="AG32" s="82"/>
      <c r="AH32" s="83"/>
      <c r="AI32" s="44">
        <f t="shared" si="19"/>
        <v>0</v>
      </c>
      <c r="AJ32" s="81"/>
      <c r="AK32" s="82"/>
      <c r="AL32" s="83"/>
      <c r="AM32" s="44">
        <f t="shared" si="20"/>
        <v>0</v>
      </c>
      <c r="AN32" s="81"/>
      <c r="AO32" s="82"/>
      <c r="AP32" s="83"/>
      <c r="AQ32" s="44">
        <f t="shared" si="21"/>
        <v>0</v>
      </c>
      <c r="AR32" s="81"/>
      <c r="AS32" s="82"/>
      <c r="AT32" s="83"/>
      <c r="AU32" s="44">
        <f t="shared" si="22"/>
        <v>0</v>
      </c>
      <c r="AV32" s="81"/>
      <c r="AW32" s="82"/>
      <c r="AX32" s="83"/>
      <c r="AY32" s="44">
        <f t="shared" si="23"/>
        <v>0</v>
      </c>
      <c r="AZ32" s="81"/>
      <c r="BA32" s="82"/>
      <c r="BB32" s="83"/>
      <c r="BC32" s="44">
        <f t="shared" si="24"/>
        <v>0</v>
      </c>
      <c r="BD32" s="81"/>
      <c r="BE32" s="82"/>
      <c r="BF32" s="83"/>
      <c r="BG32" s="44">
        <f t="shared" si="25"/>
        <v>0</v>
      </c>
      <c r="BH32" s="81"/>
      <c r="BI32" s="82"/>
      <c r="BJ32" s="83"/>
      <c r="BK32" s="44">
        <f t="shared" si="26"/>
        <v>0</v>
      </c>
    </row>
    <row r="33" spans="1:63" ht="14.25" customHeight="1" x14ac:dyDescent="0.25">
      <c r="A33" s="41"/>
      <c r="B33" s="42"/>
      <c r="C33" s="42"/>
      <c r="D33" s="42"/>
      <c r="E33" s="42"/>
      <c r="F33" s="87"/>
      <c r="G33" s="53"/>
      <c r="H33" s="42"/>
      <c r="I33" s="38"/>
      <c r="J33" s="53"/>
      <c r="K33" s="42"/>
      <c r="L33" s="55"/>
      <c r="M33" s="55"/>
      <c r="N33" s="55"/>
      <c r="O33" s="42"/>
      <c r="P33" s="88"/>
      <c r="Q33" s="55"/>
      <c r="R33" s="89"/>
      <c r="S33" s="55"/>
      <c r="T33" s="88"/>
      <c r="U33" s="55"/>
      <c r="V33" s="89"/>
      <c r="W33" s="55"/>
      <c r="X33" s="88"/>
      <c r="Y33" s="55"/>
      <c r="Z33" s="89"/>
      <c r="AA33" s="55"/>
      <c r="AB33" s="88"/>
      <c r="AC33" s="55"/>
      <c r="AD33" s="89"/>
      <c r="AE33" s="55"/>
      <c r="AF33" s="88"/>
      <c r="AG33" s="55"/>
      <c r="AH33" s="89"/>
      <c r="AI33" s="55"/>
      <c r="AJ33" s="88"/>
      <c r="AK33" s="55"/>
      <c r="AL33" s="89"/>
      <c r="AM33" s="55"/>
      <c r="AN33" s="88"/>
      <c r="AO33" s="55"/>
      <c r="AP33" s="89"/>
      <c r="AQ33" s="55"/>
      <c r="AR33" s="88"/>
      <c r="AS33" s="55"/>
      <c r="AT33" s="89"/>
      <c r="AU33" s="55"/>
      <c r="AV33" s="88"/>
      <c r="AW33" s="55"/>
      <c r="AX33" s="89"/>
      <c r="AY33" s="55"/>
      <c r="AZ33" s="88"/>
      <c r="BA33" s="55"/>
      <c r="BB33" s="89"/>
      <c r="BC33" s="55"/>
      <c r="BD33" s="88"/>
      <c r="BE33" s="55"/>
      <c r="BF33" s="89"/>
      <c r="BG33" s="55"/>
      <c r="BH33" s="88"/>
      <c r="BI33" s="55"/>
      <c r="BJ33" s="89"/>
      <c r="BK33" s="55"/>
    </row>
    <row r="34" spans="1:63" ht="14.25" customHeight="1" x14ac:dyDescent="0.25">
      <c r="A34" s="41"/>
      <c r="B34" s="28" t="s">
        <v>2374</v>
      </c>
      <c r="C34" s="42"/>
      <c r="D34" s="42"/>
      <c r="E34" s="28" t="s">
        <v>2375</v>
      </c>
      <c r="F34" s="90"/>
      <c r="G34" s="27" t="s">
        <v>2323</v>
      </c>
      <c r="H34" s="28" t="s">
        <v>2324</v>
      </c>
      <c r="I34" s="46" t="s">
        <v>2325</v>
      </c>
      <c r="J34" s="28" t="s">
        <v>2326</v>
      </c>
      <c r="K34" s="28" t="s">
        <v>2327</v>
      </c>
      <c r="L34" s="47" t="s">
        <v>2337</v>
      </c>
      <c r="M34" s="47" t="s">
        <v>2338</v>
      </c>
      <c r="N34" s="47" t="s">
        <v>2339</v>
      </c>
      <c r="O34" s="42"/>
      <c r="P34" s="88"/>
      <c r="Q34" s="55"/>
      <c r="R34" s="89"/>
      <c r="S34" s="55"/>
      <c r="T34" s="88"/>
      <c r="U34" s="55"/>
      <c r="V34" s="89"/>
      <c r="W34" s="55"/>
      <c r="X34" s="88"/>
      <c r="Y34" s="55"/>
      <c r="Z34" s="89"/>
      <c r="AA34" s="55"/>
      <c r="AB34" s="88"/>
      <c r="AC34" s="55"/>
      <c r="AD34" s="89"/>
      <c r="AE34" s="55"/>
      <c r="AF34" s="88"/>
      <c r="AG34" s="55"/>
      <c r="AH34" s="89"/>
      <c r="AI34" s="55"/>
      <c r="AJ34" s="88"/>
      <c r="AK34" s="55"/>
      <c r="AL34" s="89"/>
      <c r="AM34" s="55"/>
      <c r="AN34" s="88"/>
      <c r="AO34" s="55"/>
      <c r="AP34" s="89"/>
      <c r="AQ34" s="55"/>
      <c r="AR34" s="88"/>
      <c r="AS34" s="55"/>
      <c r="AT34" s="89"/>
      <c r="AU34" s="55"/>
      <c r="AV34" s="88"/>
      <c r="AW34" s="55"/>
      <c r="AX34" s="89"/>
      <c r="AY34" s="55"/>
      <c r="AZ34" s="88"/>
      <c r="BA34" s="55"/>
      <c r="BB34" s="89"/>
      <c r="BC34" s="55"/>
      <c r="BD34" s="88"/>
      <c r="BE34" s="55"/>
      <c r="BF34" s="89"/>
      <c r="BG34" s="55"/>
      <c r="BH34" s="88"/>
      <c r="BI34" s="55"/>
      <c r="BJ34" s="89"/>
      <c r="BK34" s="55"/>
    </row>
    <row r="35" spans="1:63" ht="15" customHeight="1" x14ac:dyDescent="0.25">
      <c r="A35" s="91">
        <v>1</v>
      </c>
      <c r="B35" s="96" t="s">
        <v>2390</v>
      </c>
      <c r="C35" s="42"/>
      <c r="D35" s="35">
        <v>1</v>
      </c>
      <c r="E35" s="100">
        <v>1113</v>
      </c>
      <c r="F35" s="127" t="s">
        <v>2377</v>
      </c>
      <c r="G35" s="48">
        <f t="shared" ref="G35:G234" si="28">IF($I35="","",$D$8)</f>
        <v>44358</v>
      </c>
      <c r="H35" s="25" t="str">
        <f t="array" ref="H35">IF(I35="","",IFERROR(INDEX(Lid!$F:$F,MATCH($E35,Lid!$A:$A,0)),""))</f>
        <v>9181113D</v>
      </c>
      <c r="I35" s="93">
        <f t="shared" ref="I35:I234" si="29">IF(E35="","",1300)</f>
        <v>1300</v>
      </c>
      <c r="J35" s="48" t="str">
        <f t="shared" ref="J35:J234" si="30">IF($I35="","",$D$7)</f>
        <v>21.3.2</v>
      </c>
      <c r="K35" s="25" t="str">
        <f>IF(I35="","",IFERROR($D$6&amp;" "&amp;LEFT(INDEX(Lid!$B:$B,MATCH($E35,Lid!$A:$A,0)),1)&amp;MID(INDEX(Lid!$B:$B,MATCH($E35,Lid!$A:$A,0)),FIND(" ",INDEX(Lid!$B:$B,MATCH($E35,Lid!$A:$A,0))),256),""))</f>
        <v>WALV dag 2 L Kroes</v>
      </c>
      <c r="L35" s="44">
        <f t="shared" ref="L35:L234" si="31">IF(I35="","",-SUMIFS(35:35,$20:$20,"=Credit"))</f>
        <v>17.84</v>
      </c>
      <c r="M35" s="44">
        <f t="shared" ref="M35:M234" si="32">IF(I35="","",-SUMIFS(35:35,$20:$20,"=Debit"))</f>
        <v>0</v>
      </c>
      <c r="N35" s="44">
        <f t="shared" ref="N35:N234" si="33">IF(I35="","",L35+M35)</f>
        <v>17.84</v>
      </c>
      <c r="O35" s="42"/>
      <c r="P35" s="81"/>
      <c r="Q35" s="82"/>
      <c r="R35" s="83"/>
      <c r="S35" s="44">
        <f t="shared" ref="S35:S234" si="34">-ROUNDUP( R35 * ( Q$21 / R$22 ), 2)</f>
        <v>0</v>
      </c>
      <c r="T35" s="81"/>
      <c r="U35" s="82"/>
      <c r="V35" s="101">
        <v>1</v>
      </c>
      <c r="W35" s="44">
        <f t="shared" ref="W35:W234" si="35">-ROUNDUP( V35 * ( U$21 / V$22 ), 2)</f>
        <v>-11.94</v>
      </c>
      <c r="X35" s="81"/>
      <c r="Y35" s="82"/>
      <c r="Z35" s="83"/>
      <c r="AA35" s="44">
        <f t="shared" ref="AA35:AA234" si="36">-ROUNDUP( Z35 * ( Y$21 / Z$22 ), 2)</f>
        <v>0</v>
      </c>
      <c r="AB35" s="81"/>
      <c r="AC35" s="82"/>
      <c r="AD35" s="83"/>
      <c r="AE35" s="44">
        <f t="shared" ref="AE35:AE234" si="37">-ROUNDUP( AD35 * ( AC$21 / AD$22 ), 2)</f>
        <v>0</v>
      </c>
      <c r="AF35" s="81"/>
      <c r="AG35" s="82"/>
      <c r="AH35" s="101">
        <v>1</v>
      </c>
      <c r="AI35" s="44">
        <f t="shared" ref="AI35:AI234" si="38">-ROUNDUP( AH35 * ( AG$21 / AH$22 ), 2)</f>
        <v>-5.8999999999999995</v>
      </c>
      <c r="AJ35" s="81"/>
      <c r="AK35" s="82"/>
      <c r="AL35" s="83"/>
      <c r="AM35" s="44">
        <f t="shared" ref="AM35:AM234" si="39">-ROUNDUP( AL35 * ( AK$21 / AL$22 ), 2)</f>
        <v>0</v>
      </c>
      <c r="AN35" s="81"/>
      <c r="AO35" s="82"/>
      <c r="AP35" s="83"/>
      <c r="AQ35" s="44">
        <f t="shared" ref="AQ35:AQ234" si="40">-ROUNDUP( AP35 * ( AO$21 / AP$22 ), 2)</f>
        <v>0</v>
      </c>
      <c r="AR35" s="81"/>
      <c r="AS35" s="82"/>
      <c r="AT35" s="83"/>
      <c r="AU35" s="44">
        <f t="shared" ref="AU35:AU234" si="41">-ROUNDUP( AT35 * ( AS$21 / AT$22 ), 2)</f>
        <v>0</v>
      </c>
      <c r="AV35" s="81"/>
      <c r="AW35" s="82"/>
      <c r="AX35" s="83"/>
      <c r="AY35" s="44">
        <f t="shared" ref="AY35:AY234" si="42">-ROUNDUP( AX35 * ( AW$21 / AX$22 ), 2)</f>
        <v>0</v>
      </c>
      <c r="AZ35" s="81"/>
      <c r="BA35" s="82"/>
      <c r="BB35" s="83"/>
      <c r="BC35" s="44">
        <f t="shared" ref="BC35:BC234" si="43">-ROUNDUP( BB35 * ( BA$21 / BB$22 ), 2)</f>
        <v>0</v>
      </c>
      <c r="BD35" s="81"/>
      <c r="BE35" s="82"/>
      <c r="BF35" s="83"/>
      <c r="BG35" s="44">
        <f t="shared" ref="BG35:BG234" si="44">-ROUNDUP( BF35 * ( BE$21 / BF$22 ), 2)</f>
        <v>0</v>
      </c>
      <c r="BH35" s="81"/>
      <c r="BI35" s="82"/>
      <c r="BJ35" s="83"/>
      <c r="BK35" s="44">
        <f t="shared" ref="BK35:BK234" si="45">-ROUNDUP( BJ35 * ( BI$21 / BJ$22 ), 2)</f>
        <v>0</v>
      </c>
    </row>
    <row r="36" spans="1:63" ht="14.25" customHeight="1" x14ac:dyDescent="0.25">
      <c r="A36" s="94">
        <f t="shared" ref="A36:A47" ca="1" si="46">IFERROR(MATCH("*"&amp;$B$35&amp;"*",INDIRECT("Lid!B" &amp; A35 + 1 &amp;":B99999"),0)+A35,"")</f>
        <v>484</v>
      </c>
      <c r="B36" s="32" t="str">
        <f t="array" aca="1" ref="B36" ca="1">IFERROR(INDEX(Lid!A:A,A36) &amp; " - " &amp; INDEX(Lid!B:B,A36),"")</f>
        <v>1153 - Fiach van Leeuwen</v>
      </c>
      <c r="C36" s="42"/>
      <c r="D36" s="35">
        <v>2</v>
      </c>
      <c r="E36" s="100">
        <v>1128</v>
      </c>
      <c r="F36" s="128"/>
      <c r="G36" s="48">
        <f t="shared" si="28"/>
        <v>44358</v>
      </c>
      <c r="H36" s="25" t="str">
        <f t="array" ref="H36">IF(I36="","",IFERROR(INDEX(Lid!$F:$F,MATCH($E36,Lid!$A:$A,0)),""))</f>
        <v>9181128D</v>
      </c>
      <c r="I36" s="93">
        <f t="shared" si="29"/>
        <v>1300</v>
      </c>
      <c r="J36" s="48" t="str">
        <f t="shared" si="30"/>
        <v>21.3.2</v>
      </c>
      <c r="K36" s="25" t="str">
        <f>IF(I36="","",IFERROR($D$6&amp;" "&amp;LEFT(INDEX(Lid!$B:$B,MATCH($E36,Lid!$A:$A,0)),1)&amp;MID(INDEX(Lid!$B:$B,MATCH($E36,Lid!$A:$A,0)),FIND(" ",INDEX(Lid!$B:$B,MATCH($E36,Lid!$A:$A,0))),256),""))</f>
        <v>WALV dag 2 I Heeling</v>
      </c>
      <c r="L36" s="44">
        <f t="shared" si="31"/>
        <v>17.84</v>
      </c>
      <c r="M36" s="44">
        <f t="shared" si="32"/>
        <v>-176.76</v>
      </c>
      <c r="N36" s="44">
        <f t="shared" si="33"/>
        <v>-158.91999999999999</v>
      </c>
      <c r="O36" s="42"/>
      <c r="P36" s="81"/>
      <c r="Q36" s="82"/>
      <c r="R36" s="83"/>
      <c r="S36" s="44">
        <f t="shared" si="34"/>
        <v>0</v>
      </c>
      <c r="T36" s="81"/>
      <c r="U36" s="82"/>
      <c r="V36" s="101">
        <v>1</v>
      </c>
      <c r="W36" s="44">
        <f t="shared" si="35"/>
        <v>-11.94</v>
      </c>
      <c r="X36" s="81"/>
      <c r="Y36" s="82"/>
      <c r="Z36" s="83"/>
      <c r="AA36" s="44">
        <f t="shared" si="36"/>
        <v>0</v>
      </c>
      <c r="AB36" s="81"/>
      <c r="AC36" s="82"/>
      <c r="AD36" s="83"/>
      <c r="AE36" s="44">
        <f t="shared" si="37"/>
        <v>0</v>
      </c>
      <c r="AF36" s="81"/>
      <c r="AG36" s="99">
        <v>176.76</v>
      </c>
      <c r="AH36" s="101">
        <v>1</v>
      </c>
      <c r="AI36" s="44">
        <f t="shared" si="38"/>
        <v>-5.8999999999999995</v>
      </c>
      <c r="AJ36" s="81"/>
      <c r="AK36" s="82"/>
      <c r="AL36" s="83"/>
      <c r="AM36" s="44">
        <f t="shared" si="39"/>
        <v>0</v>
      </c>
      <c r="AN36" s="81"/>
      <c r="AO36" s="82"/>
      <c r="AP36" s="83"/>
      <c r="AQ36" s="44">
        <f t="shared" si="40"/>
        <v>0</v>
      </c>
      <c r="AR36" s="81"/>
      <c r="AS36" s="82"/>
      <c r="AT36" s="83"/>
      <c r="AU36" s="44">
        <f t="shared" si="41"/>
        <v>0</v>
      </c>
      <c r="AV36" s="81"/>
      <c r="AW36" s="82"/>
      <c r="AX36" s="83"/>
      <c r="AY36" s="44">
        <f t="shared" si="42"/>
        <v>0</v>
      </c>
      <c r="AZ36" s="81"/>
      <c r="BA36" s="82"/>
      <c r="BB36" s="83"/>
      <c r="BC36" s="44">
        <f t="shared" si="43"/>
        <v>0</v>
      </c>
      <c r="BD36" s="81"/>
      <c r="BE36" s="82"/>
      <c r="BF36" s="83"/>
      <c r="BG36" s="44">
        <f t="shared" si="44"/>
        <v>0</v>
      </c>
      <c r="BH36" s="81"/>
      <c r="BI36" s="82"/>
      <c r="BJ36" s="83"/>
      <c r="BK36" s="44">
        <f t="shared" si="45"/>
        <v>0</v>
      </c>
    </row>
    <row r="37" spans="1:63" ht="14.25" customHeight="1" x14ac:dyDescent="0.25">
      <c r="A37" s="94" t="str">
        <f t="shared" ca="1" si="46"/>
        <v/>
      </c>
      <c r="B37" s="32" t="str">
        <f t="array" aca="1" ref="B37" ca="1">IFERROR(INDEX(Lid!A:A,A37) &amp; " - " &amp; INDEX(Lid!B:B,A37),"")</f>
        <v/>
      </c>
      <c r="C37" s="42"/>
      <c r="D37" s="35">
        <v>3</v>
      </c>
      <c r="E37" s="100">
        <v>1132</v>
      </c>
      <c r="F37" s="128"/>
      <c r="G37" s="48">
        <f t="shared" si="28"/>
        <v>44358</v>
      </c>
      <c r="H37" s="25" t="str">
        <f t="array" ref="H37">IF(I37="","",IFERROR(INDEX(Lid!$F:$F,MATCH($E37,Lid!$A:$A,0)),""))</f>
        <v>9181132D</v>
      </c>
      <c r="I37" s="93">
        <f t="shared" si="29"/>
        <v>1300</v>
      </c>
      <c r="J37" s="48" t="str">
        <f t="shared" si="30"/>
        <v>21.3.2</v>
      </c>
      <c r="K37" s="25" t="str">
        <f>IF(I37="","",IFERROR($D$6&amp;" "&amp;LEFT(INDEX(Lid!$B:$B,MATCH($E37,Lid!$A:$A,0)),1)&amp;MID(INDEX(Lid!$B:$B,MATCH($E37,Lid!$A:$A,0)),FIND(" ",INDEX(Lid!$B:$B,MATCH($E37,Lid!$A:$A,0))),256),""))</f>
        <v>WALV dag 2 J de Ruiter</v>
      </c>
      <c r="L37" s="44">
        <f t="shared" si="31"/>
        <v>17.84</v>
      </c>
      <c r="M37" s="44">
        <f t="shared" si="32"/>
        <v>0</v>
      </c>
      <c r="N37" s="44">
        <f t="shared" si="33"/>
        <v>17.84</v>
      </c>
      <c r="O37" s="42"/>
      <c r="P37" s="81"/>
      <c r="Q37" s="82"/>
      <c r="R37" s="83"/>
      <c r="S37" s="44">
        <f t="shared" si="34"/>
        <v>0</v>
      </c>
      <c r="T37" s="81"/>
      <c r="U37" s="82"/>
      <c r="V37" s="101">
        <v>1</v>
      </c>
      <c r="W37" s="44">
        <f t="shared" si="35"/>
        <v>-11.94</v>
      </c>
      <c r="X37" s="81"/>
      <c r="Y37" s="82"/>
      <c r="Z37" s="83"/>
      <c r="AA37" s="44">
        <f t="shared" si="36"/>
        <v>0</v>
      </c>
      <c r="AB37" s="81"/>
      <c r="AC37" s="82"/>
      <c r="AD37" s="83"/>
      <c r="AE37" s="44">
        <f t="shared" si="37"/>
        <v>0</v>
      </c>
      <c r="AF37" s="81"/>
      <c r="AG37" s="82"/>
      <c r="AH37" s="101">
        <v>1</v>
      </c>
      <c r="AI37" s="44">
        <f t="shared" si="38"/>
        <v>-5.8999999999999995</v>
      </c>
      <c r="AJ37" s="81"/>
      <c r="AK37" s="82"/>
      <c r="AL37" s="83"/>
      <c r="AM37" s="44">
        <f t="shared" si="39"/>
        <v>0</v>
      </c>
      <c r="AN37" s="81"/>
      <c r="AO37" s="82"/>
      <c r="AP37" s="83"/>
      <c r="AQ37" s="44">
        <f t="shared" si="40"/>
        <v>0</v>
      </c>
      <c r="AR37" s="81"/>
      <c r="AS37" s="82"/>
      <c r="AT37" s="83"/>
      <c r="AU37" s="44">
        <f t="shared" si="41"/>
        <v>0</v>
      </c>
      <c r="AV37" s="81"/>
      <c r="AW37" s="82"/>
      <c r="AX37" s="83"/>
      <c r="AY37" s="44">
        <f t="shared" si="42"/>
        <v>0</v>
      </c>
      <c r="AZ37" s="81"/>
      <c r="BA37" s="82"/>
      <c r="BB37" s="83"/>
      <c r="BC37" s="44">
        <f t="shared" si="43"/>
        <v>0</v>
      </c>
      <c r="BD37" s="81"/>
      <c r="BE37" s="82"/>
      <c r="BF37" s="83"/>
      <c r="BG37" s="44">
        <f t="shared" si="44"/>
        <v>0</v>
      </c>
      <c r="BH37" s="81"/>
      <c r="BI37" s="82"/>
      <c r="BJ37" s="83"/>
      <c r="BK37" s="44">
        <f t="shared" si="45"/>
        <v>0</v>
      </c>
    </row>
    <row r="38" spans="1:63" ht="14.25" customHeight="1" x14ac:dyDescent="0.25">
      <c r="A38" s="94" t="str">
        <f t="shared" ca="1" si="46"/>
        <v/>
      </c>
      <c r="B38" s="32" t="str">
        <f t="array" aca="1" ref="B38" ca="1">IFERROR(INDEX(Lid!A:A,A38) &amp; " - " &amp; INDEX(Lid!B:B,A38),"")</f>
        <v/>
      </c>
      <c r="C38" s="42"/>
      <c r="D38" s="35">
        <v>4</v>
      </c>
      <c r="E38" s="100">
        <v>1240</v>
      </c>
      <c r="F38" s="128"/>
      <c r="G38" s="48">
        <f t="shared" si="28"/>
        <v>44358</v>
      </c>
      <c r="H38" s="25" t="str">
        <f t="array" ref="H38">IF(I38="","",IFERROR(INDEX(Lid!$F:$F,MATCH($E38,Lid!$A:$A,0)),""))</f>
        <v>9201240D</v>
      </c>
      <c r="I38" s="93">
        <f t="shared" si="29"/>
        <v>1300</v>
      </c>
      <c r="J38" s="48" t="str">
        <f t="shared" si="30"/>
        <v>21.3.2</v>
      </c>
      <c r="K38" s="25" t="str">
        <f>IF(I38="","",IFERROR($D$6&amp;" "&amp;LEFT(INDEX(Lid!$B:$B,MATCH($E38,Lid!$A:$A,0)),1)&amp;MID(INDEX(Lid!$B:$B,MATCH($E38,Lid!$A:$A,0)),FIND(" ",INDEX(Lid!$B:$B,MATCH($E38,Lid!$A:$A,0))),256),""))</f>
        <v>WALV dag 2 J Hogervorst</v>
      </c>
      <c r="L38" s="44">
        <f t="shared" si="31"/>
        <v>17.84</v>
      </c>
      <c r="M38" s="44">
        <f t="shared" si="32"/>
        <v>0</v>
      </c>
      <c r="N38" s="44">
        <f t="shared" si="33"/>
        <v>17.84</v>
      </c>
      <c r="O38" s="42"/>
      <c r="P38" s="81"/>
      <c r="Q38" s="82"/>
      <c r="R38" s="83"/>
      <c r="S38" s="44">
        <f t="shared" si="34"/>
        <v>0</v>
      </c>
      <c r="T38" s="81"/>
      <c r="U38" s="82"/>
      <c r="V38" s="101">
        <v>1</v>
      </c>
      <c r="W38" s="44">
        <f t="shared" si="35"/>
        <v>-11.94</v>
      </c>
      <c r="X38" s="81"/>
      <c r="Y38" s="82"/>
      <c r="Z38" s="83"/>
      <c r="AA38" s="44">
        <f t="shared" si="36"/>
        <v>0</v>
      </c>
      <c r="AB38" s="81"/>
      <c r="AC38" s="82"/>
      <c r="AD38" s="83"/>
      <c r="AE38" s="44">
        <f t="shared" si="37"/>
        <v>0</v>
      </c>
      <c r="AF38" s="81"/>
      <c r="AG38" s="82"/>
      <c r="AH38" s="101">
        <v>1</v>
      </c>
      <c r="AI38" s="44">
        <f t="shared" si="38"/>
        <v>-5.8999999999999995</v>
      </c>
      <c r="AJ38" s="81"/>
      <c r="AK38" s="82"/>
      <c r="AL38" s="83"/>
      <c r="AM38" s="44">
        <f t="shared" si="39"/>
        <v>0</v>
      </c>
      <c r="AN38" s="81"/>
      <c r="AO38" s="82"/>
      <c r="AP38" s="83"/>
      <c r="AQ38" s="44">
        <f t="shared" si="40"/>
        <v>0</v>
      </c>
      <c r="AR38" s="81"/>
      <c r="AS38" s="82"/>
      <c r="AT38" s="83"/>
      <c r="AU38" s="44">
        <f t="shared" si="41"/>
        <v>0</v>
      </c>
      <c r="AV38" s="81"/>
      <c r="AW38" s="82"/>
      <c r="AX38" s="83"/>
      <c r="AY38" s="44">
        <f t="shared" si="42"/>
        <v>0</v>
      </c>
      <c r="AZ38" s="81"/>
      <c r="BA38" s="82"/>
      <c r="BB38" s="83"/>
      <c r="BC38" s="44">
        <f t="shared" si="43"/>
        <v>0</v>
      </c>
      <c r="BD38" s="81"/>
      <c r="BE38" s="82"/>
      <c r="BF38" s="83"/>
      <c r="BG38" s="44">
        <f t="shared" si="44"/>
        <v>0</v>
      </c>
      <c r="BH38" s="81"/>
      <c r="BI38" s="82"/>
      <c r="BJ38" s="83"/>
      <c r="BK38" s="44">
        <f t="shared" si="45"/>
        <v>0</v>
      </c>
    </row>
    <row r="39" spans="1:63" ht="14.25" customHeight="1" x14ac:dyDescent="0.25">
      <c r="A39" s="94" t="str">
        <f t="shared" ca="1" si="46"/>
        <v/>
      </c>
      <c r="B39" s="32" t="str">
        <f t="array" aca="1" ref="B39" ca="1">IFERROR(INDEX(Lid!A:A,A39) &amp; " - " &amp; INDEX(Lid!B:B,A39),"")</f>
        <v/>
      </c>
      <c r="C39" s="42"/>
      <c r="D39" s="35">
        <v>5</v>
      </c>
      <c r="E39" s="100">
        <v>889</v>
      </c>
      <c r="F39" s="128"/>
      <c r="G39" s="48">
        <f t="shared" si="28"/>
        <v>44358</v>
      </c>
      <c r="H39" s="25" t="str">
        <f t="array" ref="H39">IF(I39="","",IFERROR(INDEX(Lid!$F:$F,MATCH($E39,Lid!$A:$A,0)),""))</f>
        <v>915889D</v>
      </c>
      <c r="I39" s="93">
        <f t="shared" si="29"/>
        <v>1300</v>
      </c>
      <c r="J39" s="48" t="str">
        <f t="shared" si="30"/>
        <v>21.3.2</v>
      </c>
      <c r="K39" s="25" t="str">
        <f>IF(I39="","",IFERROR($D$6&amp;" "&amp;LEFT(INDEX(Lid!$B:$B,MATCH($E39,Lid!$A:$A,0)),1)&amp;MID(INDEX(Lid!$B:$B,MATCH($E39,Lid!$A:$A,0)),FIND(" ",INDEX(Lid!$B:$B,MATCH($E39,Lid!$A:$A,0))),256),""))</f>
        <v>WALV dag 2 O Vandijck</v>
      </c>
      <c r="L39" s="44">
        <f t="shared" si="31"/>
        <v>17.84</v>
      </c>
      <c r="M39" s="44">
        <f t="shared" si="32"/>
        <v>0</v>
      </c>
      <c r="N39" s="44">
        <f t="shared" si="33"/>
        <v>17.84</v>
      </c>
      <c r="O39" s="42"/>
      <c r="P39" s="81"/>
      <c r="Q39" s="82"/>
      <c r="R39" s="83"/>
      <c r="S39" s="44">
        <f t="shared" si="34"/>
        <v>0</v>
      </c>
      <c r="T39" s="81"/>
      <c r="U39" s="82"/>
      <c r="V39" s="101">
        <v>1</v>
      </c>
      <c r="W39" s="44">
        <f t="shared" si="35"/>
        <v>-11.94</v>
      </c>
      <c r="X39" s="81"/>
      <c r="Y39" s="82"/>
      <c r="Z39" s="83"/>
      <c r="AA39" s="44">
        <f t="shared" si="36"/>
        <v>0</v>
      </c>
      <c r="AB39" s="81"/>
      <c r="AC39" s="82"/>
      <c r="AD39" s="83"/>
      <c r="AE39" s="44">
        <f t="shared" si="37"/>
        <v>0</v>
      </c>
      <c r="AF39" s="81"/>
      <c r="AG39" s="82"/>
      <c r="AH39" s="101">
        <v>1</v>
      </c>
      <c r="AI39" s="44">
        <f t="shared" si="38"/>
        <v>-5.8999999999999995</v>
      </c>
      <c r="AJ39" s="81"/>
      <c r="AK39" s="82"/>
      <c r="AL39" s="83"/>
      <c r="AM39" s="44">
        <f t="shared" si="39"/>
        <v>0</v>
      </c>
      <c r="AN39" s="81"/>
      <c r="AO39" s="82"/>
      <c r="AP39" s="83"/>
      <c r="AQ39" s="44">
        <f t="shared" si="40"/>
        <v>0</v>
      </c>
      <c r="AR39" s="81"/>
      <c r="AS39" s="82"/>
      <c r="AT39" s="83"/>
      <c r="AU39" s="44">
        <f t="shared" si="41"/>
        <v>0</v>
      </c>
      <c r="AV39" s="81"/>
      <c r="AW39" s="82"/>
      <c r="AX39" s="83"/>
      <c r="AY39" s="44">
        <f t="shared" si="42"/>
        <v>0</v>
      </c>
      <c r="AZ39" s="81"/>
      <c r="BA39" s="82"/>
      <c r="BB39" s="83"/>
      <c r="BC39" s="44">
        <f t="shared" si="43"/>
        <v>0</v>
      </c>
      <c r="BD39" s="81"/>
      <c r="BE39" s="82"/>
      <c r="BF39" s="83"/>
      <c r="BG39" s="44">
        <f t="shared" si="44"/>
        <v>0</v>
      </c>
      <c r="BH39" s="81"/>
      <c r="BI39" s="82"/>
      <c r="BJ39" s="83"/>
      <c r="BK39" s="44">
        <f t="shared" si="45"/>
        <v>0</v>
      </c>
    </row>
    <row r="40" spans="1:63" ht="14.25" customHeight="1" x14ac:dyDescent="0.25">
      <c r="A40" s="94" t="str">
        <f t="shared" ca="1" si="46"/>
        <v/>
      </c>
      <c r="B40" s="32" t="str">
        <f t="array" aca="1" ref="B40" ca="1">IFERROR(INDEX(Lid!A:A,A40) &amp; " - " &amp; INDEX(Lid!B:B,A40),"")</f>
        <v/>
      </c>
      <c r="C40" s="42"/>
      <c r="D40" s="35">
        <v>6</v>
      </c>
      <c r="E40" s="100">
        <v>1062</v>
      </c>
      <c r="F40" s="128"/>
      <c r="G40" s="48">
        <f t="shared" si="28"/>
        <v>44358</v>
      </c>
      <c r="H40" s="25" t="str">
        <f t="array" ref="H40">IF(I40="","",IFERROR(INDEX(Lid!$F:$F,MATCH($E40,Lid!$A:$A,0)),""))</f>
        <v>9171062D</v>
      </c>
      <c r="I40" s="93">
        <f t="shared" si="29"/>
        <v>1300</v>
      </c>
      <c r="J40" s="48" t="str">
        <f t="shared" si="30"/>
        <v>21.3.2</v>
      </c>
      <c r="K40" s="25" t="str">
        <f>IF(I40="","",IFERROR($D$6&amp;" "&amp;LEFT(INDEX(Lid!$B:$B,MATCH($E40,Lid!$A:$A,0)),1)&amp;MID(INDEX(Lid!$B:$B,MATCH($E40,Lid!$A:$A,0)),FIND(" ",INDEX(Lid!$B:$B,MATCH($E40,Lid!$A:$A,0))),256),""))</f>
        <v>WALV dag 2 T Brouwer</v>
      </c>
      <c r="L40" s="44">
        <f t="shared" si="31"/>
        <v>17.84</v>
      </c>
      <c r="M40" s="44">
        <f t="shared" si="32"/>
        <v>0</v>
      </c>
      <c r="N40" s="44">
        <f t="shared" si="33"/>
        <v>17.84</v>
      </c>
      <c r="O40" s="42"/>
      <c r="P40" s="81"/>
      <c r="Q40" s="82"/>
      <c r="R40" s="83"/>
      <c r="S40" s="44">
        <f t="shared" si="34"/>
        <v>0</v>
      </c>
      <c r="T40" s="81"/>
      <c r="U40" s="82"/>
      <c r="V40" s="101">
        <v>1</v>
      </c>
      <c r="W40" s="44">
        <f t="shared" si="35"/>
        <v>-11.94</v>
      </c>
      <c r="X40" s="81"/>
      <c r="Y40" s="82"/>
      <c r="Z40" s="83"/>
      <c r="AA40" s="44">
        <f t="shared" si="36"/>
        <v>0</v>
      </c>
      <c r="AB40" s="81"/>
      <c r="AC40" s="82"/>
      <c r="AD40" s="83"/>
      <c r="AE40" s="44">
        <f t="shared" si="37"/>
        <v>0</v>
      </c>
      <c r="AF40" s="81"/>
      <c r="AG40" s="82"/>
      <c r="AH40" s="101">
        <v>1</v>
      </c>
      <c r="AI40" s="44">
        <f t="shared" si="38"/>
        <v>-5.8999999999999995</v>
      </c>
      <c r="AJ40" s="81"/>
      <c r="AK40" s="82"/>
      <c r="AL40" s="83"/>
      <c r="AM40" s="44">
        <f t="shared" si="39"/>
        <v>0</v>
      </c>
      <c r="AN40" s="81"/>
      <c r="AO40" s="82"/>
      <c r="AP40" s="83"/>
      <c r="AQ40" s="44">
        <f t="shared" si="40"/>
        <v>0</v>
      </c>
      <c r="AR40" s="81"/>
      <c r="AS40" s="82"/>
      <c r="AT40" s="83"/>
      <c r="AU40" s="44">
        <f t="shared" si="41"/>
        <v>0</v>
      </c>
      <c r="AV40" s="81"/>
      <c r="AW40" s="82"/>
      <c r="AX40" s="83"/>
      <c r="AY40" s="44">
        <f t="shared" si="42"/>
        <v>0</v>
      </c>
      <c r="AZ40" s="81"/>
      <c r="BA40" s="82"/>
      <c r="BB40" s="83"/>
      <c r="BC40" s="44">
        <f t="shared" si="43"/>
        <v>0</v>
      </c>
      <c r="BD40" s="81"/>
      <c r="BE40" s="82"/>
      <c r="BF40" s="83"/>
      <c r="BG40" s="44">
        <f t="shared" si="44"/>
        <v>0</v>
      </c>
      <c r="BH40" s="81"/>
      <c r="BI40" s="82"/>
      <c r="BJ40" s="83"/>
      <c r="BK40" s="44">
        <f t="shared" si="45"/>
        <v>0</v>
      </c>
    </row>
    <row r="41" spans="1:63" ht="14.25" customHeight="1" x14ac:dyDescent="0.25">
      <c r="A41" s="94" t="str">
        <f t="shared" ca="1" si="46"/>
        <v/>
      </c>
      <c r="B41" s="32" t="str">
        <f t="array" aca="1" ref="B41" ca="1">IFERROR(INDEX(Lid!A:A,A41) &amp; " - " &amp; INDEX(Lid!B:B,A41),"")</f>
        <v/>
      </c>
      <c r="C41" s="42"/>
      <c r="D41" s="35">
        <v>7</v>
      </c>
      <c r="E41" s="100">
        <v>1218</v>
      </c>
      <c r="F41" s="128"/>
      <c r="G41" s="48">
        <f t="shared" si="28"/>
        <v>44358</v>
      </c>
      <c r="H41" s="25" t="str">
        <f t="array" ref="H41">IF(I41="","",IFERROR(INDEX(Lid!$F:$F,MATCH($E41,Lid!$A:$A,0)),""))</f>
        <v>9201218D</v>
      </c>
      <c r="I41" s="93">
        <f t="shared" si="29"/>
        <v>1300</v>
      </c>
      <c r="J41" s="48" t="str">
        <f t="shared" si="30"/>
        <v>21.3.2</v>
      </c>
      <c r="K41" s="25" t="str">
        <f>IF(I41="","",IFERROR($D$6&amp;" "&amp;LEFT(INDEX(Lid!$B:$B,MATCH($E41,Lid!$A:$A,0)),1)&amp;MID(INDEX(Lid!$B:$B,MATCH($E41,Lid!$A:$A,0)),FIND(" ",INDEX(Lid!$B:$B,MATCH($E41,Lid!$A:$A,0))),256),""))</f>
        <v>WALV dag 2 B Zuurbier</v>
      </c>
      <c r="L41" s="44">
        <f t="shared" si="31"/>
        <v>17.84</v>
      </c>
      <c r="M41" s="44">
        <f t="shared" si="32"/>
        <v>0</v>
      </c>
      <c r="N41" s="44">
        <f t="shared" si="33"/>
        <v>17.84</v>
      </c>
      <c r="O41" s="42"/>
      <c r="P41" s="81"/>
      <c r="Q41" s="82"/>
      <c r="R41" s="83"/>
      <c r="S41" s="44">
        <f t="shared" si="34"/>
        <v>0</v>
      </c>
      <c r="T41" s="81"/>
      <c r="U41" s="82"/>
      <c r="V41" s="101">
        <v>1</v>
      </c>
      <c r="W41" s="44">
        <f t="shared" si="35"/>
        <v>-11.94</v>
      </c>
      <c r="X41" s="81"/>
      <c r="Y41" s="82"/>
      <c r="Z41" s="83"/>
      <c r="AA41" s="44">
        <f t="shared" si="36"/>
        <v>0</v>
      </c>
      <c r="AB41" s="81"/>
      <c r="AC41" s="82"/>
      <c r="AD41" s="83"/>
      <c r="AE41" s="44">
        <f t="shared" si="37"/>
        <v>0</v>
      </c>
      <c r="AF41" s="81"/>
      <c r="AG41" s="82"/>
      <c r="AH41" s="101">
        <v>1</v>
      </c>
      <c r="AI41" s="44">
        <f t="shared" si="38"/>
        <v>-5.8999999999999995</v>
      </c>
      <c r="AJ41" s="81"/>
      <c r="AK41" s="82"/>
      <c r="AL41" s="83"/>
      <c r="AM41" s="44">
        <f t="shared" si="39"/>
        <v>0</v>
      </c>
      <c r="AN41" s="81"/>
      <c r="AO41" s="82"/>
      <c r="AP41" s="83"/>
      <c r="AQ41" s="44">
        <f t="shared" si="40"/>
        <v>0</v>
      </c>
      <c r="AR41" s="81"/>
      <c r="AS41" s="82"/>
      <c r="AT41" s="83"/>
      <c r="AU41" s="44">
        <f t="shared" si="41"/>
        <v>0</v>
      </c>
      <c r="AV41" s="81"/>
      <c r="AW41" s="82"/>
      <c r="AX41" s="83"/>
      <c r="AY41" s="44">
        <f t="shared" si="42"/>
        <v>0</v>
      </c>
      <c r="AZ41" s="81"/>
      <c r="BA41" s="82"/>
      <c r="BB41" s="83"/>
      <c r="BC41" s="44">
        <f t="shared" si="43"/>
        <v>0</v>
      </c>
      <c r="BD41" s="81"/>
      <c r="BE41" s="82"/>
      <c r="BF41" s="83"/>
      <c r="BG41" s="44">
        <f t="shared" si="44"/>
        <v>0</v>
      </c>
      <c r="BH41" s="81"/>
      <c r="BI41" s="82"/>
      <c r="BJ41" s="83"/>
      <c r="BK41" s="44">
        <f t="shared" si="45"/>
        <v>0</v>
      </c>
    </row>
    <row r="42" spans="1:63" ht="15" customHeight="1" x14ac:dyDescent="0.25">
      <c r="A42" s="94" t="str">
        <f t="shared" ca="1" si="46"/>
        <v/>
      </c>
      <c r="B42" s="32" t="str">
        <f t="array" aca="1" ref="B42" ca="1">IFERROR(INDEX(Lid!A:A,A42) &amp; " - " &amp; INDEX(Lid!B:B,A42),"")</f>
        <v/>
      </c>
      <c r="C42" s="42"/>
      <c r="D42" s="35">
        <v>8</v>
      </c>
      <c r="E42" s="100">
        <v>1188</v>
      </c>
      <c r="F42" s="128"/>
      <c r="G42" s="48">
        <f t="shared" si="28"/>
        <v>44358</v>
      </c>
      <c r="H42" s="25" t="str">
        <f t="array" ref="H42">IF(I42="","",IFERROR(INDEX(Lid!$F:$F,MATCH($E42,Lid!$A:$A,0)),""))</f>
        <v>9191188D</v>
      </c>
      <c r="I42" s="93">
        <f t="shared" si="29"/>
        <v>1300</v>
      </c>
      <c r="J42" s="48" t="str">
        <f t="shared" si="30"/>
        <v>21.3.2</v>
      </c>
      <c r="K42" s="25" t="str">
        <f>IF(I42="","",IFERROR($D$6&amp;" "&amp;LEFT(INDEX(Lid!$B:$B,MATCH($E42,Lid!$A:$A,0)),1)&amp;MID(INDEX(Lid!$B:$B,MATCH($E42,Lid!$A:$A,0)),FIND(" ",INDEX(Lid!$B:$B,MATCH($E42,Lid!$A:$A,0))),256),""))</f>
        <v>WALV dag 2 T van Leeuwen</v>
      </c>
      <c r="L42" s="44">
        <f t="shared" si="31"/>
        <v>17.84</v>
      </c>
      <c r="M42" s="44">
        <f t="shared" si="32"/>
        <v>0</v>
      </c>
      <c r="N42" s="44">
        <f t="shared" si="33"/>
        <v>17.84</v>
      </c>
      <c r="O42" s="42"/>
      <c r="P42" s="81"/>
      <c r="Q42" s="82"/>
      <c r="R42" s="83"/>
      <c r="S42" s="44">
        <f t="shared" si="34"/>
        <v>0</v>
      </c>
      <c r="T42" s="81"/>
      <c r="U42" s="82"/>
      <c r="V42" s="101">
        <v>1</v>
      </c>
      <c r="W42" s="44">
        <f t="shared" si="35"/>
        <v>-11.94</v>
      </c>
      <c r="X42" s="81"/>
      <c r="Y42" s="82"/>
      <c r="Z42" s="83"/>
      <c r="AA42" s="44">
        <f t="shared" si="36"/>
        <v>0</v>
      </c>
      <c r="AB42" s="81"/>
      <c r="AC42" s="82"/>
      <c r="AD42" s="83"/>
      <c r="AE42" s="44">
        <f t="shared" si="37"/>
        <v>0</v>
      </c>
      <c r="AF42" s="81"/>
      <c r="AG42" s="82"/>
      <c r="AH42" s="101">
        <v>1</v>
      </c>
      <c r="AI42" s="44">
        <f t="shared" si="38"/>
        <v>-5.8999999999999995</v>
      </c>
      <c r="AJ42" s="81"/>
      <c r="AK42" s="82"/>
      <c r="AL42" s="83"/>
      <c r="AM42" s="44">
        <f t="shared" si="39"/>
        <v>0</v>
      </c>
      <c r="AN42" s="81"/>
      <c r="AO42" s="82"/>
      <c r="AP42" s="83"/>
      <c r="AQ42" s="44">
        <f t="shared" si="40"/>
        <v>0</v>
      </c>
      <c r="AR42" s="81"/>
      <c r="AS42" s="82"/>
      <c r="AT42" s="83"/>
      <c r="AU42" s="44">
        <f t="shared" si="41"/>
        <v>0</v>
      </c>
      <c r="AV42" s="81"/>
      <c r="AW42" s="82"/>
      <c r="AX42" s="83"/>
      <c r="AY42" s="44">
        <f t="shared" si="42"/>
        <v>0</v>
      </c>
      <c r="AZ42" s="81"/>
      <c r="BA42" s="82"/>
      <c r="BB42" s="83"/>
      <c r="BC42" s="44">
        <f t="shared" si="43"/>
        <v>0</v>
      </c>
      <c r="BD42" s="81"/>
      <c r="BE42" s="82"/>
      <c r="BF42" s="83"/>
      <c r="BG42" s="44">
        <f t="shared" si="44"/>
        <v>0</v>
      </c>
      <c r="BH42" s="81"/>
      <c r="BI42" s="82"/>
      <c r="BJ42" s="83"/>
      <c r="BK42" s="44">
        <f t="shared" si="45"/>
        <v>0</v>
      </c>
    </row>
    <row r="43" spans="1:63" ht="14.25" customHeight="1" x14ac:dyDescent="0.25">
      <c r="A43" s="94" t="str">
        <f t="shared" ca="1" si="46"/>
        <v/>
      </c>
      <c r="B43" s="32" t="str">
        <f t="array" aca="1" ref="B43" ca="1">IFERROR(INDEX(Lid!A:A,A43) &amp; " - " &amp; INDEX(Lid!B:B,A43),"")</f>
        <v/>
      </c>
      <c r="C43" s="42"/>
      <c r="D43" s="35">
        <v>9</v>
      </c>
      <c r="E43" s="100">
        <v>1283</v>
      </c>
      <c r="F43" s="128"/>
      <c r="G43" s="48">
        <f t="shared" si="28"/>
        <v>44358</v>
      </c>
      <c r="H43" s="25" t="str">
        <f t="array" ref="H43">IF(I43="","",IFERROR(INDEX(Lid!$F:$F,MATCH($E43,Lid!$A:$A,0)),""))</f>
        <v>9211283D</v>
      </c>
      <c r="I43" s="93">
        <f t="shared" si="29"/>
        <v>1300</v>
      </c>
      <c r="J43" s="48" t="str">
        <f t="shared" si="30"/>
        <v>21.3.2</v>
      </c>
      <c r="K43" s="25" t="str">
        <f>IF(I43="","",IFERROR($D$6&amp;" "&amp;LEFT(INDEX(Lid!$B:$B,MATCH($E43,Lid!$A:$A,0)),1)&amp;MID(INDEX(Lid!$B:$B,MATCH($E43,Lid!$A:$A,0)),FIND(" ",INDEX(Lid!$B:$B,MATCH($E43,Lid!$A:$A,0))),256),""))</f>
        <v>WALV dag 2 R Geijer</v>
      </c>
      <c r="L43" s="44">
        <f t="shared" si="31"/>
        <v>17.84</v>
      </c>
      <c r="M43" s="44">
        <f t="shared" si="32"/>
        <v>0</v>
      </c>
      <c r="N43" s="44">
        <f t="shared" si="33"/>
        <v>17.84</v>
      </c>
      <c r="O43" s="42"/>
      <c r="P43" s="81"/>
      <c r="Q43" s="82"/>
      <c r="R43" s="83"/>
      <c r="S43" s="44">
        <f t="shared" si="34"/>
        <v>0</v>
      </c>
      <c r="T43" s="81"/>
      <c r="U43" s="82"/>
      <c r="V43" s="101">
        <v>1</v>
      </c>
      <c r="W43" s="44">
        <f t="shared" si="35"/>
        <v>-11.94</v>
      </c>
      <c r="X43" s="81"/>
      <c r="Y43" s="82"/>
      <c r="Z43" s="83"/>
      <c r="AA43" s="44">
        <f t="shared" si="36"/>
        <v>0</v>
      </c>
      <c r="AB43" s="81"/>
      <c r="AC43" s="82"/>
      <c r="AD43" s="83"/>
      <c r="AE43" s="44">
        <f t="shared" si="37"/>
        <v>0</v>
      </c>
      <c r="AF43" s="81"/>
      <c r="AG43" s="82"/>
      <c r="AH43" s="101">
        <v>1</v>
      </c>
      <c r="AI43" s="44">
        <f t="shared" si="38"/>
        <v>-5.8999999999999995</v>
      </c>
      <c r="AJ43" s="81"/>
      <c r="AK43" s="82"/>
      <c r="AL43" s="83"/>
      <c r="AM43" s="44">
        <f t="shared" si="39"/>
        <v>0</v>
      </c>
      <c r="AN43" s="81"/>
      <c r="AO43" s="82"/>
      <c r="AP43" s="83"/>
      <c r="AQ43" s="44">
        <f t="shared" si="40"/>
        <v>0</v>
      </c>
      <c r="AR43" s="81"/>
      <c r="AS43" s="82"/>
      <c r="AT43" s="83"/>
      <c r="AU43" s="44">
        <f t="shared" si="41"/>
        <v>0</v>
      </c>
      <c r="AV43" s="81"/>
      <c r="AW43" s="82"/>
      <c r="AX43" s="83"/>
      <c r="AY43" s="44">
        <f t="shared" si="42"/>
        <v>0</v>
      </c>
      <c r="AZ43" s="81"/>
      <c r="BA43" s="82"/>
      <c r="BB43" s="83"/>
      <c r="BC43" s="44">
        <f t="shared" si="43"/>
        <v>0</v>
      </c>
      <c r="BD43" s="81"/>
      <c r="BE43" s="82"/>
      <c r="BF43" s="83"/>
      <c r="BG43" s="44">
        <f t="shared" si="44"/>
        <v>0</v>
      </c>
      <c r="BH43" s="81"/>
      <c r="BI43" s="82"/>
      <c r="BJ43" s="83"/>
      <c r="BK43" s="44">
        <f t="shared" si="45"/>
        <v>0</v>
      </c>
    </row>
    <row r="44" spans="1:63" ht="14.25" customHeight="1" x14ac:dyDescent="0.25">
      <c r="A44" s="94" t="str">
        <f t="shared" ca="1" si="46"/>
        <v/>
      </c>
      <c r="B44" s="32" t="str">
        <f t="array" aca="1" ref="B44" ca="1">IFERROR(INDEX(Lid!A:A,A44) &amp; " - " &amp; INDEX(Lid!B:B,A44),"")</f>
        <v/>
      </c>
      <c r="C44" s="42"/>
      <c r="D44" s="35">
        <v>10</v>
      </c>
      <c r="E44" s="100">
        <v>1228</v>
      </c>
      <c r="F44" s="128"/>
      <c r="G44" s="48">
        <f t="shared" si="28"/>
        <v>44358</v>
      </c>
      <c r="H44" s="25" t="str">
        <f t="array" ref="H44">IF(I44="","",IFERROR(INDEX(Lid!$F:$F,MATCH($E44,Lid!$A:$A,0)),""))</f>
        <v>9201228D</v>
      </c>
      <c r="I44" s="93">
        <f t="shared" si="29"/>
        <v>1300</v>
      </c>
      <c r="J44" s="48" t="str">
        <f t="shared" si="30"/>
        <v>21.3.2</v>
      </c>
      <c r="K44" s="25" t="str">
        <f>IF(I44="","",IFERROR($D$6&amp;" "&amp;LEFT(INDEX(Lid!$B:$B,MATCH($E44,Lid!$A:$A,0)),1)&amp;MID(INDEX(Lid!$B:$B,MATCH($E44,Lid!$A:$A,0)),FIND(" ",INDEX(Lid!$B:$B,MATCH($E44,Lid!$A:$A,0))),256),""))</f>
        <v>WALV dag 2 C Linn</v>
      </c>
      <c r="L44" s="44">
        <f t="shared" si="31"/>
        <v>17.84</v>
      </c>
      <c r="M44" s="44">
        <f t="shared" si="32"/>
        <v>0</v>
      </c>
      <c r="N44" s="44">
        <f t="shared" si="33"/>
        <v>17.84</v>
      </c>
      <c r="O44" s="42"/>
      <c r="P44" s="81"/>
      <c r="Q44" s="82"/>
      <c r="R44" s="83"/>
      <c r="S44" s="44">
        <f t="shared" si="34"/>
        <v>0</v>
      </c>
      <c r="T44" s="81"/>
      <c r="U44" s="82"/>
      <c r="V44" s="101">
        <v>1</v>
      </c>
      <c r="W44" s="44">
        <f t="shared" si="35"/>
        <v>-11.94</v>
      </c>
      <c r="X44" s="81"/>
      <c r="Y44" s="82"/>
      <c r="Z44" s="83"/>
      <c r="AA44" s="44">
        <f t="shared" si="36"/>
        <v>0</v>
      </c>
      <c r="AB44" s="81"/>
      <c r="AC44" s="82"/>
      <c r="AD44" s="83"/>
      <c r="AE44" s="44">
        <f t="shared" si="37"/>
        <v>0</v>
      </c>
      <c r="AF44" s="81"/>
      <c r="AG44" s="82"/>
      <c r="AH44" s="101">
        <v>1</v>
      </c>
      <c r="AI44" s="44">
        <f t="shared" si="38"/>
        <v>-5.8999999999999995</v>
      </c>
      <c r="AJ44" s="81"/>
      <c r="AK44" s="82"/>
      <c r="AL44" s="83"/>
      <c r="AM44" s="44">
        <f t="shared" si="39"/>
        <v>0</v>
      </c>
      <c r="AN44" s="81"/>
      <c r="AO44" s="82"/>
      <c r="AP44" s="83"/>
      <c r="AQ44" s="44">
        <f t="shared" si="40"/>
        <v>0</v>
      </c>
      <c r="AR44" s="81"/>
      <c r="AS44" s="82"/>
      <c r="AT44" s="83"/>
      <c r="AU44" s="44">
        <f t="shared" si="41"/>
        <v>0</v>
      </c>
      <c r="AV44" s="81"/>
      <c r="AW44" s="82"/>
      <c r="AX44" s="83"/>
      <c r="AY44" s="44">
        <f t="shared" si="42"/>
        <v>0</v>
      </c>
      <c r="AZ44" s="81"/>
      <c r="BA44" s="82"/>
      <c r="BB44" s="83"/>
      <c r="BC44" s="44">
        <f t="shared" si="43"/>
        <v>0</v>
      </c>
      <c r="BD44" s="81"/>
      <c r="BE44" s="82"/>
      <c r="BF44" s="83"/>
      <c r="BG44" s="44">
        <f t="shared" si="44"/>
        <v>0</v>
      </c>
      <c r="BH44" s="81"/>
      <c r="BI44" s="82"/>
      <c r="BJ44" s="83"/>
      <c r="BK44" s="44">
        <f t="shared" si="45"/>
        <v>0</v>
      </c>
    </row>
    <row r="45" spans="1:63" ht="14.25" customHeight="1" x14ac:dyDescent="0.25">
      <c r="A45" s="94" t="str">
        <f t="shared" ca="1" si="46"/>
        <v/>
      </c>
      <c r="B45" s="32" t="str">
        <f t="array" aca="1" ref="B45" ca="1">IFERROR(INDEX(Lid!A:A,A45) &amp; " - " &amp; INDEX(Lid!B:B,A45),"")</f>
        <v/>
      </c>
      <c r="C45" s="42"/>
      <c r="D45" s="35">
        <v>11</v>
      </c>
      <c r="E45" s="100">
        <v>1131</v>
      </c>
      <c r="F45" s="128"/>
      <c r="G45" s="48">
        <f t="shared" si="28"/>
        <v>44358</v>
      </c>
      <c r="H45" s="25" t="str">
        <f t="array" ref="H45">IF(I45="","",IFERROR(INDEX(Lid!$F:$F,MATCH($E45,Lid!$A:$A,0)),""))</f>
        <v>9181131D</v>
      </c>
      <c r="I45" s="93">
        <f t="shared" si="29"/>
        <v>1300</v>
      </c>
      <c r="J45" s="48" t="str">
        <f t="shared" si="30"/>
        <v>21.3.2</v>
      </c>
      <c r="K45" s="25" t="str">
        <f>IF(I45="","",IFERROR($D$6&amp;" "&amp;LEFT(INDEX(Lid!$B:$B,MATCH($E45,Lid!$A:$A,0)),1)&amp;MID(INDEX(Lid!$B:$B,MATCH($E45,Lid!$A:$A,0)),FIND(" ",INDEX(Lid!$B:$B,MATCH($E45,Lid!$A:$A,0))),256),""))</f>
        <v>WALV dag 2 J Huijbregts</v>
      </c>
      <c r="L45" s="44">
        <f t="shared" si="31"/>
        <v>17.84</v>
      </c>
      <c r="M45" s="44">
        <f t="shared" si="32"/>
        <v>0</v>
      </c>
      <c r="N45" s="44">
        <f t="shared" si="33"/>
        <v>17.84</v>
      </c>
      <c r="O45" s="42"/>
      <c r="P45" s="81"/>
      <c r="Q45" s="82"/>
      <c r="R45" s="83"/>
      <c r="S45" s="44">
        <f t="shared" si="34"/>
        <v>0</v>
      </c>
      <c r="T45" s="81"/>
      <c r="U45" s="82"/>
      <c r="V45" s="101">
        <v>1</v>
      </c>
      <c r="W45" s="44">
        <f t="shared" si="35"/>
        <v>-11.94</v>
      </c>
      <c r="X45" s="81"/>
      <c r="Y45" s="82"/>
      <c r="Z45" s="83"/>
      <c r="AA45" s="44">
        <f t="shared" si="36"/>
        <v>0</v>
      </c>
      <c r="AB45" s="81"/>
      <c r="AC45" s="82"/>
      <c r="AD45" s="83"/>
      <c r="AE45" s="44">
        <f t="shared" si="37"/>
        <v>0</v>
      </c>
      <c r="AF45" s="81"/>
      <c r="AG45" s="82"/>
      <c r="AH45" s="101">
        <v>1</v>
      </c>
      <c r="AI45" s="44">
        <f t="shared" si="38"/>
        <v>-5.8999999999999995</v>
      </c>
      <c r="AJ45" s="81"/>
      <c r="AK45" s="82"/>
      <c r="AL45" s="83"/>
      <c r="AM45" s="44">
        <f t="shared" si="39"/>
        <v>0</v>
      </c>
      <c r="AN45" s="81"/>
      <c r="AO45" s="82"/>
      <c r="AP45" s="83"/>
      <c r="AQ45" s="44">
        <f t="shared" si="40"/>
        <v>0</v>
      </c>
      <c r="AR45" s="81"/>
      <c r="AS45" s="82"/>
      <c r="AT45" s="83"/>
      <c r="AU45" s="44">
        <f t="shared" si="41"/>
        <v>0</v>
      </c>
      <c r="AV45" s="81"/>
      <c r="AW45" s="82"/>
      <c r="AX45" s="83"/>
      <c r="AY45" s="44">
        <f t="shared" si="42"/>
        <v>0</v>
      </c>
      <c r="AZ45" s="81"/>
      <c r="BA45" s="82"/>
      <c r="BB45" s="83"/>
      <c r="BC45" s="44">
        <f t="shared" si="43"/>
        <v>0</v>
      </c>
      <c r="BD45" s="81"/>
      <c r="BE45" s="82"/>
      <c r="BF45" s="83"/>
      <c r="BG45" s="44">
        <f t="shared" si="44"/>
        <v>0</v>
      </c>
      <c r="BH45" s="81"/>
      <c r="BI45" s="82"/>
      <c r="BJ45" s="83"/>
      <c r="BK45" s="44">
        <f t="shared" si="45"/>
        <v>0</v>
      </c>
    </row>
    <row r="46" spans="1:63" ht="14.25" customHeight="1" x14ac:dyDescent="0.25">
      <c r="A46" s="94" t="str">
        <f t="shared" ca="1" si="46"/>
        <v/>
      </c>
      <c r="B46" s="32" t="str">
        <f t="array" aca="1" ref="B46" ca="1">IFERROR(INDEX(Lid!A:A,A46) &amp; " - " &amp; INDEX(Lid!B:B,A46),"")</f>
        <v/>
      </c>
      <c r="C46" s="42"/>
      <c r="D46" s="35">
        <v>12</v>
      </c>
      <c r="E46" s="100">
        <v>1231</v>
      </c>
      <c r="F46" s="128"/>
      <c r="G46" s="48">
        <f t="shared" si="28"/>
        <v>44358</v>
      </c>
      <c r="H46" s="25" t="str">
        <f t="array" ref="H46">IF(I46="","",IFERROR(INDEX(Lid!$F:$F,MATCH($E46,Lid!$A:$A,0)),""))</f>
        <v>9201231D</v>
      </c>
      <c r="I46" s="93">
        <f t="shared" si="29"/>
        <v>1300</v>
      </c>
      <c r="J46" s="48" t="str">
        <f t="shared" si="30"/>
        <v>21.3.2</v>
      </c>
      <c r="K46" s="25" t="str">
        <f>IF(I46="","",IFERROR($D$6&amp;" "&amp;LEFT(INDEX(Lid!$B:$B,MATCH($E46,Lid!$A:$A,0)),1)&amp;MID(INDEX(Lid!$B:$B,MATCH($E46,Lid!$A:$A,0)),FIND(" ",INDEX(Lid!$B:$B,MATCH($E46,Lid!$A:$A,0))),256),""))</f>
        <v>WALV dag 2 D van Erp</v>
      </c>
      <c r="L46" s="44">
        <f t="shared" si="31"/>
        <v>17.84</v>
      </c>
      <c r="M46" s="44">
        <f t="shared" si="32"/>
        <v>0</v>
      </c>
      <c r="N46" s="44">
        <f t="shared" si="33"/>
        <v>17.84</v>
      </c>
      <c r="O46" s="42"/>
      <c r="P46" s="81"/>
      <c r="Q46" s="82"/>
      <c r="R46" s="83"/>
      <c r="S46" s="44">
        <f t="shared" si="34"/>
        <v>0</v>
      </c>
      <c r="T46" s="81"/>
      <c r="U46" s="82"/>
      <c r="V46" s="101">
        <v>1</v>
      </c>
      <c r="W46" s="44">
        <f t="shared" si="35"/>
        <v>-11.94</v>
      </c>
      <c r="X46" s="81"/>
      <c r="Y46" s="82"/>
      <c r="Z46" s="83"/>
      <c r="AA46" s="44">
        <f t="shared" si="36"/>
        <v>0</v>
      </c>
      <c r="AB46" s="81"/>
      <c r="AC46" s="82"/>
      <c r="AD46" s="83"/>
      <c r="AE46" s="44">
        <f t="shared" si="37"/>
        <v>0</v>
      </c>
      <c r="AF46" s="81"/>
      <c r="AG46" s="82"/>
      <c r="AH46" s="101">
        <v>1</v>
      </c>
      <c r="AI46" s="44">
        <f t="shared" si="38"/>
        <v>-5.8999999999999995</v>
      </c>
      <c r="AJ46" s="81"/>
      <c r="AK46" s="82"/>
      <c r="AL46" s="83"/>
      <c r="AM46" s="44">
        <f t="shared" si="39"/>
        <v>0</v>
      </c>
      <c r="AN46" s="81"/>
      <c r="AO46" s="82"/>
      <c r="AP46" s="83"/>
      <c r="AQ46" s="44">
        <f t="shared" si="40"/>
        <v>0</v>
      </c>
      <c r="AR46" s="81"/>
      <c r="AS46" s="82"/>
      <c r="AT46" s="83"/>
      <c r="AU46" s="44">
        <f t="shared" si="41"/>
        <v>0</v>
      </c>
      <c r="AV46" s="81"/>
      <c r="AW46" s="82"/>
      <c r="AX46" s="83"/>
      <c r="AY46" s="44">
        <f t="shared" si="42"/>
        <v>0</v>
      </c>
      <c r="AZ46" s="81"/>
      <c r="BA46" s="82"/>
      <c r="BB46" s="83"/>
      <c r="BC46" s="44">
        <f t="shared" si="43"/>
        <v>0</v>
      </c>
      <c r="BD46" s="81"/>
      <c r="BE46" s="82"/>
      <c r="BF46" s="83"/>
      <c r="BG46" s="44">
        <f t="shared" si="44"/>
        <v>0</v>
      </c>
      <c r="BH46" s="81"/>
      <c r="BI46" s="82"/>
      <c r="BJ46" s="83"/>
      <c r="BK46" s="44">
        <f t="shared" si="45"/>
        <v>0</v>
      </c>
    </row>
    <row r="47" spans="1:63" ht="14.25" customHeight="1" x14ac:dyDescent="0.25">
      <c r="A47" s="94" t="str">
        <f t="shared" ca="1" si="46"/>
        <v/>
      </c>
      <c r="B47" s="32" t="str">
        <f t="array" aca="1" ref="B47" ca="1">IFERROR(INDEX(Lid!A:A,A47) &amp; " - " &amp; INDEX(Lid!B:B,A47),"")</f>
        <v/>
      </c>
      <c r="C47" s="42"/>
      <c r="D47" s="35">
        <v>13</v>
      </c>
      <c r="E47" s="100">
        <v>1114</v>
      </c>
      <c r="F47" s="128"/>
      <c r="G47" s="48">
        <f t="shared" si="28"/>
        <v>44358</v>
      </c>
      <c r="H47" s="25" t="str">
        <f t="array" ref="H47">IF(I47="","",IFERROR(INDEX(Lid!$F:$F,MATCH($E47,Lid!$A:$A,0)),""))</f>
        <v>9181114D</v>
      </c>
      <c r="I47" s="93">
        <f t="shared" si="29"/>
        <v>1300</v>
      </c>
      <c r="J47" s="48" t="str">
        <f t="shared" si="30"/>
        <v>21.3.2</v>
      </c>
      <c r="K47" s="25" t="str">
        <f>IF(I47="","",IFERROR($D$6&amp;" "&amp;LEFT(INDEX(Lid!$B:$B,MATCH($E47,Lid!$A:$A,0)),1)&amp;MID(INDEX(Lid!$B:$B,MATCH($E47,Lid!$A:$A,0)),FIND(" ",INDEX(Lid!$B:$B,MATCH($E47,Lid!$A:$A,0))),256),""))</f>
        <v>WALV dag 2 M Mooij</v>
      </c>
      <c r="L47" s="44">
        <f t="shared" si="31"/>
        <v>17.84</v>
      </c>
      <c r="M47" s="44">
        <f t="shared" si="32"/>
        <v>0</v>
      </c>
      <c r="N47" s="44">
        <f t="shared" si="33"/>
        <v>17.84</v>
      </c>
      <c r="O47" s="42"/>
      <c r="P47" s="81"/>
      <c r="Q47" s="82"/>
      <c r="R47" s="83"/>
      <c r="S47" s="44">
        <f t="shared" si="34"/>
        <v>0</v>
      </c>
      <c r="T47" s="81"/>
      <c r="U47" s="82"/>
      <c r="V47" s="101">
        <v>1</v>
      </c>
      <c r="W47" s="44">
        <f t="shared" si="35"/>
        <v>-11.94</v>
      </c>
      <c r="X47" s="81"/>
      <c r="Y47" s="82"/>
      <c r="Z47" s="83"/>
      <c r="AA47" s="44">
        <f t="shared" si="36"/>
        <v>0</v>
      </c>
      <c r="AB47" s="81"/>
      <c r="AC47" s="82"/>
      <c r="AD47" s="83"/>
      <c r="AE47" s="44">
        <f t="shared" si="37"/>
        <v>0</v>
      </c>
      <c r="AF47" s="81"/>
      <c r="AG47" s="82"/>
      <c r="AH47" s="101">
        <v>1</v>
      </c>
      <c r="AI47" s="44">
        <f t="shared" si="38"/>
        <v>-5.8999999999999995</v>
      </c>
      <c r="AJ47" s="81"/>
      <c r="AK47" s="82"/>
      <c r="AL47" s="83"/>
      <c r="AM47" s="44">
        <f t="shared" si="39"/>
        <v>0</v>
      </c>
      <c r="AN47" s="81"/>
      <c r="AO47" s="82"/>
      <c r="AP47" s="83"/>
      <c r="AQ47" s="44">
        <f t="shared" si="40"/>
        <v>0</v>
      </c>
      <c r="AR47" s="81"/>
      <c r="AS47" s="82"/>
      <c r="AT47" s="83"/>
      <c r="AU47" s="44">
        <f t="shared" si="41"/>
        <v>0</v>
      </c>
      <c r="AV47" s="81"/>
      <c r="AW47" s="82"/>
      <c r="AX47" s="83"/>
      <c r="AY47" s="44">
        <f t="shared" si="42"/>
        <v>0</v>
      </c>
      <c r="AZ47" s="81"/>
      <c r="BA47" s="82"/>
      <c r="BB47" s="83"/>
      <c r="BC47" s="44">
        <f t="shared" si="43"/>
        <v>0</v>
      </c>
      <c r="BD47" s="81"/>
      <c r="BE47" s="82"/>
      <c r="BF47" s="83"/>
      <c r="BG47" s="44">
        <f t="shared" si="44"/>
        <v>0</v>
      </c>
      <c r="BH47" s="81"/>
      <c r="BI47" s="82"/>
      <c r="BJ47" s="83"/>
      <c r="BK47" s="44">
        <f t="shared" si="45"/>
        <v>0</v>
      </c>
    </row>
    <row r="48" spans="1:63" ht="14.25" customHeight="1" x14ac:dyDescent="0.25">
      <c r="A48" s="94">
        <f ca="1">COUNTIF(Lid!B:B,"=*"&amp;$B$35&amp;"*") -COUNTIF(B36:B47,"&gt;''")</f>
        <v>0</v>
      </c>
      <c r="B48" s="95" t="str">
        <f ca="1">IF( A48 = 0, "", "Another " &amp; A48 &amp; " results … ")</f>
        <v/>
      </c>
      <c r="C48" s="42"/>
      <c r="D48" s="35">
        <v>14</v>
      </c>
      <c r="E48" s="100">
        <v>1211</v>
      </c>
      <c r="F48" s="128"/>
      <c r="G48" s="48">
        <f t="shared" si="28"/>
        <v>44358</v>
      </c>
      <c r="H48" s="25" t="str">
        <f t="array" ref="H48">IF(I48="","",IFERROR(INDEX(Lid!$F:$F,MATCH($E48,Lid!$A:$A,0)),""))</f>
        <v>9191211D</v>
      </c>
      <c r="I48" s="93">
        <f t="shared" si="29"/>
        <v>1300</v>
      </c>
      <c r="J48" s="48" t="str">
        <f t="shared" si="30"/>
        <v>21.3.2</v>
      </c>
      <c r="K48" s="25" t="str">
        <f>IF(I48="","",IFERROR($D$6&amp;" "&amp;LEFT(INDEX(Lid!$B:$B,MATCH($E48,Lid!$A:$A,0)),1)&amp;MID(INDEX(Lid!$B:$B,MATCH($E48,Lid!$A:$A,0)),FIND(" ",INDEX(Lid!$B:$B,MATCH($E48,Lid!$A:$A,0))),256),""))</f>
        <v>WALV dag 2 F Zandhuis</v>
      </c>
      <c r="L48" s="44">
        <f t="shared" si="31"/>
        <v>17.84</v>
      </c>
      <c r="M48" s="44">
        <f t="shared" si="32"/>
        <v>0</v>
      </c>
      <c r="N48" s="44">
        <f t="shared" si="33"/>
        <v>17.84</v>
      </c>
      <c r="O48" s="42"/>
      <c r="P48" s="81"/>
      <c r="Q48" s="82"/>
      <c r="R48" s="83"/>
      <c r="S48" s="44">
        <f t="shared" si="34"/>
        <v>0</v>
      </c>
      <c r="T48" s="81"/>
      <c r="U48" s="82"/>
      <c r="V48" s="101">
        <v>1</v>
      </c>
      <c r="W48" s="44">
        <f t="shared" si="35"/>
        <v>-11.94</v>
      </c>
      <c r="X48" s="81"/>
      <c r="Y48" s="82"/>
      <c r="Z48" s="83"/>
      <c r="AA48" s="44">
        <f t="shared" si="36"/>
        <v>0</v>
      </c>
      <c r="AB48" s="81"/>
      <c r="AC48" s="82"/>
      <c r="AD48" s="83"/>
      <c r="AE48" s="44">
        <f t="shared" si="37"/>
        <v>0</v>
      </c>
      <c r="AF48" s="81"/>
      <c r="AG48" s="82"/>
      <c r="AH48" s="101">
        <v>1</v>
      </c>
      <c r="AI48" s="44">
        <f t="shared" si="38"/>
        <v>-5.8999999999999995</v>
      </c>
      <c r="AJ48" s="81"/>
      <c r="AK48" s="82"/>
      <c r="AL48" s="83"/>
      <c r="AM48" s="44">
        <f t="shared" si="39"/>
        <v>0</v>
      </c>
      <c r="AN48" s="81"/>
      <c r="AO48" s="82"/>
      <c r="AP48" s="83"/>
      <c r="AQ48" s="44">
        <f t="shared" si="40"/>
        <v>0</v>
      </c>
      <c r="AR48" s="81"/>
      <c r="AS48" s="82"/>
      <c r="AT48" s="83"/>
      <c r="AU48" s="44">
        <f t="shared" si="41"/>
        <v>0</v>
      </c>
      <c r="AV48" s="81"/>
      <c r="AW48" s="82"/>
      <c r="AX48" s="83"/>
      <c r="AY48" s="44">
        <f t="shared" si="42"/>
        <v>0</v>
      </c>
      <c r="AZ48" s="81"/>
      <c r="BA48" s="82"/>
      <c r="BB48" s="83"/>
      <c r="BC48" s="44">
        <f t="shared" si="43"/>
        <v>0</v>
      </c>
      <c r="BD48" s="81"/>
      <c r="BE48" s="82"/>
      <c r="BF48" s="83"/>
      <c r="BG48" s="44">
        <f t="shared" si="44"/>
        <v>0</v>
      </c>
      <c r="BH48" s="81"/>
      <c r="BI48" s="82"/>
      <c r="BJ48" s="83"/>
      <c r="BK48" s="44">
        <f t="shared" si="45"/>
        <v>0</v>
      </c>
    </row>
    <row r="49" spans="1:63" ht="15" customHeight="1" x14ac:dyDescent="0.25">
      <c r="A49" s="41"/>
      <c r="B49" s="42"/>
      <c r="C49" s="42"/>
      <c r="D49" s="35">
        <v>15</v>
      </c>
      <c r="E49" s="100">
        <v>997</v>
      </c>
      <c r="F49" s="128"/>
      <c r="G49" s="48">
        <f t="shared" si="28"/>
        <v>44358</v>
      </c>
      <c r="H49" s="25" t="str">
        <f t="array" ref="H49">IF(I49="","",IFERROR(INDEX(Lid!$F:$F,MATCH($E49,Lid!$A:$A,0)),""))</f>
        <v>916997D</v>
      </c>
      <c r="I49" s="93">
        <f t="shared" si="29"/>
        <v>1300</v>
      </c>
      <c r="J49" s="48" t="str">
        <f t="shared" si="30"/>
        <v>21.3.2</v>
      </c>
      <c r="K49" s="25" t="str">
        <f>IF(I49="","",IFERROR($D$6&amp;" "&amp;LEFT(INDEX(Lid!$B:$B,MATCH($E49,Lid!$A:$A,0)),1)&amp;MID(INDEX(Lid!$B:$B,MATCH($E49,Lid!$A:$A,0)),FIND(" ",INDEX(Lid!$B:$B,MATCH($E49,Lid!$A:$A,0))),256),""))</f>
        <v>WALV dag 2 J Schrijver</v>
      </c>
      <c r="L49" s="44">
        <f t="shared" si="31"/>
        <v>17.84</v>
      </c>
      <c r="M49" s="44">
        <f t="shared" si="32"/>
        <v>0</v>
      </c>
      <c r="N49" s="44">
        <f t="shared" si="33"/>
        <v>17.84</v>
      </c>
      <c r="O49" s="42"/>
      <c r="P49" s="81"/>
      <c r="Q49" s="82"/>
      <c r="R49" s="83"/>
      <c r="S49" s="44">
        <f t="shared" si="34"/>
        <v>0</v>
      </c>
      <c r="T49" s="81"/>
      <c r="U49" s="82"/>
      <c r="V49" s="101">
        <v>1</v>
      </c>
      <c r="W49" s="44">
        <f t="shared" si="35"/>
        <v>-11.94</v>
      </c>
      <c r="X49" s="81"/>
      <c r="Y49" s="82"/>
      <c r="Z49" s="83"/>
      <c r="AA49" s="44">
        <f t="shared" si="36"/>
        <v>0</v>
      </c>
      <c r="AB49" s="81"/>
      <c r="AC49" s="82"/>
      <c r="AD49" s="83"/>
      <c r="AE49" s="44">
        <f t="shared" si="37"/>
        <v>0</v>
      </c>
      <c r="AF49" s="81"/>
      <c r="AG49" s="82"/>
      <c r="AH49" s="101">
        <v>1</v>
      </c>
      <c r="AI49" s="44">
        <f t="shared" si="38"/>
        <v>-5.8999999999999995</v>
      </c>
      <c r="AJ49" s="81"/>
      <c r="AK49" s="82"/>
      <c r="AL49" s="83"/>
      <c r="AM49" s="44">
        <f t="shared" si="39"/>
        <v>0</v>
      </c>
      <c r="AN49" s="81"/>
      <c r="AO49" s="82"/>
      <c r="AP49" s="83"/>
      <c r="AQ49" s="44">
        <f t="shared" si="40"/>
        <v>0</v>
      </c>
      <c r="AR49" s="81"/>
      <c r="AS49" s="82"/>
      <c r="AT49" s="83"/>
      <c r="AU49" s="44">
        <f t="shared" si="41"/>
        <v>0</v>
      </c>
      <c r="AV49" s="81"/>
      <c r="AW49" s="82"/>
      <c r="AX49" s="83"/>
      <c r="AY49" s="44">
        <f t="shared" si="42"/>
        <v>0</v>
      </c>
      <c r="AZ49" s="81"/>
      <c r="BA49" s="82"/>
      <c r="BB49" s="83"/>
      <c r="BC49" s="44">
        <f t="shared" si="43"/>
        <v>0</v>
      </c>
      <c r="BD49" s="81"/>
      <c r="BE49" s="82"/>
      <c r="BF49" s="83"/>
      <c r="BG49" s="44">
        <f t="shared" si="44"/>
        <v>0</v>
      </c>
      <c r="BH49" s="81"/>
      <c r="BI49" s="82"/>
      <c r="BJ49" s="83"/>
      <c r="BK49" s="44">
        <f t="shared" si="45"/>
        <v>0</v>
      </c>
    </row>
    <row r="50" spans="1:63" ht="14.25" customHeight="1" x14ac:dyDescent="0.25">
      <c r="A50" s="41"/>
      <c r="B50" s="28" t="s">
        <v>2378</v>
      </c>
      <c r="C50" s="42"/>
      <c r="D50" s="35">
        <v>16</v>
      </c>
      <c r="E50" s="100">
        <v>1138</v>
      </c>
      <c r="F50" s="128"/>
      <c r="G50" s="48">
        <f t="shared" si="28"/>
        <v>44358</v>
      </c>
      <c r="H50" s="25" t="str">
        <f t="array" ref="H50">IF(I50="","",IFERROR(INDEX(Lid!$F:$F,MATCH($E50,Lid!$A:$A,0)),""))</f>
        <v>9181138D</v>
      </c>
      <c r="I50" s="93">
        <f t="shared" si="29"/>
        <v>1300</v>
      </c>
      <c r="J50" s="48" t="str">
        <f t="shared" si="30"/>
        <v>21.3.2</v>
      </c>
      <c r="K50" s="25" t="str">
        <f>IF(I50="","",IFERROR($D$6&amp;" "&amp;LEFT(INDEX(Lid!$B:$B,MATCH($E50,Lid!$A:$A,0)),1)&amp;MID(INDEX(Lid!$B:$B,MATCH($E50,Lid!$A:$A,0)),FIND(" ",INDEX(Lid!$B:$B,MATCH($E50,Lid!$A:$A,0))),256),""))</f>
        <v>WALV dag 2 P de Rijk</v>
      </c>
      <c r="L50" s="44">
        <f t="shared" si="31"/>
        <v>17.84</v>
      </c>
      <c r="M50" s="44">
        <f t="shared" si="32"/>
        <v>0</v>
      </c>
      <c r="N50" s="44">
        <f t="shared" si="33"/>
        <v>17.84</v>
      </c>
      <c r="O50" s="42"/>
      <c r="P50" s="81"/>
      <c r="Q50" s="82"/>
      <c r="R50" s="83"/>
      <c r="S50" s="44">
        <f t="shared" si="34"/>
        <v>0</v>
      </c>
      <c r="T50" s="81"/>
      <c r="U50" s="82"/>
      <c r="V50" s="101">
        <v>1</v>
      </c>
      <c r="W50" s="44">
        <f t="shared" si="35"/>
        <v>-11.94</v>
      </c>
      <c r="X50" s="81"/>
      <c r="Y50" s="82"/>
      <c r="Z50" s="83"/>
      <c r="AA50" s="44">
        <f t="shared" si="36"/>
        <v>0</v>
      </c>
      <c r="AB50" s="81"/>
      <c r="AC50" s="82"/>
      <c r="AD50" s="83"/>
      <c r="AE50" s="44">
        <f t="shared" si="37"/>
        <v>0</v>
      </c>
      <c r="AF50" s="81"/>
      <c r="AG50" s="82"/>
      <c r="AH50" s="101">
        <v>1</v>
      </c>
      <c r="AI50" s="44">
        <f t="shared" si="38"/>
        <v>-5.8999999999999995</v>
      </c>
      <c r="AJ50" s="81"/>
      <c r="AK50" s="82"/>
      <c r="AL50" s="83"/>
      <c r="AM50" s="44">
        <f t="shared" si="39"/>
        <v>0</v>
      </c>
      <c r="AN50" s="81"/>
      <c r="AO50" s="82"/>
      <c r="AP50" s="83"/>
      <c r="AQ50" s="44">
        <f t="shared" si="40"/>
        <v>0</v>
      </c>
      <c r="AR50" s="81"/>
      <c r="AS50" s="82"/>
      <c r="AT50" s="83"/>
      <c r="AU50" s="44">
        <f t="shared" si="41"/>
        <v>0</v>
      </c>
      <c r="AV50" s="81"/>
      <c r="AW50" s="82"/>
      <c r="AX50" s="83"/>
      <c r="AY50" s="44">
        <f t="shared" si="42"/>
        <v>0</v>
      </c>
      <c r="AZ50" s="81"/>
      <c r="BA50" s="82"/>
      <c r="BB50" s="83"/>
      <c r="BC50" s="44">
        <f t="shared" si="43"/>
        <v>0</v>
      </c>
      <c r="BD50" s="81"/>
      <c r="BE50" s="82"/>
      <c r="BF50" s="83"/>
      <c r="BG50" s="44">
        <f t="shared" si="44"/>
        <v>0</v>
      </c>
      <c r="BH50" s="81"/>
      <c r="BI50" s="82"/>
      <c r="BJ50" s="83"/>
      <c r="BK50" s="44">
        <f t="shared" si="45"/>
        <v>0</v>
      </c>
    </row>
    <row r="51" spans="1:63" ht="14.25" customHeight="1" x14ac:dyDescent="0.25">
      <c r="A51" s="91">
        <v>1</v>
      </c>
      <c r="B51" s="92" t="s">
        <v>2379</v>
      </c>
      <c r="C51" s="42"/>
      <c r="D51" s="35">
        <v>17</v>
      </c>
      <c r="E51" s="100">
        <v>775</v>
      </c>
      <c r="F51" s="128"/>
      <c r="G51" s="48">
        <f t="shared" si="28"/>
        <v>44358</v>
      </c>
      <c r="H51" s="25" t="str">
        <f t="array" ref="H51">IF(I51="","",IFERROR(INDEX(Lid!$F:$F,MATCH($E51,Lid!$A:$A,0)),""))</f>
        <v>914775D</v>
      </c>
      <c r="I51" s="93">
        <f t="shared" si="29"/>
        <v>1300</v>
      </c>
      <c r="J51" s="48" t="str">
        <f t="shared" si="30"/>
        <v>21.3.2</v>
      </c>
      <c r="K51" s="25" t="str">
        <f>IF(I51="","",IFERROR($D$6&amp;" "&amp;LEFT(INDEX(Lid!$B:$B,MATCH($E51,Lid!$A:$A,0)),1)&amp;MID(INDEX(Lid!$B:$B,MATCH($E51,Lid!$A:$A,0)),FIND(" ",INDEX(Lid!$B:$B,MATCH($E51,Lid!$A:$A,0))),256),""))</f>
        <v>WALV dag 2 J Esenkbrink</v>
      </c>
      <c r="L51" s="44">
        <f t="shared" si="31"/>
        <v>17.84</v>
      </c>
      <c r="M51" s="44">
        <f t="shared" si="32"/>
        <v>0</v>
      </c>
      <c r="N51" s="44">
        <f t="shared" si="33"/>
        <v>17.84</v>
      </c>
      <c r="O51" s="42"/>
      <c r="P51" s="81"/>
      <c r="Q51" s="82"/>
      <c r="R51" s="83"/>
      <c r="S51" s="44">
        <f t="shared" si="34"/>
        <v>0</v>
      </c>
      <c r="T51" s="81"/>
      <c r="U51" s="82"/>
      <c r="V51" s="101">
        <v>1</v>
      </c>
      <c r="W51" s="44">
        <f t="shared" si="35"/>
        <v>-11.94</v>
      </c>
      <c r="X51" s="81"/>
      <c r="Y51" s="82"/>
      <c r="Z51" s="83"/>
      <c r="AA51" s="44">
        <f t="shared" si="36"/>
        <v>0</v>
      </c>
      <c r="AB51" s="81"/>
      <c r="AC51" s="82"/>
      <c r="AD51" s="83"/>
      <c r="AE51" s="44">
        <f t="shared" si="37"/>
        <v>0</v>
      </c>
      <c r="AF51" s="81"/>
      <c r="AG51" s="82"/>
      <c r="AH51" s="101">
        <v>1</v>
      </c>
      <c r="AI51" s="44">
        <f t="shared" si="38"/>
        <v>-5.8999999999999995</v>
      </c>
      <c r="AJ51" s="81"/>
      <c r="AK51" s="82"/>
      <c r="AL51" s="83"/>
      <c r="AM51" s="44">
        <f t="shared" si="39"/>
        <v>0</v>
      </c>
      <c r="AN51" s="81"/>
      <c r="AO51" s="82"/>
      <c r="AP51" s="83"/>
      <c r="AQ51" s="44">
        <f t="shared" si="40"/>
        <v>0</v>
      </c>
      <c r="AR51" s="81"/>
      <c r="AS51" s="82"/>
      <c r="AT51" s="83"/>
      <c r="AU51" s="44">
        <f t="shared" si="41"/>
        <v>0</v>
      </c>
      <c r="AV51" s="81"/>
      <c r="AW51" s="82"/>
      <c r="AX51" s="83"/>
      <c r="AY51" s="44">
        <f t="shared" si="42"/>
        <v>0</v>
      </c>
      <c r="AZ51" s="81"/>
      <c r="BA51" s="82"/>
      <c r="BB51" s="83"/>
      <c r="BC51" s="44">
        <f t="shared" si="43"/>
        <v>0</v>
      </c>
      <c r="BD51" s="81"/>
      <c r="BE51" s="82"/>
      <c r="BF51" s="83"/>
      <c r="BG51" s="44">
        <f t="shared" si="44"/>
        <v>0</v>
      </c>
      <c r="BH51" s="81"/>
      <c r="BI51" s="82"/>
      <c r="BJ51" s="83"/>
      <c r="BK51" s="44">
        <f t="shared" si="45"/>
        <v>0</v>
      </c>
    </row>
    <row r="52" spans="1:63" ht="14.25" customHeight="1" x14ac:dyDescent="0.25">
      <c r="A52" s="94">
        <f t="shared" ref="A52:A68" ca="1" si="47">IFERROR(MATCH("*"&amp;$B$51&amp;"*",INDIRECT("GBK!B" &amp; A51 + 1 &amp;":B99999"),0)+A51,"")</f>
        <v>19</v>
      </c>
      <c r="B52" s="32" t="str">
        <f t="array" aca="1" ref="B52" ca="1">IFERROR(INDEX(GBK!A:A,A52) &amp; " - " &amp; INDEX(GBK!B:B,A52),"")</f>
        <v>0193 - Schulties (0.49 per stuk)</v>
      </c>
      <c r="C52" s="42"/>
      <c r="D52" s="35">
        <v>18</v>
      </c>
      <c r="E52" s="100">
        <v>1069</v>
      </c>
      <c r="F52" s="128"/>
      <c r="G52" s="48">
        <f t="shared" si="28"/>
        <v>44358</v>
      </c>
      <c r="H52" s="25" t="str">
        <f t="array" ref="H52">IF(I52="","",IFERROR(INDEX(Lid!$F:$F,MATCH($E52,Lid!$A:$A,0)),""))</f>
        <v>9171069D</v>
      </c>
      <c r="I52" s="93">
        <f t="shared" si="29"/>
        <v>1300</v>
      </c>
      <c r="J52" s="48" t="str">
        <f t="shared" si="30"/>
        <v>21.3.2</v>
      </c>
      <c r="K52" s="25" t="str">
        <f>IF(I52="","",IFERROR($D$6&amp;" "&amp;LEFT(INDEX(Lid!$B:$B,MATCH($E52,Lid!$A:$A,0)),1)&amp;MID(INDEX(Lid!$B:$B,MATCH($E52,Lid!$A:$A,0)),FIND(" ",INDEX(Lid!$B:$B,MATCH($E52,Lid!$A:$A,0))),256),""))</f>
        <v>WALV dag 2 V Nicolai</v>
      </c>
      <c r="L52" s="44">
        <f t="shared" si="31"/>
        <v>17.84</v>
      </c>
      <c r="M52" s="44">
        <f t="shared" si="32"/>
        <v>0</v>
      </c>
      <c r="N52" s="44">
        <f t="shared" si="33"/>
        <v>17.84</v>
      </c>
      <c r="O52" s="42"/>
      <c r="P52" s="81"/>
      <c r="Q52" s="82"/>
      <c r="R52" s="83"/>
      <c r="S52" s="44">
        <f t="shared" si="34"/>
        <v>0</v>
      </c>
      <c r="T52" s="81"/>
      <c r="U52" s="82"/>
      <c r="V52" s="101">
        <v>1</v>
      </c>
      <c r="W52" s="44">
        <f t="shared" si="35"/>
        <v>-11.94</v>
      </c>
      <c r="X52" s="81"/>
      <c r="Y52" s="82"/>
      <c r="Z52" s="83"/>
      <c r="AA52" s="44">
        <f t="shared" si="36"/>
        <v>0</v>
      </c>
      <c r="AB52" s="81"/>
      <c r="AC52" s="82"/>
      <c r="AD52" s="83"/>
      <c r="AE52" s="44">
        <f t="shared" si="37"/>
        <v>0</v>
      </c>
      <c r="AF52" s="81"/>
      <c r="AG52" s="82"/>
      <c r="AH52" s="101">
        <v>1</v>
      </c>
      <c r="AI52" s="44">
        <f t="shared" si="38"/>
        <v>-5.8999999999999995</v>
      </c>
      <c r="AJ52" s="81"/>
      <c r="AK52" s="82"/>
      <c r="AL52" s="83"/>
      <c r="AM52" s="44">
        <f t="shared" si="39"/>
        <v>0</v>
      </c>
      <c r="AN52" s="81"/>
      <c r="AO52" s="82"/>
      <c r="AP52" s="83"/>
      <c r="AQ52" s="44">
        <f t="shared" si="40"/>
        <v>0</v>
      </c>
      <c r="AR52" s="81"/>
      <c r="AS52" s="82"/>
      <c r="AT52" s="83"/>
      <c r="AU52" s="44">
        <f t="shared" si="41"/>
        <v>0</v>
      </c>
      <c r="AV52" s="81"/>
      <c r="AW52" s="82"/>
      <c r="AX52" s="83"/>
      <c r="AY52" s="44">
        <f t="shared" si="42"/>
        <v>0</v>
      </c>
      <c r="AZ52" s="81"/>
      <c r="BA52" s="82"/>
      <c r="BB52" s="83"/>
      <c r="BC52" s="44">
        <f t="shared" si="43"/>
        <v>0</v>
      </c>
      <c r="BD52" s="81"/>
      <c r="BE52" s="82"/>
      <c r="BF52" s="83"/>
      <c r="BG52" s="44">
        <f t="shared" si="44"/>
        <v>0</v>
      </c>
      <c r="BH52" s="81"/>
      <c r="BI52" s="82"/>
      <c r="BJ52" s="83"/>
      <c r="BK52" s="44">
        <f t="shared" si="45"/>
        <v>0</v>
      </c>
    </row>
    <row r="53" spans="1:63" ht="14.25" customHeight="1" x14ac:dyDescent="0.25">
      <c r="A53" s="94" t="str">
        <f t="shared" ca="1" si="47"/>
        <v/>
      </c>
      <c r="B53" s="32" t="str">
        <f t="array" aca="1" ref="B53" ca="1">IFERROR(INDEX(GBK!A:A,A53) &amp; " - " &amp; INDEX(GBK!B:B,A53),"")</f>
        <v/>
      </c>
      <c r="C53" s="42"/>
      <c r="D53" s="35">
        <v>19</v>
      </c>
      <c r="E53" s="100">
        <v>1037</v>
      </c>
      <c r="F53" s="128"/>
      <c r="G53" s="48">
        <f t="shared" si="28"/>
        <v>44358</v>
      </c>
      <c r="H53" s="25" t="str">
        <f t="array" ref="H53">IF(I53="","",IFERROR(INDEX(Lid!$F:$F,MATCH($E53,Lid!$A:$A,0)),""))</f>
        <v>9171037D</v>
      </c>
      <c r="I53" s="93">
        <f t="shared" si="29"/>
        <v>1300</v>
      </c>
      <c r="J53" s="48" t="str">
        <f t="shared" si="30"/>
        <v>21.3.2</v>
      </c>
      <c r="K53" s="25" t="str">
        <f>IF(I53="","",IFERROR($D$6&amp;" "&amp;LEFT(INDEX(Lid!$B:$B,MATCH($E53,Lid!$A:$A,0)),1)&amp;MID(INDEX(Lid!$B:$B,MATCH($E53,Lid!$A:$A,0)),FIND(" ",INDEX(Lid!$B:$B,MATCH($E53,Lid!$A:$A,0))),256),""))</f>
        <v>WALV dag 2 E van Hamel</v>
      </c>
      <c r="L53" s="44">
        <f t="shared" si="31"/>
        <v>17.84</v>
      </c>
      <c r="M53" s="44">
        <f t="shared" si="32"/>
        <v>0</v>
      </c>
      <c r="N53" s="44">
        <f t="shared" si="33"/>
        <v>17.84</v>
      </c>
      <c r="O53" s="42"/>
      <c r="P53" s="81"/>
      <c r="Q53" s="82"/>
      <c r="R53" s="83"/>
      <c r="S53" s="44">
        <f t="shared" si="34"/>
        <v>0</v>
      </c>
      <c r="T53" s="81"/>
      <c r="U53" s="82"/>
      <c r="V53" s="101">
        <v>1</v>
      </c>
      <c r="W53" s="44">
        <f t="shared" si="35"/>
        <v>-11.94</v>
      </c>
      <c r="X53" s="81"/>
      <c r="Y53" s="82"/>
      <c r="Z53" s="83"/>
      <c r="AA53" s="44">
        <f t="shared" si="36"/>
        <v>0</v>
      </c>
      <c r="AB53" s="81"/>
      <c r="AC53" s="82"/>
      <c r="AD53" s="83"/>
      <c r="AE53" s="44">
        <f t="shared" si="37"/>
        <v>0</v>
      </c>
      <c r="AF53" s="81"/>
      <c r="AG53" s="82"/>
      <c r="AH53" s="101">
        <v>1</v>
      </c>
      <c r="AI53" s="44">
        <f t="shared" si="38"/>
        <v>-5.8999999999999995</v>
      </c>
      <c r="AJ53" s="81"/>
      <c r="AK53" s="82"/>
      <c r="AL53" s="83"/>
      <c r="AM53" s="44">
        <f t="shared" si="39"/>
        <v>0</v>
      </c>
      <c r="AN53" s="81"/>
      <c r="AO53" s="82"/>
      <c r="AP53" s="83"/>
      <c r="AQ53" s="44">
        <f t="shared" si="40"/>
        <v>0</v>
      </c>
      <c r="AR53" s="81"/>
      <c r="AS53" s="82"/>
      <c r="AT53" s="83"/>
      <c r="AU53" s="44">
        <f t="shared" si="41"/>
        <v>0</v>
      </c>
      <c r="AV53" s="81"/>
      <c r="AW53" s="82"/>
      <c r="AX53" s="83"/>
      <c r="AY53" s="44">
        <f t="shared" si="42"/>
        <v>0</v>
      </c>
      <c r="AZ53" s="81"/>
      <c r="BA53" s="82"/>
      <c r="BB53" s="83"/>
      <c r="BC53" s="44">
        <f t="shared" si="43"/>
        <v>0</v>
      </c>
      <c r="BD53" s="81"/>
      <c r="BE53" s="82"/>
      <c r="BF53" s="83"/>
      <c r="BG53" s="44">
        <f t="shared" si="44"/>
        <v>0</v>
      </c>
      <c r="BH53" s="81"/>
      <c r="BI53" s="82"/>
      <c r="BJ53" s="83"/>
      <c r="BK53" s="44">
        <f t="shared" si="45"/>
        <v>0</v>
      </c>
    </row>
    <row r="54" spans="1:63" ht="14.25" customHeight="1" x14ac:dyDescent="0.25">
      <c r="A54" s="94" t="str">
        <f t="shared" ca="1" si="47"/>
        <v/>
      </c>
      <c r="B54" s="32" t="str">
        <f t="array" aca="1" ref="B54" ca="1">IFERROR(INDEX(GBK!A:A,A54) &amp; " - " &amp; INDEX(GBK!B:B,A54),"")</f>
        <v/>
      </c>
      <c r="C54" s="42"/>
      <c r="D54" s="35">
        <v>20</v>
      </c>
      <c r="E54" s="100">
        <v>793</v>
      </c>
      <c r="F54" s="128"/>
      <c r="G54" s="48">
        <f t="shared" si="28"/>
        <v>44358</v>
      </c>
      <c r="H54" s="25" t="str">
        <f t="array" ref="H54">IF(I54="","",IFERROR(INDEX(Lid!$F:$F,MATCH($E54,Lid!$A:$A,0)),""))</f>
        <v>914793D</v>
      </c>
      <c r="I54" s="93">
        <f t="shared" si="29"/>
        <v>1300</v>
      </c>
      <c r="J54" s="48" t="str">
        <f t="shared" si="30"/>
        <v>21.3.2</v>
      </c>
      <c r="K54" s="25" t="str">
        <f>IF(I54="","",IFERROR($D$6&amp;" "&amp;LEFT(INDEX(Lid!$B:$B,MATCH($E54,Lid!$A:$A,0)),1)&amp;MID(INDEX(Lid!$B:$B,MATCH($E54,Lid!$A:$A,0)),FIND(" ",INDEX(Lid!$B:$B,MATCH($E54,Lid!$A:$A,0))),256),""))</f>
        <v>WALV dag 2 B de Bakker</v>
      </c>
      <c r="L54" s="44">
        <f t="shared" si="31"/>
        <v>17.84</v>
      </c>
      <c r="M54" s="44">
        <f t="shared" si="32"/>
        <v>0</v>
      </c>
      <c r="N54" s="44">
        <f t="shared" si="33"/>
        <v>17.84</v>
      </c>
      <c r="O54" s="42"/>
      <c r="P54" s="81"/>
      <c r="Q54" s="82"/>
      <c r="R54" s="83"/>
      <c r="S54" s="44">
        <f t="shared" si="34"/>
        <v>0</v>
      </c>
      <c r="T54" s="81"/>
      <c r="U54" s="82"/>
      <c r="V54" s="101">
        <v>1</v>
      </c>
      <c r="W54" s="44">
        <f t="shared" si="35"/>
        <v>-11.94</v>
      </c>
      <c r="X54" s="81"/>
      <c r="Y54" s="82"/>
      <c r="Z54" s="83"/>
      <c r="AA54" s="44">
        <f t="shared" si="36"/>
        <v>0</v>
      </c>
      <c r="AB54" s="81"/>
      <c r="AC54" s="82"/>
      <c r="AD54" s="83"/>
      <c r="AE54" s="44">
        <f t="shared" si="37"/>
        <v>0</v>
      </c>
      <c r="AF54" s="81"/>
      <c r="AG54" s="82"/>
      <c r="AH54" s="101">
        <v>1</v>
      </c>
      <c r="AI54" s="44">
        <f t="shared" si="38"/>
        <v>-5.8999999999999995</v>
      </c>
      <c r="AJ54" s="81"/>
      <c r="AK54" s="82"/>
      <c r="AL54" s="83"/>
      <c r="AM54" s="44">
        <f t="shared" si="39"/>
        <v>0</v>
      </c>
      <c r="AN54" s="81"/>
      <c r="AO54" s="82"/>
      <c r="AP54" s="83"/>
      <c r="AQ54" s="44">
        <f t="shared" si="40"/>
        <v>0</v>
      </c>
      <c r="AR54" s="81"/>
      <c r="AS54" s="82"/>
      <c r="AT54" s="83"/>
      <c r="AU54" s="44">
        <f t="shared" si="41"/>
        <v>0</v>
      </c>
      <c r="AV54" s="81"/>
      <c r="AW54" s="82"/>
      <c r="AX54" s="83"/>
      <c r="AY54" s="44">
        <f t="shared" si="42"/>
        <v>0</v>
      </c>
      <c r="AZ54" s="81"/>
      <c r="BA54" s="82"/>
      <c r="BB54" s="83"/>
      <c r="BC54" s="44">
        <f t="shared" si="43"/>
        <v>0</v>
      </c>
      <c r="BD54" s="81"/>
      <c r="BE54" s="82"/>
      <c r="BF54" s="83"/>
      <c r="BG54" s="44">
        <f t="shared" si="44"/>
        <v>0</v>
      </c>
      <c r="BH54" s="81"/>
      <c r="BI54" s="82"/>
      <c r="BJ54" s="83"/>
      <c r="BK54" s="44">
        <f t="shared" si="45"/>
        <v>0</v>
      </c>
    </row>
    <row r="55" spans="1:63" ht="14.25" customHeight="1" x14ac:dyDescent="0.25">
      <c r="A55" s="94" t="str">
        <f t="shared" ca="1" si="47"/>
        <v/>
      </c>
      <c r="B55" s="32" t="str">
        <f t="array" aca="1" ref="B55" ca="1">IFERROR(INDEX(GBK!A:A,A55) &amp; " - " &amp; INDEX(GBK!B:B,A55),"")</f>
        <v/>
      </c>
      <c r="C55" s="42"/>
      <c r="D55" s="35">
        <v>21</v>
      </c>
      <c r="E55" s="100">
        <v>1217</v>
      </c>
      <c r="F55" s="128"/>
      <c r="G55" s="48">
        <f t="shared" si="28"/>
        <v>44358</v>
      </c>
      <c r="H55" s="25" t="str">
        <f t="array" ref="H55">IF(I55="","",IFERROR(INDEX(Lid!$F:$F,MATCH($E55,Lid!$A:$A,0)),""))</f>
        <v>9201217D</v>
      </c>
      <c r="I55" s="93">
        <f t="shared" si="29"/>
        <v>1300</v>
      </c>
      <c r="J55" s="48" t="str">
        <f t="shared" si="30"/>
        <v>21.3.2</v>
      </c>
      <c r="K55" s="25" t="str">
        <f>IF(I55="","",IFERROR($D$6&amp;" "&amp;LEFT(INDEX(Lid!$B:$B,MATCH($E55,Lid!$A:$A,0)),1)&amp;MID(INDEX(Lid!$B:$B,MATCH($E55,Lid!$A:$A,0)),FIND(" ",INDEX(Lid!$B:$B,MATCH($E55,Lid!$A:$A,0))),256),""))</f>
        <v>WALV dag 2 M Koper</v>
      </c>
      <c r="L55" s="44">
        <f t="shared" si="31"/>
        <v>17.84</v>
      </c>
      <c r="M55" s="44">
        <f t="shared" si="32"/>
        <v>0</v>
      </c>
      <c r="N55" s="44">
        <f t="shared" si="33"/>
        <v>17.84</v>
      </c>
      <c r="O55" s="42"/>
      <c r="P55" s="81"/>
      <c r="Q55" s="82"/>
      <c r="R55" s="83"/>
      <c r="S55" s="44">
        <f t="shared" si="34"/>
        <v>0</v>
      </c>
      <c r="T55" s="81"/>
      <c r="U55" s="82"/>
      <c r="V55" s="101">
        <v>1</v>
      </c>
      <c r="W55" s="44">
        <f t="shared" si="35"/>
        <v>-11.94</v>
      </c>
      <c r="X55" s="81"/>
      <c r="Y55" s="82"/>
      <c r="Z55" s="83"/>
      <c r="AA55" s="44">
        <f t="shared" si="36"/>
        <v>0</v>
      </c>
      <c r="AB55" s="81"/>
      <c r="AC55" s="82"/>
      <c r="AD55" s="83"/>
      <c r="AE55" s="44">
        <f t="shared" si="37"/>
        <v>0</v>
      </c>
      <c r="AF55" s="81"/>
      <c r="AG55" s="82"/>
      <c r="AH55" s="101">
        <v>1</v>
      </c>
      <c r="AI55" s="44">
        <f t="shared" si="38"/>
        <v>-5.8999999999999995</v>
      </c>
      <c r="AJ55" s="81"/>
      <c r="AK55" s="82"/>
      <c r="AL55" s="83"/>
      <c r="AM55" s="44">
        <f t="shared" si="39"/>
        <v>0</v>
      </c>
      <c r="AN55" s="81"/>
      <c r="AO55" s="82"/>
      <c r="AP55" s="83"/>
      <c r="AQ55" s="44">
        <f t="shared" si="40"/>
        <v>0</v>
      </c>
      <c r="AR55" s="81"/>
      <c r="AS55" s="82"/>
      <c r="AT55" s="83"/>
      <c r="AU55" s="44">
        <f t="shared" si="41"/>
        <v>0</v>
      </c>
      <c r="AV55" s="81"/>
      <c r="AW55" s="82"/>
      <c r="AX55" s="83"/>
      <c r="AY55" s="44">
        <f t="shared" si="42"/>
        <v>0</v>
      </c>
      <c r="AZ55" s="81"/>
      <c r="BA55" s="82"/>
      <c r="BB55" s="83"/>
      <c r="BC55" s="44">
        <f t="shared" si="43"/>
        <v>0</v>
      </c>
      <c r="BD55" s="81"/>
      <c r="BE55" s="82"/>
      <c r="BF55" s="83"/>
      <c r="BG55" s="44">
        <f t="shared" si="44"/>
        <v>0</v>
      </c>
      <c r="BH55" s="81"/>
      <c r="BI55" s="82"/>
      <c r="BJ55" s="83"/>
      <c r="BK55" s="44">
        <f t="shared" si="45"/>
        <v>0</v>
      </c>
    </row>
    <row r="56" spans="1:63" ht="14.25" customHeight="1" x14ac:dyDescent="0.25">
      <c r="A56" s="94" t="str">
        <f t="shared" ca="1" si="47"/>
        <v/>
      </c>
      <c r="B56" s="32" t="str">
        <f t="array" aca="1" ref="B56" ca="1">IFERROR(INDEX(GBK!A:A,A56) &amp; " - " &amp; INDEX(GBK!B:B,A56),"")</f>
        <v/>
      </c>
      <c r="C56" s="42"/>
      <c r="D56" s="35">
        <v>22</v>
      </c>
      <c r="E56" s="100">
        <v>1270</v>
      </c>
      <c r="F56" s="128"/>
      <c r="G56" s="48">
        <f t="shared" si="28"/>
        <v>44358</v>
      </c>
      <c r="H56" s="25" t="str">
        <f t="array" ref="H56">IF(I56="","",IFERROR(INDEX(Lid!$F:$F,MATCH($E56,Lid!$A:$A,0)),""))</f>
        <v>9211270D</v>
      </c>
      <c r="I56" s="93">
        <f t="shared" si="29"/>
        <v>1300</v>
      </c>
      <c r="J56" s="48" t="str">
        <f t="shared" si="30"/>
        <v>21.3.2</v>
      </c>
      <c r="K56" s="25" t="str">
        <f>IF(I56="","",IFERROR($D$6&amp;" "&amp;LEFT(INDEX(Lid!$B:$B,MATCH($E56,Lid!$A:$A,0)),1)&amp;MID(INDEX(Lid!$B:$B,MATCH($E56,Lid!$A:$A,0)),FIND(" ",INDEX(Lid!$B:$B,MATCH($E56,Lid!$A:$A,0))),256),""))</f>
        <v>WALV dag 2 B Bosch</v>
      </c>
      <c r="L56" s="44">
        <f t="shared" si="31"/>
        <v>17.84</v>
      </c>
      <c r="M56" s="44">
        <f t="shared" si="32"/>
        <v>0</v>
      </c>
      <c r="N56" s="44">
        <f t="shared" si="33"/>
        <v>17.84</v>
      </c>
      <c r="O56" s="42"/>
      <c r="P56" s="81"/>
      <c r="Q56" s="82"/>
      <c r="R56" s="83"/>
      <c r="S56" s="44">
        <f t="shared" si="34"/>
        <v>0</v>
      </c>
      <c r="T56" s="81"/>
      <c r="U56" s="82"/>
      <c r="V56" s="101">
        <v>1</v>
      </c>
      <c r="W56" s="44">
        <f t="shared" si="35"/>
        <v>-11.94</v>
      </c>
      <c r="X56" s="81"/>
      <c r="Y56" s="82"/>
      <c r="Z56" s="83"/>
      <c r="AA56" s="44">
        <f t="shared" si="36"/>
        <v>0</v>
      </c>
      <c r="AB56" s="81"/>
      <c r="AC56" s="82"/>
      <c r="AD56" s="83"/>
      <c r="AE56" s="44">
        <f t="shared" si="37"/>
        <v>0</v>
      </c>
      <c r="AF56" s="81"/>
      <c r="AG56" s="82"/>
      <c r="AH56" s="101">
        <v>1</v>
      </c>
      <c r="AI56" s="44">
        <f t="shared" si="38"/>
        <v>-5.8999999999999995</v>
      </c>
      <c r="AJ56" s="81"/>
      <c r="AK56" s="82"/>
      <c r="AL56" s="83"/>
      <c r="AM56" s="44">
        <f t="shared" si="39"/>
        <v>0</v>
      </c>
      <c r="AN56" s="81"/>
      <c r="AO56" s="82"/>
      <c r="AP56" s="83"/>
      <c r="AQ56" s="44">
        <f t="shared" si="40"/>
        <v>0</v>
      </c>
      <c r="AR56" s="81"/>
      <c r="AS56" s="82"/>
      <c r="AT56" s="83"/>
      <c r="AU56" s="44">
        <f t="shared" si="41"/>
        <v>0</v>
      </c>
      <c r="AV56" s="81"/>
      <c r="AW56" s="82"/>
      <c r="AX56" s="83"/>
      <c r="AY56" s="44">
        <f t="shared" si="42"/>
        <v>0</v>
      </c>
      <c r="AZ56" s="81"/>
      <c r="BA56" s="82"/>
      <c r="BB56" s="83"/>
      <c r="BC56" s="44">
        <f t="shared" si="43"/>
        <v>0</v>
      </c>
      <c r="BD56" s="81"/>
      <c r="BE56" s="82"/>
      <c r="BF56" s="83"/>
      <c r="BG56" s="44">
        <f t="shared" si="44"/>
        <v>0</v>
      </c>
      <c r="BH56" s="81"/>
      <c r="BI56" s="82"/>
      <c r="BJ56" s="83"/>
      <c r="BK56" s="44">
        <f t="shared" si="45"/>
        <v>0</v>
      </c>
    </row>
    <row r="57" spans="1:63" ht="14.25" customHeight="1" x14ac:dyDescent="0.25">
      <c r="A57" s="94" t="str">
        <f t="shared" ca="1" si="47"/>
        <v/>
      </c>
      <c r="B57" s="32" t="str">
        <f t="array" aca="1" ref="B57" ca="1">IFERROR(INDEX(GBK!A:A,A57) &amp; " - " &amp; INDEX(GBK!B:B,A57),"")</f>
        <v/>
      </c>
      <c r="C57" s="42"/>
      <c r="D57" s="35">
        <v>23</v>
      </c>
      <c r="E57" s="100">
        <v>672</v>
      </c>
      <c r="F57" s="128"/>
      <c r="G57" s="48">
        <f t="shared" si="28"/>
        <v>44358</v>
      </c>
      <c r="H57" s="25" t="str">
        <f t="array" ref="H57">IF(I57="","",IFERROR(INDEX(Lid!$F:$F,MATCH($E57,Lid!$A:$A,0)),""))</f>
        <v>913672D</v>
      </c>
      <c r="I57" s="93">
        <f t="shared" si="29"/>
        <v>1300</v>
      </c>
      <c r="J57" s="48" t="str">
        <f t="shared" si="30"/>
        <v>21.3.2</v>
      </c>
      <c r="K57" s="25" t="str">
        <f>IF(I57="","",IFERROR($D$6&amp;" "&amp;LEFT(INDEX(Lid!$B:$B,MATCH($E57,Lid!$A:$A,0)),1)&amp;MID(INDEX(Lid!$B:$B,MATCH($E57,Lid!$A:$A,0)),FIND(" ",INDEX(Lid!$B:$B,MATCH($E57,Lid!$A:$A,0))),256),""))</f>
        <v>WALV dag 2 M Bruil</v>
      </c>
      <c r="L57" s="44">
        <f t="shared" si="31"/>
        <v>17.84</v>
      </c>
      <c r="M57" s="44">
        <f t="shared" si="32"/>
        <v>0</v>
      </c>
      <c r="N57" s="44">
        <f t="shared" si="33"/>
        <v>17.84</v>
      </c>
      <c r="O57" s="42"/>
      <c r="P57" s="81"/>
      <c r="Q57" s="82"/>
      <c r="R57" s="83"/>
      <c r="S57" s="44">
        <f t="shared" si="34"/>
        <v>0</v>
      </c>
      <c r="T57" s="81"/>
      <c r="U57" s="82"/>
      <c r="V57" s="101">
        <v>1</v>
      </c>
      <c r="W57" s="44">
        <f t="shared" si="35"/>
        <v>-11.94</v>
      </c>
      <c r="X57" s="81"/>
      <c r="Y57" s="82"/>
      <c r="Z57" s="83"/>
      <c r="AA57" s="44">
        <f t="shared" si="36"/>
        <v>0</v>
      </c>
      <c r="AB57" s="81"/>
      <c r="AC57" s="82"/>
      <c r="AD57" s="83"/>
      <c r="AE57" s="44">
        <f t="shared" si="37"/>
        <v>0</v>
      </c>
      <c r="AF57" s="81"/>
      <c r="AG57" s="82"/>
      <c r="AH57" s="101">
        <v>1</v>
      </c>
      <c r="AI57" s="44">
        <f t="shared" si="38"/>
        <v>-5.8999999999999995</v>
      </c>
      <c r="AJ57" s="81"/>
      <c r="AK57" s="82"/>
      <c r="AL57" s="83"/>
      <c r="AM57" s="44">
        <f t="shared" si="39"/>
        <v>0</v>
      </c>
      <c r="AN57" s="81"/>
      <c r="AO57" s="82"/>
      <c r="AP57" s="83"/>
      <c r="AQ57" s="44">
        <f t="shared" si="40"/>
        <v>0</v>
      </c>
      <c r="AR57" s="81"/>
      <c r="AS57" s="82"/>
      <c r="AT57" s="83"/>
      <c r="AU57" s="44">
        <f t="shared" si="41"/>
        <v>0</v>
      </c>
      <c r="AV57" s="81"/>
      <c r="AW57" s="82"/>
      <c r="AX57" s="83"/>
      <c r="AY57" s="44">
        <f t="shared" si="42"/>
        <v>0</v>
      </c>
      <c r="AZ57" s="81"/>
      <c r="BA57" s="82"/>
      <c r="BB57" s="83"/>
      <c r="BC57" s="44">
        <f t="shared" si="43"/>
        <v>0</v>
      </c>
      <c r="BD57" s="81"/>
      <c r="BE57" s="82"/>
      <c r="BF57" s="83"/>
      <c r="BG57" s="44">
        <f t="shared" si="44"/>
        <v>0</v>
      </c>
      <c r="BH57" s="81"/>
      <c r="BI57" s="82"/>
      <c r="BJ57" s="83"/>
      <c r="BK57" s="44">
        <f t="shared" si="45"/>
        <v>0</v>
      </c>
    </row>
    <row r="58" spans="1:63" ht="14.25" customHeight="1" x14ac:dyDescent="0.25">
      <c r="A58" s="94" t="str">
        <f t="shared" ca="1" si="47"/>
        <v/>
      </c>
      <c r="B58" s="32" t="str">
        <f t="array" aca="1" ref="B58" ca="1">IFERROR(INDEX(GBK!A:A,A58) &amp; " - " &amp; INDEX(GBK!B:B,A58),"")</f>
        <v/>
      </c>
      <c r="C58" s="42"/>
      <c r="D58" s="35">
        <v>24</v>
      </c>
      <c r="E58" s="100">
        <v>1024</v>
      </c>
      <c r="F58" s="128"/>
      <c r="G58" s="48">
        <f t="shared" si="28"/>
        <v>44358</v>
      </c>
      <c r="H58" s="25" t="str">
        <f t="array" ref="H58">IF(I58="","",IFERROR(INDEX(Lid!$F:$F,MATCH($E58,Lid!$A:$A,0)),""))</f>
        <v>9171024D</v>
      </c>
      <c r="I58" s="93">
        <f t="shared" si="29"/>
        <v>1300</v>
      </c>
      <c r="J58" s="48" t="str">
        <f t="shared" si="30"/>
        <v>21.3.2</v>
      </c>
      <c r="K58" s="25" t="str">
        <f>IF(I58="","",IFERROR($D$6&amp;" "&amp;LEFT(INDEX(Lid!$B:$B,MATCH($E58,Lid!$A:$A,0)),1)&amp;MID(INDEX(Lid!$B:$B,MATCH($E58,Lid!$A:$A,0)),FIND(" ",INDEX(Lid!$B:$B,MATCH($E58,Lid!$A:$A,0))),256),""))</f>
        <v>WALV dag 2 S Bruil</v>
      </c>
      <c r="L58" s="44">
        <f t="shared" si="31"/>
        <v>17.84</v>
      </c>
      <c r="M58" s="44">
        <f t="shared" si="32"/>
        <v>0</v>
      </c>
      <c r="N58" s="44">
        <f t="shared" si="33"/>
        <v>17.84</v>
      </c>
      <c r="O58" s="42"/>
      <c r="P58" s="81"/>
      <c r="Q58" s="82"/>
      <c r="R58" s="83"/>
      <c r="S58" s="44">
        <f t="shared" si="34"/>
        <v>0</v>
      </c>
      <c r="T58" s="81"/>
      <c r="U58" s="82"/>
      <c r="V58" s="101">
        <v>1</v>
      </c>
      <c r="W58" s="44">
        <f t="shared" si="35"/>
        <v>-11.94</v>
      </c>
      <c r="X58" s="81"/>
      <c r="Y58" s="82"/>
      <c r="Z58" s="83"/>
      <c r="AA58" s="44">
        <f t="shared" si="36"/>
        <v>0</v>
      </c>
      <c r="AB58" s="81"/>
      <c r="AC58" s="82"/>
      <c r="AD58" s="83"/>
      <c r="AE58" s="44">
        <f t="shared" si="37"/>
        <v>0</v>
      </c>
      <c r="AF58" s="81"/>
      <c r="AG58" s="82"/>
      <c r="AH58" s="101">
        <v>1</v>
      </c>
      <c r="AI58" s="44">
        <f t="shared" si="38"/>
        <v>-5.8999999999999995</v>
      </c>
      <c r="AJ58" s="81"/>
      <c r="AK58" s="82"/>
      <c r="AL58" s="83"/>
      <c r="AM58" s="44">
        <f t="shared" si="39"/>
        <v>0</v>
      </c>
      <c r="AN58" s="81"/>
      <c r="AO58" s="82"/>
      <c r="AP58" s="83"/>
      <c r="AQ58" s="44">
        <f t="shared" si="40"/>
        <v>0</v>
      </c>
      <c r="AR58" s="81"/>
      <c r="AS58" s="82"/>
      <c r="AT58" s="83"/>
      <c r="AU58" s="44">
        <f t="shared" si="41"/>
        <v>0</v>
      </c>
      <c r="AV58" s="81"/>
      <c r="AW58" s="82"/>
      <c r="AX58" s="83"/>
      <c r="AY58" s="44">
        <f t="shared" si="42"/>
        <v>0</v>
      </c>
      <c r="AZ58" s="81"/>
      <c r="BA58" s="82"/>
      <c r="BB58" s="83"/>
      <c r="BC58" s="44">
        <f t="shared" si="43"/>
        <v>0</v>
      </c>
      <c r="BD58" s="81"/>
      <c r="BE58" s="82"/>
      <c r="BF58" s="83"/>
      <c r="BG58" s="44">
        <f t="shared" si="44"/>
        <v>0</v>
      </c>
      <c r="BH58" s="81"/>
      <c r="BI58" s="82"/>
      <c r="BJ58" s="83"/>
      <c r="BK58" s="44">
        <f t="shared" si="45"/>
        <v>0</v>
      </c>
    </row>
    <row r="59" spans="1:63" ht="14.25" customHeight="1" x14ac:dyDescent="0.25">
      <c r="A59" s="94" t="str">
        <f t="shared" ca="1" si="47"/>
        <v/>
      </c>
      <c r="B59" s="32" t="str">
        <f t="array" aca="1" ref="B59" ca="1">IFERROR(INDEX(GBK!A:A,A59) &amp; " - " &amp; INDEX(GBK!B:B,A59),"")</f>
        <v/>
      </c>
      <c r="C59" s="42"/>
      <c r="D59" s="35">
        <v>25</v>
      </c>
      <c r="E59" s="100">
        <v>893</v>
      </c>
      <c r="F59" s="128"/>
      <c r="G59" s="48">
        <f t="shared" si="28"/>
        <v>44358</v>
      </c>
      <c r="H59" s="25" t="str">
        <f t="array" ref="H59">IF(I59="","",IFERROR(INDEX(Lid!$F:$F,MATCH($E59,Lid!$A:$A,0)),""))</f>
        <v>915893D</v>
      </c>
      <c r="I59" s="93">
        <f t="shared" si="29"/>
        <v>1300</v>
      </c>
      <c r="J59" s="48" t="str">
        <f t="shared" si="30"/>
        <v>21.3.2</v>
      </c>
      <c r="K59" s="25" t="str">
        <f>IF(I59="","",IFERROR($D$6&amp;" "&amp;LEFT(INDEX(Lid!$B:$B,MATCH($E59,Lid!$A:$A,0)),1)&amp;MID(INDEX(Lid!$B:$B,MATCH($E59,Lid!$A:$A,0)),FIND(" ",INDEX(Lid!$B:$B,MATCH($E59,Lid!$A:$A,0))),256),""))</f>
        <v>WALV dag 2 A Teepe</v>
      </c>
      <c r="L59" s="44">
        <f t="shared" si="31"/>
        <v>17.84</v>
      </c>
      <c r="M59" s="44">
        <f t="shared" si="32"/>
        <v>0</v>
      </c>
      <c r="N59" s="44">
        <f t="shared" si="33"/>
        <v>17.84</v>
      </c>
      <c r="O59" s="42"/>
      <c r="P59" s="81"/>
      <c r="Q59" s="82"/>
      <c r="R59" s="83"/>
      <c r="S59" s="44">
        <f t="shared" si="34"/>
        <v>0</v>
      </c>
      <c r="T59" s="81"/>
      <c r="U59" s="82"/>
      <c r="V59" s="101">
        <v>1</v>
      </c>
      <c r="W59" s="44">
        <f t="shared" si="35"/>
        <v>-11.94</v>
      </c>
      <c r="X59" s="81"/>
      <c r="Y59" s="82"/>
      <c r="Z59" s="83"/>
      <c r="AA59" s="44">
        <f t="shared" si="36"/>
        <v>0</v>
      </c>
      <c r="AB59" s="81"/>
      <c r="AC59" s="82"/>
      <c r="AD59" s="83"/>
      <c r="AE59" s="44">
        <f t="shared" si="37"/>
        <v>0</v>
      </c>
      <c r="AF59" s="81"/>
      <c r="AG59" s="82"/>
      <c r="AH59" s="101">
        <v>1</v>
      </c>
      <c r="AI59" s="44">
        <f t="shared" si="38"/>
        <v>-5.8999999999999995</v>
      </c>
      <c r="AJ59" s="81"/>
      <c r="AK59" s="82"/>
      <c r="AL59" s="83"/>
      <c r="AM59" s="44">
        <f t="shared" si="39"/>
        <v>0</v>
      </c>
      <c r="AN59" s="81"/>
      <c r="AO59" s="82"/>
      <c r="AP59" s="83"/>
      <c r="AQ59" s="44">
        <f t="shared" si="40"/>
        <v>0</v>
      </c>
      <c r="AR59" s="81"/>
      <c r="AS59" s="82"/>
      <c r="AT59" s="83"/>
      <c r="AU59" s="44">
        <f t="shared" si="41"/>
        <v>0</v>
      </c>
      <c r="AV59" s="81"/>
      <c r="AW59" s="82"/>
      <c r="AX59" s="83"/>
      <c r="AY59" s="44">
        <f t="shared" si="42"/>
        <v>0</v>
      </c>
      <c r="AZ59" s="81"/>
      <c r="BA59" s="82"/>
      <c r="BB59" s="83"/>
      <c r="BC59" s="44">
        <f t="shared" si="43"/>
        <v>0</v>
      </c>
      <c r="BD59" s="81"/>
      <c r="BE59" s="82"/>
      <c r="BF59" s="83"/>
      <c r="BG59" s="44">
        <f t="shared" si="44"/>
        <v>0</v>
      </c>
      <c r="BH59" s="81"/>
      <c r="BI59" s="82"/>
      <c r="BJ59" s="83"/>
      <c r="BK59" s="44">
        <f t="shared" si="45"/>
        <v>0</v>
      </c>
    </row>
    <row r="60" spans="1:63" ht="14.25" customHeight="1" x14ac:dyDescent="0.25">
      <c r="A60" s="94" t="str">
        <f t="shared" ca="1" si="47"/>
        <v/>
      </c>
      <c r="B60" s="32" t="str">
        <f t="array" aca="1" ref="B60" ca="1">IFERROR(INDEX(GBK!A:A,A60) &amp; " - " &amp; INDEX(GBK!B:B,A60),"")</f>
        <v/>
      </c>
      <c r="C60" s="42"/>
      <c r="D60" s="35">
        <v>26</v>
      </c>
      <c r="E60" s="100">
        <v>787</v>
      </c>
      <c r="F60" s="128"/>
      <c r="G60" s="48">
        <f t="shared" si="28"/>
        <v>44358</v>
      </c>
      <c r="H60" s="25" t="str">
        <f t="array" ref="H60">IF(I60="","",IFERROR(INDEX(Lid!$F:$F,MATCH($E60,Lid!$A:$A,0)),""))</f>
        <v>914787D</v>
      </c>
      <c r="I60" s="93">
        <f t="shared" si="29"/>
        <v>1300</v>
      </c>
      <c r="J60" s="48" t="str">
        <f t="shared" si="30"/>
        <v>21.3.2</v>
      </c>
      <c r="K60" s="25" t="str">
        <f>IF(I60="","",IFERROR($D$6&amp;" "&amp;LEFT(INDEX(Lid!$B:$B,MATCH($E60,Lid!$A:$A,0)),1)&amp;MID(INDEX(Lid!$B:$B,MATCH($E60,Lid!$A:$A,0)),FIND(" ",INDEX(Lid!$B:$B,MATCH($E60,Lid!$A:$A,0))),256),""))</f>
        <v>WALV dag 2 W Brouwer</v>
      </c>
      <c r="L60" s="44">
        <f t="shared" si="31"/>
        <v>17.84</v>
      </c>
      <c r="M60" s="44">
        <f t="shared" si="32"/>
        <v>0</v>
      </c>
      <c r="N60" s="44">
        <f t="shared" si="33"/>
        <v>17.84</v>
      </c>
      <c r="O60" s="42"/>
      <c r="P60" s="81"/>
      <c r="Q60" s="82"/>
      <c r="R60" s="83"/>
      <c r="S60" s="44">
        <f t="shared" si="34"/>
        <v>0</v>
      </c>
      <c r="T60" s="81"/>
      <c r="U60" s="82"/>
      <c r="V60" s="101">
        <v>1</v>
      </c>
      <c r="W60" s="44">
        <f t="shared" si="35"/>
        <v>-11.94</v>
      </c>
      <c r="X60" s="81"/>
      <c r="Y60" s="82"/>
      <c r="Z60" s="83"/>
      <c r="AA60" s="44">
        <f t="shared" si="36"/>
        <v>0</v>
      </c>
      <c r="AB60" s="81"/>
      <c r="AC60" s="82"/>
      <c r="AD60" s="83"/>
      <c r="AE60" s="44">
        <f t="shared" si="37"/>
        <v>0</v>
      </c>
      <c r="AF60" s="81"/>
      <c r="AG60" s="82"/>
      <c r="AH60" s="101">
        <v>1</v>
      </c>
      <c r="AI60" s="44">
        <f t="shared" si="38"/>
        <v>-5.8999999999999995</v>
      </c>
      <c r="AJ60" s="81"/>
      <c r="AK60" s="82"/>
      <c r="AL60" s="83"/>
      <c r="AM60" s="44">
        <f t="shared" si="39"/>
        <v>0</v>
      </c>
      <c r="AN60" s="81"/>
      <c r="AO60" s="82"/>
      <c r="AP60" s="83"/>
      <c r="AQ60" s="44">
        <f t="shared" si="40"/>
        <v>0</v>
      </c>
      <c r="AR60" s="81"/>
      <c r="AS60" s="82"/>
      <c r="AT60" s="83"/>
      <c r="AU60" s="44">
        <f t="shared" si="41"/>
        <v>0</v>
      </c>
      <c r="AV60" s="81"/>
      <c r="AW60" s="82"/>
      <c r="AX60" s="83"/>
      <c r="AY60" s="44">
        <f t="shared" si="42"/>
        <v>0</v>
      </c>
      <c r="AZ60" s="81"/>
      <c r="BA60" s="82"/>
      <c r="BB60" s="83"/>
      <c r="BC60" s="44">
        <f t="shared" si="43"/>
        <v>0</v>
      </c>
      <c r="BD60" s="81"/>
      <c r="BE60" s="82"/>
      <c r="BF60" s="83"/>
      <c r="BG60" s="44">
        <f t="shared" si="44"/>
        <v>0</v>
      </c>
      <c r="BH60" s="81"/>
      <c r="BI60" s="82"/>
      <c r="BJ60" s="83"/>
      <c r="BK60" s="44">
        <f t="shared" si="45"/>
        <v>0</v>
      </c>
    </row>
    <row r="61" spans="1:63" ht="14.25" customHeight="1" x14ac:dyDescent="0.25">
      <c r="A61" s="94" t="str">
        <f t="shared" ca="1" si="47"/>
        <v/>
      </c>
      <c r="B61" s="32" t="str">
        <f t="array" aca="1" ref="B61" ca="1">IFERROR(INDEX(GBK!A:A,A61) &amp; " - " &amp; INDEX(GBK!B:B,A61),"")</f>
        <v/>
      </c>
      <c r="C61" s="42"/>
      <c r="D61" s="35">
        <v>27</v>
      </c>
      <c r="E61" s="100">
        <v>567</v>
      </c>
      <c r="F61" s="128"/>
      <c r="G61" s="48">
        <f t="shared" si="28"/>
        <v>44358</v>
      </c>
      <c r="H61" s="25" t="str">
        <f t="array" ref="H61">IF(I61="","",IFERROR(INDEX(Lid!$F:$F,MATCH($E61,Lid!$A:$A,0)),""))</f>
        <v>911567D</v>
      </c>
      <c r="I61" s="93">
        <f t="shared" si="29"/>
        <v>1300</v>
      </c>
      <c r="J61" s="48" t="str">
        <f t="shared" si="30"/>
        <v>21.3.2</v>
      </c>
      <c r="K61" s="25" t="str">
        <f>IF(I61="","",IFERROR($D$6&amp;" "&amp;LEFT(INDEX(Lid!$B:$B,MATCH($E61,Lid!$A:$A,0)),1)&amp;MID(INDEX(Lid!$B:$B,MATCH($E61,Lid!$A:$A,0)),FIND(" ",INDEX(Lid!$B:$B,MATCH($E61,Lid!$A:$A,0))),256),""))</f>
        <v>WALV dag 2 J Anninga</v>
      </c>
      <c r="L61" s="44">
        <f t="shared" si="31"/>
        <v>17.84</v>
      </c>
      <c r="M61" s="44">
        <f t="shared" si="32"/>
        <v>0</v>
      </c>
      <c r="N61" s="44">
        <f t="shared" si="33"/>
        <v>17.84</v>
      </c>
      <c r="O61" s="42"/>
      <c r="P61" s="81"/>
      <c r="Q61" s="82"/>
      <c r="R61" s="83"/>
      <c r="S61" s="44">
        <f t="shared" si="34"/>
        <v>0</v>
      </c>
      <c r="T61" s="81"/>
      <c r="U61" s="82"/>
      <c r="V61" s="101">
        <v>1</v>
      </c>
      <c r="W61" s="44">
        <f t="shared" si="35"/>
        <v>-11.94</v>
      </c>
      <c r="X61" s="81"/>
      <c r="Y61" s="82"/>
      <c r="Z61" s="83"/>
      <c r="AA61" s="44">
        <f t="shared" si="36"/>
        <v>0</v>
      </c>
      <c r="AB61" s="81"/>
      <c r="AC61" s="82"/>
      <c r="AD61" s="83"/>
      <c r="AE61" s="44">
        <f t="shared" si="37"/>
        <v>0</v>
      </c>
      <c r="AF61" s="81"/>
      <c r="AG61" s="82"/>
      <c r="AH61" s="101">
        <v>1</v>
      </c>
      <c r="AI61" s="44">
        <f t="shared" si="38"/>
        <v>-5.8999999999999995</v>
      </c>
      <c r="AJ61" s="81"/>
      <c r="AK61" s="82"/>
      <c r="AL61" s="83"/>
      <c r="AM61" s="44">
        <f t="shared" si="39"/>
        <v>0</v>
      </c>
      <c r="AN61" s="81"/>
      <c r="AO61" s="82"/>
      <c r="AP61" s="83"/>
      <c r="AQ61" s="44">
        <f t="shared" si="40"/>
        <v>0</v>
      </c>
      <c r="AR61" s="81"/>
      <c r="AS61" s="82"/>
      <c r="AT61" s="83"/>
      <c r="AU61" s="44">
        <f t="shared" si="41"/>
        <v>0</v>
      </c>
      <c r="AV61" s="81"/>
      <c r="AW61" s="82"/>
      <c r="AX61" s="83"/>
      <c r="AY61" s="44">
        <f t="shared" si="42"/>
        <v>0</v>
      </c>
      <c r="AZ61" s="81"/>
      <c r="BA61" s="82"/>
      <c r="BB61" s="83"/>
      <c r="BC61" s="44">
        <f t="shared" si="43"/>
        <v>0</v>
      </c>
      <c r="BD61" s="81"/>
      <c r="BE61" s="82"/>
      <c r="BF61" s="83"/>
      <c r="BG61" s="44">
        <f t="shared" si="44"/>
        <v>0</v>
      </c>
      <c r="BH61" s="81"/>
      <c r="BI61" s="82"/>
      <c r="BJ61" s="83"/>
      <c r="BK61" s="44">
        <f t="shared" si="45"/>
        <v>0</v>
      </c>
    </row>
    <row r="62" spans="1:63" ht="14.25" customHeight="1" x14ac:dyDescent="0.25">
      <c r="A62" s="94" t="str">
        <f t="shared" ca="1" si="47"/>
        <v/>
      </c>
      <c r="B62" s="32" t="str">
        <f t="array" aca="1" ref="B62" ca="1">IFERROR(INDEX(GBK!A:A,A62) &amp; " - " &amp; INDEX(GBK!B:B,A62),"")</f>
        <v/>
      </c>
      <c r="C62" s="42"/>
      <c r="D62" s="35">
        <v>28</v>
      </c>
      <c r="E62" s="100">
        <v>510</v>
      </c>
      <c r="F62" s="128"/>
      <c r="G62" s="48">
        <f t="shared" si="28"/>
        <v>44358</v>
      </c>
      <c r="H62" s="25" t="str">
        <f t="array" ref="H62">IF(I62="","",IFERROR(INDEX(Lid!$F:$F,MATCH($E62,Lid!$A:$A,0)),""))</f>
        <v>910510D</v>
      </c>
      <c r="I62" s="93">
        <f t="shared" si="29"/>
        <v>1300</v>
      </c>
      <c r="J62" s="48" t="str">
        <f t="shared" si="30"/>
        <v>21.3.2</v>
      </c>
      <c r="K62" s="25" t="str">
        <f>IF(I62="","",IFERROR($D$6&amp;" "&amp;LEFT(INDEX(Lid!$B:$B,MATCH($E62,Lid!$A:$A,0)),1)&amp;MID(INDEX(Lid!$B:$B,MATCH($E62,Lid!$A:$A,0)),FIND(" ",INDEX(Lid!$B:$B,MATCH($E62,Lid!$A:$A,0))),256),""))</f>
        <v>WALV dag 2 T Phillips</v>
      </c>
      <c r="L62" s="44">
        <f t="shared" si="31"/>
        <v>11.94</v>
      </c>
      <c r="M62" s="44">
        <f t="shared" si="32"/>
        <v>0</v>
      </c>
      <c r="N62" s="44">
        <f t="shared" si="33"/>
        <v>11.94</v>
      </c>
      <c r="O62" s="42"/>
      <c r="P62" s="81"/>
      <c r="Q62" s="82"/>
      <c r="R62" s="83"/>
      <c r="S62" s="44">
        <f t="shared" si="34"/>
        <v>0</v>
      </c>
      <c r="T62" s="81"/>
      <c r="U62" s="82"/>
      <c r="V62" s="101">
        <v>1</v>
      </c>
      <c r="W62" s="44">
        <f t="shared" si="35"/>
        <v>-11.94</v>
      </c>
      <c r="X62" s="81"/>
      <c r="Y62" s="82"/>
      <c r="Z62" s="83"/>
      <c r="AA62" s="44">
        <f t="shared" si="36"/>
        <v>0</v>
      </c>
      <c r="AB62" s="81"/>
      <c r="AC62" s="82"/>
      <c r="AD62" s="83"/>
      <c r="AE62" s="44">
        <f t="shared" si="37"/>
        <v>0</v>
      </c>
      <c r="AF62" s="81"/>
      <c r="AG62" s="82"/>
      <c r="AH62" s="83"/>
      <c r="AI62" s="44">
        <f t="shared" si="38"/>
        <v>0</v>
      </c>
      <c r="AJ62" s="81"/>
      <c r="AK62" s="82"/>
      <c r="AL62" s="83"/>
      <c r="AM62" s="44">
        <f t="shared" si="39"/>
        <v>0</v>
      </c>
      <c r="AN62" s="81"/>
      <c r="AO62" s="82"/>
      <c r="AP62" s="83"/>
      <c r="AQ62" s="44">
        <f t="shared" si="40"/>
        <v>0</v>
      </c>
      <c r="AR62" s="81"/>
      <c r="AS62" s="82"/>
      <c r="AT62" s="83"/>
      <c r="AU62" s="44">
        <f t="shared" si="41"/>
        <v>0</v>
      </c>
      <c r="AV62" s="81"/>
      <c r="AW62" s="82"/>
      <c r="AX62" s="83"/>
      <c r="AY62" s="44">
        <f t="shared" si="42"/>
        <v>0</v>
      </c>
      <c r="AZ62" s="81"/>
      <c r="BA62" s="82"/>
      <c r="BB62" s="83"/>
      <c r="BC62" s="44">
        <f t="shared" si="43"/>
        <v>0</v>
      </c>
      <c r="BD62" s="81"/>
      <c r="BE62" s="82"/>
      <c r="BF62" s="83"/>
      <c r="BG62" s="44">
        <f t="shared" si="44"/>
        <v>0</v>
      </c>
      <c r="BH62" s="81"/>
      <c r="BI62" s="82"/>
      <c r="BJ62" s="83"/>
      <c r="BK62" s="44">
        <f t="shared" si="45"/>
        <v>0</v>
      </c>
    </row>
    <row r="63" spans="1:63" ht="14.25" customHeight="1" x14ac:dyDescent="0.25">
      <c r="A63" s="94" t="str">
        <f t="shared" ca="1" si="47"/>
        <v/>
      </c>
      <c r="B63" s="32" t="str">
        <f t="array" aca="1" ref="B63" ca="1">IFERROR(INDEX(GBK!A:A,A63) &amp; " - " &amp; INDEX(GBK!B:B,A63),"")</f>
        <v/>
      </c>
      <c r="C63" s="42"/>
      <c r="D63" s="35">
        <v>29</v>
      </c>
      <c r="E63" s="100">
        <v>1130</v>
      </c>
      <c r="F63" s="128"/>
      <c r="G63" s="48">
        <f t="shared" si="28"/>
        <v>44358</v>
      </c>
      <c r="H63" s="25" t="str">
        <f t="array" ref="H63">IF(I63="","",IFERROR(INDEX(Lid!$F:$F,MATCH($E63,Lid!$A:$A,0)),""))</f>
        <v>9181130D</v>
      </c>
      <c r="I63" s="93">
        <f t="shared" si="29"/>
        <v>1300</v>
      </c>
      <c r="J63" s="48" t="str">
        <f t="shared" si="30"/>
        <v>21.3.2</v>
      </c>
      <c r="K63" s="25" t="str">
        <f>IF(I63="","",IFERROR($D$6&amp;" "&amp;LEFT(INDEX(Lid!$B:$B,MATCH($E63,Lid!$A:$A,0)),1)&amp;MID(INDEX(Lid!$B:$B,MATCH($E63,Lid!$A:$A,0)),FIND(" ",INDEX(Lid!$B:$B,MATCH($E63,Lid!$A:$A,0))),256),""))</f>
        <v>WALV dag 2 J Rodenburg</v>
      </c>
      <c r="L63" s="44">
        <f t="shared" si="31"/>
        <v>11.94</v>
      </c>
      <c r="M63" s="44">
        <f t="shared" si="32"/>
        <v>0</v>
      </c>
      <c r="N63" s="44">
        <f t="shared" si="33"/>
        <v>11.94</v>
      </c>
      <c r="O63" s="42"/>
      <c r="P63" s="81"/>
      <c r="Q63" s="82"/>
      <c r="R63" s="83"/>
      <c r="S63" s="44">
        <f t="shared" si="34"/>
        <v>0</v>
      </c>
      <c r="T63" s="81"/>
      <c r="U63" s="82"/>
      <c r="V63" s="101">
        <v>1</v>
      </c>
      <c r="W63" s="44">
        <f t="shared" si="35"/>
        <v>-11.94</v>
      </c>
      <c r="X63" s="81"/>
      <c r="Y63" s="82"/>
      <c r="Z63" s="83"/>
      <c r="AA63" s="44">
        <f t="shared" si="36"/>
        <v>0</v>
      </c>
      <c r="AB63" s="81"/>
      <c r="AC63" s="82"/>
      <c r="AD63" s="83"/>
      <c r="AE63" s="44">
        <f t="shared" si="37"/>
        <v>0</v>
      </c>
      <c r="AF63" s="81"/>
      <c r="AG63" s="82"/>
      <c r="AH63" s="83"/>
      <c r="AI63" s="44">
        <f t="shared" si="38"/>
        <v>0</v>
      </c>
      <c r="AJ63" s="81"/>
      <c r="AK63" s="82"/>
      <c r="AL63" s="83"/>
      <c r="AM63" s="44">
        <f t="shared" si="39"/>
        <v>0</v>
      </c>
      <c r="AN63" s="81"/>
      <c r="AO63" s="82"/>
      <c r="AP63" s="83"/>
      <c r="AQ63" s="44">
        <f t="shared" si="40"/>
        <v>0</v>
      </c>
      <c r="AR63" s="81"/>
      <c r="AS63" s="82"/>
      <c r="AT63" s="83"/>
      <c r="AU63" s="44">
        <f t="shared" si="41"/>
        <v>0</v>
      </c>
      <c r="AV63" s="81"/>
      <c r="AW63" s="82"/>
      <c r="AX63" s="83"/>
      <c r="AY63" s="44">
        <f t="shared" si="42"/>
        <v>0</v>
      </c>
      <c r="AZ63" s="81"/>
      <c r="BA63" s="82"/>
      <c r="BB63" s="83"/>
      <c r="BC63" s="44">
        <f t="shared" si="43"/>
        <v>0</v>
      </c>
      <c r="BD63" s="81"/>
      <c r="BE63" s="82"/>
      <c r="BF63" s="83"/>
      <c r="BG63" s="44">
        <f t="shared" si="44"/>
        <v>0</v>
      </c>
      <c r="BH63" s="81"/>
      <c r="BI63" s="82"/>
      <c r="BJ63" s="83"/>
      <c r="BK63" s="44">
        <f t="shared" si="45"/>
        <v>0</v>
      </c>
    </row>
    <row r="64" spans="1:63" ht="14.25" customHeight="1" x14ac:dyDescent="0.25">
      <c r="A64" s="94" t="str">
        <f t="shared" ca="1" si="47"/>
        <v/>
      </c>
      <c r="B64" s="32" t="str">
        <f t="array" aca="1" ref="B64" ca="1">IFERROR(INDEX(GBK!A:A,A64) &amp; " - " &amp; INDEX(GBK!B:B,A64),"")</f>
        <v/>
      </c>
      <c r="C64" s="42"/>
      <c r="D64" s="35">
        <v>30</v>
      </c>
      <c r="E64" s="100">
        <v>1009</v>
      </c>
      <c r="F64" s="128"/>
      <c r="G64" s="48">
        <f t="shared" si="28"/>
        <v>44358</v>
      </c>
      <c r="H64" s="25" t="str">
        <f t="array" ref="H64">IF(I64="","",IFERROR(INDEX(Lid!$F:$F,MATCH($E64,Lid!$A:$A,0)),""))</f>
        <v>9161009D</v>
      </c>
      <c r="I64" s="93">
        <f t="shared" si="29"/>
        <v>1300</v>
      </c>
      <c r="J64" s="48" t="str">
        <f t="shared" si="30"/>
        <v>21.3.2</v>
      </c>
      <c r="K64" s="25" t="str">
        <f>IF(I64="","",IFERROR($D$6&amp;" "&amp;LEFT(INDEX(Lid!$B:$B,MATCH($E64,Lid!$A:$A,0)),1)&amp;MID(INDEX(Lid!$B:$B,MATCH($E64,Lid!$A:$A,0)),FIND(" ",INDEX(Lid!$B:$B,MATCH($E64,Lid!$A:$A,0))),256),""))</f>
        <v>WALV dag 2 M Haarman</v>
      </c>
      <c r="L64" s="44">
        <f t="shared" si="31"/>
        <v>11.94</v>
      </c>
      <c r="M64" s="44">
        <f t="shared" si="32"/>
        <v>0</v>
      </c>
      <c r="N64" s="44">
        <f t="shared" si="33"/>
        <v>11.94</v>
      </c>
      <c r="O64" s="42"/>
      <c r="P64" s="81"/>
      <c r="Q64" s="82"/>
      <c r="R64" s="83"/>
      <c r="S64" s="44">
        <f t="shared" si="34"/>
        <v>0</v>
      </c>
      <c r="T64" s="81"/>
      <c r="U64" s="82"/>
      <c r="V64" s="101">
        <v>1</v>
      </c>
      <c r="W64" s="44">
        <f t="shared" si="35"/>
        <v>-11.94</v>
      </c>
      <c r="X64" s="81"/>
      <c r="Y64" s="82"/>
      <c r="Z64" s="83"/>
      <c r="AA64" s="44">
        <f t="shared" si="36"/>
        <v>0</v>
      </c>
      <c r="AB64" s="81"/>
      <c r="AC64" s="82"/>
      <c r="AD64" s="83"/>
      <c r="AE64" s="44">
        <f t="shared" si="37"/>
        <v>0</v>
      </c>
      <c r="AF64" s="81"/>
      <c r="AG64" s="82"/>
      <c r="AH64" s="83"/>
      <c r="AI64" s="44">
        <f t="shared" si="38"/>
        <v>0</v>
      </c>
      <c r="AJ64" s="81"/>
      <c r="AK64" s="82"/>
      <c r="AL64" s="83"/>
      <c r="AM64" s="44">
        <f t="shared" si="39"/>
        <v>0</v>
      </c>
      <c r="AN64" s="81"/>
      <c r="AO64" s="82"/>
      <c r="AP64" s="83"/>
      <c r="AQ64" s="44">
        <f t="shared" si="40"/>
        <v>0</v>
      </c>
      <c r="AR64" s="81"/>
      <c r="AS64" s="82"/>
      <c r="AT64" s="83"/>
      <c r="AU64" s="44">
        <f t="shared" si="41"/>
        <v>0</v>
      </c>
      <c r="AV64" s="81"/>
      <c r="AW64" s="82"/>
      <c r="AX64" s="83"/>
      <c r="AY64" s="44">
        <f t="shared" si="42"/>
        <v>0</v>
      </c>
      <c r="AZ64" s="81"/>
      <c r="BA64" s="82"/>
      <c r="BB64" s="83"/>
      <c r="BC64" s="44">
        <f t="shared" si="43"/>
        <v>0</v>
      </c>
      <c r="BD64" s="81"/>
      <c r="BE64" s="82"/>
      <c r="BF64" s="83"/>
      <c r="BG64" s="44">
        <f t="shared" si="44"/>
        <v>0</v>
      </c>
      <c r="BH64" s="81"/>
      <c r="BI64" s="82"/>
      <c r="BJ64" s="83"/>
      <c r="BK64" s="44">
        <f t="shared" si="45"/>
        <v>0</v>
      </c>
    </row>
    <row r="65" spans="1:63" ht="14.25" customHeight="1" x14ac:dyDescent="0.25">
      <c r="A65" s="94" t="str">
        <f t="shared" ca="1" si="47"/>
        <v/>
      </c>
      <c r="B65" s="32" t="str">
        <f t="array" aca="1" ref="B65" ca="1">IFERROR(INDEX(GBK!A:A,A65) &amp; " - " &amp; INDEX(GBK!B:B,A65),"")</f>
        <v/>
      </c>
      <c r="C65" s="42"/>
      <c r="D65" s="35">
        <v>31</v>
      </c>
      <c r="E65" s="100">
        <v>1219</v>
      </c>
      <c r="F65" s="128"/>
      <c r="G65" s="48">
        <f t="shared" si="28"/>
        <v>44358</v>
      </c>
      <c r="H65" s="25" t="str">
        <f t="array" ref="H65">IF(I65="","",IFERROR(INDEX(Lid!$F:$F,MATCH($E65,Lid!$A:$A,0)),""))</f>
        <v>9201219D</v>
      </c>
      <c r="I65" s="93">
        <f t="shared" si="29"/>
        <v>1300</v>
      </c>
      <c r="J65" s="48" t="str">
        <f t="shared" si="30"/>
        <v>21.3.2</v>
      </c>
      <c r="K65" s="25" t="str">
        <f>IF(I65="","",IFERROR($D$6&amp;" "&amp;LEFT(INDEX(Lid!$B:$B,MATCH($E65,Lid!$A:$A,0)),1)&amp;MID(INDEX(Lid!$B:$B,MATCH($E65,Lid!$A:$A,0)),FIND(" ",INDEX(Lid!$B:$B,MATCH($E65,Lid!$A:$A,0))),256),""))</f>
        <v>WALV dag 2 I van Beek</v>
      </c>
      <c r="L65" s="44">
        <f t="shared" si="31"/>
        <v>11.94</v>
      </c>
      <c r="M65" s="44">
        <f t="shared" si="32"/>
        <v>0</v>
      </c>
      <c r="N65" s="44">
        <f t="shared" si="33"/>
        <v>11.94</v>
      </c>
      <c r="O65" s="42"/>
      <c r="P65" s="81"/>
      <c r="Q65" s="82"/>
      <c r="R65" s="83"/>
      <c r="S65" s="44">
        <f t="shared" si="34"/>
        <v>0</v>
      </c>
      <c r="T65" s="81"/>
      <c r="U65" s="82"/>
      <c r="V65" s="101">
        <v>1</v>
      </c>
      <c r="W65" s="44">
        <f t="shared" si="35"/>
        <v>-11.94</v>
      </c>
      <c r="X65" s="81"/>
      <c r="Y65" s="82"/>
      <c r="Z65" s="83"/>
      <c r="AA65" s="44">
        <f t="shared" si="36"/>
        <v>0</v>
      </c>
      <c r="AB65" s="81"/>
      <c r="AC65" s="82"/>
      <c r="AD65" s="83"/>
      <c r="AE65" s="44">
        <f t="shared" si="37"/>
        <v>0</v>
      </c>
      <c r="AF65" s="81"/>
      <c r="AG65" s="82"/>
      <c r="AH65" s="83"/>
      <c r="AI65" s="44">
        <f t="shared" si="38"/>
        <v>0</v>
      </c>
      <c r="AJ65" s="81"/>
      <c r="AK65" s="82"/>
      <c r="AL65" s="83"/>
      <c r="AM65" s="44">
        <f t="shared" si="39"/>
        <v>0</v>
      </c>
      <c r="AN65" s="81"/>
      <c r="AO65" s="82"/>
      <c r="AP65" s="83"/>
      <c r="AQ65" s="44">
        <f t="shared" si="40"/>
        <v>0</v>
      </c>
      <c r="AR65" s="81"/>
      <c r="AS65" s="82"/>
      <c r="AT65" s="83"/>
      <c r="AU65" s="44">
        <f t="shared" si="41"/>
        <v>0</v>
      </c>
      <c r="AV65" s="81"/>
      <c r="AW65" s="82"/>
      <c r="AX65" s="83"/>
      <c r="AY65" s="44">
        <f t="shared" si="42"/>
        <v>0</v>
      </c>
      <c r="AZ65" s="81"/>
      <c r="BA65" s="82"/>
      <c r="BB65" s="83"/>
      <c r="BC65" s="44">
        <f t="shared" si="43"/>
        <v>0</v>
      </c>
      <c r="BD65" s="81"/>
      <c r="BE65" s="82"/>
      <c r="BF65" s="83"/>
      <c r="BG65" s="44">
        <f t="shared" si="44"/>
        <v>0</v>
      </c>
      <c r="BH65" s="81"/>
      <c r="BI65" s="82"/>
      <c r="BJ65" s="83"/>
      <c r="BK65" s="44">
        <f t="shared" si="45"/>
        <v>0</v>
      </c>
    </row>
    <row r="66" spans="1:63" ht="14.25" customHeight="1" x14ac:dyDescent="0.25">
      <c r="A66" s="94" t="str">
        <f t="shared" ca="1" si="47"/>
        <v/>
      </c>
      <c r="B66" s="32" t="str">
        <f t="array" aca="1" ref="B66" ca="1">IFERROR(INDEX(GBK!A:A,A66) &amp; " - " &amp; INDEX(GBK!B:B,A66),"")</f>
        <v/>
      </c>
      <c r="C66" s="42"/>
      <c r="D66" s="35">
        <v>32</v>
      </c>
      <c r="E66" s="100">
        <v>1150</v>
      </c>
      <c r="F66" s="128"/>
      <c r="G66" s="48">
        <f t="shared" si="28"/>
        <v>44358</v>
      </c>
      <c r="H66" s="25" t="str">
        <f t="array" ref="H66">IF(I66="","",IFERROR(INDEX(Lid!$F:$F,MATCH($E66,Lid!$A:$A,0)),""))</f>
        <v>9191150D</v>
      </c>
      <c r="I66" s="93">
        <f t="shared" si="29"/>
        <v>1300</v>
      </c>
      <c r="J66" s="48" t="str">
        <f t="shared" si="30"/>
        <v>21.3.2</v>
      </c>
      <c r="K66" s="25" t="str">
        <f>IF(I66="","",IFERROR($D$6&amp;" "&amp;LEFT(INDEX(Lid!$B:$B,MATCH($E66,Lid!$A:$A,0)),1)&amp;MID(INDEX(Lid!$B:$B,MATCH($E66,Lid!$A:$A,0)),FIND(" ",INDEX(Lid!$B:$B,MATCH($E66,Lid!$A:$A,0))),256),""))</f>
        <v>WALV dag 2 S van der Schot</v>
      </c>
      <c r="L66" s="44">
        <f t="shared" si="31"/>
        <v>11.94</v>
      </c>
      <c r="M66" s="44">
        <f t="shared" si="32"/>
        <v>0</v>
      </c>
      <c r="N66" s="44">
        <f t="shared" si="33"/>
        <v>11.94</v>
      </c>
      <c r="O66" s="42"/>
      <c r="P66" s="81"/>
      <c r="Q66" s="82"/>
      <c r="R66" s="83"/>
      <c r="S66" s="44">
        <f t="shared" si="34"/>
        <v>0</v>
      </c>
      <c r="T66" s="81"/>
      <c r="U66" s="82"/>
      <c r="V66" s="101">
        <v>1</v>
      </c>
      <c r="W66" s="44">
        <f t="shared" si="35"/>
        <v>-11.94</v>
      </c>
      <c r="X66" s="81"/>
      <c r="Y66" s="82"/>
      <c r="Z66" s="83"/>
      <c r="AA66" s="44">
        <f t="shared" si="36"/>
        <v>0</v>
      </c>
      <c r="AB66" s="81"/>
      <c r="AC66" s="82"/>
      <c r="AD66" s="83"/>
      <c r="AE66" s="44">
        <f t="shared" si="37"/>
        <v>0</v>
      </c>
      <c r="AF66" s="81"/>
      <c r="AG66" s="82"/>
      <c r="AH66" s="83"/>
      <c r="AI66" s="44">
        <f t="shared" si="38"/>
        <v>0</v>
      </c>
      <c r="AJ66" s="81"/>
      <c r="AK66" s="82"/>
      <c r="AL66" s="83"/>
      <c r="AM66" s="44">
        <f t="shared" si="39"/>
        <v>0</v>
      </c>
      <c r="AN66" s="81"/>
      <c r="AO66" s="82"/>
      <c r="AP66" s="83"/>
      <c r="AQ66" s="44">
        <f t="shared" si="40"/>
        <v>0</v>
      </c>
      <c r="AR66" s="81"/>
      <c r="AS66" s="82"/>
      <c r="AT66" s="83"/>
      <c r="AU66" s="44">
        <f t="shared" si="41"/>
        <v>0</v>
      </c>
      <c r="AV66" s="81"/>
      <c r="AW66" s="82"/>
      <c r="AX66" s="83"/>
      <c r="AY66" s="44">
        <f t="shared" si="42"/>
        <v>0</v>
      </c>
      <c r="AZ66" s="81"/>
      <c r="BA66" s="82"/>
      <c r="BB66" s="83"/>
      <c r="BC66" s="44">
        <f t="shared" si="43"/>
        <v>0</v>
      </c>
      <c r="BD66" s="81"/>
      <c r="BE66" s="82"/>
      <c r="BF66" s="83"/>
      <c r="BG66" s="44">
        <f t="shared" si="44"/>
        <v>0</v>
      </c>
      <c r="BH66" s="81"/>
      <c r="BI66" s="82"/>
      <c r="BJ66" s="83"/>
      <c r="BK66" s="44">
        <f t="shared" si="45"/>
        <v>0</v>
      </c>
    </row>
    <row r="67" spans="1:63" ht="14.25" customHeight="1" x14ac:dyDescent="0.25">
      <c r="A67" s="94" t="str">
        <f t="shared" ca="1" si="47"/>
        <v/>
      </c>
      <c r="B67" s="32" t="str">
        <f t="array" aca="1" ref="B67" ca="1">IFERROR(INDEX(GBK!A:A,A67) &amp; " - " &amp; INDEX(GBK!B:B,A67),"")</f>
        <v/>
      </c>
      <c r="C67" s="42"/>
      <c r="D67" s="35">
        <v>33</v>
      </c>
      <c r="E67" s="100">
        <v>1006</v>
      </c>
      <c r="F67" s="128"/>
      <c r="G67" s="48">
        <f t="shared" si="28"/>
        <v>44358</v>
      </c>
      <c r="H67" s="25" t="str">
        <f t="array" ref="H67">IF(I67="","",IFERROR(INDEX(Lid!$F:$F,MATCH($E67,Lid!$A:$A,0)),""))</f>
        <v>9161006D</v>
      </c>
      <c r="I67" s="93">
        <f t="shared" si="29"/>
        <v>1300</v>
      </c>
      <c r="J67" s="48" t="str">
        <f t="shared" si="30"/>
        <v>21.3.2</v>
      </c>
      <c r="K67" s="25" t="str">
        <f>IF(I67="","",IFERROR($D$6&amp;" "&amp;LEFT(INDEX(Lid!$B:$B,MATCH($E67,Lid!$A:$A,0)),1)&amp;MID(INDEX(Lid!$B:$B,MATCH($E67,Lid!$A:$A,0)),FIND(" ",INDEX(Lid!$B:$B,MATCH($E67,Lid!$A:$A,0))),256),""))</f>
        <v>WALV dag 2 W Grul</v>
      </c>
      <c r="L67" s="44">
        <f t="shared" si="31"/>
        <v>11.94</v>
      </c>
      <c r="M67" s="44">
        <f t="shared" si="32"/>
        <v>0</v>
      </c>
      <c r="N67" s="44">
        <f t="shared" si="33"/>
        <v>11.94</v>
      </c>
      <c r="O67" s="42"/>
      <c r="P67" s="81"/>
      <c r="Q67" s="82"/>
      <c r="R67" s="83"/>
      <c r="S67" s="44">
        <f t="shared" si="34"/>
        <v>0</v>
      </c>
      <c r="T67" s="81"/>
      <c r="U67" s="82"/>
      <c r="V67" s="101">
        <v>1</v>
      </c>
      <c r="W67" s="44">
        <f t="shared" si="35"/>
        <v>-11.94</v>
      </c>
      <c r="X67" s="81"/>
      <c r="Y67" s="82"/>
      <c r="Z67" s="83"/>
      <c r="AA67" s="44">
        <f t="shared" si="36"/>
        <v>0</v>
      </c>
      <c r="AB67" s="81"/>
      <c r="AC67" s="82"/>
      <c r="AD67" s="83"/>
      <c r="AE67" s="44">
        <f t="shared" si="37"/>
        <v>0</v>
      </c>
      <c r="AF67" s="81"/>
      <c r="AG67" s="82"/>
      <c r="AH67" s="83"/>
      <c r="AI67" s="44">
        <f t="shared" si="38"/>
        <v>0</v>
      </c>
      <c r="AJ67" s="81"/>
      <c r="AK67" s="82"/>
      <c r="AL67" s="83"/>
      <c r="AM67" s="44">
        <f t="shared" si="39"/>
        <v>0</v>
      </c>
      <c r="AN67" s="81"/>
      <c r="AO67" s="82"/>
      <c r="AP67" s="83"/>
      <c r="AQ67" s="44">
        <f t="shared" si="40"/>
        <v>0</v>
      </c>
      <c r="AR67" s="81"/>
      <c r="AS67" s="82"/>
      <c r="AT67" s="83"/>
      <c r="AU67" s="44">
        <f t="shared" si="41"/>
        <v>0</v>
      </c>
      <c r="AV67" s="81"/>
      <c r="AW67" s="82"/>
      <c r="AX67" s="83"/>
      <c r="AY67" s="44">
        <f t="shared" si="42"/>
        <v>0</v>
      </c>
      <c r="AZ67" s="81"/>
      <c r="BA67" s="82"/>
      <c r="BB67" s="83"/>
      <c r="BC67" s="44">
        <f t="shared" si="43"/>
        <v>0</v>
      </c>
      <c r="BD67" s="81"/>
      <c r="BE67" s="82"/>
      <c r="BF67" s="83"/>
      <c r="BG67" s="44">
        <f t="shared" si="44"/>
        <v>0</v>
      </c>
      <c r="BH67" s="81"/>
      <c r="BI67" s="82"/>
      <c r="BJ67" s="83"/>
      <c r="BK67" s="44">
        <f t="shared" si="45"/>
        <v>0</v>
      </c>
    </row>
    <row r="68" spans="1:63" ht="14.25" customHeight="1" x14ac:dyDescent="0.25">
      <c r="A68" s="94" t="str">
        <f t="shared" ca="1" si="47"/>
        <v/>
      </c>
      <c r="B68" s="32" t="str">
        <f t="array" aca="1" ref="B68" ca="1">IFERROR(INDEX(GBK!A:A,A68) &amp; " - " &amp; INDEX(GBK!B:B,A68),"")</f>
        <v/>
      </c>
      <c r="C68" s="42"/>
      <c r="D68" s="35">
        <v>34</v>
      </c>
      <c r="E68" s="100">
        <v>1242</v>
      </c>
      <c r="F68" s="128"/>
      <c r="G68" s="48">
        <f t="shared" si="28"/>
        <v>44358</v>
      </c>
      <c r="H68" s="25" t="str">
        <f t="array" ref="H68">IF(I68="","",IFERROR(INDEX(Lid!$F:$F,MATCH($E68,Lid!$A:$A,0)),""))</f>
        <v>9201242D</v>
      </c>
      <c r="I68" s="93">
        <f t="shared" si="29"/>
        <v>1300</v>
      </c>
      <c r="J68" s="48" t="str">
        <f t="shared" si="30"/>
        <v>21.3.2</v>
      </c>
      <c r="K68" s="25" t="str">
        <f>IF(I68="","",IFERROR($D$6&amp;" "&amp;LEFT(INDEX(Lid!$B:$B,MATCH($E68,Lid!$A:$A,0)),1)&amp;MID(INDEX(Lid!$B:$B,MATCH($E68,Lid!$A:$A,0)),FIND(" ",INDEX(Lid!$B:$B,MATCH($E68,Lid!$A:$A,0))),256),""))</f>
        <v>WALV dag 2 T den Bok</v>
      </c>
      <c r="L68" s="44">
        <f t="shared" si="31"/>
        <v>11.94</v>
      </c>
      <c r="M68" s="44">
        <f t="shared" si="32"/>
        <v>0</v>
      </c>
      <c r="N68" s="44">
        <f t="shared" si="33"/>
        <v>11.94</v>
      </c>
      <c r="O68" s="42"/>
      <c r="P68" s="81"/>
      <c r="Q68" s="82"/>
      <c r="R68" s="83"/>
      <c r="S68" s="44">
        <f t="shared" si="34"/>
        <v>0</v>
      </c>
      <c r="T68" s="81"/>
      <c r="U68" s="82"/>
      <c r="V68" s="101">
        <v>1</v>
      </c>
      <c r="W68" s="44">
        <f t="shared" si="35"/>
        <v>-11.94</v>
      </c>
      <c r="X68" s="81"/>
      <c r="Y68" s="82"/>
      <c r="Z68" s="83"/>
      <c r="AA68" s="44">
        <f t="shared" si="36"/>
        <v>0</v>
      </c>
      <c r="AB68" s="81"/>
      <c r="AC68" s="82"/>
      <c r="AD68" s="83"/>
      <c r="AE68" s="44">
        <f t="shared" si="37"/>
        <v>0</v>
      </c>
      <c r="AF68" s="81"/>
      <c r="AG68" s="82"/>
      <c r="AH68" s="83"/>
      <c r="AI68" s="44">
        <f t="shared" si="38"/>
        <v>0</v>
      </c>
      <c r="AJ68" s="81"/>
      <c r="AK68" s="82"/>
      <c r="AL68" s="83"/>
      <c r="AM68" s="44">
        <f t="shared" si="39"/>
        <v>0</v>
      </c>
      <c r="AN68" s="81"/>
      <c r="AO68" s="82"/>
      <c r="AP68" s="83"/>
      <c r="AQ68" s="44">
        <f t="shared" si="40"/>
        <v>0</v>
      </c>
      <c r="AR68" s="81"/>
      <c r="AS68" s="82"/>
      <c r="AT68" s="83"/>
      <c r="AU68" s="44">
        <f t="shared" si="41"/>
        <v>0</v>
      </c>
      <c r="AV68" s="81"/>
      <c r="AW68" s="82"/>
      <c r="AX68" s="83"/>
      <c r="AY68" s="44">
        <f t="shared" si="42"/>
        <v>0</v>
      </c>
      <c r="AZ68" s="81"/>
      <c r="BA68" s="82"/>
      <c r="BB68" s="83"/>
      <c r="BC68" s="44">
        <f t="shared" si="43"/>
        <v>0</v>
      </c>
      <c r="BD68" s="81"/>
      <c r="BE68" s="82"/>
      <c r="BF68" s="83"/>
      <c r="BG68" s="44">
        <f t="shared" si="44"/>
        <v>0</v>
      </c>
      <c r="BH68" s="81"/>
      <c r="BI68" s="82"/>
      <c r="BJ68" s="83"/>
      <c r="BK68" s="44">
        <f t="shared" si="45"/>
        <v>0</v>
      </c>
    </row>
    <row r="69" spans="1:63" ht="14.25" customHeight="1" x14ac:dyDescent="0.25">
      <c r="A69" s="94">
        <f ca="1">COUNTIF(GBK!B:B,"=*"&amp;$B$51&amp;"*") -COUNTIF(B52:B68,"&gt;''")</f>
        <v>0</v>
      </c>
      <c r="B69" s="95" t="str">
        <f ca="1">IF( A69 = 0, "", "Another " &amp; A69 &amp; " results … ")</f>
        <v/>
      </c>
      <c r="C69" s="42"/>
      <c r="D69" s="35">
        <v>35</v>
      </c>
      <c r="E69" s="100">
        <v>1238</v>
      </c>
      <c r="F69" s="129"/>
      <c r="G69" s="48">
        <f t="shared" si="28"/>
        <v>44358</v>
      </c>
      <c r="H69" s="25" t="str">
        <f t="array" ref="H69">IF(I69="","",IFERROR(INDEX(Lid!$F:$F,MATCH($E69,Lid!$A:$A,0)),""))</f>
        <v>9201238D</v>
      </c>
      <c r="I69" s="93">
        <f t="shared" si="29"/>
        <v>1300</v>
      </c>
      <c r="J69" s="48" t="str">
        <f t="shared" si="30"/>
        <v>21.3.2</v>
      </c>
      <c r="K69" s="25" t="str">
        <f>IF(I69="","",IFERROR($D$6&amp;" "&amp;LEFT(INDEX(Lid!$B:$B,MATCH($E69,Lid!$A:$A,0)),1)&amp;MID(INDEX(Lid!$B:$B,MATCH($E69,Lid!$A:$A,0)),FIND(" ",INDEX(Lid!$B:$B,MATCH($E69,Lid!$A:$A,0))),256),""))</f>
        <v>WALV dag 2 J Remmers</v>
      </c>
      <c r="L69" s="44">
        <f t="shared" si="31"/>
        <v>11.94</v>
      </c>
      <c r="M69" s="44">
        <f t="shared" si="32"/>
        <v>0</v>
      </c>
      <c r="N69" s="44">
        <f t="shared" si="33"/>
        <v>11.94</v>
      </c>
      <c r="O69" s="42"/>
      <c r="P69" s="81"/>
      <c r="Q69" s="82"/>
      <c r="R69" s="83"/>
      <c r="S69" s="44">
        <f t="shared" si="34"/>
        <v>0</v>
      </c>
      <c r="T69" s="81"/>
      <c r="U69" s="82"/>
      <c r="V69" s="101">
        <v>1</v>
      </c>
      <c r="W69" s="44">
        <f t="shared" si="35"/>
        <v>-11.94</v>
      </c>
      <c r="X69" s="81"/>
      <c r="Y69" s="82"/>
      <c r="Z69" s="83"/>
      <c r="AA69" s="44">
        <f t="shared" si="36"/>
        <v>0</v>
      </c>
      <c r="AB69" s="81"/>
      <c r="AC69" s="82"/>
      <c r="AD69" s="83"/>
      <c r="AE69" s="44">
        <f t="shared" si="37"/>
        <v>0</v>
      </c>
      <c r="AF69" s="81"/>
      <c r="AG69" s="82"/>
      <c r="AH69" s="83"/>
      <c r="AI69" s="44">
        <f t="shared" si="38"/>
        <v>0</v>
      </c>
      <c r="AJ69" s="81"/>
      <c r="AK69" s="82"/>
      <c r="AL69" s="83"/>
      <c r="AM69" s="44">
        <f t="shared" si="39"/>
        <v>0</v>
      </c>
      <c r="AN69" s="81"/>
      <c r="AO69" s="82"/>
      <c r="AP69" s="83"/>
      <c r="AQ69" s="44">
        <f t="shared" si="40"/>
        <v>0</v>
      </c>
      <c r="AR69" s="81"/>
      <c r="AS69" s="82"/>
      <c r="AT69" s="83"/>
      <c r="AU69" s="44">
        <f t="shared" si="41"/>
        <v>0</v>
      </c>
      <c r="AV69" s="81"/>
      <c r="AW69" s="82"/>
      <c r="AX69" s="83"/>
      <c r="AY69" s="44">
        <f t="shared" si="42"/>
        <v>0</v>
      </c>
      <c r="AZ69" s="81"/>
      <c r="BA69" s="82"/>
      <c r="BB69" s="83"/>
      <c r="BC69" s="44">
        <f t="shared" si="43"/>
        <v>0</v>
      </c>
      <c r="BD69" s="81"/>
      <c r="BE69" s="82"/>
      <c r="BF69" s="83"/>
      <c r="BG69" s="44">
        <f t="shared" si="44"/>
        <v>0</v>
      </c>
      <c r="BH69" s="81"/>
      <c r="BI69" s="82"/>
      <c r="BJ69" s="83"/>
      <c r="BK69" s="44">
        <f t="shared" si="45"/>
        <v>0</v>
      </c>
    </row>
    <row r="70" spans="1:63" ht="14.25" customHeight="1" x14ac:dyDescent="0.25">
      <c r="A70" s="41"/>
      <c r="B70" s="42"/>
      <c r="C70" s="42"/>
      <c r="D70" s="35">
        <v>36</v>
      </c>
      <c r="E70" s="100">
        <v>1233</v>
      </c>
      <c r="F70" s="42"/>
      <c r="G70" s="48">
        <f t="shared" si="28"/>
        <v>44358</v>
      </c>
      <c r="H70" s="25" t="str">
        <f t="array" ref="H70">IF(I70="","",IFERROR(INDEX(Lid!$F:$F,MATCH($E70,Lid!$A:$A,0)),""))</f>
        <v>9201233D</v>
      </c>
      <c r="I70" s="93">
        <f t="shared" si="29"/>
        <v>1300</v>
      </c>
      <c r="J70" s="48" t="str">
        <f t="shared" si="30"/>
        <v>21.3.2</v>
      </c>
      <c r="K70" s="25" t="str">
        <f>IF(I70="","",IFERROR($D$6&amp;" "&amp;LEFT(INDEX(Lid!$B:$B,MATCH($E70,Lid!$A:$A,0)),1)&amp;MID(INDEX(Lid!$B:$B,MATCH($E70,Lid!$A:$A,0)),FIND(" ",INDEX(Lid!$B:$B,MATCH($E70,Lid!$A:$A,0))),256),""))</f>
        <v>WALV dag 2 F van Erp</v>
      </c>
      <c r="L70" s="44">
        <f t="shared" si="31"/>
        <v>11.94</v>
      </c>
      <c r="M70" s="44">
        <f t="shared" si="32"/>
        <v>0</v>
      </c>
      <c r="N70" s="44">
        <f t="shared" si="33"/>
        <v>11.94</v>
      </c>
      <c r="O70" s="42"/>
      <c r="P70" s="81"/>
      <c r="Q70" s="82"/>
      <c r="R70" s="83"/>
      <c r="S70" s="44">
        <f t="shared" si="34"/>
        <v>0</v>
      </c>
      <c r="T70" s="81"/>
      <c r="U70" s="82"/>
      <c r="V70" s="101">
        <v>1</v>
      </c>
      <c r="W70" s="44">
        <f t="shared" si="35"/>
        <v>-11.94</v>
      </c>
      <c r="X70" s="81"/>
      <c r="Y70" s="82"/>
      <c r="Z70" s="83"/>
      <c r="AA70" s="44">
        <f t="shared" si="36"/>
        <v>0</v>
      </c>
      <c r="AB70" s="81"/>
      <c r="AC70" s="82"/>
      <c r="AD70" s="83"/>
      <c r="AE70" s="44">
        <f t="shared" si="37"/>
        <v>0</v>
      </c>
      <c r="AF70" s="81"/>
      <c r="AG70" s="82"/>
      <c r="AH70" s="83"/>
      <c r="AI70" s="44">
        <f t="shared" si="38"/>
        <v>0</v>
      </c>
      <c r="AJ70" s="81"/>
      <c r="AK70" s="82"/>
      <c r="AL70" s="83"/>
      <c r="AM70" s="44">
        <f t="shared" si="39"/>
        <v>0</v>
      </c>
      <c r="AN70" s="81"/>
      <c r="AO70" s="82"/>
      <c r="AP70" s="83"/>
      <c r="AQ70" s="44">
        <f t="shared" si="40"/>
        <v>0</v>
      </c>
      <c r="AR70" s="81"/>
      <c r="AS70" s="82"/>
      <c r="AT70" s="83"/>
      <c r="AU70" s="44">
        <f t="shared" si="41"/>
        <v>0</v>
      </c>
      <c r="AV70" s="81"/>
      <c r="AW70" s="82"/>
      <c r="AX70" s="83"/>
      <c r="AY70" s="44">
        <f t="shared" si="42"/>
        <v>0</v>
      </c>
      <c r="AZ70" s="81"/>
      <c r="BA70" s="82"/>
      <c r="BB70" s="83"/>
      <c r="BC70" s="44">
        <f t="shared" si="43"/>
        <v>0</v>
      </c>
      <c r="BD70" s="81"/>
      <c r="BE70" s="82"/>
      <c r="BF70" s="83"/>
      <c r="BG70" s="44">
        <f t="shared" si="44"/>
        <v>0</v>
      </c>
      <c r="BH70" s="81"/>
      <c r="BI70" s="82"/>
      <c r="BJ70" s="83"/>
      <c r="BK70" s="44">
        <f t="shared" si="45"/>
        <v>0</v>
      </c>
    </row>
    <row r="71" spans="1:63" ht="14.25" customHeight="1" x14ac:dyDescent="0.25">
      <c r="A71" s="41"/>
      <c r="B71" s="42"/>
      <c r="C71" s="42"/>
      <c r="D71" s="35">
        <v>37</v>
      </c>
      <c r="E71" s="100">
        <v>884</v>
      </c>
      <c r="F71" s="42"/>
      <c r="G71" s="48">
        <f t="shared" si="28"/>
        <v>44358</v>
      </c>
      <c r="H71" s="25" t="str">
        <f t="array" ref="H71">IF(I71="","",IFERROR(INDEX(Lid!$F:$F,MATCH($E71,Lid!$A:$A,0)),""))</f>
        <v>915884D</v>
      </c>
      <c r="I71" s="93">
        <f t="shared" si="29"/>
        <v>1300</v>
      </c>
      <c r="J71" s="48" t="str">
        <f t="shared" si="30"/>
        <v>21.3.2</v>
      </c>
      <c r="K71" s="25" t="str">
        <f>IF(I71="","",IFERROR($D$6&amp;" "&amp;LEFT(INDEX(Lid!$B:$B,MATCH($E71,Lid!$A:$A,0)),1)&amp;MID(INDEX(Lid!$B:$B,MATCH($E71,Lid!$A:$A,0)),FIND(" ",INDEX(Lid!$B:$B,MATCH($E71,Lid!$A:$A,0))),256),""))</f>
        <v>WALV dag 2 M Blankespoor</v>
      </c>
      <c r="L71" s="44">
        <f t="shared" si="31"/>
        <v>11.94</v>
      </c>
      <c r="M71" s="44">
        <f t="shared" si="32"/>
        <v>0</v>
      </c>
      <c r="N71" s="44">
        <f t="shared" si="33"/>
        <v>11.94</v>
      </c>
      <c r="O71" s="42"/>
      <c r="P71" s="81"/>
      <c r="Q71" s="82"/>
      <c r="R71" s="83"/>
      <c r="S71" s="44">
        <f t="shared" si="34"/>
        <v>0</v>
      </c>
      <c r="T71" s="81"/>
      <c r="U71" s="82"/>
      <c r="V71" s="101">
        <v>1</v>
      </c>
      <c r="W71" s="44">
        <f t="shared" si="35"/>
        <v>-11.94</v>
      </c>
      <c r="X71" s="81"/>
      <c r="Y71" s="82"/>
      <c r="Z71" s="83"/>
      <c r="AA71" s="44">
        <f t="shared" si="36"/>
        <v>0</v>
      </c>
      <c r="AB71" s="81"/>
      <c r="AC71" s="82"/>
      <c r="AD71" s="83"/>
      <c r="AE71" s="44">
        <f t="shared" si="37"/>
        <v>0</v>
      </c>
      <c r="AF71" s="81"/>
      <c r="AG71" s="82"/>
      <c r="AH71" s="101"/>
      <c r="AI71" s="44">
        <f t="shared" si="38"/>
        <v>0</v>
      </c>
      <c r="AJ71" s="81"/>
      <c r="AK71" s="82"/>
      <c r="AL71" s="83"/>
      <c r="AM71" s="44">
        <f t="shared" si="39"/>
        <v>0</v>
      </c>
      <c r="AN71" s="81"/>
      <c r="AO71" s="82"/>
      <c r="AP71" s="83"/>
      <c r="AQ71" s="44">
        <f t="shared" si="40"/>
        <v>0</v>
      </c>
      <c r="AR71" s="81"/>
      <c r="AS71" s="82"/>
      <c r="AT71" s="83"/>
      <c r="AU71" s="44">
        <f t="shared" si="41"/>
        <v>0</v>
      </c>
      <c r="AV71" s="81"/>
      <c r="AW71" s="82"/>
      <c r="AX71" s="83"/>
      <c r="AY71" s="44">
        <f t="shared" si="42"/>
        <v>0</v>
      </c>
      <c r="AZ71" s="81"/>
      <c r="BA71" s="82"/>
      <c r="BB71" s="83"/>
      <c r="BC71" s="44">
        <f t="shared" si="43"/>
        <v>0</v>
      </c>
      <c r="BD71" s="81"/>
      <c r="BE71" s="82"/>
      <c r="BF71" s="83"/>
      <c r="BG71" s="44">
        <f t="shared" si="44"/>
        <v>0</v>
      </c>
      <c r="BH71" s="81"/>
      <c r="BI71" s="82"/>
      <c r="BJ71" s="83"/>
      <c r="BK71" s="44">
        <f t="shared" si="45"/>
        <v>0</v>
      </c>
    </row>
    <row r="72" spans="1:63" ht="14.25" customHeight="1" x14ac:dyDescent="0.25">
      <c r="A72" s="41"/>
      <c r="B72" s="42"/>
      <c r="C72" s="42"/>
      <c r="D72" s="35">
        <v>38</v>
      </c>
      <c r="E72" s="100">
        <v>1005</v>
      </c>
      <c r="F72" s="42"/>
      <c r="G72" s="48">
        <f t="shared" si="28"/>
        <v>44358</v>
      </c>
      <c r="H72" s="25" t="str">
        <f t="array" ref="H72">IF(I72="","",IFERROR(INDEX(Lid!$F:$F,MATCH($E72,Lid!$A:$A,0)),""))</f>
        <v>9161005D</v>
      </c>
      <c r="I72" s="93">
        <f t="shared" si="29"/>
        <v>1300</v>
      </c>
      <c r="J72" s="48" t="str">
        <f t="shared" si="30"/>
        <v>21.3.2</v>
      </c>
      <c r="K72" s="25" t="str">
        <f>IF(I72="","",IFERROR($D$6&amp;" "&amp;LEFT(INDEX(Lid!$B:$B,MATCH($E72,Lid!$A:$A,0)),1)&amp;MID(INDEX(Lid!$B:$B,MATCH($E72,Lid!$A:$A,0)),FIND(" ",INDEX(Lid!$B:$B,MATCH($E72,Lid!$A:$A,0))),256),""))</f>
        <v>WALV dag 2 W Koks</v>
      </c>
      <c r="L72" s="44">
        <f t="shared" si="31"/>
        <v>5.8999999999999995</v>
      </c>
      <c r="M72" s="44">
        <f t="shared" si="32"/>
        <v>0</v>
      </c>
      <c r="N72" s="44">
        <f t="shared" si="33"/>
        <v>5.8999999999999995</v>
      </c>
      <c r="O72" s="42"/>
      <c r="P72" s="81"/>
      <c r="Q72" s="82"/>
      <c r="R72" s="83"/>
      <c r="S72" s="44">
        <f t="shared" si="34"/>
        <v>0</v>
      </c>
      <c r="T72" s="81"/>
      <c r="U72" s="82"/>
      <c r="V72" s="83"/>
      <c r="W72" s="44">
        <f t="shared" si="35"/>
        <v>0</v>
      </c>
      <c r="X72" s="81"/>
      <c r="Y72" s="82"/>
      <c r="Z72" s="83"/>
      <c r="AA72" s="44">
        <f t="shared" si="36"/>
        <v>0</v>
      </c>
      <c r="AB72" s="81"/>
      <c r="AC72" s="82"/>
      <c r="AD72" s="83"/>
      <c r="AE72" s="44">
        <f t="shared" si="37"/>
        <v>0</v>
      </c>
      <c r="AF72" s="81"/>
      <c r="AG72" s="82"/>
      <c r="AH72" s="101">
        <v>1</v>
      </c>
      <c r="AI72" s="44">
        <f t="shared" si="38"/>
        <v>-5.8999999999999995</v>
      </c>
      <c r="AJ72" s="81"/>
      <c r="AK72" s="82"/>
      <c r="AL72" s="83"/>
      <c r="AM72" s="44">
        <f t="shared" si="39"/>
        <v>0</v>
      </c>
      <c r="AN72" s="81"/>
      <c r="AO72" s="82"/>
      <c r="AP72" s="83"/>
      <c r="AQ72" s="44">
        <f t="shared" si="40"/>
        <v>0</v>
      </c>
      <c r="AR72" s="81"/>
      <c r="AS72" s="82"/>
      <c r="AT72" s="83"/>
      <c r="AU72" s="44">
        <f t="shared" si="41"/>
        <v>0</v>
      </c>
      <c r="AV72" s="81"/>
      <c r="AW72" s="82"/>
      <c r="AX72" s="83"/>
      <c r="AY72" s="44">
        <f t="shared" si="42"/>
        <v>0</v>
      </c>
      <c r="AZ72" s="81"/>
      <c r="BA72" s="82"/>
      <c r="BB72" s="83"/>
      <c r="BC72" s="44">
        <f t="shared" si="43"/>
        <v>0</v>
      </c>
      <c r="BD72" s="81"/>
      <c r="BE72" s="82"/>
      <c r="BF72" s="83"/>
      <c r="BG72" s="44">
        <f t="shared" si="44"/>
        <v>0</v>
      </c>
      <c r="BH72" s="81"/>
      <c r="BI72" s="82"/>
      <c r="BJ72" s="83"/>
      <c r="BK72" s="44">
        <f t="shared" si="45"/>
        <v>0</v>
      </c>
    </row>
    <row r="73" spans="1:63" ht="14.25" customHeight="1" x14ac:dyDescent="0.25">
      <c r="A73" s="41"/>
      <c r="B73" s="42"/>
      <c r="C73" s="42"/>
      <c r="D73" s="35">
        <v>39</v>
      </c>
      <c r="E73" s="100">
        <v>614</v>
      </c>
      <c r="F73" s="42"/>
      <c r="G73" s="48">
        <f t="shared" si="28"/>
        <v>44358</v>
      </c>
      <c r="H73" s="25" t="str">
        <f t="array" ref="H73">IF(I73="","",IFERROR(INDEX(Lid!$F:$F,MATCH($E73,Lid!$A:$A,0)),""))</f>
        <v>912614D</v>
      </c>
      <c r="I73" s="93">
        <f t="shared" si="29"/>
        <v>1300</v>
      </c>
      <c r="J73" s="48" t="str">
        <f t="shared" si="30"/>
        <v>21.3.2</v>
      </c>
      <c r="K73" s="25" t="str">
        <f>IF(I73="","",IFERROR($D$6&amp;" "&amp;LEFT(INDEX(Lid!$B:$B,MATCH($E73,Lid!$A:$A,0)),1)&amp;MID(INDEX(Lid!$B:$B,MATCH($E73,Lid!$A:$A,0)),FIND(" ",INDEX(Lid!$B:$B,MATCH($E73,Lid!$A:$A,0))),256),""))</f>
        <v>WALV dag 2 K Gelton</v>
      </c>
      <c r="L73" s="44">
        <f t="shared" si="31"/>
        <v>17.84</v>
      </c>
      <c r="M73" s="44">
        <f t="shared" si="32"/>
        <v>0</v>
      </c>
      <c r="N73" s="44">
        <f t="shared" si="33"/>
        <v>17.84</v>
      </c>
      <c r="O73" s="42"/>
      <c r="P73" s="81"/>
      <c r="Q73" s="82"/>
      <c r="R73" s="83"/>
      <c r="S73" s="44">
        <f t="shared" si="34"/>
        <v>0</v>
      </c>
      <c r="T73" s="81"/>
      <c r="U73" s="82"/>
      <c r="V73" s="101">
        <v>1</v>
      </c>
      <c r="W73" s="44">
        <f t="shared" si="35"/>
        <v>-11.94</v>
      </c>
      <c r="X73" s="81"/>
      <c r="Y73" s="82"/>
      <c r="Z73" s="83"/>
      <c r="AA73" s="44">
        <f t="shared" si="36"/>
        <v>0</v>
      </c>
      <c r="AB73" s="81"/>
      <c r="AC73" s="82"/>
      <c r="AD73" s="83"/>
      <c r="AE73" s="44">
        <f t="shared" si="37"/>
        <v>0</v>
      </c>
      <c r="AF73" s="81"/>
      <c r="AG73" s="82"/>
      <c r="AH73" s="101">
        <v>1</v>
      </c>
      <c r="AI73" s="44">
        <f t="shared" si="38"/>
        <v>-5.8999999999999995</v>
      </c>
      <c r="AJ73" s="81"/>
      <c r="AK73" s="82"/>
      <c r="AL73" s="83"/>
      <c r="AM73" s="44">
        <f t="shared" si="39"/>
        <v>0</v>
      </c>
      <c r="AN73" s="81"/>
      <c r="AO73" s="82"/>
      <c r="AP73" s="83"/>
      <c r="AQ73" s="44">
        <f t="shared" si="40"/>
        <v>0</v>
      </c>
      <c r="AR73" s="81"/>
      <c r="AS73" s="82"/>
      <c r="AT73" s="83"/>
      <c r="AU73" s="44">
        <f t="shared" si="41"/>
        <v>0</v>
      </c>
      <c r="AV73" s="81"/>
      <c r="AW73" s="82"/>
      <c r="AX73" s="83"/>
      <c r="AY73" s="44">
        <f t="shared" si="42"/>
        <v>0</v>
      </c>
      <c r="AZ73" s="81"/>
      <c r="BA73" s="82"/>
      <c r="BB73" s="83"/>
      <c r="BC73" s="44">
        <f t="shared" si="43"/>
        <v>0</v>
      </c>
      <c r="BD73" s="81"/>
      <c r="BE73" s="82"/>
      <c r="BF73" s="83"/>
      <c r="BG73" s="44">
        <f t="shared" si="44"/>
        <v>0</v>
      </c>
      <c r="BH73" s="81"/>
      <c r="BI73" s="82"/>
      <c r="BJ73" s="83"/>
      <c r="BK73" s="44">
        <f t="shared" si="45"/>
        <v>0</v>
      </c>
    </row>
    <row r="74" spans="1:63" ht="14.25" customHeight="1" x14ac:dyDescent="0.25">
      <c r="A74" s="41"/>
      <c r="B74" s="42"/>
      <c r="C74" s="42"/>
      <c r="D74" s="35">
        <v>40</v>
      </c>
      <c r="E74" s="100">
        <v>1153</v>
      </c>
      <c r="F74" s="42"/>
      <c r="G74" s="48">
        <f t="shared" si="28"/>
        <v>44358</v>
      </c>
      <c r="H74" s="25" t="str">
        <f t="array" ref="H74">IF(I74="","",IFERROR(INDEX(Lid!$F:$F,MATCH($E74,Lid!$A:$A,0)),""))</f>
        <v>9191153D</v>
      </c>
      <c r="I74" s="93">
        <f t="shared" si="29"/>
        <v>1300</v>
      </c>
      <c r="J74" s="48" t="str">
        <f t="shared" si="30"/>
        <v>21.3.2</v>
      </c>
      <c r="K74" s="25" t="str">
        <f>IF(I74="","",IFERROR($D$6&amp;" "&amp;LEFT(INDEX(Lid!$B:$B,MATCH($E74,Lid!$A:$A,0)),1)&amp;MID(INDEX(Lid!$B:$B,MATCH($E74,Lid!$A:$A,0)),FIND(" ",INDEX(Lid!$B:$B,MATCH($E74,Lid!$A:$A,0))),256),""))</f>
        <v>WALV dag 2 F van Leeuwen</v>
      </c>
      <c r="L74" s="44">
        <f t="shared" si="31"/>
        <v>17.84</v>
      </c>
      <c r="M74" s="44">
        <f t="shared" si="32"/>
        <v>0</v>
      </c>
      <c r="N74" s="44">
        <f t="shared" si="33"/>
        <v>17.84</v>
      </c>
      <c r="O74" s="42"/>
      <c r="P74" s="81"/>
      <c r="Q74" s="82"/>
      <c r="R74" s="83"/>
      <c r="S74" s="44">
        <f t="shared" si="34"/>
        <v>0</v>
      </c>
      <c r="T74" s="81"/>
      <c r="U74" s="82"/>
      <c r="V74" s="101">
        <v>1</v>
      </c>
      <c r="W74" s="44">
        <f t="shared" si="35"/>
        <v>-11.94</v>
      </c>
      <c r="X74" s="81"/>
      <c r="Y74" s="82"/>
      <c r="Z74" s="83"/>
      <c r="AA74" s="44">
        <f t="shared" si="36"/>
        <v>0</v>
      </c>
      <c r="AB74" s="81"/>
      <c r="AC74" s="82"/>
      <c r="AD74" s="83"/>
      <c r="AE74" s="44">
        <f t="shared" si="37"/>
        <v>0</v>
      </c>
      <c r="AF74" s="81"/>
      <c r="AG74" s="82"/>
      <c r="AH74" s="101">
        <v>1</v>
      </c>
      <c r="AI74" s="44">
        <f t="shared" si="38"/>
        <v>-5.8999999999999995</v>
      </c>
      <c r="AJ74" s="81"/>
      <c r="AK74" s="82"/>
      <c r="AL74" s="83"/>
      <c r="AM74" s="44">
        <f t="shared" si="39"/>
        <v>0</v>
      </c>
      <c r="AN74" s="81"/>
      <c r="AO74" s="82"/>
      <c r="AP74" s="83"/>
      <c r="AQ74" s="44">
        <f t="shared" si="40"/>
        <v>0</v>
      </c>
      <c r="AR74" s="81"/>
      <c r="AS74" s="82"/>
      <c r="AT74" s="83"/>
      <c r="AU74" s="44">
        <f t="shared" si="41"/>
        <v>0</v>
      </c>
      <c r="AV74" s="81"/>
      <c r="AW74" s="82"/>
      <c r="AX74" s="83"/>
      <c r="AY74" s="44">
        <f t="shared" si="42"/>
        <v>0</v>
      </c>
      <c r="AZ74" s="81"/>
      <c r="BA74" s="82"/>
      <c r="BB74" s="83"/>
      <c r="BC74" s="44">
        <f t="shared" si="43"/>
        <v>0</v>
      </c>
      <c r="BD74" s="81"/>
      <c r="BE74" s="82"/>
      <c r="BF74" s="83"/>
      <c r="BG74" s="44">
        <f t="shared" si="44"/>
        <v>0</v>
      </c>
      <c r="BH74" s="81"/>
      <c r="BI74" s="82"/>
      <c r="BJ74" s="83"/>
      <c r="BK74" s="44">
        <f t="shared" si="45"/>
        <v>0</v>
      </c>
    </row>
    <row r="75" spans="1:63" ht="14.25" customHeight="1" x14ac:dyDescent="0.25">
      <c r="A75" s="41"/>
      <c r="B75" s="42"/>
      <c r="C75" s="42"/>
      <c r="D75" s="35">
        <v>41</v>
      </c>
      <c r="E75" s="84"/>
      <c r="F75" s="42"/>
      <c r="G75" s="48" t="str">
        <f t="shared" si="28"/>
        <v/>
      </c>
      <c r="H75" s="25" t="str">
        <f t="array" ref="H75">IF(I75="","",IFERROR(INDEX(Lid!$F:$F,MATCH($E75,Lid!$A:$A,0)),""))</f>
        <v/>
      </c>
      <c r="I75" s="93" t="str">
        <f t="shared" si="29"/>
        <v/>
      </c>
      <c r="J75" s="48" t="str">
        <f t="shared" si="30"/>
        <v/>
      </c>
      <c r="K75" s="25" t="str">
        <f>IF(I75="","",IFERROR($D$6&amp;" "&amp;LEFT(INDEX(Lid!$B:$B,MATCH($E75,Lid!$A:$A,0)),1)&amp;MID(INDEX(Lid!$B:$B,MATCH($E75,Lid!$A:$A,0)),FIND(" ",INDEX(Lid!$B:$B,MATCH($E75,Lid!$A:$A,0))),256),""))</f>
        <v/>
      </c>
      <c r="L75" s="44" t="str">
        <f t="shared" si="31"/>
        <v/>
      </c>
      <c r="M75" s="44" t="str">
        <f t="shared" si="32"/>
        <v/>
      </c>
      <c r="N75" s="44" t="str">
        <f t="shared" si="33"/>
        <v/>
      </c>
      <c r="O75" s="42"/>
      <c r="P75" s="81"/>
      <c r="Q75" s="82"/>
      <c r="R75" s="83"/>
      <c r="S75" s="44">
        <f t="shared" si="34"/>
        <v>0</v>
      </c>
      <c r="T75" s="81"/>
      <c r="U75" s="82"/>
      <c r="V75" s="83"/>
      <c r="W75" s="44">
        <f t="shared" si="35"/>
        <v>0</v>
      </c>
      <c r="X75" s="81"/>
      <c r="Y75" s="82"/>
      <c r="Z75" s="83"/>
      <c r="AA75" s="44">
        <f t="shared" si="36"/>
        <v>0</v>
      </c>
      <c r="AB75" s="81"/>
      <c r="AC75" s="82"/>
      <c r="AD75" s="83"/>
      <c r="AE75" s="44">
        <f t="shared" si="37"/>
        <v>0</v>
      </c>
      <c r="AF75" s="81"/>
      <c r="AG75" s="82"/>
      <c r="AH75" s="83"/>
      <c r="AI75" s="44">
        <f t="shared" si="38"/>
        <v>0</v>
      </c>
      <c r="AJ75" s="81"/>
      <c r="AK75" s="82"/>
      <c r="AL75" s="83"/>
      <c r="AM75" s="44">
        <f t="shared" si="39"/>
        <v>0</v>
      </c>
      <c r="AN75" s="81"/>
      <c r="AO75" s="82"/>
      <c r="AP75" s="83"/>
      <c r="AQ75" s="44">
        <f t="shared" si="40"/>
        <v>0</v>
      </c>
      <c r="AR75" s="81"/>
      <c r="AS75" s="82"/>
      <c r="AT75" s="83"/>
      <c r="AU75" s="44">
        <f t="shared" si="41"/>
        <v>0</v>
      </c>
      <c r="AV75" s="81"/>
      <c r="AW75" s="82"/>
      <c r="AX75" s="83"/>
      <c r="AY75" s="44">
        <f t="shared" si="42"/>
        <v>0</v>
      </c>
      <c r="AZ75" s="81"/>
      <c r="BA75" s="82"/>
      <c r="BB75" s="83"/>
      <c r="BC75" s="44">
        <f t="shared" si="43"/>
        <v>0</v>
      </c>
      <c r="BD75" s="81"/>
      <c r="BE75" s="82"/>
      <c r="BF75" s="83"/>
      <c r="BG75" s="44">
        <f t="shared" si="44"/>
        <v>0</v>
      </c>
      <c r="BH75" s="81"/>
      <c r="BI75" s="82"/>
      <c r="BJ75" s="83"/>
      <c r="BK75" s="44">
        <f t="shared" si="45"/>
        <v>0</v>
      </c>
    </row>
    <row r="76" spans="1:63" ht="14.25" customHeight="1" x14ac:dyDescent="0.25">
      <c r="A76" s="41"/>
      <c r="B76" s="42"/>
      <c r="C76" s="42"/>
      <c r="D76" s="35">
        <v>42</v>
      </c>
      <c r="E76" s="84"/>
      <c r="F76" s="42"/>
      <c r="G76" s="48" t="str">
        <f t="shared" si="28"/>
        <v/>
      </c>
      <c r="H76" s="25" t="str">
        <f t="array" ref="H76">IF(I76="","",IFERROR(INDEX(Lid!$F:$F,MATCH($E76,Lid!$A:$A,0)),""))</f>
        <v/>
      </c>
      <c r="I76" s="93" t="str">
        <f t="shared" si="29"/>
        <v/>
      </c>
      <c r="J76" s="48" t="str">
        <f t="shared" si="30"/>
        <v/>
      </c>
      <c r="K76" s="25" t="str">
        <f>IF(I76="","",IFERROR($D$6&amp;" "&amp;LEFT(INDEX(Lid!$B:$B,MATCH($E76,Lid!$A:$A,0)),1)&amp;MID(INDEX(Lid!$B:$B,MATCH($E76,Lid!$A:$A,0)),FIND(" ",INDEX(Lid!$B:$B,MATCH($E76,Lid!$A:$A,0))),256),""))</f>
        <v/>
      </c>
      <c r="L76" s="44" t="str">
        <f t="shared" si="31"/>
        <v/>
      </c>
      <c r="M76" s="44" t="str">
        <f t="shared" si="32"/>
        <v/>
      </c>
      <c r="N76" s="44" t="str">
        <f t="shared" si="33"/>
        <v/>
      </c>
      <c r="O76" s="42"/>
      <c r="P76" s="81"/>
      <c r="Q76" s="82"/>
      <c r="R76" s="83"/>
      <c r="S76" s="44">
        <f t="shared" si="34"/>
        <v>0</v>
      </c>
      <c r="T76" s="81"/>
      <c r="U76" s="82"/>
      <c r="V76" s="83"/>
      <c r="W76" s="44">
        <f t="shared" si="35"/>
        <v>0</v>
      </c>
      <c r="X76" s="81"/>
      <c r="Y76" s="82"/>
      <c r="Z76" s="83"/>
      <c r="AA76" s="44">
        <f t="shared" si="36"/>
        <v>0</v>
      </c>
      <c r="AB76" s="81"/>
      <c r="AC76" s="82"/>
      <c r="AD76" s="83"/>
      <c r="AE76" s="44">
        <f t="shared" si="37"/>
        <v>0</v>
      </c>
      <c r="AF76" s="81"/>
      <c r="AG76" s="82"/>
      <c r="AH76" s="83"/>
      <c r="AI76" s="44">
        <f t="shared" si="38"/>
        <v>0</v>
      </c>
      <c r="AJ76" s="81"/>
      <c r="AK76" s="82"/>
      <c r="AL76" s="83"/>
      <c r="AM76" s="44">
        <f t="shared" si="39"/>
        <v>0</v>
      </c>
      <c r="AN76" s="81"/>
      <c r="AO76" s="82"/>
      <c r="AP76" s="83"/>
      <c r="AQ76" s="44">
        <f t="shared" si="40"/>
        <v>0</v>
      </c>
      <c r="AR76" s="81"/>
      <c r="AS76" s="82"/>
      <c r="AT76" s="83"/>
      <c r="AU76" s="44">
        <f t="shared" si="41"/>
        <v>0</v>
      </c>
      <c r="AV76" s="81"/>
      <c r="AW76" s="82"/>
      <c r="AX76" s="83"/>
      <c r="AY76" s="44">
        <f t="shared" si="42"/>
        <v>0</v>
      </c>
      <c r="AZ76" s="81"/>
      <c r="BA76" s="82"/>
      <c r="BB76" s="83"/>
      <c r="BC76" s="44">
        <f t="shared" si="43"/>
        <v>0</v>
      </c>
      <c r="BD76" s="81"/>
      <c r="BE76" s="82"/>
      <c r="BF76" s="83"/>
      <c r="BG76" s="44">
        <f t="shared" si="44"/>
        <v>0</v>
      </c>
      <c r="BH76" s="81"/>
      <c r="BI76" s="82"/>
      <c r="BJ76" s="83"/>
      <c r="BK76" s="44">
        <f t="shared" si="45"/>
        <v>0</v>
      </c>
    </row>
    <row r="77" spans="1:63" ht="14.25" customHeight="1" x14ac:dyDescent="0.25">
      <c r="A77" s="41"/>
      <c r="B77" s="42"/>
      <c r="C77" s="42"/>
      <c r="D77" s="35">
        <v>43</v>
      </c>
      <c r="E77" s="84"/>
      <c r="F77" s="42"/>
      <c r="G77" s="48" t="str">
        <f t="shared" si="28"/>
        <v/>
      </c>
      <c r="H77" s="25" t="str">
        <f t="array" ref="H77">IF(I77="","",IFERROR(INDEX(Lid!$F:$F,MATCH($E77,Lid!$A:$A,0)),""))</f>
        <v/>
      </c>
      <c r="I77" s="93" t="str">
        <f t="shared" si="29"/>
        <v/>
      </c>
      <c r="J77" s="48" t="str">
        <f t="shared" si="30"/>
        <v/>
      </c>
      <c r="K77" s="25" t="str">
        <f>IF(I77="","",IFERROR($D$6&amp;" "&amp;LEFT(INDEX(Lid!$B:$B,MATCH($E77,Lid!$A:$A,0)),1)&amp;MID(INDEX(Lid!$B:$B,MATCH($E77,Lid!$A:$A,0)),FIND(" ",INDEX(Lid!$B:$B,MATCH($E77,Lid!$A:$A,0))),256),""))</f>
        <v/>
      </c>
      <c r="L77" s="44" t="str">
        <f t="shared" si="31"/>
        <v/>
      </c>
      <c r="M77" s="44" t="str">
        <f t="shared" si="32"/>
        <v/>
      </c>
      <c r="N77" s="44" t="str">
        <f t="shared" si="33"/>
        <v/>
      </c>
      <c r="O77" s="42"/>
      <c r="P77" s="81"/>
      <c r="Q77" s="82"/>
      <c r="R77" s="83"/>
      <c r="S77" s="44">
        <f t="shared" si="34"/>
        <v>0</v>
      </c>
      <c r="T77" s="81"/>
      <c r="U77" s="82"/>
      <c r="V77" s="83"/>
      <c r="W77" s="44">
        <f t="shared" si="35"/>
        <v>0</v>
      </c>
      <c r="X77" s="81"/>
      <c r="Y77" s="82"/>
      <c r="Z77" s="83"/>
      <c r="AA77" s="44">
        <f t="shared" si="36"/>
        <v>0</v>
      </c>
      <c r="AB77" s="81"/>
      <c r="AC77" s="82"/>
      <c r="AD77" s="83"/>
      <c r="AE77" s="44">
        <f t="shared" si="37"/>
        <v>0</v>
      </c>
      <c r="AF77" s="81"/>
      <c r="AG77" s="82"/>
      <c r="AH77" s="83"/>
      <c r="AI77" s="44">
        <f t="shared" si="38"/>
        <v>0</v>
      </c>
      <c r="AJ77" s="81"/>
      <c r="AK77" s="82"/>
      <c r="AL77" s="83"/>
      <c r="AM77" s="44">
        <f t="shared" si="39"/>
        <v>0</v>
      </c>
      <c r="AN77" s="81"/>
      <c r="AO77" s="82"/>
      <c r="AP77" s="83"/>
      <c r="AQ77" s="44">
        <f t="shared" si="40"/>
        <v>0</v>
      </c>
      <c r="AR77" s="81"/>
      <c r="AS77" s="82"/>
      <c r="AT77" s="83"/>
      <c r="AU77" s="44">
        <f t="shared" si="41"/>
        <v>0</v>
      </c>
      <c r="AV77" s="81"/>
      <c r="AW77" s="82"/>
      <c r="AX77" s="83"/>
      <c r="AY77" s="44">
        <f t="shared" si="42"/>
        <v>0</v>
      </c>
      <c r="AZ77" s="81"/>
      <c r="BA77" s="82"/>
      <c r="BB77" s="83"/>
      <c r="BC77" s="44">
        <f t="shared" si="43"/>
        <v>0</v>
      </c>
      <c r="BD77" s="81"/>
      <c r="BE77" s="82"/>
      <c r="BF77" s="83"/>
      <c r="BG77" s="44">
        <f t="shared" si="44"/>
        <v>0</v>
      </c>
      <c r="BH77" s="81"/>
      <c r="BI77" s="82"/>
      <c r="BJ77" s="83"/>
      <c r="BK77" s="44">
        <f t="shared" si="45"/>
        <v>0</v>
      </c>
    </row>
    <row r="78" spans="1:63" ht="14.25" customHeight="1" x14ac:dyDescent="0.25">
      <c r="A78" s="41"/>
      <c r="B78" s="42"/>
      <c r="C78" s="42"/>
      <c r="D78" s="35">
        <v>44</v>
      </c>
      <c r="E78" s="84"/>
      <c r="F78" s="42"/>
      <c r="G78" s="48" t="str">
        <f t="shared" si="28"/>
        <v/>
      </c>
      <c r="H78" s="25" t="str">
        <f t="array" ref="H78">IF(I78="","",IFERROR(INDEX(Lid!$F:$F,MATCH($E78,Lid!$A:$A,0)),""))</f>
        <v/>
      </c>
      <c r="I78" s="93" t="str">
        <f t="shared" si="29"/>
        <v/>
      </c>
      <c r="J78" s="48" t="str">
        <f t="shared" si="30"/>
        <v/>
      </c>
      <c r="K78" s="25" t="str">
        <f>IF(I78="","",IFERROR($D$6&amp;" "&amp;LEFT(INDEX(Lid!$B:$B,MATCH($E78,Lid!$A:$A,0)),1)&amp;MID(INDEX(Lid!$B:$B,MATCH($E78,Lid!$A:$A,0)),FIND(" ",INDEX(Lid!$B:$B,MATCH($E78,Lid!$A:$A,0))),256),""))</f>
        <v/>
      </c>
      <c r="L78" s="44" t="str">
        <f t="shared" si="31"/>
        <v/>
      </c>
      <c r="M78" s="44" t="str">
        <f t="shared" si="32"/>
        <v/>
      </c>
      <c r="N78" s="44" t="str">
        <f t="shared" si="33"/>
        <v/>
      </c>
      <c r="O78" s="42"/>
      <c r="P78" s="81"/>
      <c r="Q78" s="82"/>
      <c r="R78" s="83"/>
      <c r="S78" s="44">
        <f t="shared" si="34"/>
        <v>0</v>
      </c>
      <c r="T78" s="81"/>
      <c r="U78" s="82"/>
      <c r="V78" s="83"/>
      <c r="W78" s="44">
        <f t="shared" si="35"/>
        <v>0</v>
      </c>
      <c r="X78" s="81"/>
      <c r="Y78" s="82"/>
      <c r="Z78" s="83"/>
      <c r="AA78" s="44">
        <f t="shared" si="36"/>
        <v>0</v>
      </c>
      <c r="AB78" s="81"/>
      <c r="AC78" s="82"/>
      <c r="AD78" s="83"/>
      <c r="AE78" s="44">
        <f t="shared" si="37"/>
        <v>0</v>
      </c>
      <c r="AF78" s="81"/>
      <c r="AG78" s="82"/>
      <c r="AH78" s="83"/>
      <c r="AI78" s="44">
        <f t="shared" si="38"/>
        <v>0</v>
      </c>
      <c r="AJ78" s="81"/>
      <c r="AK78" s="82"/>
      <c r="AL78" s="83"/>
      <c r="AM78" s="44">
        <f t="shared" si="39"/>
        <v>0</v>
      </c>
      <c r="AN78" s="81"/>
      <c r="AO78" s="82"/>
      <c r="AP78" s="83"/>
      <c r="AQ78" s="44">
        <f t="shared" si="40"/>
        <v>0</v>
      </c>
      <c r="AR78" s="81"/>
      <c r="AS78" s="82"/>
      <c r="AT78" s="83"/>
      <c r="AU78" s="44">
        <f t="shared" si="41"/>
        <v>0</v>
      </c>
      <c r="AV78" s="81"/>
      <c r="AW78" s="82"/>
      <c r="AX78" s="83"/>
      <c r="AY78" s="44">
        <f t="shared" si="42"/>
        <v>0</v>
      </c>
      <c r="AZ78" s="81"/>
      <c r="BA78" s="82"/>
      <c r="BB78" s="83"/>
      <c r="BC78" s="44">
        <f t="shared" si="43"/>
        <v>0</v>
      </c>
      <c r="BD78" s="81"/>
      <c r="BE78" s="82"/>
      <c r="BF78" s="83"/>
      <c r="BG78" s="44">
        <f t="shared" si="44"/>
        <v>0</v>
      </c>
      <c r="BH78" s="81"/>
      <c r="BI78" s="82"/>
      <c r="BJ78" s="83"/>
      <c r="BK78" s="44">
        <f t="shared" si="45"/>
        <v>0</v>
      </c>
    </row>
    <row r="79" spans="1:63" ht="14.25" customHeight="1" x14ac:dyDescent="0.25">
      <c r="A79" s="41"/>
      <c r="B79" s="42"/>
      <c r="C79" s="42"/>
      <c r="D79" s="35">
        <v>45</v>
      </c>
      <c r="E79" s="84"/>
      <c r="F79" s="42"/>
      <c r="G79" s="48" t="str">
        <f t="shared" si="28"/>
        <v/>
      </c>
      <c r="H79" s="25" t="str">
        <f t="array" ref="H79">IF(I79="","",IFERROR(INDEX(Lid!$F:$F,MATCH($E79,Lid!$A:$A,0)),""))</f>
        <v/>
      </c>
      <c r="I79" s="93" t="str">
        <f t="shared" si="29"/>
        <v/>
      </c>
      <c r="J79" s="48" t="str">
        <f t="shared" si="30"/>
        <v/>
      </c>
      <c r="K79" s="25" t="str">
        <f>IF(I79="","",IFERROR($D$6&amp;" "&amp;LEFT(INDEX(Lid!$B:$B,MATCH($E79,Lid!$A:$A,0)),1)&amp;MID(INDEX(Lid!$B:$B,MATCH($E79,Lid!$A:$A,0)),FIND(" ",INDEX(Lid!$B:$B,MATCH($E79,Lid!$A:$A,0))),256),""))</f>
        <v/>
      </c>
      <c r="L79" s="44" t="str">
        <f t="shared" si="31"/>
        <v/>
      </c>
      <c r="M79" s="44" t="str">
        <f t="shared" si="32"/>
        <v/>
      </c>
      <c r="N79" s="44" t="str">
        <f t="shared" si="33"/>
        <v/>
      </c>
      <c r="O79" s="42"/>
      <c r="P79" s="81"/>
      <c r="Q79" s="82"/>
      <c r="R79" s="83"/>
      <c r="S79" s="44">
        <f t="shared" si="34"/>
        <v>0</v>
      </c>
      <c r="T79" s="81"/>
      <c r="U79" s="82"/>
      <c r="V79" s="83"/>
      <c r="W79" s="44">
        <f t="shared" si="35"/>
        <v>0</v>
      </c>
      <c r="X79" s="81"/>
      <c r="Y79" s="82"/>
      <c r="Z79" s="83"/>
      <c r="AA79" s="44">
        <f t="shared" si="36"/>
        <v>0</v>
      </c>
      <c r="AB79" s="81"/>
      <c r="AC79" s="82"/>
      <c r="AD79" s="83"/>
      <c r="AE79" s="44">
        <f t="shared" si="37"/>
        <v>0</v>
      </c>
      <c r="AF79" s="81"/>
      <c r="AG79" s="82"/>
      <c r="AH79" s="83"/>
      <c r="AI79" s="44">
        <f t="shared" si="38"/>
        <v>0</v>
      </c>
      <c r="AJ79" s="81"/>
      <c r="AK79" s="82"/>
      <c r="AL79" s="83"/>
      <c r="AM79" s="44">
        <f t="shared" si="39"/>
        <v>0</v>
      </c>
      <c r="AN79" s="81"/>
      <c r="AO79" s="82"/>
      <c r="AP79" s="83"/>
      <c r="AQ79" s="44">
        <f t="shared" si="40"/>
        <v>0</v>
      </c>
      <c r="AR79" s="81"/>
      <c r="AS79" s="82"/>
      <c r="AT79" s="83"/>
      <c r="AU79" s="44">
        <f t="shared" si="41"/>
        <v>0</v>
      </c>
      <c r="AV79" s="81"/>
      <c r="AW79" s="82"/>
      <c r="AX79" s="83"/>
      <c r="AY79" s="44">
        <f t="shared" si="42"/>
        <v>0</v>
      </c>
      <c r="AZ79" s="81"/>
      <c r="BA79" s="82"/>
      <c r="BB79" s="83"/>
      <c r="BC79" s="44">
        <f t="shared" si="43"/>
        <v>0</v>
      </c>
      <c r="BD79" s="81"/>
      <c r="BE79" s="82"/>
      <c r="BF79" s="83"/>
      <c r="BG79" s="44">
        <f t="shared" si="44"/>
        <v>0</v>
      </c>
      <c r="BH79" s="81"/>
      <c r="BI79" s="82"/>
      <c r="BJ79" s="83"/>
      <c r="BK79" s="44">
        <f t="shared" si="45"/>
        <v>0</v>
      </c>
    </row>
    <row r="80" spans="1:63" ht="14.25" customHeight="1" x14ac:dyDescent="0.25">
      <c r="A80" s="41"/>
      <c r="B80" s="42"/>
      <c r="C80" s="42"/>
      <c r="D80" s="35">
        <v>46</v>
      </c>
      <c r="E80" s="84"/>
      <c r="F80" s="42"/>
      <c r="G80" s="48" t="str">
        <f t="shared" si="28"/>
        <v/>
      </c>
      <c r="H80" s="25" t="str">
        <f t="array" ref="H80">IF(I80="","",IFERROR(INDEX(Lid!$F:$F,MATCH($E80,Lid!$A:$A,0)),""))</f>
        <v/>
      </c>
      <c r="I80" s="93" t="str">
        <f t="shared" si="29"/>
        <v/>
      </c>
      <c r="J80" s="48" t="str">
        <f t="shared" si="30"/>
        <v/>
      </c>
      <c r="K80" s="25" t="str">
        <f>IF(I80="","",IFERROR($D$6&amp;" "&amp;LEFT(INDEX(Lid!$B:$B,MATCH($E80,Lid!$A:$A,0)),1)&amp;MID(INDEX(Lid!$B:$B,MATCH($E80,Lid!$A:$A,0)),FIND(" ",INDEX(Lid!$B:$B,MATCH($E80,Lid!$A:$A,0))),256),""))</f>
        <v/>
      </c>
      <c r="L80" s="44" t="str">
        <f t="shared" si="31"/>
        <v/>
      </c>
      <c r="M80" s="44" t="str">
        <f t="shared" si="32"/>
        <v/>
      </c>
      <c r="N80" s="44" t="str">
        <f t="shared" si="33"/>
        <v/>
      </c>
      <c r="O80" s="42"/>
      <c r="P80" s="81"/>
      <c r="Q80" s="82"/>
      <c r="R80" s="83"/>
      <c r="S80" s="44">
        <f t="shared" si="34"/>
        <v>0</v>
      </c>
      <c r="T80" s="81"/>
      <c r="U80" s="82"/>
      <c r="V80" s="83"/>
      <c r="W80" s="44">
        <f t="shared" si="35"/>
        <v>0</v>
      </c>
      <c r="X80" s="81"/>
      <c r="Y80" s="82"/>
      <c r="Z80" s="83"/>
      <c r="AA80" s="44">
        <f t="shared" si="36"/>
        <v>0</v>
      </c>
      <c r="AB80" s="81"/>
      <c r="AC80" s="82"/>
      <c r="AD80" s="83"/>
      <c r="AE80" s="44">
        <f t="shared" si="37"/>
        <v>0</v>
      </c>
      <c r="AF80" s="81"/>
      <c r="AG80" s="82"/>
      <c r="AH80" s="83"/>
      <c r="AI80" s="44">
        <f t="shared" si="38"/>
        <v>0</v>
      </c>
      <c r="AJ80" s="81"/>
      <c r="AK80" s="82"/>
      <c r="AL80" s="83"/>
      <c r="AM80" s="44">
        <f t="shared" si="39"/>
        <v>0</v>
      </c>
      <c r="AN80" s="81"/>
      <c r="AO80" s="82"/>
      <c r="AP80" s="83"/>
      <c r="AQ80" s="44">
        <f t="shared" si="40"/>
        <v>0</v>
      </c>
      <c r="AR80" s="81"/>
      <c r="AS80" s="82"/>
      <c r="AT80" s="83"/>
      <c r="AU80" s="44">
        <f t="shared" si="41"/>
        <v>0</v>
      </c>
      <c r="AV80" s="81"/>
      <c r="AW80" s="82"/>
      <c r="AX80" s="83"/>
      <c r="AY80" s="44">
        <f t="shared" si="42"/>
        <v>0</v>
      </c>
      <c r="AZ80" s="81"/>
      <c r="BA80" s="82"/>
      <c r="BB80" s="83"/>
      <c r="BC80" s="44">
        <f t="shared" si="43"/>
        <v>0</v>
      </c>
      <c r="BD80" s="81"/>
      <c r="BE80" s="82"/>
      <c r="BF80" s="83"/>
      <c r="BG80" s="44">
        <f t="shared" si="44"/>
        <v>0</v>
      </c>
      <c r="BH80" s="81"/>
      <c r="BI80" s="82"/>
      <c r="BJ80" s="83"/>
      <c r="BK80" s="44">
        <f t="shared" si="45"/>
        <v>0</v>
      </c>
    </row>
    <row r="81" spans="1:63" ht="14.25" customHeight="1" x14ac:dyDescent="0.25">
      <c r="A81" s="41"/>
      <c r="B81" s="42"/>
      <c r="C81" s="42"/>
      <c r="D81" s="35">
        <v>47</v>
      </c>
      <c r="E81" s="84"/>
      <c r="F81" s="42"/>
      <c r="G81" s="48" t="str">
        <f t="shared" si="28"/>
        <v/>
      </c>
      <c r="H81" s="25" t="str">
        <f t="array" ref="H81">IF(I81="","",IFERROR(INDEX(Lid!$F:$F,MATCH($E81,Lid!$A:$A,0)),""))</f>
        <v/>
      </c>
      <c r="I81" s="93" t="str">
        <f t="shared" si="29"/>
        <v/>
      </c>
      <c r="J81" s="48" t="str">
        <f t="shared" si="30"/>
        <v/>
      </c>
      <c r="K81" s="25" t="str">
        <f>IF(I81="","",IFERROR($D$6&amp;" "&amp;LEFT(INDEX(Lid!$B:$B,MATCH($E81,Lid!$A:$A,0)),1)&amp;MID(INDEX(Lid!$B:$B,MATCH($E81,Lid!$A:$A,0)),FIND(" ",INDEX(Lid!$B:$B,MATCH($E81,Lid!$A:$A,0))),256),""))</f>
        <v/>
      </c>
      <c r="L81" s="44" t="str">
        <f t="shared" si="31"/>
        <v/>
      </c>
      <c r="M81" s="44" t="str">
        <f t="shared" si="32"/>
        <v/>
      </c>
      <c r="N81" s="44" t="str">
        <f t="shared" si="33"/>
        <v/>
      </c>
      <c r="O81" s="42"/>
      <c r="P81" s="81"/>
      <c r="Q81" s="82"/>
      <c r="R81" s="83"/>
      <c r="S81" s="44">
        <f t="shared" si="34"/>
        <v>0</v>
      </c>
      <c r="T81" s="81"/>
      <c r="U81" s="82"/>
      <c r="V81" s="83"/>
      <c r="W81" s="44">
        <f t="shared" si="35"/>
        <v>0</v>
      </c>
      <c r="X81" s="81"/>
      <c r="Y81" s="82"/>
      <c r="Z81" s="83"/>
      <c r="AA81" s="44">
        <f t="shared" si="36"/>
        <v>0</v>
      </c>
      <c r="AB81" s="81"/>
      <c r="AC81" s="82"/>
      <c r="AD81" s="83"/>
      <c r="AE81" s="44">
        <f t="shared" si="37"/>
        <v>0</v>
      </c>
      <c r="AF81" s="81"/>
      <c r="AG81" s="82"/>
      <c r="AH81" s="83"/>
      <c r="AI81" s="44">
        <f t="shared" si="38"/>
        <v>0</v>
      </c>
      <c r="AJ81" s="81"/>
      <c r="AK81" s="82"/>
      <c r="AL81" s="83"/>
      <c r="AM81" s="44">
        <f t="shared" si="39"/>
        <v>0</v>
      </c>
      <c r="AN81" s="81"/>
      <c r="AO81" s="82"/>
      <c r="AP81" s="83"/>
      <c r="AQ81" s="44">
        <f t="shared" si="40"/>
        <v>0</v>
      </c>
      <c r="AR81" s="81"/>
      <c r="AS81" s="82"/>
      <c r="AT81" s="83"/>
      <c r="AU81" s="44">
        <f t="shared" si="41"/>
        <v>0</v>
      </c>
      <c r="AV81" s="81"/>
      <c r="AW81" s="82"/>
      <c r="AX81" s="83"/>
      <c r="AY81" s="44">
        <f t="shared" si="42"/>
        <v>0</v>
      </c>
      <c r="AZ81" s="81"/>
      <c r="BA81" s="82"/>
      <c r="BB81" s="83"/>
      <c r="BC81" s="44">
        <f t="shared" si="43"/>
        <v>0</v>
      </c>
      <c r="BD81" s="81"/>
      <c r="BE81" s="82"/>
      <c r="BF81" s="83"/>
      <c r="BG81" s="44">
        <f t="shared" si="44"/>
        <v>0</v>
      </c>
      <c r="BH81" s="81"/>
      <c r="BI81" s="82"/>
      <c r="BJ81" s="83"/>
      <c r="BK81" s="44">
        <f t="shared" si="45"/>
        <v>0</v>
      </c>
    </row>
    <row r="82" spans="1:63" ht="14.25" customHeight="1" x14ac:dyDescent="0.25">
      <c r="A82" s="41"/>
      <c r="B82" s="42"/>
      <c r="C82" s="42"/>
      <c r="D82" s="35">
        <v>48</v>
      </c>
      <c r="E82" s="84"/>
      <c r="F82" s="42"/>
      <c r="G82" s="48" t="str">
        <f t="shared" si="28"/>
        <v/>
      </c>
      <c r="H82" s="25" t="str">
        <f t="array" ref="H82">IF(I82="","",IFERROR(INDEX(Lid!$F:$F,MATCH($E82,Lid!$A:$A,0)),""))</f>
        <v/>
      </c>
      <c r="I82" s="93" t="str">
        <f t="shared" si="29"/>
        <v/>
      </c>
      <c r="J82" s="48" t="str">
        <f t="shared" si="30"/>
        <v/>
      </c>
      <c r="K82" s="25" t="str">
        <f>IF(I82="","",IFERROR($D$6&amp;" "&amp;LEFT(INDEX(Lid!$B:$B,MATCH($E82,Lid!$A:$A,0)),1)&amp;MID(INDEX(Lid!$B:$B,MATCH($E82,Lid!$A:$A,0)),FIND(" ",INDEX(Lid!$B:$B,MATCH($E82,Lid!$A:$A,0))),256),""))</f>
        <v/>
      </c>
      <c r="L82" s="44" t="str">
        <f t="shared" si="31"/>
        <v/>
      </c>
      <c r="M82" s="44" t="str">
        <f t="shared" si="32"/>
        <v/>
      </c>
      <c r="N82" s="44" t="str">
        <f t="shared" si="33"/>
        <v/>
      </c>
      <c r="O82" s="42"/>
      <c r="P82" s="81"/>
      <c r="Q82" s="82"/>
      <c r="R82" s="83"/>
      <c r="S82" s="44">
        <f t="shared" si="34"/>
        <v>0</v>
      </c>
      <c r="T82" s="81"/>
      <c r="U82" s="82"/>
      <c r="V82" s="83"/>
      <c r="W82" s="44">
        <f t="shared" si="35"/>
        <v>0</v>
      </c>
      <c r="X82" s="81"/>
      <c r="Y82" s="82"/>
      <c r="Z82" s="83"/>
      <c r="AA82" s="44">
        <f t="shared" si="36"/>
        <v>0</v>
      </c>
      <c r="AB82" s="81"/>
      <c r="AC82" s="82"/>
      <c r="AD82" s="83"/>
      <c r="AE82" s="44">
        <f t="shared" si="37"/>
        <v>0</v>
      </c>
      <c r="AF82" s="81"/>
      <c r="AG82" s="82"/>
      <c r="AH82" s="83"/>
      <c r="AI82" s="44">
        <f t="shared" si="38"/>
        <v>0</v>
      </c>
      <c r="AJ82" s="81"/>
      <c r="AK82" s="82"/>
      <c r="AL82" s="83"/>
      <c r="AM82" s="44">
        <f t="shared" si="39"/>
        <v>0</v>
      </c>
      <c r="AN82" s="81"/>
      <c r="AO82" s="82"/>
      <c r="AP82" s="83"/>
      <c r="AQ82" s="44">
        <f t="shared" si="40"/>
        <v>0</v>
      </c>
      <c r="AR82" s="81"/>
      <c r="AS82" s="82"/>
      <c r="AT82" s="83"/>
      <c r="AU82" s="44">
        <f t="shared" si="41"/>
        <v>0</v>
      </c>
      <c r="AV82" s="81"/>
      <c r="AW82" s="82"/>
      <c r="AX82" s="83"/>
      <c r="AY82" s="44">
        <f t="shared" si="42"/>
        <v>0</v>
      </c>
      <c r="AZ82" s="81"/>
      <c r="BA82" s="82"/>
      <c r="BB82" s="83"/>
      <c r="BC82" s="44">
        <f t="shared" si="43"/>
        <v>0</v>
      </c>
      <c r="BD82" s="81"/>
      <c r="BE82" s="82"/>
      <c r="BF82" s="83"/>
      <c r="BG82" s="44">
        <f t="shared" si="44"/>
        <v>0</v>
      </c>
      <c r="BH82" s="81"/>
      <c r="BI82" s="82"/>
      <c r="BJ82" s="83"/>
      <c r="BK82" s="44">
        <f t="shared" si="45"/>
        <v>0</v>
      </c>
    </row>
    <row r="83" spans="1:63" ht="14.25" customHeight="1" x14ac:dyDescent="0.25">
      <c r="A83" s="41"/>
      <c r="B83" s="42"/>
      <c r="C83" s="42"/>
      <c r="D83" s="35">
        <v>49</v>
      </c>
      <c r="E83" s="84"/>
      <c r="F83" s="42"/>
      <c r="G83" s="48" t="str">
        <f t="shared" si="28"/>
        <v/>
      </c>
      <c r="H83" s="25" t="str">
        <f t="array" ref="H83">IF(I83="","",IFERROR(INDEX(Lid!$F:$F,MATCH($E83,Lid!$A:$A,0)),""))</f>
        <v/>
      </c>
      <c r="I83" s="93" t="str">
        <f t="shared" si="29"/>
        <v/>
      </c>
      <c r="J83" s="48" t="str">
        <f t="shared" si="30"/>
        <v/>
      </c>
      <c r="K83" s="25" t="str">
        <f>IF(I83="","",IFERROR($D$6&amp;" "&amp;LEFT(INDEX(Lid!$B:$B,MATCH($E83,Lid!$A:$A,0)),1)&amp;MID(INDEX(Lid!$B:$B,MATCH($E83,Lid!$A:$A,0)),FIND(" ",INDEX(Lid!$B:$B,MATCH($E83,Lid!$A:$A,0))),256),""))</f>
        <v/>
      </c>
      <c r="L83" s="44" t="str">
        <f t="shared" si="31"/>
        <v/>
      </c>
      <c r="M83" s="44" t="str">
        <f t="shared" si="32"/>
        <v/>
      </c>
      <c r="N83" s="44" t="str">
        <f t="shared" si="33"/>
        <v/>
      </c>
      <c r="O83" s="42"/>
      <c r="P83" s="81"/>
      <c r="Q83" s="82"/>
      <c r="R83" s="83"/>
      <c r="S83" s="44">
        <f t="shared" si="34"/>
        <v>0</v>
      </c>
      <c r="T83" s="81"/>
      <c r="U83" s="82"/>
      <c r="V83" s="83"/>
      <c r="W83" s="44">
        <f t="shared" si="35"/>
        <v>0</v>
      </c>
      <c r="X83" s="81"/>
      <c r="Y83" s="82"/>
      <c r="Z83" s="83"/>
      <c r="AA83" s="44">
        <f t="shared" si="36"/>
        <v>0</v>
      </c>
      <c r="AB83" s="81"/>
      <c r="AC83" s="82"/>
      <c r="AD83" s="83"/>
      <c r="AE83" s="44">
        <f t="shared" si="37"/>
        <v>0</v>
      </c>
      <c r="AF83" s="81"/>
      <c r="AG83" s="82"/>
      <c r="AH83" s="83"/>
      <c r="AI83" s="44">
        <f t="shared" si="38"/>
        <v>0</v>
      </c>
      <c r="AJ83" s="81"/>
      <c r="AK83" s="82"/>
      <c r="AL83" s="83"/>
      <c r="AM83" s="44">
        <f t="shared" si="39"/>
        <v>0</v>
      </c>
      <c r="AN83" s="81"/>
      <c r="AO83" s="82"/>
      <c r="AP83" s="83"/>
      <c r="AQ83" s="44">
        <f t="shared" si="40"/>
        <v>0</v>
      </c>
      <c r="AR83" s="81"/>
      <c r="AS83" s="82"/>
      <c r="AT83" s="83"/>
      <c r="AU83" s="44">
        <f t="shared" si="41"/>
        <v>0</v>
      </c>
      <c r="AV83" s="81"/>
      <c r="AW83" s="82"/>
      <c r="AX83" s="83"/>
      <c r="AY83" s="44">
        <f t="shared" si="42"/>
        <v>0</v>
      </c>
      <c r="AZ83" s="81"/>
      <c r="BA83" s="82"/>
      <c r="BB83" s="83"/>
      <c r="BC83" s="44">
        <f t="shared" si="43"/>
        <v>0</v>
      </c>
      <c r="BD83" s="81"/>
      <c r="BE83" s="82"/>
      <c r="BF83" s="83"/>
      <c r="BG83" s="44">
        <f t="shared" si="44"/>
        <v>0</v>
      </c>
      <c r="BH83" s="81"/>
      <c r="BI83" s="82"/>
      <c r="BJ83" s="83"/>
      <c r="BK83" s="44">
        <f t="shared" si="45"/>
        <v>0</v>
      </c>
    </row>
    <row r="84" spans="1:63" ht="14.25" customHeight="1" x14ac:dyDescent="0.25">
      <c r="A84" s="41"/>
      <c r="B84" s="42"/>
      <c r="C84" s="42"/>
      <c r="D84" s="35">
        <v>50</v>
      </c>
      <c r="E84" s="84"/>
      <c r="F84" s="42"/>
      <c r="G84" s="48" t="str">
        <f t="shared" si="28"/>
        <v/>
      </c>
      <c r="H84" s="25" t="str">
        <f t="array" ref="H84">IF(I84="","",IFERROR(INDEX(Lid!$F:$F,MATCH($E84,Lid!$A:$A,0)),""))</f>
        <v/>
      </c>
      <c r="I84" s="93" t="str">
        <f t="shared" si="29"/>
        <v/>
      </c>
      <c r="J84" s="48" t="str">
        <f t="shared" si="30"/>
        <v/>
      </c>
      <c r="K84" s="25" t="str">
        <f>IF(I84="","",IFERROR($D$6&amp;" "&amp;LEFT(INDEX(Lid!$B:$B,MATCH($E84,Lid!$A:$A,0)),1)&amp;MID(INDEX(Lid!$B:$B,MATCH($E84,Lid!$A:$A,0)),FIND(" ",INDEX(Lid!$B:$B,MATCH($E84,Lid!$A:$A,0))),256),""))</f>
        <v/>
      </c>
      <c r="L84" s="44" t="str">
        <f t="shared" si="31"/>
        <v/>
      </c>
      <c r="M84" s="44" t="str">
        <f t="shared" si="32"/>
        <v/>
      </c>
      <c r="N84" s="44" t="str">
        <f t="shared" si="33"/>
        <v/>
      </c>
      <c r="O84" s="42"/>
      <c r="P84" s="81"/>
      <c r="Q84" s="82"/>
      <c r="R84" s="83"/>
      <c r="S84" s="44">
        <f t="shared" si="34"/>
        <v>0</v>
      </c>
      <c r="T84" s="81"/>
      <c r="U84" s="82"/>
      <c r="V84" s="83"/>
      <c r="W84" s="44">
        <f t="shared" si="35"/>
        <v>0</v>
      </c>
      <c r="X84" s="81"/>
      <c r="Y84" s="82"/>
      <c r="Z84" s="83"/>
      <c r="AA84" s="44">
        <f t="shared" si="36"/>
        <v>0</v>
      </c>
      <c r="AB84" s="81"/>
      <c r="AC84" s="82"/>
      <c r="AD84" s="83"/>
      <c r="AE84" s="44">
        <f t="shared" si="37"/>
        <v>0</v>
      </c>
      <c r="AF84" s="81"/>
      <c r="AG84" s="82"/>
      <c r="AH84" s="83"/>
      <c r="AI84" s="44">
        <f t="shared" si="38"/>
        <v>0</v>
      </c>
      <c r="AJ84" s="81"/>
      <c r="AK84" s="82"/>
      <c r="AL84" s="83"/>
      <c r="AM84" s="44">
        <f t="shared" si="39"/>
        <v>0</v>
      </c>
      <c r="AN84" s="81"/>
      <c r="AO84" s="82"/>
      <c r="AP84" s="83"/>
      <c r="AQ84" s="44">
        <f t="shared" si="40"/>
        <v>0</v>
      </c>
      <c r="AR84" s="81"/>
      <c r="AS84" s="82"/>
      <c r="AT84" s="83"/>
      <c r="AU84" s="44">
        <f t="shared" si="41"/>
        <v>0</v>
      </c>
      <c r="AV84" s="81"/>
      <c r="AW84" s="82"/>
      <c r="AX84" s="83"/>
      <c r="AY84" s="44">
        <f t="shared" si="42"/>
        <v>0</v>
      </c>
      <c r="AZ84" s="81"/>
      <c r="BA84" s="82"/>
      <c r="BB84" s="83"/>
      <c r="BC84" s="44">
        <f t="shared" si="43"/>
        <v>0</v>
      </c>
      <c r="BD84" s="81"/>
      <c r="BE84" s="82"/>
      <c r="BF84" s="83"/>
      <c r="BG84" s="44">
        <f t="shared" si="44"/>
        <v>0</v>
      </c>
      <c r="BH84" s="81"/>
      <c r="BI84" s="82"/>
      <c r="BJ84" s="83"/>
      <c r="BK84" s="44">
        <f t="shared" si="45"/>
        <v>0</v>
      </c>
    </row>
    <row r="85" spans="1:63" ht="14.25" customHeight="1" x14ac:dyDescent="0.25">
      <c r="A85" s="41"/>
      <c r="B85" s="42"/>
      <c r="C85" s="42"/>
      <c r="D85" s="35">
        <v>51</v>
      </c>
      <c r="E85" s="84"/>
      <c r="F85" s="42"/>
      <c r="G85" s="48" t="str">
        <f t="shared" si="28"/>
        <v/>
      </c>
      <c r="H85" s="25" t="str">
        <f t="array" ref="H85">IF(I85="","",IFERROR(INDEX(Lid!$F:$F,MATCH($E85,Lid!$A:$A,0)),""))</f>
        <v/>
      </c>
      <c r="I85" s="93" t="str">
        <f t="shared" si="29"/>
        <v/>
      </c>
      <c r="J85" s="48" t="str">
        <f t="shared" si="30"/>
        <v/>
      </c>
      <c r="K85" s="25" t="str">
        <f>IF(I85="","",IFERROR($D$6&amp;" "&amp;LEFT(INDEX(Lid!$B:$B,MATCH($E85,Lid!$A:$A,0)),1)&amp;MID(INDEX(Lid!$B:$B,MATCH($E85,Lid!$A:$A,0)),FIND(" ",INDEX(Lid!$B:$B,MATCH($E85,Lid!$A:$A,0))),256),""))</f>
        <v/>
      </c>
      <c r="L85" s="44" t="str">
        <f t="shared" si="31"/>
        <v/>
      </c>
      <c r="M85" s="44" t="str">
        <f t="shared" si="32"/>
        <v/>
      </c>
      <c r="N85" s="44" t="str">
        <f t="shared" si="33"/>
        <v/>
      </c>
      <c r="O85" s="42"/>
      <c r="P85" s="81"/>
      <c r="Q85" s="82"/>
      <c r="R85" s="83"/>
      <c r="S85" s="44">
        <f t="shared" si="34"/>
        <v>0</v>
      </c>
      <c r="T85" s="81"/>
      <c r="U85" s="82"/>
      <c r="V85" s="83"/>
      <c r="W85" s="44">
        <f t="shared" si="35"/>
        <v>0</v>
      </c>
      <c r="X85" s="81"/>
      <c r="Y85" s="82"/>
      <c r="Z85" s="83"/>
      <c r="AA85" s="44">
        <f t="shared" si="36"/>
        <v>0</v>
      </c>
      <c r="AB85" s="81"/>
      <c r="AC85" s="82"/>
      <c r="AD85" s="83"/>
      <c r="AE85" s="44">
        <f t="shared" si="37"/>
        <v>0</v>
      </c>
      <c r="AF85" s="81"/>
      <c r="AG85" s="82"/>
      <c r="AH85" s="83"/>
      <c r="AI85" s="44">
        <f t="shared" si="38"/>
        <v>0</v>
      </c>
      <c r="AJ85" s="81"/>
      <c r="AK85" s="82"/>
      <c r="AL85" s="83"/>
      <c r="AM85" s="44">
        <f t="shared" si="39"/>
        <v>0</v>
      </c>
      <c r="AN85" s="81"/>
      <c r="AO85" s="82"/>
      <c r="AP85" s="83"/>
      <c r="AQ85" s="44">
        <f t="shared" si="40"/>
        <v>0</v>
      </c>
      <c r="AR85" s="81"/>
      <c r="AS85" s="82"/>
      <c r="AT85" s="83"/>
      <c r="AU85" s="44">
        <f t="shared" si="41"/>
        <v>0</v>
      </c>
      <c r="AV85" s="81"/>
      <c r="AW85" s="82"/>
      <c r="AX85" s="83"/>
      <c r="AY85" s="44">
        <f t="shared" si="42"/>
        <v>0</v>
      </c>
      <c r="AZ85" s="81"/>
      <c r="BA85" s="82"/>
      <c r="BB85" s="83"/>
      <c r="BC85" s="44">
        <f t="shared" si="43"/>
        <v>0</v>
      </c>
      <c r="BD85" s="81"/>
      <c r="BE85" s="82"/>
      <c r="BF85" s="83"/>
      <c r="BG85" s="44">
        <f t="shared" si="44"/>
        <v>0</v>
      </c>
      <c r="BH85" s="81"/>
      <c r="BI85" s="82"/>
      <c r="BJ85" s="83"/>
      <c r="BK85" s="44">
        <f t="shared" si="45"/>
        <v>0</v>
      </c>
    </row>
    <row r="86" spans="1:63" ht="14.25" customHeight="1" x14ac:dyDescent="0.25">
      <c r="A86" s="41"/>
      <c r="B86" s="42"/>
      <c r="C86" s="42"/>
      <c r="D86" s="35">
        <v>52</v>
      </c>
      <c r="E86" s="84"/>
      <c r="F86" s="42"/>
      <c r="G86" s="48" t="str">
        <f t="shared" si="28"/>
        <v/>
      </c>
      <c r="H86" s="25" t="str">
        <f t="array" ref="H86">IF(I86="","",IFERROR(INDEX(Lid!$F:$F,MATCH($E86,Lid!$A:$A,0)),""))</f>
        <v/>
      </c>
      <c r="I86" s="93" t="str">
        <f t="shared" si="29"/>
        <v/>
      </c>
      <c r="J86" s="48" t="str">
        <f t="shared" si="30"/>
        <v/>
      </c>
      <c r="K86" s="25" t="str">
        <f>IF(I86="","",IFERROR($D$6&amp;" "&amp;LEFT(INDEX(Lid!$B:$B,MATCH($E86,Lid!$A:$A,0)),1)&amp;MID(INDEX(Lid!$B:$B,MATCH($E86,Lid!$A:$A,0)),FIND(" ",INDEX(Lid!$B:$B,MATCH($E86,Lid!$A:$A,0))),256),""))</f>
        <v/>
      </c>
      <c r="L86" s="44" t="str">
        <f t="shared" si="31"/>
        <v/>
      </c>
      <c r="M86" s="44" t="str">
        <f t="shared" si="32"/>
        <v/>
      </c>
      <c r="N86" s="44" t="str">
        <f t="shared" si="33"/>
        <v/>
      </c>
      <c r="O86" s="42"/>
      <c r="P86" s="81"/>
      <c r="Q86" s="82"/>
      <c r="R86" s="83"/>
      <c r="S86" s="44">
        <f t="shared" si="34"/>
        <v>0</v>
      </c>
      <c r="T86" s="81"/>
      <c r="U86" s="82"/>
      <c r="V86" s="83"/>
      <c r="W86" s="44">
        <f t="shared" si="35"/>
        <v>0</v>
      </c>
      <c r="X86" s="81"/>
      <c r="Y86" s="82"/>
      <c r="Z86" s="83"/>
      <c r="AA86" s="44">
        <f t="shared" si="36"/>
        <v>0</v>
      </c>
      <c r="AB86" s="81"/>
      <c r="AC86" s="82"/>
      <c r="AD86" s="83"/>
      <c r="AE86" s="44">
        <f t="shared" si="37"/>
        <v>0</v>
      </c>
      <c r="AF86" s="81"/>
      <c r="AG86" s="82"/>
      <c r="AH86" s="83"/>
      <c r="AI86" s="44">
        <f t="shared" si="38"/>
        <v>0</v>
      </c>
      <c r="AJ86" s="81"/>
      <c r="AK86" s="82"/>
      <c r="AL86" s="83"/>
      <c r="AM86" s="44">
        <f t="shared" si="39"/>
        <v>0</v>
      </c>
      <c r="AN86" s="81"/>
      <c r="AO86" s="82"/>
      <c r="AP86" s="83"/>
      <c r="AQ86" s="44">
        <f t="shared" si="40"/>
        <v>0</v>
      </c>
      <c r="AR86" s="81"/>
      <c r="AS86" s="82"/>
      <c r="AT86" s="83"/>
      <c r="AU86" s="44">
        <f t="shared" si="41"/>
        <v>0</v>
      </c>
      <c r="AV86" s="81"/>
      <c r="AW86" s="82"/>
      <c r="AX86" s="83"/>
      <c r="AY86" s="44">
        <f t="shared" si="42"/>
        <v>0</v>
      </c>
      <c r="AZ86" s="81"/>
      <c r="BA86" s="82"/>
      <c r="BB86" s="83"/>
      <c r="BC86" s="44">
        <f t="shared" si="43"/>
        <v>0</v>
      </c>
      <c r="BD86" s="81"/>
      <c r="BE86" s="82"/>
      <c r="BF86" s="83"/>
      <c r="BG86" s="44">
        <f t="shared" si="44"/>
        <v>0</v>
      </c>
      <c r="BH86" s="81"/>
      <c r="BI86" s="82"/>
      <c r="BJ86" s="83"/>
      <c r="BK86" s="44">
        <f t="shared" si="45"/>
        <v>0</v>
      </c>
    </row>
    <row r="87" spans="1:63" ht="14.25" customHeight="1" x14ac:dyDescent="0.25">
      <c r="A87" s="41"/>
      <c r="B87" s="42"/>
      <c r="C87" s="42"/>
      <c r="D87" s="35">
        <v>53</v>
      </c>
      <c r="E87" s="84"/>
      <c r="F87" s="42"/>
      <c r="G87" s="48" t="str">
        <f t="shared" si="28"/>
        <v/>
      </c>
      <c r="H87" s="25" t="str">
        <f t="array" ref="H87">IF(I87="","",IFERROR(INDEX(Lid!$F:$F,MATCH($E87,Lid!$A:$A,0)),""))</f>
        <v/>
      </c>
      <c r="I87" s="93" t="str">
        <f t="shared" si="29"/>
        <v/>
      </c>
      <c r="J87" s="48" t="str">
        <f t="shared" si="30"/>
        <v/>
      </c>
      <c r="K87" s="25" t="str">
        <f>IF(I87="","",IFERROR($D$6&amp;" "&amp;LEFT(INDEX(Lid!$B:$B,MATCH($E87,Lid!$A:$A,0)),1)&amp;MID(INDEX(Lid!$B:$B,MATCH($E87,Lid!$A:$A,0)),FIND(" ",INDEX(Lid!$B:$B,MATCH($E87,Lid!$A:$A,0))),256),""))</f>
        <v/>
      </c>
      <c r="L87" s="44" t="str">
        <f t="shared" si="31"/>
        <v/>
      </c>
      <c r="M87" s="44" t="str">
        <f t="shared" si="32"/>
        <v/>
      </c>
      <c r="N87" s="44" t="str">
        <f t="shared" si="33"/>
        <v/>
      </c>
      <c r="O87" s="42"/>
      <c r="P87" s="81"/>
      <c r="Q87" s="82"/>
      <c r="R87" s="83"/>
      <c r="S87" s="44">
        <f t="shared" si="34"/>
        <v>0</v>
      </c>
      <c r="T87" s="81"/>
      <c r="U87" s="82"/>
      <c r="V87" s="83"/>
      <c r="W87" s="44">
        <f t="shared" si="35"/>
        <v>0</v>
      </c>
      <c r="X87" s="81"/>
      <c r="Y87" s="82"/>
      <c r="Z87" s="83"/>
      <c r="AA87" s="44">
        <f t="shared" si="36"/>
        <v>0</v>
      </c>
      <c r="AB87" s="81"/>
      <c r="AC87" s="82"/>
      <c r="AD87" s="83"/>
      <c r="AE87" s="44">
        <f t="shared" si="37"/>
        <v>0</v>
      </c>
      <c r="AF87" s="81"/>
      <c r="AG87" s="82"/>
      <c r="AH87" s="83"/>
      <c r="AI87" s="44">
        <f t="shared" si="38"/>
        <v>0</v>
      </c>
      <c r="AJ87" s="81"/>
      <c r="AK87" s="82"/>
      <c r="AL87" s="83"/>
      <c r="AM87" s="44">
        <f t="shared" si="39"/>
        <v>0</v>
      </c>
      <c r="AN87" s="81"/>
      <c r="AO87" s="82"/>
      <c r="AP87" s="83"/>
      <c r="AQ87" s="44">
        <f t="shared" si="40"/>
        <v>0</v>
      </c>
      <c r="AR87" s="81"/>
      <c r="AS87" s="82"/>
      <c r="AT87" s="83"/>
      <c r="AU87" s="44">
        <f t="shared" si="41"/>
        <v>0</v>
      </c>
      <c r="AV87" s="81"/>
      <c r="AW87" s="82"/>
      <c r="AX87" s="83"/>
      <c r="AY87" s="44">
        <f t="shared" si="42"/>
        <v>0</v>
      </c>
      <c r="AZ87" s="81"/>
      <c r="BA87" s="82"/>
      <c r="BB87" s="83"/>
      <c r="BC87" s="44">
        <f t="shared" si="43"/>
        <v>0</v>
      </c>
      <c r="BD87" s="81"/>
      <c r="BE87" s="82"/>
      <c r="BF87" s="83"/>
      <c r="BG87" s="44">
        <f t="shared" si="44"/>
        <v>0</v>
      </c>
      <c r="BH87" s="81"/>
      <c r="BI87" s="82"/>
      <c r="BJ87" s="83"/>
      <c r="BK87" s="44">
        <f t="shared" si="45"/>
        <v>0</v>
      </c>
    </row>
    <row r="88" spans="1:63" ht="14.25" customHeight="1" x14ac:dyDescent="0.25">
      <c r="A88" s="41"/>
      <c r="B88" s="42"/>
      <c r="C88" s="42"/>
      <c r="D88" s="35">
        <v>54</v>
      </c>
      <c r="E88" s="84"/>
      <c r="F88" s="42"/>
      <c r="G88" s="48" t="str">
        <f t="shared" si="28"/>
        <v/>
      </c>
      <c r="H88" s="25" t="str">
        <f t="array" ref="H88">IF(I88="","",IFERROR(INDEX(Lid!$F:$F,MATCH($E88,Lid!$A:$A,0)),""))</f>
        <v/>
      </c>
      <c r="I88" s="93" t="str">
        <f t="shared" si="29"/>
        <v/>
      </c>
      <c r="J88" s="48" t="str">
        <f t="shared" si="30"/>
        <v/>
      </c>
      <c r="K88" s="25" t="str">
        <f>IF(I88="","",IFERROR($D$6&amp;" "&amp;LEFT(INDEX(Lid!$B:$B,MATCH($E88,Lid!$A:$A,0)),1)&amp;MID(INDEX(Lid!$B:$B,MATCH($E88,Lid!$A:$A,0)),FIND(" ",INDEX(Lid!$B:$B,MATCH($E88,Lid!$A:$A,0))),256),""))</f>
        <v/>
      </c>
      <c r="L88" s="44" t="str">
        <f t="shared" si="31"/>
        <v/>
      </c>
      <c r="M88" s="44" t="str">
        <f t="shared" si="32"/>
        <v/>
      </c>
      <c r="N88" s="44" t="str">
        <f t="shared" si="33"/>
        <v/>
      </c>
      <c r="O88" s="42"/>
      <c r="P88" s="81"/>
      <c r="Q88" s="82"/>
      <c r="R88" s="83"/>
      <c r="S88" s="44">
        <f t="shared" si="34"/>
        <v>0</v>
      </c>
      <c r="T88" s="81"/>
      <c r="U88" s="82"/>
      <c r="V88" s="83"/>
      <c r="W88" s="44">
        <f t="shared" si="35"/>
        <v>0</v>
      </c>
      <c r="X88" s="81"/>
      <c r="Y88" s="82"/>
      <c r="Z88" s="83"/>
      <c r="AA88" s="44">
        <f t="shared" si="36"/>
        <v>0</v>
      </c>
      <c r="AB88" s="81"/>
      <c r="AC88" s="82"/>
      <c r="AD88" s="83"/>
      <c r="AE88" s="44">
        <f t="shared" si="37"/>
        <v>0</v>
      </c>
      <c r="AF88" s="81"/>
      <c r="AG88" s="82"/>
      <c r="AH88" s="83"/>
      <c r="AI88" s="44">
        <f t="shared" si="38"/>
        <v>0</v>
      </c>
      <c r="AJ88" s="81"/>
      <c r="AK88" s="82"/>
      <c r="AL88" s="83"/>
      <c r="AM88" s="44">
        <f t="shared" si="39"/>
        <v>0</v>
      </c>
      <c r="AN88" s="81"/>
      <c r="AO88" s="82"/>
      <c r="AP88" s="83"/>
      <c r="AQ88" s="44">
        <f t="shared" si="40"/>
        <v>0</v>
      </c>
      <c r="AR88" s="81"/>
      <c r="AS88" s="82"/>
      <c r="AT88" s="83"/>
      <c r="AU88" s="44">
        <f t="shared" si="41"/>
        <v>0</v>
      </c>
      <c r="AV88" s="81"/>
      <c r="AW88" s="82"/>
      <c r="AX88" s="83"/>
      <c r="AY88" s="44">
        <f t="shared" si="42"/>
        <v>0</v>
      </c>
      <c r="AZ88" s="81"/>
      <c r="BA88" s="82"/>
      <c r="BB88" s="83"/>
      <c r="BC88" s="44">
        <f t="shared" si="43"/>
        <v>0</v>
      </c>
      <c r="BD88" s="81"/>
      <c r="BE88" s="82"/>
      <c r="BF88" s="83"/>
      <c r="BG88" s="44">
        <f t="shared" si="44"/>
        <v>0</v>
      </c>
      <c r="BH88" s="81"/>
      <c r="BI88" s="82"/>
      <c r="BJ88" s="83"/>
      <c r="BK88" s="44">
        <f t="shared" si="45"/>
        <v>0</v>
      </c>
    </row>
    <row r="89" spans="1:63" ht="14.25" customHeight="1" x14ac:dyDescent="0.25">
      <c r="A89" s="41"/>
      <c r="B89" s="42"/>
      <c r="C89" s="42"/>
      <c r="D89" s="35">
        <v>55</v>
      </c>
      <c r="E89" s="84"/>
      <c r="F89" s="42"/>
      <c r="G89" s="48" t="str">
        <f t="shared" si="28"/>
        <v/>
      </c>
      <c r="H89" s="25" t="str">
        <f t="array" ref="H89">IF(I89="","",IFERROR(INDEX(Lid!$F:$F,MATCH($E89,Lid!$A:$A,0)),""))</f>
        <v/>
      </c>
      <c r="I89" s="93" t="str">
        <f t="shared" si="29"/>
        <v/>
      </c>
      <c r="J89" s="48" t="str">
        <f t="shared" si="30"/>
        <v/>
      </c>
      <c r="K89" s="25" t="str">
        <f>IF(I89="","",IFERROR($D$6&amp;" "&amp;LEFT(INDEX(Lid!$B:$B,MATCH($E89,Lid!$A:$A,0)),1)&amp;MID(INDEX(Lid!$B:$B,MATCH($E89,Lid!$A:$A,0)),FIND(" ",INDEX(Lid!$B:$B,MATCH($E89,Lid!$A:$A,0))),256),""))</f>
        <v/>
      </c>
      <c r="L89" s="44" t="str">
        <f t="shared" si="31"/>
        <v/>
      </c>
      <c r="M89" s="44" t="str">
        <f t="shared" si="32"/>
        <v/>
      </c>
      <c r="N89" s="44" t="str">
        <f t="shared" si="33"/>
        <v/>
      </c>
      <c r="O89" s="42"/>
      <c r="P89" s="81"/>
      <c r="Q89" s="82"/>
      <c r="R89" s="83"/>
      <c r="S89" s="44">
        <f t="shared" si="34"/>
        <v>0</v>
      </c>
      <c r="T89" s="81"/>
      <c r="U89" s="82"/>
      <c r="V89" s="83"/>
      <c r="W89" s="44">
        <f t="shared" si="35"/>
        <v>0</v>
      </c>
      <c r="X89" s="81"/>
      <c r="Y89" s="82"/>
      <c r="Z89" s="83"/>
      <c r="AA89" s="44">
        <f t="shared" si="36"/>
        <v>0</v>
      </c>
      <c r="AB89" s="81"/>
      <c r="AC89" s="82"/>
      <c r="AD89" s="83"/>
      <c r="AE89" s="44">
        <f t="shared" si="37"/>
        <v>0</v>
      </c>
      <c r="AF89" s="81"/>
      <c r="AG89" s="82"/>
      <c r="AH89" s="83"/>
      <c r="AI89" s="44">
        <f t="shared" si="38"/>
        <v>0</v>
      </c>
      <c r="AJ89" s="81"/>
      <c r="AK89" s="82"/>
      <c r="AL89" s="83"/>
      <c r="AM89" s="44">
        <f t="shared" si="39"/>
        <v>0</v>
      </c>
      <c r="AN89" s="81"/>
      <c r="AO89" s="82"/>
      <c r="AP89" s="83"/>
      <c r="AQ89" s="44">
        <f t="shared" si="40"/>
        <v>0</v>
      </c>
      <c r="AR89" s="81"/>
      <c r="AS89" s="82"/>
      <c r="AT89" s="83"/>
      <c r="AU89" s="44">
        <f t="shared" si="41"/>
        <v>0</v>
      </c>
      <c r="AV89" s="81"/>
      <c r="AW89" s="82"/>
      <c r="AX89" s="83"/>
      <c r="AY89" s="44">
        <f t="shared" si="42"/>
        <v>0</v>
      </c>
      <c r="AZ89" s="81"/>
      <c r="BA89" s="82"/>
      <c r="BB89" s="83"/>
      <c r="BC89" s="44">
        <f t="shared" si="43"/>
        <v>0</v>
      </c>
      <c r="BD89" s="81"/>
      <c r="BE89" s="82"/>
      <c r="BF89" s="83"/>
      <c r="BG89" s="44">
        <f t="shared" si="44"/>
        <v>0</v>
      </c>
      <c r="BH89" s="81"/>
      <c r="BI89" s="82"/>
      <c r="BJ89" s="83"/>
      <c r="BK89" s="44">
        <f t="shared" si="45"/>
        <v>0</v>
      </c>
    </row>
    <row r="90" spans="1:63" ht="14.25" customHeight="1" x14ac:dyDescent="0.25">
      <c r="A90" s="41"/>
      <c r="B90" s="42"/>
      <c r="C90" s="42"/>
      <c r="D90" s="35">
        <v>56</v>
      </c>
      <c r="E90" s="84"/>
      <c r="F90" s="42"/>
      <c r="G90" s="48" t="str">
        <f t="shared" si="28"/>
        <v/>
      </c>
      <c r="H90" s="25" t="str">
        <f t="array" ref="H90">IF(I90="","",IFERROR(INDEX(Lid!$F:$F,MATCH($E90,Lid!$A:$A,0)),""))</f>
        <v/>
      </c>
      <c r="I90" s="93" t="str">
        <f t="shared" si="29"/>
        <v/>
      </c>
      <c r="J90" s="48" t="str">
        <f t="shared" si="30"/>
        <v/>
      </c>
      <c r="K90" s="25" t="str">
        <f>IF(I90="","",IFERROR($D$6&amp;" "&amp;LEFT(INDEX(Lid!$B:$B,MATCH($E90,Lid!$A:$A,0)),1)&amp;MID(INDEX(Lid!$B:$B,MATCH($E90,Lid!$A:$A,0)),FIND(" ",INDEX(Lid!$B:$B,MATCH($E90,Lid!$A:$A,0))),256),""))</f>
        <v/>
      </c>
      <c r="L90" s="44" t="str">
        <f t="shared" si="31"/>
        <v/>
      </c>
      <c r="M90" s="44" t="str">
        <f t="shared" si="32"/>
        <v/>
      </c>
      <c r="N90" s="44" t="str">
        <f t="shared" si="33"/>
        <v/>
      </c>
      <c r="O90" s="42"/>
      <c r="P90" s="81"/>
      <c r="Q90" s="82"/>
      <c r="R90" s="83"/>
      <c r="S90" s="44">
        <f t="shared" si="34"/>
        <v>0</v>
      </c>
      <c r="T90" s="81"/>
      <c r="U90" s="82"/>
      <c r="V90" s="83"/>
      <c r="W90" s="44">
        <f t="shared" si="35"/>
        <v>0</v>
      </c>
      <c r="X90" s="81"/>
      <c r="Y90" s="82"/>
      <c r="Z90" s="83"/>
      <c r="AA90" s="44">
        <f t="shared" si="36"/>
        <v>0</v>
      </c>
      <c r="AB90" s="81"/>
      <c r="AC90" s="82"/>
      <c r="AD90" s="83"/>
      <c r="AE90" s="44">
        <f t="shared" si="37"/>
        <v>0</v>
      </c>
      <c r="AF90" s="81"/>
      <c r="AG90" s="82"/>
      <c r="AH90" s="83"/>
      <c r="AI90" s="44">
        <f t="shared" si="38"/>
        <v>0</v>
      </c>
      <c r="AJ90" s="81"/>
      <c r="AK90" s="82"/>
      <c r="AL90" s="83"/>
      <c r="AM90" s="44">
        <f t="shared" si="39"/>
        <v>0</v>
      </c>
      <c r="AN90" s="81"/>
      <c r="AO90" s="82"/>
      <c r="AP90" s="83"/>
      <c r="AQ90" s="44">
        <f t="shared" si="40"/>
        <v>0</v>
      </c>
      <c r="AR90" s="81"/>
      <c r="AS90" s="82"/>
      <c r="AT90" s="83"/>
      <c r="AU90" s="44">
        <f t="shared" si="41"/>
        <v>0</v>
      </c>
      <c r="AV90" s="81"/>
      <c r="AW90" s="82"/>
      <c r="AX90" s="83"/>
      <c r="AY90" s="44">
        <f t="shared" si="42"/>
        <v>0</v>
      </c>
      <c r="AZ90" s="81"/>
      <c r="BA90" s="82"/>
      <c r="BB90" s="83"/>
      <c r="BC90" s="44">
        <f t="shared" si="43"/>
        <v>0</v>
      </c>
      <c r="BD90" s="81"/>
      <c r="BE90" s="82"/>
      <c r="BF90" s="83"/>
      <c r="BG90" s="44">
        <f t="shared" si="44"/>
        <v>0</v>
      </c>
      <c r="BH90" s="81"/>
      <c r="BI90" s="82"/>
      <c r="BJ90" s="83"/>
      <c r="BK90" s="44">
        <f t="shared" si="45"/>
        <v>0</v>
      </c>
    </row>
    <row r="91" spans="1:63" ht="14.25" customHeight="1" x14ac:dyDescent="0.25">
      <c r="A91" s="41"/>
      <c r="B91" s="42"/>
      <c r="C91" s="42"/>
      <c r="D91" s="35">
        <v>57</v>
      </c>
      <c r="E91" s="84"/>
      <c r="F91" s="42"/>
      <c r="G91" s="48" t="str">
        <f t="shared" si="28"/>
        <v/>
      </c>
      <c r="H91" s="25" t="str">
        <f t="array" ref="H91">IF(I91="","",IFERROR(INDEX(Lid!$F:$F,MATCH($E91,Lid!$A:$A,0)),""))</f>
        <v/>
      </c>
      <c r="I91" s="93" t="str">
        <f t="shared" si="29"/>
        <v/>
      </c>
      <c r="J91" s="48" t="str">
        <f t="shared" si="30"/>
        <v/>
      </c>
      <c r="K91" s="25" t="str">
        <f>IF(I91="","",IFERROR($D$6&amp;" "&amp;LEFT(INDEX(Lid!$B:$B,MATCH($E91,Lid!$A:$A,0)),1)&amp;MID(INDEX(Lid!$B:$B,MATCH($E91,Lid!$A:$A,0)),FIND(" ",INDEX(Lid!$B:$B,MATCH($E91,Lid!$A:$A,0))),256),""))</f>
        <v/>
      </c>
      <c r="L91" s="44" t="str">
        <f t="shared" si="31"/>
        <v/>
      </c>
      <c r="M91" s="44" t="str">
        <f t="shared" si="32"/>
        <v/>
      </c>
      <c r="N91" s="44" t="str">
        <f t="shared" si="33"/>
        <v/>
      </c>
      <c r="O91" s="42"/>
      <c r="P91" s="81"/>
      <c r="Q91" s="82"/>
      <c r="R91" s="83"/>
      <c r="S91" s="44">
        <f t="shared" si="34"/>
        <v>0</v>
      </c>
      <c r="T91" s="81"/>
      <c r="U91" s="82"/>
      <c r="V91" s="83"/>
      <c r="W91" s="44">
        <f t="shared" si="35"/>
        <v>0</v>
      </c>
      <c r="X91" s="81"/>
      <c r="Y91" s="82"/>
      <c r="Z91" s="83"/>
      <c r="AA91" s="44">
        <f t="shared" si="36"/>
        <v>0</v>
      </c>
      <c r="AB91" s="81"/>
      <c r="AC91" s="82"/>
      <c r="AD91" s="83"/>
      <c r="AE91" s="44">
        <f t="shared" si="37"/>
        <v>0</v>
      </c>
      <c r="AF91" s="81"/>
      <c r="AG91" s="82"/>
      <c r="AH91" s="83"/>
      <c r="AI91" s="44">
        <f t="shared" si="38"/>
        <v>0</v>
      </c>
      <c r="AJ91" s="81"/>
      <c r="AK91" s="82"/>
      <c r="AL91" s="83"/>
      <c r="AM91" s="44">
        <f t="shared" si="39"/>
        <v>0</v>
      </c>
      <c r="AN91" s="81"/>
      <c r="AO91" s="82"/>
      <c r="AP91" s="83"/>
      <c r="AQ91" s="44">
        <f t="shared" si="40"/>
        <v>0</v>
      </c>
      <c r="AR91" s="81"/>
      <c r="AS91" s="82"/>
      <c r="AT91" s="83"/>
      <c r="AU91" s="44">
        <f t="shared" si="41"/>
        <v>0</v>
      </c>
      <c r="AV91" s="81"/>
      <c r="AW91" s="82"/>
      <c r="AX91" s="83"/>
      <c r="AY91" s="44">
        <f t="shared" si="42"/>
        <v>0</v>
      </c>
      <c r="AZ91" s="81"/>
      <c r="BA91" s="82"/>
      <c r="BB91" s="83"/>
      <c r="BC91" s="44">
        <f t="shared" si="43"/>
        <v>0</v>
      </c>
      <c r="BD91" s="81"/>
      <c r="BE91" s="82"/>
      <c r="BF91" s="83"/>
      <c r="BG91" s="44">
        <f t="shared" si="44"/>
        <v>0</v>
      </c>
      <c r="BH91" s="81"/>
      <c r="BI91" s="82"/>
      <c r="BJ91" s="83"/>
      <c r="BK91" s="44">
        <f t="shared" si="45"/>
        <v>0</v>
      </c>
    </row>
    <row r="92" spans="1:63" ht="14.25" customHeight="1" x14ac:dyDescent="0.25">
      <c r="A92" s="41"/>
      <c r="B92" s="42"/>
      <c r="C92" s="42"/>
      <c r="D92" s="35">
        <v>58</v>
      </c>
      <c r="E92" s="84"/>
      <c r="F92" s="42"/>
      <c r="G92" s="48" t="str">
        <f t="shared" si="28"/>
        <v/>
      </c>
      <c r="H92" s="25" t="str">
        <f t="array" ref="H92">IF(I92="","",IFERROR(INDEX(Lid!$F:$F,MATCH($E92,Lid!$A:$A,0)),""))</f>
        <v/>
      </c>
      <c r="I92" s="93" t="str">
        <f t="shared" si="29"/>
        <v/>
      </c>
      <c r="J92" s="48" t="str">
        <f t="shared" si="30"/>
        <v/>
      </c>
      <c r="K92" s="25" t="str">
        <f>IF(I92="","",IFERROR($D$6&amp;" "&amp;LEFT(INDEX(Lid!$B:$B,MATCH($E92,Lid!$A:$A,0)),1)&amp;MID(INDEX(Lid!$B:$B,MATCH($E92,Lid!$A:$A,0)),FIND(" ",INDEX(Lid!$B:$B,MATCH($E92,Lid!$A:$A,0))),256),""))</f>
        <v/>
      </c>
      <c r="L92" s="44" t="str">
        <f t="shared" si="31"/>
        <v/>
      </c>
      <c r="M92" s="44" t="str">
        <f t="shared" si="32"/>
        <v/>
      </c>
      <c r="N92" s="44" t="str">
        <f t="shared" si="33"/>
        <v/>
      </c>
      <c r="O92" s="42"/>
      <c r="P92" s="81"/>
      <c r="Q92" s="82"/>
      <c r="R92" s="83"/>
      <c r="S92" s="44">
        <f t="shared" si="34"/>
        <v>0</v>
      </c>
      <c r="T92" s="81"/>
      <c r="U92" s="82"/>
      <c r="V92" s="83"/>
      <c r="W92" s="44">
        <f t="shared" si="35"/>
        <v>0</v>
      </c>
      <c r="X92" s="81"/>
      <c r="Y92" s="82"/>
      <c r="Z92" s="83"/>
      <c r="AA92" s="44">
        <f t="shared" si="36"/>
        <v>0</v>
      </c>
      <c r="AB92" s="81"/>
      <c r="AC92" s="82"/>
      <c r="AD92" s="83"/>
      <c r="AE92" s="44">
        <f t="shared" si="37"/>
        <v>0</v>
      </c>
      <c r="AF92" s="81"/>
      <c r="AG92" s="82"/>
      <c r="AH92" s="83"/>
      <c r="AI92" s="44">
        <f t="shared" si="38"/>
        <v>0</v>
      </c>
      <c r="AJ92" s="81"/>
      <c r="AK92" s="82"/>
      <c r="AL92" s="83"/>
      <c r="AM92" s="44">
        <f t="shared" si="39"/>
        <v>0</v>
      </c>
      <c r="AN92" s="81"/>
      <c r="AO92" s="82"/>
      <c r="AP92" s="83"/>
      <c r="AQ92" s="44">
        <f t="shared" si="40"/>
        <v>0</v>
      </c>
      <c r="AR92" s="81"/>
      <c r="AS92" s="82"/>
      <c r="AT92" s="83"/>
      <c r="AU92" s="44">
        <f t="shared" si="41"/>
        <v>0</v>
      </c>
      <c r="AV92" s="81"/>
      <c r="AW92" s="82"/>
      <c r="AX92" s="83"/>
      <c r="AY92" s="44">
        <f t="shared" si="42"/>
        <v>0</v>
      </c>
      <c r="AZ92" s="81"/>
      <c r="BA92" s="82"/>
      <c r="BB92" s="83"/>
      <c r="BC92" s="44">
        <f t="shared" si="43"/>
        <v>0</v>
      </c>
      <c r="BD92" s="81"/>
      <c r="BE92" s="82"/>
      <c r="BF92" s="83"/>
      <c r="BG92" s="44">
        <f t="shared" si="44"/>
        <v>0</v>
      </c>
      <c r="BH92" s="81"/>
      <c r="BI92" s="82"/>
      <c r="BJ92" s="83"/>
      <c r="BK92" s="44">
        <f t="shared" si="45"/>
        <v>0</v>
      </c>
    </row>
    <row r="93" spans="1:63" ht="14.25" customHeight="1" x14ac:dyDescent="0.25">
      <c r="A93" s="41"/>
      <c r="B93" s="42"/>
      <c r="C93" s="42"/>
      <c r="D93" s="35">
        <v>59</v>
      </c>
      <c r="E93" s="84"/>
      <c r="F93" s="42"/>
      <c r="G93" s="48" t="str">
        <f t="shared" si="28"/>
        <v/>
      </c>
      <c r="H93" s="25" t="str">
        <f t="array" ref="H93">IF(I93="","",IFERROR(INDEX(Lid!$F:$F,MATCH($E93,Lid!$A:$A,0)),""))</f>
        <v/>
      </c>
      <c r="I93" s="93" t="str">
        <f t="shared" si="29"/>
        <v/>
      </c>
      <c r="J93" s="48" t="str">
        <f t="shared" si="30"/>
        <v/>
      </c>
      <c r="K93" s="25" t="str">
        <f>IF(I93="","",IFERROR($D$6&amp;" "&amp;LEFT(INDEX(Lid!$B:$B,MATCH($E93,Lid!$A:$A,0)),1)&amp;MID(INDEX(Lid!$B:$B,MATCH($E93,Lid!$A:$A,0)),FIND(" ",INDEX(Lid!$B:$B,MATCH($E93,Lid!$A:$A,0))),256),""))</f>
        <v/>
      </c>
      <c r="L93" s="44" t="str">
        <f t="shared" si="31"/>
        <v/>
      </c>
      <c r="M93" s="44" t="str">
        <f t="shared" si="32"/>
        <v/>
      </c>
      <c r="N93" s="44" t="str">
        <f t="shared" si="33"/>
        <v/>
      </c>
      <c r="O93" s="42"/>
      <c r="P93" s="81"/>
      <c r="Q93" s="82"/>
      <c r="R93" s="83"/>
      <c r="S93" s="44">
        <f t="shared" si="34"/>
        <v>0</v>
      </c>
      <c r="T93" s="81"/>
      <c r="U93" s="82"/>
      <c r="V93" s="83"/>
      <c r="W93" s="44">
        <f t="shared" si="35"/>
        <v>0</v>
      </c>
      <c r="X93" s="81"/>
      <c r="Y93" s="82"/>
      <c r="Z93" s="83"/>
      <c r="AA93" s="44">
        <f t="shared" si="36"/>
        <v>0</v>
      </c>
      <c r="AB93" s="81"/>
      <c r="AC93" s="82"/>
      <c r="AD93" s="83"/>
      <c r="AE93" s="44">
        <f t="shared" si="37"/>
        <v>0</v>
      </c>
      <c r="AF93" s="81"/>
      <c r="AG93" s="82"/>
      <c r="AH93" s="83"/>
      <c r="AI93" s="44">
        <f t="shared" si="38"/>
        <v>0</v>
      </c>
      <c r="AJ93" s="81"/>
      <c r="AK93" s="82"/>
      <c r="AL93" s="83"/>
      <c r="AM93" s="44">
        <f t="shared" si="39"/>
        <v>0</v>
      </c>
      <c r="AN93" s="81"/>
      <c r="AO93" s="82"/>
      <c r="AP93" s="83"/>
      <c r="AQ93" s="44">
        <f t="shared" si="40"/>
        <v>0</v>
      </c>
      <c r="AR93" s="81"/>
      <c r="AS93" s="82"/>
      <c r="AT93" s="83"/>
      <c r="AU93" s="44">
        <f t="shared" si="41"/>
        <v>0</v>
      </c>
      <c r="AV93" s="81"/>
      <c r="AW93" s="82"/>
      <c r="AX93" s="83"/>
      <c r="AY93" s="44">
        <f t="shared" si="42"/>
        <v>0</v>
      </c>
      <c r="AZ93" s="81"/>
      <c r="BA93" s="82"/>
      <c r="BB93" s="83"/>
      <c r="BC93" s="44">
        <f t="shared" si="43"/>
        <v>0</v>
      </c>
      <c r="BD93" s="81"/>
      <c r="BE93" s="82"/>
      <c r="BF93" s="83"/>
      <c r="BG93" s="44">
        <f t="shared" si="44"/>
        <v>0</v>
      </c>
      <c r="BH93" s="81"/>
      <c r="BI93" s="82"/>
      <c r="BJ93" s="83"/>
      <c r="BK93" s="44">
        <f t="shared" si="45"/>
        <v>0</v>
      </c>
    </row>
    <row r="94" spans="1:63" ht="14.25" customHeight="1" x14ac:dyDescent="0.25">
      <c r="A94" s="41"/>
      <c r="B94" s="42"/>
      <c r="C94" s="42"/>
      <c r="D94" s="35">
        <v>60</v>
      </c>
      <c r="E94" s="84"/>
      <c r="F94" s="42"/>
      <c r="G94" s="48" t="str">
        <f t="shared" si="28"/>
        <v/>
      </c>
      <c r="H94" s="25" t="str">
        <f t="array" ref="H94">IF(I94="","",IFERROR(INDEX(Lid!$F:$F,MATCH($E94,Lid!$A:$A,0)),""))</f>
        <v/>
      </c>
      <c r="I94" s="93" t="str">
        <f t="shared" si="29"/>
        <v/>
      </c>
      <c r="J94" s="48" t="str">
        <f t="shared" si="30"/>
        <v/>
      </c>
      <c r="K94" s="25" t="str">
        <f>IF(I94="","",IFERROR($D$6&amp;" "&amp;LEFT(INDEX(Lid!$B:$B,MATCH($E94,Lid!$A:$A,0)),1)&amp;MID(INDEX(Lid!$B:$B,MATCH($E94,Lid!$A:$A,0)),FIND(" ",INDEX(Lid!$B:$B,MATCH($E94,Lid!$A:$A,0))),256),""))</f>
        <v/>
      </c>
      <c r="L94" s="44" t="str">
        <f t="shared" si="31"/>
        <v/>
      </c>
      <c r="M94" s="44" t="str">
        <f t="shared" si="32"/>
        <v/>
      </c>
      <c r="N94" s="44" t="str">
        <f t="shared" si="33"/>
        <v/>
      </c>
      <c r="O94" s="42"/>
      <c r="P94" s="81"/>
      <c r="Q94" s="82"/>
      <c r="R94" s="83"/>
      <c r="S94" s="44">
        <f t="shared" si="34"/>
        <v>0</v>
      </c>
      <c r="T94" s="81"/>
      <c r="U94" s="82"/>
      <c r="V94" s="83"/>
      <c r="W94" s="44">
        <f t="shared" si="35"/>
        <v>0</v>
      </c>
      <c r="X94" s="81"/>
      <c r="Y94" s="82"/>
      <c r="Z94" s="83"/>
      <c r="AA94" s="44">
        <f t="shared" si="36"/>
        <v>0</v>
      </c>
      <c r="AB94" s="81"/>
      <c r="AC94" s="82"/>
      <c r="AD94" s="83"/>
      <c r="AE94" s="44">
        <f t="shared" si="37"/>
        <v>0</v>
      </c>
      <c r="AF94" s="81"/>
      <c r="AG94" s="82"/>
      <c r="AH94" s="83"/>
      <c r="AI94" s="44">
        <f t="shared" si="38"/>
        <v>0</v>
      </c>
      <c r="AJ94" s="81"/>
      <c r="AK94" s="82"/>
      <c r="AL94" s="83"/>
      <c r="AM94" s="44">
        <f t="shared" si="39"/>
        <v>0</v>
      </c>
      <c r="AN94" s="81"/>
      <c r="AO94" s="82"/>
      <c r="AP94" s="83"/>
      <c r="AQ94" s="44">
        <f t="shared" si="40"/>
        <v>0</v>
      </c>
      <c r="AR94" s="81"/>
      <c r="AS94" s="82"/>
      <c r="AT94" s="83"/>
      <c r="AU94" s="44">
        <f t="shared" si="41"/>
        <v>0</v>
      </c>
      <c r="AV94" s="81"/>
      <c r="AW94" s="82"/>
      <c r="AX94" s="83"/>
      <c r="AY94" s="44">
        <f t="shared" si="42"/>
        <v>0</v>
      </c>
      <c r="AZ94" s="81"/>
      <c r="BA94" s="82"/>
      <c r="BB94" s="83"/>
      <c r="BC94" s="44">
        <f t="shared" si="43"/>
        <v>0</v>
      </c>
      <c r="BD94" s="81"/>
      <c r="BE94" s="82"/>
      <c r="BF94" s="83"/>
      <c r="BG94" s="44">
        <f t="shared" si="44"/>
        <v>0</v>
      </c>
      <c r="BH94" s="81"/>
      <c r="BI94" s="82"/>
      <c r="BJ94" s="83"/>
      <c r="BK94" s="44">
        <f t="shared" si="45"/>
        <v>0</v>
      </c>
    </row>
    <row r="95" spans="1:63" ht="14.25" customHeight="1" x14ac:dyDescent="0.25">
      <c r="A95" s="41"/>
      <c r="B95" s="42"/>
      <c r="C95" s="42"/>
      <c r="D95" s="35">
        <v>61</v>
      </c>
      <c r="E95" s="84"/>
      <c r="F95" s="42"/>
      <c r="G95" s="48" t="str">
        <f t="shared" si="28"/>
        <v/>
      </c>
      <c r="H95" s="25" t="str">
        <f t="array" ref="H95">IF(I95="","",IFERROR(INDEX(Lid!$F:$F,MATCH($E95,Lid!$A:$A,0)),""))</f>
        <v/>
      </c>
      <c r="I95" s="93" t="str">
        <f t="shared" si="29"/>
        <v/>
      </c>
      <c r="J95" s="48" t="str">
        <f t="shared" si="30"/>
        <v/>
      </c>
      <c r="K95" s="25" t="str">
        <f>IF(I95="","",IFERROR($D$6&amp;" "&amp;LEFT(INDEX(Lid!$B:$B,MATCH($E95,Lid!$A:$A,0)),1)&amp;MID(INDEX(Lid!$B:$B,MATCH($E95,Lid!$A:$A,0)),FIND(" ",INDEX(Lid!$B:$B,MATCH($E95,Lid!$A:$A,0))),256),""))</f>
        <v/>
      </c>
      <c r="L95" s="44" t="str">
        <f t="shared" si="31"/>
        <v/>
      </c>
      <c r="M95" s="44" t="str">
        <f t="shared" si="32"/>
        <v/>
      </c>
      <c r="N95" s="44" t="str">
        <f t="shared" si="33"/>
        <v/>
      </c>
      <c r="O95" s="42"/>
      <c r="P95" s="81"/>
      <c r="Q95" s="82"/>
      <c r="R95" s="83"/>
      <c r="S95" s="44">
        <f t="shared" si="34"/>
        <v>0</v>
      </c>
      <c r="T95" s="81"/>
      <c r="U95" s="82"/>
      <c r="V95" s="83"/>
      <c r="W95" s="44">
        <f t="shared" si="35"/>
        <v>0</v>
      </c>
      <c r="X95" s="81"/>
      <c r="Y95" s="82"/>
      <c r="Z95" s="83"/>
      <c r="AA95" s="44">
        <f t="shared" si="36"/>
        <v>0</v>
      </c>
      <c r="AB95" s="81"/>
      <c r="AC95" s="82"/>
      <c r="AD95" s="83"/>
      <c r="AE95" s="44">
        <f t="shared" si="37"/>
        <v>0</v>
      </c>
      <c r="AF95" s="81"/>
      <c r="AG95" s="82"/>
      <c r="AH95" s="83"/>
      <c r="AI95" s="44">
        <f t="shared" si="38"/>
        <v>0</v>
      </c>
      <c r="AJ95" s="81"/>
      <c r="AK95" s="82"/>
      <c r="AL95" s="83"/>
      <c r="AM95" s="44">
        <f t="shared" si="39"/>
        <v>0</v>
      </c>
      <c r="AN95" s="81"/>
      <c r="AO95" s="82"/>
      <c r="AP95" s="83"/>
      <c r="AQ95" s="44">
        <f t="shared" si="40"/>
        <v>0</v>
      </c>
      <c r="AR95" s="81"/>
      <c r="AS95" s="82"/>
      <c r="AT95" s="83"/>
      <c r="AU95" s="44">
        <f t="shared" si="41"/>
        <v>0</v>
      </c>
      <c r="AV95" s="81"/>
      <c r="AW95" s="82"/>
      <c r="AX95" s="83"/>
      <c r="AY95" s="44">
        <f t="shared" si="42"/>
        <v>0</v>
      </c>
      <c r="AZ95" s="81"/>
      <c r="BA95" s="82"/>
      <c r="BB95" s="83"/>
      <c r="BC95" s="44">
        <f t="shared" si="43"/>
        <v>0</v>
      </c>
      <c r="BD95" s="81"/>
      <c r="BE95" s="82"/>
      <c r="BF95" s="83"/>
      <c r="BG95" s="44">
        <f t="shared" si="44"/>
        <v>0</v>
      </c>
      <c r="BH95" s="81"/>
      <c r="BI95" s="82"/>
      <c r="BJ95" s="83"/>
      <c r="BK95" s="44">
        <f t="shared" si="45"/>
        <v>0</v>
      </c>
    </row>
    <row r="96" spans="1:63" ht="14.25" customHeight="1" x14ac:dyDescent="0.25">
      <c r="A96" s="41"/>
      <c r="B96" s="42"/>
      <c r="C96" s="42"/>
      <c r="D96" s="35">
        <v>62</v>
      </c>
      <c r="E96" s="84"/>
      <c r="F96" s="42"/>
      <c r="G96" s="48" t="str">
        <f t="shared" si="28"/>
        <v/>
      </c>
      <c r="H96" s="25" t="str">
        <f t="array" ref="H96">IF(I96="","",IFERROR(INDEX(Lid!$F:$F,MATCH($E96,Lid!$A:$A,0)),""))</f>
        <v/>
      </c>
      <c r="I96" s="93" t="str">
        <f t="shared" si="29"/>
        <v/>
      </c>
      <c r="J96" s="48" t="str">
        <f t="shared" si="30"/>
        <v/>
      </c>
      <c r="K96" s="25" t="str">
        <f>IF(I96="","",IFERROR($D$6&amp;" "&amp;LEFT(INDEX(Lid!$B:$B,MATCH($E96,Lid!$A:$A,0)),1)&amp;MID(INDEX(Lid!$B:$B,MATCH($E96,Lid!$A:$A,0)),FIND(" ",INDEX(Lid!$B:$B,MATCH($E96,Lid!$A:$A,0))),256),""))</f>
        <v/>
      </c>
      <c r="L96" s="44" t="str">
        <f t="shared" si="31"/>
        <v/>
      </c>
      <c r="M96" s="44" t="str">
        <f t="shared" si="32"/>
        <v/>
      </c>
      <c r="N96" s="44" t="str">
        <f t="shared" si="33"/>
        <v/>
      </c>
      <c r="O96" s="42"/>
      <c r="P96" s="81"/>
      <c r="Q96" s="82"/>
      <c r="R96" s="83"/>
      <c r="S96" s="44">
        <f t="shared" si="34"/>
        <v>0</v>
      </c>
      <c r="T96" s="81"/>
      <c r="U96" s="82"/>
      <c r="V96" s="83"/>
      <c r="W96" s="44">
        <f t="shared" si="35"/>
        <v>0</v>
      </c>
      <c r="X96" s="81"/>
      <c r="Y96" s="82"/>
      <c r="Z96" s="83"/>
      <c r="AA96" s="44">
        <f t="shared" si="36"/>
        <v>0</v>
      </c>
      <c r="AB96" s="81"/>
      <c r="AC96" s="82"/>
      <c r="AD96" s="83"/>
      <c r="AE96" s="44">
        <f t="shared" si="37"/>
        <v>0</v>
      </c>
      <c r="AF96" s="81"/>
      <c r="AG96" s="82"/>
      <c r="AH96" s="83"/>
      <c r="AI96" s="44">
        <f t="shared" si="38"/>
        <v>0</v>
      </c>
      <c r="AJ96" s="81"/>
      <c r="AK96" s="82"/>
      <c r="AL96" s="83"/>
      <c r="AM96" s="44">
        <f t="shared" si="39"/>
        <v>0</v>
      </c>
      <c r="AN96" s="81"/>
      <c r="AO96" s="82"/>
      <c r="AP96" s="83"/>
      <c r="AQ96" s="44">
        <f t="shared" si="40"/>
        <v>0</v>
      </c>
      <c r="AR96" s="81"/>
      <c r="AS96" s="82"/>
      <c r="AT96" s="83"/>
      <c r="AU96" s="44">
        <f t="shared" si="41"/>
        <v>0</v>
      </c>
      <c r="AV96" s="81"/>
      <c r="AW96" s="82"/>
      <c r="AX96" s="83"/>
      <c r="AY96" s="44">
        <f t="shared" si="42"/>
        <v>0</v>
      </c>
      <c r="AZ96" s="81"/>
      <c r="BA96" s="82"/>
      <c r="BB96" s="83"/>
      <c r="BC96" s="44">
        <f t="shared" si="43"/>
        <v>0</v>
      </c>
      <c r="BD96" s="81"/>
      <c r="BE96" s="82"/>
      <c r="BF96" s="83"/>
      <c r="BG96" s="44">
        <f t="shared" si="44"/>
        <v>0</v>
      </c>
      <c r="BH96" s="81"/>
      <c r="BI96" s="82"/>
      <c r="BJ96" s="83"/>
      <c r="BK96" s="44">
        <f t="shared" si="45"/>
        <v>0</v>
      </c>
    </row>
    <row r="97" spans="1:63" ht="14.25" customHeight="1" x14ac:dyDescent="0.25">
      <c r="A97" s="41"/>
      <c r="B97" s="42"/>
      <c r="C97" s="42"/>
      <c r="D97" s="35">
        <v>63</v>
      </c>
      <c r="E97" s="84"/>
      <c r="F97" s="42"/>
      <c r="G97" s="48" t="str">
        <f t="shared" si="28"/>
        <v/>
      </c>
      <c r="H97" s="25" t="str">
        <f t="array" ref="H97">IF(I97="","",IFERROR(INDEX(Lid!$F:$F,MATCH($E97,Lid!$A:$A,0)),""))</f>
        <v/>
      </c>
      <c r="I97" s="93" t="str">
        <f t="shared" si="29"/>
        <v/>
      </c>
      <c r="J97" s="48" t="str">
        <f t="shared" si="30"/>
        <v/>
      </c>
      <c r="K97" s="25" t="str">
        <f>IF(I97="","",IFERROR($D$6&amp;" "&amp;LEFT(INDEX(Lid!$B:$B,MATCH($E97,Lid!$A:$A,0)),1)&amp;MID(INDEX(Lid!$B:$B,MATCH($E97,Lid!$A:$A,0)),FIND(" ",INDEX(Lid!$B:$B,MATCH($E97,Lid!$A:$A,0))),256),""))</f>
        <v/>
      </c>
      <c r="L97" s="44" t="str">
        <f t="shared" si="31"/>
        <v/>
      </c>
      <c r="M97" s="44" t="str">
        <f t="shared" si="32"/>
        <v/>
      </c>
      <c r="N97" s="44" t="str">
        <f t="shared" si="33"/>
        <v/>
      </c>
      <c r="O97" s="42"/>
      <c r="P97" s="81"/>
      <c r="Q97" s="82"/>
      <c r="R97" s="83"/>
      <c r="S97" s="44">
        <f t="shared" si="34"/>
        <v>0</v>
      </c>
      <c r="T97" s="81"/>
      <c r="U97" s="82"/>
      <c r="V97" s="83"/>
      <c r="W97" s="44">
        <f t="shared" si="35"/>
        <v>0</v>
      </c>
      <c r="X97" s="81"/>
      <c r="Y97" s="82"/>
      <c r="Z97" s="83"/>
      <c r="AA97" s="44">
        <f t="shared" si="36"/>
        <v>0</v>
      </c>
      <c r="AB97" s="81"/>
      <c r="AC97" s="82"/>
      <c r="AD97" s="83"/>
      <c r="AE97" s="44">
        <f t="shared" si="37"/>
        <v>0</v>
      </c>
      <c r="AF97" s="81"/>
      <c r="AG97" s="82"/>
      <c r="AH97" s="83"/>
      <c r="AI97" s="44">
        <f t="shared" si="38"/>
        <v>0</v>
      </c>
      <c r="AJ97" s="81"/>
      <c r="AK97" s="82"/>
      <c r="AL97" s="83"/>
      <c r="AM97" s="44">
        <f t="shared" si="39"/>
        <v>0</v>
      </c>
      <c r="AN97" s="81"/>
      <c r="AO97" s="82"/>
      <c r="AP97" s="83"/>
      <c r="AQ97" s="44">
        <f t="shared" si="40"/>
        <v>0</v>
      </c>
      <c r="AR97" s="81"/>
      <c r="AS97" s="82"/>
      <c r="AT97" s="83"/>
      <c r="AU97" s="44">
        <f t="shared" si="41"/>
        <v>0</v>
      </c>
      <c r="AV97" s="81"/>
      <c r="AW97" s="82"/>
      <c r="AX97" s="83"/>
      <c r="AY97" s="44">
        <f t="shared" si="42"/>
        <v>0</v>
      </c>
      <c r="AZ97" s="81"/>
      <c r="BA97" s="82"/>
      <c r="BB97" s="83"/>
      <c r="BC97" s="44">
        <f t="shared" si="43"/>
        <v>0</v>
      </c>
      <c r="BD97" s="81"/>
      <c r="BE97" s="82"/>
      <c r="BF97" s="83"/>
      <c r="BG97" s="44">
        <f t="shared" si="44"/>
        <v>0</v>
      </c>
      <c r="BH97" s="81"/>
      <c r="BI97" s="82"/>
      <c r="BJ97" s="83"/>
      <c r="BK97" s="44">
        <f t="shared" si="45"/>
        <v>0</v>
      </c>
    </row>
    <row r="98" spans="1:63" ht="14.25" customHeight="1" x14ac:dyDescent="0.25">
      <c r="A98" s="41"/>
      <c r="B98" s="42"/>
      <c r="C98" s="42"/>
      <c r="D98" s="35">
        <v>64</v>
      </c>
      <c r="E98" s="84"/>
      <c r="F98" s="42"/>
      <c r="G98" s="48" t="str">
        <f t="shared" si="28"/>
        <v/>
      </c>
      <c r="H98" s="25" t="str">
        <f t="array" ref="H98">IF(I98="","",IFERROR(INDEX(Lid!$F:$F,MATCH($E98,Lid!$A:$A,0)),""))</f>
        <v/>
      </c>
      <c r="I98" s="93" t="str">
        <f t="shared" si="29"/>
        <v/>
      </c>
      <c r="J98" s="48" t="str">
        <f t="shared" si="30"/>
        <v/>
      </c>
      <c r="K98" s="25" t="str">
        <f>IF(I98="","",IFERROR($D$6&amp;" "&amp;LEFT(INDEX(Lid!$B:$B,MATCH($E98,Lid!$A:$A,0)),1)&amp;MID(INDEX(Lid!$B:$B,MATCH($E98,Lid!$A:$A,0)),FIND(" ",INDEX(Lid!$B:$B,MATCH($E98,Lid!$A:$A,0))),256),""))</f>
        <v/>
      </c>
      <c r="L98" s="44" t="str">
        <f t="shared" si="31"/>
        <v/>
      </c>
      <c r="M98" s="44" t="str">
        <f t="shared" si="32"/>
        <v/>
      </c>
      <c r="N98" s="44" t="str">
        <f t="shared" si="33"/>
        <v/>
      </c>
      <c r="O98" s="42"/>
      <c r="P98" s="81"/>
      <c r="Q98" s="82"/>
      <c r="R98" s="83"/>
      <c r="S98" s="44">
        <f t="shared" si="34"/>
        <v>0</v>
      </c>
      <c r="T98" s="81"/>
      <c r="U98" s="82"/>
      <c r="V98" s="83"/>
      <c r="W98" s="44">
        <f t="shared" si="35"/>
        <v>0</v>
      </c>
      <c r="X98" s="81"/>
      <c r="Y98" s="82"/>
      <c r="Z98" s="83"/>
      <c r="AA98" s="44">
        <f t="shared" si="36"/>
        <v>0</v>
      </c>
      <c r="AB98" s="81"/>
      <c r="AC98" s="82"/>
      <c r="AD98" s="83"/>
      <c r="AE98" s="44">
        <f t="shared" si="37"/>
        <v>0</v>
      </c>
      <c r="AF98" s="81"/>
      <c r="AG98" s="82"/>
      <c r="AH98" s="83"/>
      <c r="AI98" s="44">
        <f t="shared" si="38"/>
        <v>0</v>
      </c>
      <c r="AJ98" s="81"/>
      <c r="AK98" s="82"/>
      <c r="AL98" s="83"/>
      <c r="AM98" s="44">
        <f t="shared" si="39"/>
        <v>0</v>
      </c>
      <c r="AN98" s="81"/>
      <c r="AO98" s="82"/>
      <c r="AP98" s="83"/>
      <c r="AQ98" s="44">
        <f t="shared" si="40"/>
        <v>0</v>
      </c>
      <c r="AR98" s="81"/>
      <c r="AS98" s="82"/>
      <c r="AT98" s="83"/>
      <c r="AU98" s="44">
        <f t="shared" si="41"/>
        <v>0</v>
      </c>
      <c r="AV98" s="81"/>
      <c r="AW98" s="82"/>
      <c r="AX98" s="83"/>
      <c r="AY98" s="44">
        <f t="shared" si="42"/>
        <v>0</v>
      </c>
      <c r="AZ98" s="81"/>
      <c r="BA98" s="82"/>
      <c r="BB98" s="83"/>
      <c r="BC98" s="44">
        <f t="shared" si="43"/>
        <v>0</v>
      </c>
      <c r="BD98" s="81"/>
      <c r="BE98" s="82"/>
      <c r="BF98" s="83"/>
      <c r="BG98" s="44">
        <f t="shared" si="44"/>
        <v>0</v>
      </c>
      <c r="BH98" s="81"/>
      <c r="BI98" s="82"/>
      <c r="BJ98" s="83"/>
      <c r="BK98" s="44">
        <f t="shared" si="45"/>
        <v>0</v>
      </c>
    </row>
    <row r="99" spans="1:63" ht="14.25" customHeight="1" x14ac:dyDescent="0.25">
      <c r="A99" s="41"/>
      <c r="B99" s="42"/>
      <c r="C99" s="42"/>
      <c r="D99" s="35">
        <v>65</v>
      </c>
      <c r="E99" s="84"/>
      <c r="F99" s="42"/>
      <c r="G99" s="48" t="str">
        <f t="shared" si="28"/>
        <v/>
      </c>
      <c r="H99" s="25" t="str">
        <f t="array" ref="H99">IF(I99="","",IFERROR(INDEX(Lid!$F:$F,MATCH($E99,Lid!$A:$A,0)),""))</f>
        <v/>
      </c>
      <c r="I99" s="93" t="str">
        <f t="shared" si="29"/>
        <v/>
      </c>
      <c r="J99" s="48" t="str">
        <f t="shared" si="30"/>
        <v/>
      </c>
      <c r="K99" s="25" t="str">
        <f>IF(I99="","",IFERROR($D$6&amp;" "&amp;LEFT(INDEX(Lid!$B:$B,MATCH($E99,Lid!$A:$A,0)),1)&amp;MID(INDEX(Lid!$B:$B,MATCH($E99,Lid!$A:$A,0)),FIND(" ",INDEX(Lid!$B:$B,MATCH($E99,Lid!$A:$A,0))),256),""))</f>
        <v/>
      </c>
      <c r="L99" s="44" t="str">
        <f t="shared" si="31"/>
        <v/>
      </c>
      <c r="M99" s="44" t="str">
        <f t="shared" si="32"/>
        <v/>
      </c>
      <c r="N99" s="44" t="str">
        <f t="shared" si="33"/>
        <v/>
      </c>
      <c r="O99" s="42"/>
      <c r="P99" s="81"/>
      <c r="Q99" s="82"/>
      <c r="R99" s="83"/>
      <c r="S99" s="44">
        <f t="shared" si="34"/>
        <v>0</v>
      </c>
      <c r="T99" s="81"/>
      <c r="U99" s="82"/>
      <c r="V99" s="83"/>
      <c r="W99" s="44">
        <f t="shared" si="35"/>
        <v>0</v>
      </c>
      <c r="X99" s="81"/>
      <c r="Y99" s="82"/>
      <c r="Z99" s="83"/>
      <c r="AA99" s="44">
        <f t="shared" si="36"/>
        <v>0</v>
      </c>
      <c r="AB99" s="81"/>
      <c r="AC99" s="82"/>
      <c r="AD99" s="83"/>
      <c r="AE99" s="44">
        <f t="shared" si="37"/>
        <v>0</v>
      </c>
      <c r="AF99" s="81"/>
      <c r="AG99" s="82"/>
      <c r="AH99" s="83"/>
      <c r="AI99" s="44">
        <f t="shared" si="38"/>
        <v>0</v>
      </c>
      <c r="AJ99" s="81"/>
      <c r="AK99" s="82"/>
      <c r="AL99" s="83"/>
      <c r="AM99" s="44">
        <f t="shared" si="39"/>
        <v>0</v>
      </c>
      <c r="AN99" s="81"/>
      <c r="AO99" s="82"/>
      <c r="AP99" s="83"/>
      <c r="AQ99" s="44">
        <f t="shared" si="40"/>
        <v>0</v>
      </c>
      <c r="AR99" s="81"/>
      <c r="AS99" s="82"/>
      <c r="AT99" s="83"/>
      <c r="AU99" s="44">
        <f t="shared" si="41"/>
        <v>0</v>
      </c>
      <c r="AV99" s="81"/>
      <c r="AW99" s="82"/>
      <c r="AX99" s="83"/>
      <c r="AY99" s="44">
        <f t="shared" si="42"/>
        <v>0</v>
      </c>
      <c r="AZ99" s="81"/>
      <c r="BA99" s="82"/>
      <c r="BB99" s="83"/>
      <c r="BC99" s="44">
        <f t="shared" si="43"/>
        <v>0</v>
      </c>
      <c r="BD99" s="81"/>
      <c r="BE99" s="82"/>
      <c r="BF99" s="83"/>
      <c r="BG99" s="44">
        <f t="shared" si="44"/>
        <v>0</v>
      </c>
      <c r="BH99" s="81"/>
      <c r="BI99" s="82"/>
      <c r="BJ99" s="83"/>
      <c r="BK99" s="44">
        <f t="shared" si="45"/>
        <v>0</v>
      </c>
    </row>
    <row r="100" spans="1:63" ht="14.25" customHeight="1" x14ac:dyDescent="0.25">
      <c r="A100" s="41"/>
      <c r="B100" s="42"/>
      <c r="C100" s="42"/>
      <c r="D100" s="35">
        <v>66</v>
      </c>
      <c r="E100" s="84"/>
      <c r="F100" s="42"/>
      <c r="G100" s="48" t="str">
        <f t="shared" si="28"/>
        <v/>
      </c>
      <c r="H100" s="25" t="str">
        <f t="array" ref="H100">IF(I100="","",IFERROR(INDEX(Lid!$F:$F,MATCH($E100,Lid!$A:$A,0)),""))</f>
        <v/>
      </c>
      <c r="I100" s="93" t="str">
        <f t="shared" si="29"/>
        <v/>
      </c>
      <c r="J100" s="48" t="str">
        <f t="shared" si="30"/>
        <v/>
      </c>
      <c r="K100" s="25" t="str">
        <f>IF(I100="","",IFERROR($D$6&amp;" "&amp;LEFT(INDEX(Lid!$B:$B,MATCH($E100,Lid!$A:$A,0)),1)&amp;MID(INDEX(Lid!$B:$B,MATCH($E100,Lid!$A:$A,0)),FIND(" ",INDEX(Lid!$B:$B,MATCH($E100,Lid!$A:$A,0))),256),""))</f>
        <v/>
      </c>
      <c r="L100" s="44" t="str">
        <f t="shared" si="31"/>
        <v/>
      </c>
      <c r="M100" s="44" t="str">
        <f t="shared" si="32"/>
        <v/>
      </c>
      <c r="N100" s="44" t="str">
        <f t="shared" si="33"/>
        <v/>
      </c>
      <c r="O100" s="42"/>
      <c r="P100" s="81"/>
      <c r="Q100" s="82"/>
      <c r="R100" s="83"/>
      <c r="S100" s="44">
        <f t="shared" si="34"/>
        <v>0</v>
      </c>
      <c r="T100" s="81"/>
      <c r="U100" s="82"/>
      <c r="V100" s="83"/>
      <c r="W100" s="44">
        <f t="shared" si="35"/>
        <v>0</v>
      </c>
      <c r="X100" s="81"/>
      <c r="Y100" s="82"/>
      <c r="Z100" s="83"/>
      <c r="AA100" s="44">
        <f t="shared" si="36"/>
        <v>0</v>
      </c>
      <c r="AB100" s="81"/>
      <c r="AC100" s="82"/>
      <c r="AD100" s="83"/>
      <c r="AE100" s="44">
        <f t="shared" si="37"/>
        <v>0</v>
      </c>
      <c r="AF100" s="81"/>
      <c r="AG100" s="82"/>
      <c r="AH100" s="83"/>
      <c r="AI100" s="44">
        <f t="shared" si="38"/>
        <v>0</v>
      </c>
      <c r="AJ100" s="81"/>
      <c r="AK100" s="82"/>
      <c r="AL100" s="83"/>
      <c r="AM100" s="44">
        <f t="shared" si="39"/>
        <v>0</v>
      </c>
      <c r="AN100" s="81"/>
      <c r="AO100" s="82"/>
      <c r="AP100" s="83"/>
      <c r="AQ100" s="44">
        <f t="shared" si="40"/>
        <v>0</v>
      </c>
      <c r="AR100" s="81"/>
      <c r="AS100" s="82"/>
      <c r="AT100" s="83"/>
      <c r="AU100" s="44">
        <f t="shared" si="41"/>
        <v>0</v>
      </c>
      <c r="AV100" s="81"/>
      <c r="AW100" s="82"/>
      <c r="AX100" s="83"/>
      <c r="AY100" s="44">
        <f t="shared" si="42"/>
        <v>0</v>
      </c>
      <c r="AZ100" s="81"/>
      <c r="BA100" s="82"/>
      <c r="BB100" s="83"/>
      <c r="BC100" s="44">
        <f t="shared" si="43"/>
        <v>0</v>
      </c>
      <c r="BD100" s="81"/>
      <c r="BE100" s="82"/>
      <c r="BF100" s="83"/>
      <c r="BG100" s="44">
        <f t="shared" si="44"/>
        <v>0</v>
      </c>
      <c r="BH100" s="81"/>
      <c r="BI100" s="82"/>
      <c r="BJ100" s="83"/>
      <c r="BK100" s="44">
        <f t="shared" si="45"/>
        <v>0</v>
      </c>
    </row>
    <row r="101" spans="1:63" ht="14.25" customHeight="1" x14ac:dyDescent="0.25">
      <c r="A101" s="41"/>
      <c r="B101" s="42"/>
      <c r="C101" s="42"/>
      <c r="D101" s="35">
        <v>67</v>
      </c>
      <c r="E101" s="84"/>
      <c r="F101" s="42"/>
      <c r="G101" s="48" t="str">
        <f t="shared" si="28"/>
        <v/>
      </c>
      <c r="H101" s="25" t="str">
        <f t="array" ref="H101">IF(I101="","",IFERROR(INDEX(Lid!$F:$F,MATCH($E101,Lid!$A:$A,0)),""))</f>
        <v/>
      </c>
      <c r="I101" s="93" t="str">
        <f t="shared" si="29"/>
        <v/>
      </c>
      <c r="J101" s="48" t="str">
        <f t="shared" si="30"/>
        <v/>
      </c>
      <c r="K101" s="25" t="str">
        <f>IF(I101="","",IFERROR($D$6&amp;" "&amp;LEFT(INDEX(Lid!$B:$B,MATCH($E101,Lid!$A:$A,0)),1)&amp;MID(INDEX(Lid!$B:$B,MATCH($E101,Lid!$A:$A,0)),FIND(" ",INDEX(Lid!$B:$B,MATCH($E101,Lid!$A:$A,0))),256),""))</f>
        <v/>
      </c>
      <c r="L101" s="44" t="str">
        <f t="shared" si="31"/>
        <v/>
      </c>
      <c r="M101" s="44" t="str">
        <f t="shared" si="32"/>
        <v/>
      </c>
      <c r="N101" s="44" t="str">
        <f t="shared" si="33"/>
        <v/>
      </c>
      <c r="O101" s="42"/>
      <c r="P101" s="81"/>
      <c r="Q101" s="82"/>
      <c r="R101" s="83"/>
      <c r="S101" s="44">
        <f t="shared" si="34"/>
        <v>0</v>
      </c>
      <c r="T101" s="81"/>
      <c r="U101" s="82"/>
      <c r="V101" s="83"/>
      <c r="W101" s="44">
        <f t="shared" si="35"/>
        <v>0</v>
      </c>
      <c r="X101" s="81"/>
      <c r="Y101" s="82"/>
      <c r="Z101" s="83"/>
      <c r="AA101" s="44">
        <f t="shared" si="36"/>
        <v>0</v>
      </c>
      <c r="AB101" s="81"/>
      <c r="AC101" s="82"/>
      <c r="AD101" s="83"/>
      <c r="AE101" s="44">
        <f t="shared" si="37"/>
        <v>0</v>
      </c>
      <c r="AF101" s="81"/>
      <c r="AG101" s="82"/>
      <c r="AH101" s="83"/>
      <c r="AI101" s="44">
        <f t="shared" si="38"/>
        <v>0</v>
      </c>
      <c r="AJ101" s="81"/>
      <c r="AK101" s="82"/>
      <c r="AL101" s="83"/>
      <c r="AM101" s="44">
        <f t="shared" si="39"/>
        <v>0</v>
      </c>
      <c r="AN101" s="81"/>
      <c r="AO101" s="82"/>
      <c r="AP101" s="83"/>
      <c r="AQ101" s="44">
        <f t="shared" si="40"/>
        <v>0</v>
      </c>
      <c r="AR101" s="81"/>
      <c r="AS101" s="82"/>
      <c r="AT101" s="83"/>
      <c r="AU101" s="44">
        <f t="shared" si="41"/>
        <v>0</v>
      </c>
      <c r="AV101" s="81"/>
      <c r="AW101" s="82"/>
      <c r="AX101" s="83"/>
      <c r="AY101" s="44">
        <f t="shared" si="42"/>
        <v>0</v>
      </c>
      <c r="AZ101" s="81"/>
      <c r="BA101" s="82"/>
      <c r="BB101" s="83"/>
      <c r="BC101" s="44">
        <f t="shared" si="43"/>
        <v>0</v>
      </c>
      <c r="BD101" s="81"/>
      <c r="BE101" s="82"/>
      <c r="BF101" s="83"/>
      <c r="BG101" s="44">
        <f t="shared" si="44"/>
        <v>0</v>
      </c>
      <c r="BH101" s="81"/>
      <c r="BI101" s="82"/>
      <c r="BJ101" s="83"/>
      <c r="BK101" s="44">
        <f t="shared" si="45"/>
        <v>0</v>
      </c>
    </row>
    <row r="102" spans="1:63" ht="14.25" customHeight="1" x14ac:dyDescent="0.25">
      <c r="A102" s="41"/>
      <c r="B102" s="42"/>
      <c r="C102" s="42"/>
      <c r="D102" s="35">
        <v>68</v>
      </c>
      <c r="E102" s="84"/>
      <c r="F102" s="42"/>
      <c r="G102" s="48" t="str">
        <f t="shared" si="28"/>
        <v/>
      </c>
      <c r="H102" s="25" t="str">
        <f t="array" ref="H102">IF(I102="","",IFERROR(INDEX(Lid!$F:$F,MATCH($E102,Lid!$A:$A,0)),""))</f>
        <v/>
      </c>
      <c r="I102" s="93" t="str">
        <f t="shared" si="29"/>
        <v/>
      </c>
      <c r="J102" s="48" t="str">
        <f t="shared" si="30"/>
        <v/>
      </c>
      <c r="K102" s="25" t="str">
        <f>IF(I102="","",IFERROR($D$6&amp;" "&amp;LEFT(INDEX(Lid!$B:$B,MATCH($E102,Lid!$A:$A,0)),1)&amp;MID(INDEX(Lid!$B:$B,MATCH($E102,Lid!$A:$A,0)),FIND(" ",INDEX(Lid!$B:$B,MATCH($E102,Lid!$A:$A,0))),256),""))</f>
        <v/>
      </c>
      <c r="L102" s="44" t="str">
        <f t="shared" si="31"/>
        <v/>
      </c>
      <c r="M102" s="44" t="str">
        <f t="shared" si="32"/>
        <v/>
      </c>
      <c r="N102" s="44" t="str">
        <f t="shared" si="33"/>
        <v/>
      </c>
      <c r="O102" s="42"/>
      <c r="P102" s="81"/>
      <c r="Q102" s="82"/>
      <c r="R102" s="83"/>
      <c r="S102" s="44">
        <f t="shared" si="34"/>
        <v>0</v>
      </c>
      <c r="T102" s="81"/>
      <c r="U102" s="82"/>
      <c r="V102" s="83"/>
      <c r="W102" s="44">
        <f t="shared" si="35"/>
        <v>0</v>
      </c>
      <c r="X102" s="81"/>
      <c r="Y102" s="82"/>
      <c r="Z102" s="83"/>
      <c r="AA102" s="44">
        <f t="shared" si="36"/>
        <v>0</v>
      </c>
      <c r="AB102" s="81"/>
      <c r="AC102" s="82"/>
      <c r="AD102" s="83"/>
      <c r="AE102" s="44">
        <f t="shared" si="37"/>
        <v>0</v>
      </c>
      <c r="AF102" s="81"/>
      <c r="AG102" s="82"/>
      <c r="AH102" s="83"/>
      <c r="AI102" s="44">
        <f t="shared" si="38"/>
        <v>0</v>
      </c>
      <c r="AJ102" s="81"/>
      <c r="AK102" s="82"/>
      <c r="AL102" s="83"/>
      <c r="AM102" s="44">
        <f t="shared" si="39"/>
        <v>0</v>
      </c>
      <c r="AN102" s="81"/>
      <c r="AO102" s="82"/>
      <c r="AP102" s="83"/>
      <c r="AQ102" s="44">
        <f t="shared" si="40"/>
        <v>0</v>
      </c>
      <c r="AR102" s="81"/>
      <c r="AS102" s="82"/>
      <c r="AT102" s="83"/>
      <c r="AU102" s="44">
        <f t="shared" si="41"/>
        <v>0</v>
      </c>
      <c r="AV102" s="81"/>
      <c r="AW102" s="82"/>
      <c r="AX102" s="83"/>
      <c r="AY102" s="44">
        <f t="shared" si="42"/>
        <v>0</v>
      </c>
      <c r="AZ102" s="81"/>
      <c r="BA102" s="82"/>
      <c r="BB102" s="83"/>
      <c r="BC102" s="44">
        <f t="shared" si="43"/>
        <v>0</v>
      </c>
      <c r="BD102" s="81"/>
      <c r="BE102" s="82"/>
      <c r="BF102" s="83"/>
      <c r="BG102" s="44">
        <f t="shared" si="44"/>
        <v>0</v>
      </c>
      <c r="BH102" s="81"/>
      <c r="BI102" s="82"/>
      <c r="BJ102" s="83"/>
      <c r="BK102" s="44">
        <f t="shared" si="45"/>
        <v>0</v>
      </c>
    </row>
    <row r="103" spans="1:63" ht="14.25" customHeight="1" x14ac:dyDescent="0.25">
      <c r="A103" s="41"/>
      <c r="B103" s="42"/>
      <c r="C103" s="42"/>
      <c r="D103" s="35">
        <v>69</v>
      </c>
      <c r="E103" s="84"/>
      <c r="F103" s="42"/>
      <c r="G103" s="48" t="str">
        <f t="shared" si="28"/>
        <v/>
      </c>
      <c r="H103" s="25" t="str">
        <f t="array" ref="H103">IF(I103="","",IFERROR(INDEX(Lid!$F:$F,MATCH($E103,Lid!$A:$A,0)),""))</f>
        <v/>
      </c>
      <c r="I103" s="93" t="str">
        <f t="shared" si="29"/>
        <v/>
      </c>
      <c r="J103" s="48" t="str">
        <f t="shared" si="30"/>
        <v/>
      </c>
      <c r="K103" s="25" t="str">
        <f>IF(I103="","",IFERROR($D$6&amp;" "&amp;LEFT(INDEX(Lid!$B:$B,MATCH($E103,Lid!$A:$A,0)),1)&amp;MID(INDEX(Lid!$B:$B,MATCH($E103,Lid!$A:$A,0)),FIND(" ",INDEX(Lid!$B:$B,MATCH($E103,Lid!$A:$A,0))),256),""))</f>
        <v/>
      </c>
      <c r="L103" s="44" t="str">
        <f t="shared" si="31"/>
        <v/>
      </c>
      <c r="M103" s="44" t="str">
        <f t="shared" si="32"/>
        <v/>
      </c>
      <c r="N103" s="44" t="str">
        <f t="shared" si="33"/>
        <v/>
      </c>
      <c r="O103" s="42"/>
      <c r="P103" s="81"/>
      <c r="Q103" s="82"/>
      <c r="R103" s="83"/>
      <c r="S103" s="44">
        <f t="shared" si="34"/>
        <v>0</v>
      </c>
      <c r="T103" s="81"/>
      <c r="U103" s="82"/>
      <c r="V103" s="83"/>
      <c r="W103" s="44">
        <f t="shared" si="35"/>
        <v>0</v>
      </c>
      <c r="X103" s="81"/>
      <c r="Y103" s="82"/>
      <c r="Z103" s="83"/>
      <c r="AA103" s="44">
        <f t="shared" si="36"/>
        <v>0</v>
      </c>
      <c r="AB103" s="81"/>
      <c r="AC103" s="82"/>
      <c r="AD103" s="83"/>
      <c r="AE103" s="44">
        <f t="shared" si="37"/>
        <v>0</v>
      </c>
      <c r="AF103" s="81"/>
      <c r="AG103" s="82"/>
      <c r="AH103" s="83"/>
      <c r="AI103" s="44">
        <f t="shared" si="38"/>
        <v>0</v>
      </c>
      <c r="AJ103" s="81"/>
      <c r="AK103" s="82"/>
      <c r="AL103" s="83"/>
      <c r="AM103" s="44">
        <f t="shared" si="39"/>
        <v>0</v>
      </c>
      <c r="AN103" s="81"/>
      <c r="AO103" s="82"/>
      <c r="AP103" s="83"/>
      <c r="AQ103" s="44">
        <f t="shared" si="40"/>
        <v>0</v>
      </c>
      <c r="AR103" s="81"/>
      <c r="AS103" s="82"/>
      <c r="AT103" s="83"/>
      <c r="AU103" s="44">
        <f t="shared" si="41"/>
        <v>0</v>
      </c>
      <c r="AV103" s="81"/>
      <c r="AW103" s="82"/>
      <c r="AX103" s="83"/>
      <c r="AY103" s="44">
        <f t="shared" si="42"/>
        <v>0</v>
      </c>
      <c r="AZ103" s="81"/>
      <c r="BA103" s="82"/>
      <c r="BB103" s="83"/>
      <c r="BC103" s="44">
        <f t="shared" si="43"/>
        <v>0</v>
      </c>
      <c r="BD103" s="81"/>
      <c r="BE103" s="82"/>
      <c r="BF103" s="83"/>
      <c r="BG103" s="44">
        <f t="shared" si="44"/>
        <v>0</v>
      </c>
      <c r="BH103" s="81"/>
      <c r="BI103" s="82"/>
      <c r="BJ103" s="83"/>
      <c r="BK103" s="44">
        <f t="shared" si="45"/>
        <v>0</v>
      </c>
    </row>
    <row r="104" spans="1:63" ht="14.25" customHeight="1" x14ac:dyDescent="0.25">
      <c r="A104" s="41"/>
      <c r="B104" s="42"/>
      <c r="C104" s="42"/>
      <c r="D104" s="35">
        <v>70</v>
      </c>
      <c r="E104" s="84"/>
      <c r="F104" s="42"/>
      <c r="G104" s="48" t="str">
        <f t="shared" si="28"/>
        <v/>
      </c>
      <c r="H104" s="25" t="str">
        <f t="array" ref="H104">IF(I104="","",IFERROR(INDEX(Lid!$F:$F,MATCH($E104,Lid!$A:$A,0)),""))</f>
        <v/>
      </c>
      <c r="I104" s="93" t="str">
        <f t="shared" si="29"/>
        <v/>
      </c>
      <c r="J104" s="48" t="str">
        <f t="shared" si="30"/>
        <v/>
      </c>
      <c r="K104" s="25" t="str">
        <f>IF(I104="","",IFERROR($D$6&amp;" "&amp;LEFT(INDEX(Lid!$B:$B,MATCH($E104,Lid!$A:$A,0)),1)&amp;MID(INDEX(Lid!$B:$B,MATCH($E104,Lid!$A:$A,0)),FIND(" ",INDEX(Lid!$B:$B,MATCH($E104,Lid!$A:$A,0))),256),""))</f>
        <v/>
      </c>
      <c r="L104" s="44" t="str">
        <f t="shared" si="31"/>
        <v/>
      </c>
      <c r="M104" s="44" t="str">
        <f t="shared" si="32"/>
        <v/>
      </c>
      <c r="N104" s="44" t="str">
        <f t="shared" si="33"/>
        <v/>
      </c>
      <c r="O104" s="42"/>
      <c r="P104" s="81"/>
      <c r="Q104" s="82"/>
      <c r="R104" s="83"/>
      <c r="S104" s="44">
        <f t="shared" si="34"/>
        <v>0</v>
      </c>
      <c r="T104" s="81"/>
      <c r="U104" s="82"/>
      <c r="V104" s="83"/>
      <c r="W104" s="44">
        <f t="shared" si="35"/>
        <v>0</v>
      </c>
      <c r="X104" s="81"/>
      <c r="Y104" s="82"/>
      <c r="Z104" s="83"/>
      <c r="AA104" s="44">
        <f t="shared" si="36"/>
        <v>0</v>
      </c>
      <c r="AB104" s="81"/>
      <c r="AC104" s="82"/>
      <c r="AD104" s="83"/>
      <c r="AE104" s="44">
        <f t="shared" si="37"/>
        <v>0</v>
      </c>
      <c r="AF104" s="81"/>
      <c r="AG104" s="82"/>
      <c r="AH104" s="83"/>
      <c r="AI104" s="44">
        <f t="shared" si="38"/>
        <v>0</v>
      </c>
      <c r="AJ104" s="81"/>
      <c r="AK104" s="82"/>
      <c r="AL104" s="83"/>
      <c r="AM104" s="44">
        <f t="shared" si="39"/>
        <v>0</v>
      </c>
      <c r="AN104" s="81"/>
      <c r="AO104" s="82"/>
      <c r="AP104" s="83"/>
      <c r="AQ104" s="44">
        <f t="shared" si="40"/>
        <v>0</v>
      </c>
      <c r="AR104" s="81"/>
      <c r="AS104" s="82"/>
      <c r="AT104" s="83"/>
      <c r="AU104" s="44">
        <f t="shared" si="41"/>
        <v>0</v>
      </c>
      <c r="AV104" s="81"/>
      <c r="AW104" s="82"/>
      <c r="AX104" s="83"/>
      <c r="AY104" s="44">
        <f t="shared" si="42"/>
        <v>0</v>
      </c>
      <c r="AZ104" s="81"/>
      <c r="BA104" s="82"/>
      <c r="BB104" s="83"/>
      <c r="BC104" s="44">
        <f t="shared" si="43"/>
        <v>0</v>
      </c>
      <c r="BD104" s="81"/>
      <c r="BE104" s="82"/>
      <c r="BF104" s="83"/>
      <c r="BG104" s="44">
        <f t="shared" si="44"/>
        <v>0</v>
      </c>
      <c r="BH104" s="81"/>
      <c r="BI104" s="82"/>
      <c r="BJ104" s="83"/>
      <c r="BK104" s="44">
        <f t="shared" si="45"/>
        <v>0</v>
      </c>
    </row>
    <row r="105" spans="1:63" ht="14.25" customHeight="1" x14ac:dyDescent="0.25">
      <c r="A105" s="41"/>
      <c r="B105" s="42"/>
      <c r="C105" s="42"/>
      <c r="D105" s="35">
        <v>71</v>
      </c>
      <c r="E105" s="84"/>
      <c r="F105" s="42"/>
      <c r="G105" s="48" t="str">
        <f t="shared" si="28"/>
        <v/>
      </c>
      <c r="H105" s="25" t="str">
        <f t="array" ref="H105">IF(I105="","",IFERROR(INDEX(Lid!$F:$F,MATCH($E105,Lid!$A:$A,0)),""))</f>
        <v/>
      </c>
      <c r="I105" s="93" t="str">
        <f t="shared" si="29"/>
        <v/>
      </c>
      <c r="J105" s="48" t="str">
        <f t="shared" si="30"/>
        <v/>
      </c>
      <c r="K105" s="25" t="str">
        <f>IF(I105="","",IFERROR($D$6&amp;" "&amp;LEFT(INDEX(Lid!$B:$B,MATCH($E105,Lid!$A:$A,0)),1)&amp;MID(INDEX(Lid!$B:$B,MATCH($E105,Lid!$A:$A,0)),FIND(" ",INDEX(Lid!$B:$B,MATCH($E105,Lid!$A:$A,0))),256),""))</f>
        <v/>
      </c>
      <c r="L105" s="44" t="str">
        <f t="shared" si="31"/>
        <v/>
      </c>
      <c r="M105" s="44" t="str">
        <f t="shared" si="32"/>
        <v/>
      </c>
      <c r="N105" s="44" t="str">
        <f t="shared" si="33"/>
        <v/>
      </c>
      <c r="O105" s="42"/>
      <c r="P105" s="81"/>
      <c r="Q105" s="82"/>
      <c r="R105" s="83"/>
      <c r="S105" s="44">
        <f t="shared" si="34"/>
        <v>0</v>
      </c>
      <c r="T105" s="81"/>
      <c r="U105" s="82"/>
      <c r="V105" s="83"/>
      <c r="W105" s="44">
        <f t="shared" si="35"/>
        <v>0</v>
      </c>
      <c r="X105" s="81"/>
      <c r="Y105" s="82"/>
      <c r="Z105" s="83"/>
      <c r="AA105" s="44">
        <f t="shared" si="36"/>
        <v>0</v>
      </c>
      <c r="AB105" s="81"/>
      <c r="AC105" s="82"/>
      <c r="AD105" s="83"/>
      <c r="AE105" s="44">
        <f t="shared" si="37"/>
        <v>0</v>
      </c>
      <c r="AF105" s="81"/>
      <c r="AG105" s="82"/>
      <c r="AH105" s="83"/>
      <c r="AI105" s="44">
        <f t="shared" si="38"/>
        <v>0</v>
      </c>
      <c r="AJ105" s="81"/>
      <c r="AK105" s="82"/>
      <c r="AL105" s="83"/>
      <c r="AM105" s="44">
        <f t="shared" si="39"/>
        <v>0</v>
      </c>
      <c r="AN105" s="81"/>
      <c r="AO105" s="82"/>
      <c r="AP105" s="83"/>
      <c r="AQ105" s="44">
        <f t="shared" si="40"/>
        <v>0</v>
      </c>
      <c r="AR105" s="81"/>
      <c r="AS105" s="82"/>
      <c r="AT105" s="83"/>
      <c r="AU105" s="44">
        <f t="shared" si="41"/>
        <v>0</v>
      </c>
      <c r="AV105" s="81"/>
      <c r="AW105" s="82"/>
      <c r="AX105" s="83"/>
      <c r="AY105" s="44">
        <f t="shared" si="42"/>
        <v>0</v>
      </c>
      <c r="AZ105" s="81"/>
      <c r="BA105" s="82"/>
      <c r="BB105" s="83"/>
      <c r="BC105" s="44">
        <f t="shared" si="43"/>
        <v>0</v>
      </c>
      <c r="BD105" s="81"/>
      <c r="BE105" s="82"/>
      <c r="BF105" s="83"/>
      <c r="BG105" s="44">
        <f t="shared" si="44"/>
        <v>0</v>
      </c>
      <c r="BH105" s="81"/>
      <c r="BI105" s="82"/>
      <c r="BJ105" s="83"/>
      <c r="BK105" s="44">
        <f t="shared" si="45"/>
        <v>0</v>
      </c>
    </row>
    <row r="106" spans="1:63" ht="14.25" customHeight="1" x14ac:dyDescent="0.25">
      <c r="A106" s="41"/>
      <c r="B106" s="42"/>
      <c r="C106" s="42"/>
      <c r="D106" s="35">
        <v>72</v>
      </c>
      <c r="E106" s="84"/>
      <c r="F106" s="42"/>
      <c r="G106" s="48" t="str">
        <f t="shared" si="28"/>
        <v/>
      </c>
      <c r="H106" s="25" t="str">
        <f t="array" ref="H106">IF(I106="","",IFERROR(INDEX(Lid!$F:$F,MATCH($E106,Lid!$A:$A,0)),""))</f>
        <v/>
      </c>
      <c r="I106" s="93" t="str">
        <f t="shared" si="29"/>
        <v/>
      </c>
      <c r="J106" s="48" t="str">
        <f t="shared" si="30"/>
        <v/>
      </c>
      <c r="K106" s="25" t="str">
        <f>IF(I106="","",IFERROR($D$6&amp;" "&amp;LEFT(INDEX(Lid!$B:$B,MATCH($E106,Lid!$A:$A,0)),1)&amp;MID(INDEX(Lid!$B:$B,MATCH($E106,Lid!$A:$A,0)),FIND(" ",INDEX(Lid!$B:$B,MATCH($E106,Lid!$A:$A,0))),256),""))</f>
        <v/>
      </c>
      <c r="L106" s="44" t="str">
        <f t="shared" si="31"/>
        <v/>
      </c>
      <c r="M106" s="44" t="str">
        <f t="shared" si="32"/>
        <v/>
      </c>
      <c r="N106" s="44" t="str">
        <f t="shared" si="33"/>
        <v/>
      </c>
      <c r="O106" s="42"/>
      <c r="P106" s="81"/>
      <c r="Q106" s="82"/>
      <c r="R106" s="83"/>
      <c r="S106" s="44">
        <f t="shared" si="34"/>
        <v>0</v>
      </c>
      <c r="T106" s="81"/>
      <c r="U106" s="82"/>
      <c r="V106" s="83"/>
      <c r="W106" s="44">
        <f t="shared" si="35"/>
        <v>0</v>
      </c>
      <c r="X106" s="81"/>
      <c r="Y106" s="82"/>
      <c r="Z106" s="83"/>
      <c r="AA106" s="44">
        <f t="shared" si="36"/>
        <v>0</v>
      </c>
      <c r="AB106" s="81"/>
      <c r="AC106" s="82"/>
      <c r="AD106" s="83"/>
      <c r="AE106" s="44">
        <f t="shared" si="37"/>
        <v>0</v>
      </c>
      <c r="AF106" s="81"/>
      <c r="AG106" s="82"/>
      <c r="AH106" s="83"/>
      <c r="AI106" s="44">
        <f t="shared" si="38"/>
        <v>0</v>
      </c>
      <c r="AJ106" s="81"/>
      <c r="AK106" s="82"/>
      <c r="AL106" s="83"/>
      <c r="AM106" s="44">
        <f t="shared" si="39"/>
        <v>0</v>
      </c>
      <c r="AN106" s="81"/>
      <c r="AO106" s="82"/>
      <c r="AP106" s="83"/>
      <c r="AQ106" s="44">
        <f t="shared" si="40"/>
        <v>0</v>
      </c>
      <c r="AR106" s="81"/>
      <c r="AS106" s="82"/>
      <c r="AT106" s="83"/>
      <c r="AU106" s="44">
        <f t="shared" si="41"/>
        <v>0</v>
      </c>
      <c r="AV106" s="81"/>
      <c r="AW106" s="82"/>
      <c r="AX106" s="83"/>
      <c r="AY106" s="44">
        <f t="shared" si="42"/>
        <v>0</v>
      </c>
      <c r="AZ106" s="81"/>
      <c r="BA106" s="82"/>
      <c r="BB106" s="83"/>
      <c r="BC106" s="44">
        <f t="shared" si="43"/>
        <v>0</v>
      </c>
      <c r="BD106" s="81"/>
      <c r="BE106" s="82"/>
      <c r="BF106" s="83"/>
      <c r="BG106" s="44">
        <f t="shared" si="44"/>
        <v>0</v>
      </c>
      <c r="BH106" s="81"/>
      <c r="BI106" s="82"/>
      <c r="BJ106" s="83"/>
      <c r="BK106" s="44">
        <f t="shared" si="45"/>
        <v>0</v>
      </c>
    </row>
    <row r="107" spans="1:63" ht="14.25" customHeight="1" x14ac:dyDescent="0.25">
      <c r="A107" s="41"/>
      <c r="B107" s="42"/>
      <c r="C107" s="42"/>
      <c r="D107" s="35">
        <v>73</v>
      </c>
      <c r="E107" s="84"/>
      <c r="F107" s="42"/>
      <c r="G107" s="48" t="str">
        <f t="shared" si="28"/>
        <v/>
      </c>
      <c r="H107" s="25" t="str">
        <f t="array" ref="H107">IF(I107="","",IFERROR(INDEX(Lid!$F:$F,MATCH($E107,Lid!$A:$A,0)),""))</f>
        <v/>
      </c>
      <c r="I107" s="93" t="str">
        <f t="shared" si="29"/>
        <v/>
      </c>
      <c r="J107" s="48" t="str">
        <f t="shared" si="30"/>
        <v/>
      </c>
      <c r="K107" s="25" t="str">
        <f>IF(I107="","",IFERROR($D$6&amp;" "&amp;LEFT(INDEX(Lid!$B:$B,MATCH($E107,Lid!$A:$A,0)),1)&amp;MID(INDEX(Lid!$B:$B,MATCH($E107,Lid!$A:$A,0)),FIND(" ",INDEX(Lid!$B:$B,MATCH($E107,Lid!$A:$A,0))),256),""))</f>
        <v/>
      </c>
      <c r="L107" s="44" t="str">
        <f t="shared" si="31"/>
        <v/>
      </c>
      <c r="M107" s="44" t="str">
        <f t="shared" si="32"/>
        <v/>
      </c>
      <c r="N107" s="44" t="str">
        <f t="shared" si="33"/>
        <v/>
      </c>
      <c r="O107" s="42"/>
      <c r="P107" s="81"/>
      <c r="Q107" s="82"/>
      <c r="R107" s="83"/>
      <c r="S107" s="44">
        <f t="shared" si="34"/>
        <v>0</v>
      </c>
      <c r="T107" s="81"/>
      <c r="U107" s="82"/>
      <c r="V107" s="83"/>
      <c r="W107" s="44">
        <f t="shared" si="35"/>
        <v>0</v>
      </c>
      <c r="X107" s="81"/>
      <c r="Y107" s="82"/>
      <c r="Z107" s="83"/>
      <c r="AA107" s="44">
        <f t="shared" si="36"/>
        <v>0</v>
      </c>
      <c r="AB107" s="81"/>
      <c r="AC107" s="82"/>
      <c r="AD107" s="83"/>
      <c r="AE107" s="44">
        <f t="shared" si="37"/>
        <v>0</v>
      </c>
      <c r="AF107" s="81"/>
      <c r="AG107" s="82"/>
      <c r="AH107" s="83"/>
      <c r="AI107" s="44">
        <f t="shared" si="38"/>
        <v>0</v>
      </c>
      <c r="AJ107" s="81"/>
      <c r="AK107" s="82"/>
      <c r="AL107" s="83"/>
      <c r="AM107" s="44">
        <f t="shared" si="39"/>
        <v>0</v>
      </c>
      <c r="AN107" s="81"/>
      <c r="AO107" s="82"/>
      <c r="AP107" s="83"/>
      <c r="AQ107" s="44">
        <f t="shared" si="40"/>
        <v>0</v>
      </c>
      <c r="AR107" s="81"/>
      <c r="AS107" s="82"/>
      <c r="AT107" s="83"/>
      <c r="AU107" s="44">
        <f t="shared" si="41"/>
        <v>0</v>
      </c>
      <c r="AV107" s="81"/>
      <c r="AW107" s="82"/>
      <c r="AX107" s="83"/>
      <c r="AY107" s="44">
        <f t="shared" si="42"/>
        <v>0</v>
      </c>
      <c r="AZ107" s="81"/>
      <c r="BA107" s="82"/>
      <c r="BB107" s="83"/>
      <c r="BC107" s="44">
        <f t="shared" si="43"/>
        <v>0</v>
      </c>
      <c r="BD107" s="81"/>
      <c r="BE107" s="82"/>
      <c r="BF107" s="83"/>
      <c r="BG107" s="44">
        <f t="shared" si="44"/>
        <v>0</v>
      </c>
      <c r="BH107" s="81"/>
      <c r="BI107" s="82"/>
      <c r="BJ107" s="83"/>
      <c r="BK107" s="44">
        <f t="shared" si="45"/>
        <v>0</v>
      </c>
    </row>
    <row r="108" spans="1:63" ht="14.25" customHeight="1" x14ac:dyDescent="0.25">
      <c r="A108" s="41"/>
      <c r="B108" s="42"/>
      <c r="C108" s="42"/>
      <c r="D108" s="35">
        <v>74</v>
      </c>
      <c r="E108" s="84"/>
      <c r="F108" s="42"/>
      <c r="G108" s="48" t="str">
        <f t="shared" si="28"/>
        <v/>
      </c>
      <c r="H108" s="25" t="str">
        <f t="array" ref="H108">IF(I108="","",IFERROR(INDEX(Lid!$F:$F,MATCH($E108,Lid!$A:$A,0)),""))</f>
        <v/>
      </c>
      <c r="I108" s="93" t="str">
        <f t="shared" si="29"/>
        <v/>
      </c>
      <c r="J108" s="48" t="str">
        <f t="shared" si="30"/>
        <v/>
      </c>
      <c r="K108" s="25" t="str">
        <f>IF(I108="","",IFERROR($D$6&amp;" "&amp;LEFT(INDEX(Lid!$B:$B,MATCH($E108,Lid!$A:$A,0)),1)&amp;MID(INDEX(Lid!$B:$B,MATCH($E108,Lid!$A:$A,0)),FIND(" ",INDEX(Lid!$B:$B,MATCH($E108,Lid!$A:$A,0))),256),""))</f>
        <v/>
      </c>
      <c r="L108" s="44" t="str">
        <f t="shared" si="31"/>
        <v/>
      </c>
      <c r="M108" s="44" t="str">
        <f t="shared" si="32"/>
        <v/>
      </c>
      <c r="N108" s="44" t="str">
        <f t="shared" si="33"/>
        <v/>
      </c>
      <c r="O108" s="42"/>
      <c r="P108" s="81"/>
      <c r="Q108" s="82"/>
      <c r="R108" s="83"/>
      <c r="S108" s="44">
        <f t="shared" si="34"/>
        <v>0</v>
      </c>
      <c r="T108" s="81"/>
      <c r="U108" s="82"/>
      <c r="V108" s="83"/>
      <c r="W108" s="44">
        <f t="shared" si="35"/>
        <v>0</v>
      </c>
      <c r="X108" s="81"/>
      <c r="Y108" s="82"/>
      <c r="Z108" s="83"/>
      <c r="AA108" s="44">
        <f t="shared" si="36"/>
        <v>0</v>
      </c>
      <c r="AB108" s="81"/>
      <c r="AC108" s="82"/>
      <c r="AD108" s="83"/>
      <c r="AE108" s="44">
        <f t="shared" si="37"/>
        <v>0</v>
      </c>
      <c r="AF108" s="81"/>
      <c r="AG108" s="82"/>
      <c r="AH108" s="83"/>
      <c r="AI108" s="44">
        <f t="shared" si="38"/>
        <v>0</v>
      </c>
      <c r="AJ108" s="81"/>
      <c r="AK108" s="82"/>
      <c r="AL108" s="83"/>
      <c r="AM108" s="44">
        <f t="shared" si="39"/>
        <v>0</v>
      </c>
      <c r="AN108" s="81"/>
      <c r="AO108" s="82"/>
      <c r="AP108" s="83"/>
      <c r="AQ108" s="44">
        <f t="shared" si="40"/>
        <v>0</v>
      </c>
      <c r="AR108" s="81"/>
      <c r="AS108" s="82"/>
      <c r="AT108" s="83"/>
      <c r="AU108" s="44">
        <f t="shared" si="41"/>
        <v>0</v>
      </c>
      <c r="AV108" s="81"/>
      <c r="AW108" s="82"/>
      <c r="AX108" s="83"/>
      <c r="AY108" s="44">
        <f t="shared" si="42"/>
        <v>0</v>
      </c>
      <c r="AZ108" s="81"/>
      <c r="BA108" s="82"/>
      <c r="BB108" s="83"/>
      <c r="BC108" s="44">
        <f t="shared" si="43"/>
        <v>0</v>
      </c>
      <c r="BD108" s="81"/>
      <c r="BE108" s="82"/>
      <c r="BF108" s="83"/>
      <c r="BG108" s="44">
        <f t="shared" si="44"/>
        <v>0</v>
      </c>
      <c r="BH108" s="81"/>
      <c r="BI108" s="82"/>
      <c r="BJ108" s="83"/>
      <c r="BK108" s="44">
        <f t="shared" si="45"/>
        <v>0</v>
      </c>
    </row>
    <row r="109" spans="1:63" ht="14.25" customHeight="1" x14ac:dyDescent="0.25">
      <c r="A109" s="41"/>
      <c r="B109" s="42"/>
      <c r="C109" s="42"/>
      <c r="D109" s="35">
        <v>75</v>
      </c>
      <c r="E109" s="84"/>
      <c r="F109" s="42"/>
      <c r="G109" s="48" t="str">
        <f t="shared" si="28"/>
        <v/>
      </c>
      <c r="H109" s="25" t="str">
        <f t="array" ref="H109">IF(I109="","",IFERROR(INDEX(Lid!$F:$F,MATCH($E109,Lid!$A:$A,0)),""))</f>
        <v/>
      </c>
      <c r="I109" s="93" t="str">
        <f t="shared" si="29"/>
        <v/>
      </c>
      <c r="J109" s="48" t="str">
        <f t="shared" si="30"/>
        <v/>
      </c>
      <c r="K109" s="25" t="str">
        <f>IF(I109="","",IFERROR($D$6&amp;" "&amp;LEFT(INDEX(Lid!$B:$B,MATCH($E109,Lid!$A:$A,0)),1)&amp;MID(INDEX(Lid!$B:$B,MATCH($E109,Lid!$A:$A,0)),FIND(" ",INDEX(Lid!$B:$B,MATCH($E109,Lid!$A:$A,0))),256),""))</f>
        <v/>
      </c>
      <c r="L109" s="44" t="str">
        <f t="shared" si="31"/>
        <v/>
      </c>
      <c r="M109" s="44" t="str">
        <f t="shared" si="32"/>
        <v/>
      </c>
      <c r="N109" s="44" t="str">
        <f t="shared" si="33"/>
        <v/>
      </c>
      <c r="O109" s="42"/>
      <c r="P109" s="81"/>
      <c r="Q109" s="82"/>
      <c r="R109" s="83"/>
      <c r="S109" s="44">
        <f t="shared" si="34"/>
        <v>0</v>
      </c>
      <c r="T109" s="81"/>
      <c r="U109" s="82"/>
      <c r="V109" s="83"/>
      <c r="W109" s="44">
        <f t="shared" si="35"/>
        <v>0</v>
      </c>
      <c r="X109" s="81"/>
      <c r="Y109" s="82"/>
      <c r="Z109" s="83"/>
      <c r="AA109" s="44">
        <f t="shared" si="36"/>
        <v>0</v>
      </c>
      <c r="AB109" s="81"/>
      <c r="AC109" s="82"/>
      <c r="AD109" s="83"/>
      <c r="AE109" s="44">
        <f t="shared" si="37"/>
        <v>0</v>
      </c>
      <c r="AF109" s="81"/>
      <c r="AG109" s="82"/>
      <c r="AH109" s="83"/>
      <c r="AI109" s="44">
        <f t="shared" si="38"/>
        <v>0</v>
      </c>
      <c r="AJ109" s="81"/>
      <c r="AK109" s="82"/>
      <c r="AL109" s="83"/>
      <c r="AM109" s="44">
        <f t="shared" si="39"/>
        <v>0</v>
      </c>
      <c r="AN109" s="81"/>
      <c r="AO109" s="82"/>
      <c r="AP109" s="83"/>
      <c r="AQ109" s="44">
        <f t="shared" si="40"/>
        <v>0</v>
      </c>
      <c r="AR109" s="81"/>
      <c r="AS109" s="82"/>
      <c r="AT109" s="83"/>
      <c r="AU109" s="44">
        <f t="shared" si="41"/>
        <v>0</v>
      </c>
      <c r="AV109" s="81"/>
      <c r="AW109" s="82"/>
      <c r="AX109" s="83"/>
      <c r="AY109" s="44">
        <f t="shared" si="42"/>
        <v>0</v>
      </c>
      <c r="AZ109" s="81"/>
      <c r="BA109" s="82"/>
      <c r="BB109" s="83"/>
      <c r="BC109" s="44">
        <f t="shared" si="43"/>
        <v>0</v>
      </c>
      <c r="BD109" s="81"/>
      <c r="BE109" s="82"/>
      <c r="BF109" s="83"/>
      <c r="BG109" s="44">
        <f t="shared" si="44"/>
        <v>0</v>
      </c>
      <c r="BH109" s="81"/>
      <c r="BI109" s="82"/>
      <c r="BJ109" s="83"/>
      <c r="BK109" s="44">
        <f t="shared" si="45"/>
        <v>0</v>
      </c>
    </row>
    <row r="110" spans="1:63" ht="14.25" customHeight="1" x14ac:dyDescent="0.25">
      <c r="A110" s="41"/>
      <c r="B110" s="42"/>
      <c r="C110" s="42"/>
      <c r="D110" s="35">
        <v>76</v>
      </c>
      <c r="E110" s="84"/>
      <c r="F110" s="42"/>
      <c r="G110" s="48" t="str">
        <f t="shared" si="28"/>
        <v/>
      </c>
      <c r="H110" s="25" t="str">
        <f t="array" ref="H110">IF(I110="","",IFERROR(INDEX(Lid!$F:$F,MATCH($E110,Lid!$A:$A,0)),""))</f>
        <v/>
      </c>
      <c r="I110" s="93" t="str">
        <f t="shared" si="29"/>
        <v/>
      </c>
      <c r="J110" s="48" t="str">
        <f t="shared" si="30"/>
        <v/>
      </c>
      <c r="K110" s="25" t="str">
        <f>IF(I110="","",IFERROR($D$6&amp;" "&amp;LEFT(INDEX(Lid!$B:$B,MATCH($E110,Lid!$A:$A,0)),1)&amp;MID(INDEX(Lid!$B:$B,MATCH($E110,Lid!$A:$A,0)),FIND(" ",INDEX(Lid!$B:$B,MATCH($E110,Lid!$A:$A,0))),256),""))</f>
        <v/>
      </c>
      <c r="L110" s="44" t="str">
        <f t="shared" si="31"/>
        <v/>
      </c>
      <c r="M110" s="44" t="str">
        <f t="shared" si="32"/>
        <v/>
      </c>
      <c r="N110" s="44" t="str">
        <f t="shared" si="33"/>
        <v/>
      </c>
      <c r="O110" s="42"/>
      <c r="P110" s="81"/>
      <c r="Q110" s="82"/>
      <c r="R110" s="83"/>
      <c r="S110" s="44">
        <f t="shared" si="34"/>
        <v>0</v>
      </c>
      <c r="T110" s="81"/>
      <c r="U110" s="82"/>
      <c r="V110" s="83"/>
      <c r="W110" s="44">
        <f t="shared" si="35"/>
        <v>0</v>
      </c>
      <c r="X110" s="81"/>
      <c r="Y110" s="82"/>
      <c r="Z110" s="83"/>
      <c r="AA110" s="44">
        <f t="shared" si="36"/>
        <v>0</v>
      </c>
      <c r="AB110" s="81"/>
      <c r="AC110" s="82"/>
      <c r="AD110" s="83"/>
      <c r="AE110" s="44">
        <f t="shared" si="37"/>
        <v>0</v>
      </c>
      <c r="AF110" s="81"/>
      <c r="AG110" s="82"/>
      <c r="AH110" s="83"/>
      <c r="AI110" s="44">
        <f t="shared" si="38"/>
        <v>0</v>
      </c>
      <c r="AJ110" s="81"/>
      <c r="AK110" s="82"/>
      <c r="AL110" s="83"/>
      <c r="AM110" s="44">
        <f t="shared" si="39"/>
        <v>0</v>
      </c>
      <c r="AN110" s="81"/>
      <c r="AO110" s="82"/>
      <c r="AP110" s="83"/>
      <c r="AQ110" s="44">
        <f t="shared" si="40"/>
        <v>0</v>
      </c>
      <c r="AR110" s="81"/>
      <c r="AS110" s="82"/>
      <c r="AT110" s="83"/>
      <c r="AU110" s="44">
        <f t="shared" si="41"/>
        <v>0</v>
      </c>
      <c r="AV110" s="81"/>
      <c r="AW110" s="82"/>
      <c r="AX110" s="83"/>
      <c r="AY110" s="44">
        <f t="shared" si="42"/>
        <v>0</v>
      </c>
      <c r="AZ110" s="81"/>
      <c r="BA110" s="82"/>
      <c r="BB110" s="83"/>
      <c r="BC110" s="44">
        <f t="shared" si="43"/>
        <v>0</v>
      </c>
      <c r="BD110" s="81"/>
      <c r="BE110" s="82"/>
      <c r="BF110" s="83"/>
      <c r="BG110" s="44">
        <f t="shared" si="44"/>
        <v>0</v>
      </c>
      <c r="BH110" s="81"/>
      <c r="BI110" s="82"/>
      <c r="BJ110" s="83"/>
      <c r="BK110" s="44">
        <f t="shared" si="45"/>
        <v>0</v>
      </c>
    </row>
    <row r="111" spans="1:63" ht="14.25" customHeight="1" x14ac:dyDescent="0.25">
      <c r="A111" s="41"/>
      <c r="B111" s="42"/>
      <c r="C111" s="42"/>
      <c r="D111" s="35">
        <v>77</v>
      </c>
      <c r="E111" s="84"/>
      <c r="F111" s="42"/>
      <c r="G111" s="48" t="str">
        <f t="shared" si="28"/>
        <v/>
      </c>
      <c r="H111" s="25" t="str">
        <f t="array" ref="H111">IF(I111="","",IFERROR(INDEX(Lid!$F:$F,MATCH($E111,Lid!$A:$A,0)),""))</f>
        <v/>
      </c>
      <c r="I111" s="93" t="str">
        <f t="shared" si="29"/>
        <v/>
      </c>
      <c r="J111" s="48" t="str">
        <f t="shared" si="30"/>
        <v/>
      </c>
      <c r="K111" s="25" t="str">
        <f>IF(I111="","",IFERROR($D$6&amp;" "&amp;LEFT(INDEX(Lid!$B:$B,MATCH($E111,Lid!$A:$A,0)),1)&amp;MID(INDEX(Lid!$B:$B,MATCH($E111,Lid!$A:$A,0)),FIND(" ",INDEX(Lid!$B:$B,MATCH($E111,Lid!$A:$A,0))),256),""))</f>
        <v/>
      </c>
      <c r="L111" s="44" t="str">
        <f t="shared" si="31"/>
        <v/>
      </c>
      <c r="M111" s="44" t="str">
        <f t="shared" si="32"/>
        <v/>
      </c>
      <c r="N111" s="44" t="str">
        <f t="shared" si="33"/>
        <v/>
      </c>
      <c r="O111" s="42"/>
      <c r="P111" s="81"/>
      <c r="Q111" s="82"/>
      <c r="R111" s="83"/>
      <c r="S111" s="44">
        <f t="shared" si="34"/>
        <v>0</v>
      </c>
      <c r="T111" s="81"/>
      <c r="U111" s="82"/>
      <c r="V111" s="83"/>
      <c r="W111" s="44">
        <f t="shared" si="35"/>
        <v>0</v>
      </c>
      <c r="X111" s="81"/>
      <c r="Y111" s="82"/>
      <c r="Z111" s="83"/>
      <c r="AA111" s="44">
        <f t="shared" si="36"/>
        <v>0</v>
      </c>
      <c r="AB111" s="81"/>
      <c r="AC111" s="82"/>
      <c r="AD111" s="83"/>
      <c r="AE111" s="44">
        <f t="shared" si="37"/>
        <v>0</v>
      </c>
      <c r="AF111" s="81"/>
      <c r="AG111" s="82"/>
      <c r="AH111" s="83"/>
      <c r="AI111" s="44">
        <f t="shared" si="38"/>
        <v>0</v>
      </c>
      <c r="AJ111" s="81"/>
      <c r="AK111" s="82"/>
      <c r="AL111" s="83"/>
      <c r="AM111" s="44">
        <f t="shared" si="39"/>
        <v>0</v>
      </c>
      <c r="AN111" s="81"/>
      <c r="AO111" s="82"/>
      <c r="AP111" s="83"/>
      <c r="AQ111" s="44">
        <f t="shared" si="40"/>
        <v>0</v>
      </c>
      <c r="AR111" s="81"/>
      <c r="AS111" s="82"/>
      <c r="AT111" s="83"/>
      <c r="AU111" s="44">
        <f t="shared" si="41"/>
        <v>0</v>
      </c>
      <c r="AV111" s="81"/>
      <c r="AW111" s="82"/>
      <c r="AX111" s="83"/>
      <c r="AY111" s="44">
        <f t="shared" si="42"/>
        <v>0</v>
      </c>
      <c r="AZ111" s="81"/>
      <c r="BA111" s="82"/>
      <c r="BB111" s="83"/>
      <c r="BC111" s="44">
        <f t="shared" si="43"/>
        <v>0</v>
      </c>
      <c r="BD111" s="81"/>
      <c r="BE111" s="82"/>
      <c r="BF111" s="83"/>
      <c r="BG111" s="44">
        <f t="shared" si="44"/>
        <v>0</v>
      </c>
      <c r="BH111" s="81"/>
      <c r="BI111" s="82"/>
      <c r="BJ111" s="83"/>
      <c r="BK111" s="44">
        <f t="shared" si="45"/>
        <v>0</v>
      </c>
    </row>
    <row r="112" spans="1:63" ht="14.25" customHeight="1" x14ac:dyDescent="0.25">
      <c r="A112" s="41"/>
      <c r="B112" s="42"/>
      <c r="C112" s="42"/>
      <c r="D112" s="35">
        <v>78</v>
      </c>
      <c r="E112" s="84"/>
      <c r="F112" s="42"/>
      <c r="G112" s="48" t="str">
        <f t="shared" si="28"/>
        <v/>
      </c>
      <c r="H112" s="25" t="str">
        <f t="array" ref="H112">IF(I112="","",IFERROR(INDEX(Lid!$F:$F,MATCH($E112,Lid!$A:$A,0)),""))</f>
        <v/>
      </c>
      <c r="I112" s="93" t="str">
        <f t="shared" si="29"/>
        <v/>
      </c>
      <c r="J112" s="48" t="str">
        <f t="shared" si="30"/>
        <v/>
      </c>
      <c r="K112" s="25" t="str">
        <f>IF(I112="","",IFERROR($D$6&amp;" "&amp;LEFT(INDEX(Lid!$B:$B,MATCH($E112,Lid!$A:$A,0)),1)&amp;MID(INDEX(Lid!$B:$B,MATCH($E112,Lid!$A:$A,0)),FIND(" ",INDEX(Lid!$B:$B,MATCH($E112,Lid!$A:$A,0))),256),""))</f>
        <v/>
      </c>
      <c r="L112" s="44" t="str">
        <f t="shared" si="31"/>
        <v/>
      </c>
      <c r="M112" s="44" t="str">
        <f t="shared" si="32"/>
        <v/>
      </c>
      <c r="N112" s="44" t="str">
        <f t="shared" si="33"/>
        <v/>
      </c>
      <c r="O112" s="42"/>
      <c r="P112" s="81"/>
      <c r="Q112" s="82"/>
      <c r="R112" s="83"/>
      <c r="S112" s="44">
        <f t="shared" si="34"/>
        <v>0</v>
      </c>
      <c r="T112" s="81"/>
      <c r="U112" s="82"/>
      <c r="V112" s="83"/>
      <c r="W112" s="44">
        <f t="shared" si="35"/>
        <v>0</v>
      </c>
      <c r="X112" s="81"/>
      <c r="Y112" s="82"/>
      <c r="Z112" s="83"/>
      <c r="AA112" s="44">
        <f t="shared" si="36"/>
        <v>0</v>
      </c>
      <c r="AB112" s="81"/>
      <c r="AC112" s="82"/>
      <c r="AD112" s="83"/>
      <c r="AE112" s="44">
        <f t="shared" si="37"/>
        <v>0</v>
      </c>
      <c r="AF112" s="81"/>
      <c r="AG112" s="82"/>
      <c r="AH112" s="83"/>
      <c r="AI112" s="44">
        <f t="shared" si="38"/>
        <v>0</v>
      </c>
      <c r="AJ112" s="81"/>
      <c r="AK112" s="82"/>
      <c r="AL112" s="83"/>
      <c r="AM112" s="44">
        <f t="shared" si="39"/>
        <v>0</v>
      </c>
      <c r="AN112" s="81"/>
      <c r="AO112" s="82"/>
      <c r="AP112" s="83"/>
      <c r="AQ112" s="44">
        <f t="shared" si="40"/>
        <v>0</v>
      </c>
      <c r="AR112" s="81"/>
      <c r="AS112" s="82"/>
      <c r="AT112" s="83"/>
      <c r="AU112" s="44">
        <f t="shared" si="41"/>
        <v>0</v>
      </c>
      <c r="AV112" s="81"/>
      <c r="AW112" s="82"/>
      <c r="AX112" s="83"/>
      <c r="AY112" s="44">
        <f t="shared" si="42"/>
        <v>0</v>
      </c>
      <c r="AZ112" s="81"/>
      <c r="BA112" s="82"/>
      <c r="BB112" s="83"/>
      <c r="BC112" s="44">
        <f t="shared" si="43"/>
        <v>0</v>
      </c>
      <c r="BD112" s="81"/>
      <c r="BE112" s="82"/>
      <c r="BF112" s="83"/>
      <c r="BG112" s="44">
        <f t="shared" si="44"/>
        <v>0</v>
      </c>
      <c r="BH112" s="81"/>
      <c r="BI112" s="82"/>
      <c r="BJ112" s="83"/>
      <c r="BK112" s="44">
        <f t="shared" si="45"/>
        <v>0</v>
      </c>
    </row>
    <row r="113" spans="1:63" ht="14.25" customHeight="1" x14ac:dyDescent="0.25">
      <c r="A113" s="41"/>
      <c r="B113" s="42"/>
      <c r="C113" s="42"/>
      <c r="D113" s="35">
        <v>79</v>
      </c>
      <c r="E113" s="84"/>
      <c r="F113" s="42"/>
      <c r="G113" s="48" t="str">
        <f t="shared" si="28"/>
        <v/>
      </c>
      <c r="H113" s="25" t="str">
        <f t="array" ref="H113">IF(I113="","",IFERROR(INDEX(Lid!$F:$F,MATCH($E113,Lid!$A:$A,0)),""))</f>
        <v/>
      </c>
      <c r="I113" s="93" t="str">
        <f t="shared" si="29"/>
        <v/>
      </c>
      <c r="J113" s="48" t="str">
        <f t="shared" si="30"/>
        <v/>
      </c>
      <c r="K113" s="25" t="str">
        <f>IF(I113="","",IFERROR($D$6&amp;" "&amp;LEFT(INDEX(Lid!$B:$B,MATCH($E113,Lid!$A:$A,0)),1)&amp;MID(INDEX(Lid!$B:$B,MATCH($E113,Lid!$A:$A,0)),FIND(" ",INDEX(Lid!$B:$B,MATCH($E113,Lid!$A:$A,0))),256),""))</f>
        <v/>
      </c>
      <c r="L113" s="44" t="str">
        <f t="shared" si="31"/>
        <v/>
      </c>
      <c r="M113" s="44" t="str">
        <f t="shared" si="32"/>
        <v/>
      </c>
      <c r="N113" s="44" t="str">
        <f t="shared" si="33"/>
        <v/>
      </c>
      <c r="O113" s="42"/>
      <c r="P113" s="81"/>
      <c r="Q113" s="82"/>
      <c r="R113" s="83"/>
      <c r="S113" s="44">
        <f t="shared" si="34"/>
        <v>0</v>
      </c>
      <c r="T113" s="81"/>
      <c r="U113" s="82"/>
      <c r="V113" s="83"/>
      <c r="W113" s="44">
        <f t="shared" si="35"/>
        <v>0</v>
      </c>
      <c r="X113" s="81"/>
      <c r="Y113" s="82"/>
      <c r="Z113" s="83"/>
      <c r="AA113" s="44">
        <f t="shared" si="36"/>
        <v>0</v>
      </c>
      <c r="AB113" s="81"/>
      <c r="AC113" s="82"/>
      <c r="AD113" s="83"/>
      <c r="AE113" s="44">
        <f t="shared" si="37"/>
        <v>0</v>
      </c>
      <c r="AF113" s="81"/>
      <c r="AG113" s="82"/>
      <c r="AH113" s="83"/>
      <c r="AI113" s="44">
        <f t="shared" si="38"/>
        <v>0</v>
      </c>
      <c r="AJ113" s="81"/>
      <c r="AK113" s="82"/>
      <c r="AL113" s="83"/>
      <c r="AM113" s="44">
        <f t="shared" si="39"/>
        <v>0</v>
      </c>
      <c r="AN113" s="81"/>
      <c r="AO113" s="82"/>
      <c r="AP113" s="83"/>
      <c r="AQ113" s="44">
        <f t="shared" si="40"/>
        <v>0</v>
      </c>
      <c r="AR113" s="81"/>
      <c r="AS113" s="82"/>
      <c r="AT113" s="83"/>
      <c r="AU113" s="44">
        <f t="shared" si="41"/>
        <v>0</v>
      </c>
      <c r="AV113" s="81"/>
      <c r="AW113" s="82"/>
      <c r="AX113" s="83"/>
      <c r="AY113" s="44">
        <f t="shared" si="42"/>
        <v>0</v>
      </c>
      <c r="AZ113" s="81"/>
      <c r="BA113" s="82"/>
      <c r="BB113" s="83"/>
      <c r="BC113" s="44">
        <f t="shared" si="43"/>
        <v>0</v>
      </c>
      <c r="BD113" s="81"/>
      <c r="BE113" s="82"/>
      <c r="BF113" s="83"/>
      <c r="BG113" s="44">
        <f t="shared" si="44"/>
        <v>0</v>
      </c>
      <c r="BH113" s="81"/>
      <c r="BI113" s="82"/>
      <c r="BJ113" s="83"/>
      <c r="BK113" s="44">
        <f t="shared" si="45"/>
        <v>0</v>
      </c>
    </row>
    <row r="114" spans="1:63" ht="14.25" customHeight="1" x14ac:dyDescent="0.25">
      <c r="A114" s="41"/>
      <c r="B114" s="42"/>
      <c r="C114" s="42"/>
      <c r="D114" s="35">
        <v>80</v>
      </c>
      <c r="E114" s="84"/>
      <c r="F114" s="42"/>
      <c r="G114" s="48" t="str">
        <f t="shared" si="28"/>
        <v/>
      </c>
      <c r="H114" s="25" t="str">
        <f t="array" ref="H114">IF(I114="","",IFERROR(INDEX(Lid!$F:$F,MATCH($E114,Lid!$A:$A,0)),""))</f>
        <v/>
      </c>
      <c r="I114" s="93" t="str">
        <f t="shared" si="29"/>
        <v/>
      </c>
      <c r="J114" s="48" t="str">
        <f t="shared" si="30"/>
        <v/>
      </c>
      <c r="K114" s="25" t="str">
        <f>IF(I114="","",IFERROR($D$6&amp;" "&amp;LEFT(INDEX(Lid!$B:$B,MATCH($E114,Lid!$A:$A,0)),1)&amp;MID(INDEX(Lid!$B:$B,MATCH($E114,Lid!$A:$A,0)),FIND(" ",INDEX(Lid!$B:$B,MATCH($E114,Lid!$A:$A,0))),256),""))</f>
        <v/>
      </c>
      <c r="L114" s="44" t="str">
        <f t="shared" si="31"/>
        <v/>
      </c>
      <c r="M114" s="44" t="str">
        <f t="shared" si="32"/>
        <v/>
      </c>
      <c r="N114" s="44" t="str">
        <f t="shared" si="33"/>
        <v/>
      </c>
      <c r="O114" s="42"/>
      <c r="P114" s="81"/>
      <c r="Q114" s="82"/>
      <c r="R114" s="83"/>
      <c r="S114" s="44">
        <f t="shared" si="34"/>
        <v>0</v>
      </c>
      <c r="T114" s="81"/>
      <c r="U114" s="82"/>
      <c r="V114" s="83"/>
      <c r="W114" s="44">
        <f t="shared" si="35"/>
        <v>0</v>
      </c>
      <c r="X114" s="81"/>
      <c r="Y114" s="82"/>
      <c r="Z114" s="83"/>
      <c r="AA114" s="44">
        <f t="shared" si="36"/>
        <v>0</v>
      </c>
      <c r="AB114" s="81"/>
      <c r="AC114" s="82"/>
      <c r="AD114" s="83"/>
      <c r="AE114" s="44">
        <f t="shared" si="37"/>
        <v>0</v>
      </c>
      <c r="AF114" s="81"/>
      <c r="AG114" s="82"/>
      <c r="AH114" s="83"/>
      <c r="AI114" s="44">
        <f t="shared" si="38"/>
        <v>0</v>
      </c>
      <c r="AJ114" s="81"/>
      <c r="AK114" s="82"/>
      <c r="AL114" s="83"/>
      <c r="AM114" s="44">
        <f t="shared" si="39"/>
        <v>0</v>
      </c>
      <c r="AN114" s="81"/>
      <c r="AO114" s="82"/>
      <c r="AP114" s="83"/>
      <c r="AQ114" s="44">
        <f t="shared" si="40"/>
        <v>0</v>
      </c>
      <c r="AR114" s="81"/>
      <c r="AS114" s="82"/>
      <c r="AT114" s="83"/>
      <c r="AU114" s="44">
        <f t="shared" si="41"/>
        <v>0</v>
      </c>
      <c r="AV114" s="81"/>
      <c r="AW114" s="82"/>
      <c r="AX114" s="83"/>
      <c r="AY114" s="44">
        <f t="shared" si="42"/>
        <v>0</v>
      </c>
      <c r="AZ114" s="81"/>
      <c r="BA114" s="82"/>
      <c r="BB114" s="83"/>
      <c r="BC114" s="44">
        <f t="shared" si="43"/>
        <v>0</v>
      </c>
      <c r="BD114" s="81"/>
      <c r="BE114" s="82"/>
      <c r="BF114" s="83"/>
      <c r="BG114" s="44">
        <f t="shared" si="44"/>
        <v>0</v>
      </c>
      <c r="BH114" s="81"/>
      <c r="BI114" s="82"/>
      <c r="BJ114" s="83"/>
      <c r="BK114" s="44">
        <f t="shared" si="45"/>
        <v>0</v>
      </c>
    </row>
    <row r="115" spans="1:63" ht="14.25" customHeight="1" x14ac:dyDescent="0.25">
      <c r="A115" s="41"/>
      <c r="B115" s="42"/>
      <c r="C115" s="42"/>
      <c r="D115" s="35">
        <v>81</v>
      </c>
      <c r="E115" s="84"/>
      <c r="F115" s="42"/>
      <c r="G115" s="48" t="str">
        <f t="shared" si="28"/>
        <v/>
      </c>
      <c r="H115" s="25" t="str">
        <f t="array" ref="H115">IF(I115="","",IFERROR(INDEX(Lid!$F:$F,MATCH($E115,Lid!$A:$A,0)),""))</f>
        <v/>
      </c>
      <c r="I115" s="93" t="str">
        <f t="shared" si="29"/>
        <v/>
      </c>
      <c r="J115" s="48" t="str">
        <f t="shared" si="30"/>
        <v/>
      </c>
      <c r="K115" s="25" t="str">
        <f>IF(I115="","",IFERROR($D$6&amp;" "&amp;LEFT(INDEX(Lid!$B:$B,MATCH($E115,Lid!$A:$A,0)),1)&amp;MID(INDEX(Lid!$B:$B,MATCH($E115,Lid!$A:$A,0)),FIND(" ",INDEX(Lid!$B:$B,MATCH($E115,Lid!$A:$A,0))),256),""))</f>
        <v/>
      </c>
      <c r="L115" s="44" t="str">
        <f t="shared" si="31"/>
        <v/>
      </c>
      <c r="M115" s="44" t="str">
        <f t="shared" si="32"/>
        <v/>
      </c>
      <c r="N115" s="44" t="str">
        <f t="shared" si="33"/>
        <v/>
      </c>
      <c r="O115" s="42"/>
      <c r="P115" s="81"/>
      <c r="Q115" s="82"/>
      <c r="R115" s="83"/>
      <c r="S115" s="44">
        <f t="shared" si="34"/>
        <v>0</v>
      </c>
      <c r="T115" s="81"/>
      <c r="U115" s="82"/>
      <c r="V115" s="83"/>
      <c r="W115" s="44">
        <f t="shared" si="35"/>
        <v>0</v>
      </c>
      <c r="X115" s="81"/>
      <c r="Y115" s="82"/>
      <c r="Z115" s="83"/>
      <c r="AA115" s="44">
        <f t="shared" si="36"/>
        <v>0</v>
      </c>
      <c r="AB115" s="81"/>
      <c r="AC115" s="82"/>
      <c r="AD115" s="83"/>
      <c r="AE115" s="44">
        <f t="shared" si="37"/>
        <v>0</v>
      </c>
      <c r="AF115" s="81"/>
      <c r="AG115" s="82"/>
      <c r="AH115" s="83"/>
      <c r="AI115" s="44">
        <f t="shared" si="38"/>
        <v>0</v>
      </c>
      <c r="AJ115" s="81"/>
      <c r="AK115" s="82"/>
      <c r="AL115" s="83"/>
      <c r="AM115" s="44">
        <f t="shared" si="39"/>
        <v>0</v>
      </c>
      <c r="AN115" s="81"/>
      <c r="AO115" s="82"/>
      <c r="AP115" s="83"/>
      <c r="AQ115" s="44">
        <f t="shared" si="40"/>
        <v>0</v>
      </c>
      <c r="AR115" s="81"/>
      <c r="AS115" s="82"/>
      <c r="AT115" s="83"/>
      <c r="AU115" s="44">
        <f t="shared" si="41"/>
        <v>0</v>
      </c>
      <c r="AV115" s="81"/>
      <c r="AW115" s="82"/>
      <c r="AX115" s="83"/>
      <c r="AY115" s="44">
        <f t="shared" si="42"/>
        <v>0</v>
      </c>
      <c r="AZ115" s="81"/>
      <c r="BA115" s="82"/>
      <c r="BB115" s="83"/>
      <c r="BC115" s="44">
        <f t="shared" si="43"/>
        <v>0</v>
      </c>
      <c r="BD115" s="81"/>
      <c r="BE115" s="82"/>
      <c r="BF115" s="83"/>
      <c r="BG115" s="44">
        <f t="shared" si="44"/>
        <v>0</v>
      </c>
      <c r="BH115" s="81"/>
      <c r="BI115" s="82"/>
      <c r="BJ115" s="83"/>
      <c r="BK115" s="44">
        <f t="shared" si="45"/>
        <v>0</v>
      </c>
    </row>
    <row r="116" spans="1:63" ht="14.25" customHeight="1" x14ac:dyDescent="0.25">
      <c r="A116" s="41"/>
      <c r="B116" s="42"/>
      <c r="C116" s="42"/>
      <c r="D116" s="35">
        <v>82</v>
      </c>
      <c r="E116" s="84"/>
      <c r="F116" s="42"/>
      <c r="G116" s="48" t="str">
        <f t="shared" si="28"/>
        <v/>
      </c>
      <c r="H116" s="25" t="str">
        <f t="array" ref="H116">IF(I116="","",IFERROR(INDEX(Lid!$F:$F,MATCH($E116,Lid!$A:$A,0)),""))</f>
        <v/>
      </c>
      <c r="I116" s="93" t="str">
        <f t="shared" si="29"/>
        <v/>
      </c>
      <c r="J116" s="48" t="str">
        <f t="shared" si="30"/>
        <v/>
      </c>
      <c r="K116" s="25" t="str">
        <f>IF(I116="","",IFERROR($D$6&amp;" "&amp;LEFT(INDEX(Lid!$B:$B,MATCH($E116,Lid!$A:$A,0)),1)&amp;MID(INDEX(Lid!$B:$B,MATCH($E116,Lid!$A:$A,0)),FIND(" ",INDEX(Lid!$B:$B,MATCH($E116,Lid!$A:$A,0))),256),""))</f>
        <v/>
      </c>
      <c r="L116" s="44" t="str">
        <f t="shared" si="31"/>
        <v/>
      </c>
      <c r="M116" s="44" t="str">
        <f t="shared" si="32"/>
        <v/>
      </c>
      <c r="N116" s="44" t="str">
        <f t="shared" si="33"/>
        <v/>
      </c>
      <c r="O116" s="42"/>
      <c r="P116" s="81"/>
      <c r="Q116" s="82"/>
      <c r="R116" s="83"/>
      <c r="S116" s="44">
        <f t="shared" si="34"/>
        <v>0</v>
      </c>
      <c r="T116" s="81"/>
      <c r="U116" s="82"/>
      <c r="V116" s="83"/>
      <c r="W116" s="44">
        <f t="shared" si="35"/>
        <v>0</v>
      </c>
      <c r="X116" s="81"/>
      <c r="Y116" s="82"/>
      <c r="Z116" s="83"/>
      <c r="AA116" s="44">
        <f t="shared" si="36"/>
        <v>0</v>
      </c>
      <c r="AB116" s="81"/>
      <c r="AC116" s="82"/>
      <c r="AD116" s="83"/>
      <c r="AE116" s="44">
        <f t="shared" si="37"/>
        <v>0</v>
      </c>
      <c r="AF116" s="81"/>
      <c r="AG116" s="82"/>
      <c r="AH116" s="83"/>
      <c r="AI116" s="44">
        <f t="shared" si="38"/>
        <v>0</v>
      </c>
      <c r="AJ116" s="81"/>
      <c r="AK116" s="82"/>
      <c r="AL116" s="83"/>
      <c r="AM116" s="44">
        <f t="shared" si="39"/>
        <v>0</v>
      </c>
      <c r="AN116" s="81"/>
      <c r="AO116" s="82"/>
      <c r="AP116" s="83"/>
      <c r="AQ116" s="44">
        <f t="shared" si="40"/>
        <v>0</v>
      </c>
      <c r="AR116" s="81"/>
      <c r="AS116" s="82"/>
      <c r="AT116" s="83"/>
      <c r="AU116" s="44">
        <f t="shared" si="41"/>
        <v>0</v>
      </c>
      <c r="AV116" s="81"/>
      <c r="AW116" s="82"/>
      <c r="AX116" s="83"/>
      <c r="AY116" s="44">
        <f t="shared" si="42"/>
        <v>0</v>
      </c>
      <c r="AZ116" s="81"/>
      <c r="BA116" s="82"/>
      <c r="BB116" s="83"/>
      <c r="BC116" s="44">
        <f t="shared" si="43"/>
        <v>0</v>
      </c>
      <c r="BD116" s="81"/>
      <c r="BE116" s="82"/>
      <c r="BF116" s="83"/>
      <c r="BG116" s="44">
        <f t="shared" si="44"/>
        <v>0</v>
      </c>
      <c r="BH116" s="81"/>
      <c r="BI116" s="82"/>
      <c r="BJ116" s="83"/>
      <c r="BK116" s="44">
        <f t="shared" si="45"/>
        <v>0</v>
      </c>
    </row>
    <row r="117" spans="1:63" ht="14.25" customHeight="1" x14ac:dyDescent="0.25">
      <c r="A117" s="41"/>
      <c r="B117" s="42"/>
      <c r="C117" s="42"/>
      <c r="D117" s="35">
        <v>83</v>
      </c>
      <c r="E117" s="84"/>
      <c r="F117" s="42"/>
      <c r="G117" s="48" t="str">
        <f t="shared" si="28"/>
        <v/>
      </c>
      <c r="H117" s="25" t="str">
        <f t="array" ref="H117">IF(I117="","",IFERROR(INDEX(Lid!$F:$F,MATCH($E117,Lid!$A:$A,0)),""))</f>
        <v/>
      </c>
      <c r="I117" s="93" t="str">
        <f t="shared" si="29"/>
        <v/>
      </c>
      <c r="J117" s="48" t="str">
        <f t="shared" si="30"/>
        <v/>
      </c>
      <c r="K117" s="25" t="str">
        <f>IF(I117="","",IFERROR($D$6&amp;" "&amp;LEFT(INDEX(Lid!$B:$B,MATCH($E117,Lid!$A:$A,0)),1)&amp;MID(INDEX(Lid!$B:$B,MATCH($E117,Lid!$A:$A,0)),FIND(" ",INDEX(Lid!$B:$B,MATCH($E117,Lid!$A:$A,0))),256),""))</f>
        <v/>
      </c>
      <c r="L117" s="44" t="str">
        <f t="shared" si="31"/>
        <v/>
      </c>
      <c r="M117" s="44" t="str">
        <f t="shared" si="32"/>
        <v/>
      </c>
      <c r="N117" s="44" t="str">
        <f t="shared" si="33"/>
        <v/>
      </c>
      <c r="O117" s="42"/>
      <c r="P117" s="81"/>
      <c r="Q117" s="82"/>
      <c r="R117" s="83"/>
      <c r="S117" s="44">
        <f t="shared" si="34"/>
        <v>0</v>
      </c>
      <c r="T117" s="81"/>
      <c r="U117" s="82"/>
      <c r="V117" s="83"/>
      <c r="W117" s="44">
        <f t="shared" si="35"/>
        <v>0</v>
      </c>
      <c r="X117" s="81"/>
      <c r="Y117" s="82"/>
      <c r="Z117" s="83"/>
      <c r="AA117" s="44">
        <f t="shared" si="36"/>
        <v>0</v>
      </c>
      <c r="AB117" s="81"/>
      <c r="AC117" s="82"/>
      <c r="AD117" s="83"/>
      <c r="AE117" s="44">
        <f t="shared" si="37"/>
        <v>0</v>
      </c>
      <c r="AF117" s="81"/>
      <c r="AG117" s="82"/>
      <c r="AH117" s="83"/>
      <c r="AI117" s="44">
        <f t="shared" si="38"/>
        <v>0</v>
      </c>
      <c r="AJ117" s="81"/>
      <c r="AK117" s="82"/>
      <c r="AL117" s="83"/>
      <c r="AM117" s="44">
        <f t="shared" si="39"/>
        <v>0</v>
      </c>
      <c r="AN117" s="81"/>
      <c r="AO117" s="82"/>
      <c r="AP117" s="83"/>
      <c r="AQ117" s="44">
        <f t="shared" si="40"/>
        <v>0</v>
      </c>
      <c r="AR117" s="81"/>
      <c r="AS117" s="82"/>
      <c r="AT117" s="83"/>
      <c r="AU117" s="44">
        <f t="shared" si="41"/>
        <v>0</v>
      </c>
      <c r="AV117" s="81"/>
      <c r="AW117" s="82"/>
      <c r="AX117" s="83"/>
      <c r="AY117" s="44">
        <f t="shared" si="42"/>
        <v>0</v>
      </c>
      <c r="AZ117" s="81"/>
      <c r="BA117" s="82"/>
      <c r="BB117" s="83"/>
      <c r="BC117" s="44">
        <f t="shared" si="43"/>
        <v>0</v>
      </c>
      <c r="BD117" s="81"/>
      <c r="BE117" s="82"/>
      <c r="BF117" s="83"/>
      <c r="BG117" s="44">
        <f t="shared" si="44"/>
        <v>0</v>
      </c>
      <c r="BH117" s="81"/>
      <c r="BI117" s="82"/>
      <c r="BJ117" s="83"/>
      <c r="BK117" s="44">
        <f t="shared" si="45"/>
        <v>0</v>
      </c>
    </row>
    <row r="118" spans="1:63" ht="14.25" customHeight="1" x14ac:dyDescent="0.25">
      <c r="A118" s="41"/>
      <c r="B118" s="42"/>
      <c r="C118" s="42"/>
      <c r="D118" s="35">
        <v>84</v>
      </c>
      <c r="E118" s="84"/>
      <c r="F118" s="42"/>
      <c r="G118" s="48" t="str">
        <f t="shared" si="28"/>
        <v/>
      </c>
      <c r="H118" s="25" t="str">
        <f t="array" ref="H118">IF(I118="","",IFERROR(INDEX(Lid!$F:$F,MATCH($E118,Lid!$A:$A,0)),""))</f>
        <v/>
      </c>
      <c r="I118" s="93" t="str">
        <f t="shared" si="29"/>
        <v/>
      </c>
      <c r="J118" s="48" t="str">
        <f t="shared" si="30"/>
        <v/>
      </c>
      <c r="K118" s="25" t="str">
        <f>IF(I118="","",IFERROR($D$6&amp;" "&amp;LEFT(INDEX(Lid!$B:$B,MATCH($E118,Lid!$A:$A,0)),1)&amp;MID(INDEX(Lid!$B:$B,MATCH($E118,Lid!$A:$A,0)),FIND(" ",INDEX(Lid!$B:$B,MATCH($E118,Lid!$A:$A,0))),256),""))</f>
        <v/>
      </c>
      <c r="L118" s="44" t="str">
        <f t="shared" si="31"/>
        <v/>
      </c>
      <c r="M118" s="44" t="str">
        <f t="shared" si="32"/>
        <v/>
      </c>
      <c r="N118" s="44" t="str">
        <f t="shared" si="33"/>
        <v/>
      </c>
      <c r="O118" s="42"/>
      <c r="P118" s="81"/>
      <c r="Q118" s="82"/>
      <c r="R118" s="83"/>
      <c r="S118" s="44">
        <f t="shared" si="34"/>
        <v>0</v>
      </c>
      <c r="T118" s="81"/>
      <c r="U118" s="82"/>
      <c r="V118" s="83"/>
      <c r="W118" s="44">
        <f t="shared" si="35"/>
        <v>0</v>
      </c>
      <c r="X118" s="81"/>
      <c r="Y118" s="82"/>
      <c r="Z118" s="83"/>
      <c r="AA118" s="44">
        <f t="shared" si="36"/>
        <v>0</v>
      </c>
      <c r="AB118" s="81"/>
      <c r="AC118" s="82"/>
      <c r="AD118" s="83"/>
      <c r="AE118" s="44">
        <f t="shared" si="37"/>
        <v>0</v>
      </c>
      <c r="AF118" s="81"/>
      <c r="AG118" s="82"/>
      <c r="AH118" s="83"/>
      <c r="AI118" s="44">
        <f t="shared" si="38"/>
        <v>0</v>
      </c>
      <c r="AJ118" s="81"/>
      <c r="AK118" s="82"/>
      <c r="AL118" s="83"/>
      <c r="AM118" s="44">
        <f t="shared" si="39"/>
        <v>0</v>
      </c>
      <c r="AN118" s="81"/>
      <c r="AO118" s="82"/>
      <c r="AP118" s="83"/>
      <c r="AQ118" s="44">
        <f t="shared" si="40"/>
        <v>0</v>
      </c>
      <c r="AR118" s="81"/>
      <c r="AS118" s="82"/>
      <c r="AT118" s="83"/>
      <c r="AU118" s="44">
        <f t="shared" si="41"/>
        <v>0</v>
      </c>
      <c r="AV118" s="81"/>
      <c r="AW118" s="82"/>
      <c r="AX118" s="83"/>
      <c r="AY118" s="44">
        <f t="shared" si="42"/>
        <v>0</v>
      </c>
      <c r="AZ118" s="81"/>
      <c r="BA118" s="82"/>
      <c r="BB118" s="83"/>
      <c r="BC118" s="44">
        <f t="shared" si="43"/>
        <v>0</v>
      </c>
      <c r="BD118" s="81"/>
      <c r="BE118" s="82"/>
      <c r="BF118" s="83"/>
      <c r="BG118" s="44">
        <f t="shared" si="44"/>
        <v>0</v>
      </c>
      <c r="BH118" s="81"/>
      <c r="BI118" s="82"/>
      <c r="BJ118" s="83"/>
      <c r="BK118" s="44">
        <f t="shared" si="45"/>
        <v>0</v>
      </c>
    </row>
    <row r="119" spans="1:63" ht="14.25" customHeight="1" x14ac:dyDescent="0.25">
      <c r="A119" s="41"/>
      <c r="B119" s="42"/>
      <c r="C119" s="42"/>
      <c r="D119" s="35">
        <v>85</v>
      </c>
      <c r="E119" s="84"/>
      <c r="F119" s="42"/>
      <c r="G119" s="48" t="str">
        <f t="shared" si="28"/>
        <v/>
      </c>
      <c r="H119" s="25" t="str">
        <f t="array" ref="H119">IF(I119="","",IFERROR(INDEX(Lid!$F:$F,MATCH($E119,Lid!$A:$A,0)),""))</f>
        <v/>
      </c>
      <c r="I119" s="93" t="str">
        <f t="shared" si="29"/>
        <v/>
      </c>
      <c r="J119" s="48" t="str">
        <f t="shared" si="30"/>
        <v/>
      </c>
      <c r="K119" s="25" t="str">
        <f>IF(I119="","",IFERROR($D$6&amp;" "&amp;LEFT(INDEX(Lid!$B:$B,MATCH($E119,Lid!$A:$A,0)),1)&amp;MID(INDEX(Lid!$B:$B,MATCH($E119,Lid!$A:$A,0)),FIND(" ",INDEX(Lid!$B:$B,MATCH($E119,Lid!$A:$A,0))),256),""))</f>
        <v/>
      </c>
      <c r="L119" s="44" t="str">
        <f t="shared" si="31"/>
        <v/>
      </c>
      <c r="M119" s="44" t="str">
        <f t="shared" si="32"/>
        <v/>
      </c>
      <c r="N119" s="44" t="str">
        <f t="shared" si="33"/>
        <v/>
      </c>
      <c r="O119" s="42"/>
      <c r="P119" s="81"/>
      <c r="Q119" s="82"/>
      <c r="R119" s="83"/>
      <c r="S119" s="44">
        <f t="shared" si="34"/>
        <v>0</v>
      </c>
      <c r="T119" s="81"/>
      <c r="U119" s="82"/>
      <c r="V119" s="83"/>
      <c r="W119" s="44">
        <f t="shared" si="35"/>
        <v>0</v>
      </c>
      <c r="X119" s="81"/>
      <c r="Y119" s="82"/>
      <c r="Z119" s="83"/>
      <c r="AA119" s="44">
        <f t="shared" si="36"/>
        <v>0</v>
      </c>
      <c r="AB119" s="81"/>
      <c r="AC119" s="82"/>
      <c r="AD119" s="83"/>
      <c r="AE119" s="44">
        <f t="shared" si="37"/>
        <v>0</v>
      </c>
      <c r="AF119" s="81"/>
      <c r="AG119" s="82"/>
      <c r="AH119" s="83"/>
      <c r="AI119" s="44">
        <f t="shared" si="38"/>
        <v>0</v>
      </c>
      <c r="AJ119" s="81"/>
      <c r="AK119" s="82"/>
      <c r="AL119" s="83"/>
      <c r="AM119" s="44">
        <f t="shared" si="39"/>
        <v>0</v>
      </c>
      <c r="AN119" s="81"/>
      <c r="AO119" s="82"/>
      <c r="AP119" s="83"/>
      <c r="AQ119" s="44">
        <f t="shared" si="40"/>
        <v>0</v>
      </c>
      <c r="AR119" s="81"/>
      <c r="AS119" s="82"/>
      <c r="AT119" s="83"/>
      <c r="AU119" s="44">
        <f t="shared" si="41"/>
        <v>0</v>
      </c>
      <c r="AV119" s="81"/>
      <c r="AW119" s="82"/>
      <c r="AX119" s="83"/>
      <c r="AY119" s="44">
        <f t="shared" si="42"/>
        <v>0</v>
      </c>
      <c r="AZ119" s="81"/>
      <c r="BA119" s="82"/>
      <c r="BB119" s="83"/>
      <c r="BC119" s="44">
        <f t="shared" si="43"/>
        <v>0</v>
      </c>
      <c r="BD119" s="81"/>
      <c r="BE119" s="82"/>
      <c r="BF119" s="83"/>
      <c r="BG119" s="44">
        <f t="shared" si="44"/>
        <v>0</v>
      </c>
      <c r="BH119" s="81"/>
      <c r="BI119" s="82"/>
      <c r="BJ119" s="83"/>
      <c r="BK119" s="44">
        <f t="shared" si="45"/>
        <v>0</v>
      </c>
    </row>
    <row r="120" spans="1:63" ht="14.25" customHeight="1" x14ac:dyDescent="0.25">
      <c r="A120" s="41"/>
      <c r="B120" s="42"/>
      <c r="C120" s="42"/>
      <c r="D120" s="35">
        <v>86</v>
      </c>
      <c r="E120" s="84"/>
      <c r="F120" s="42"/>
      <c r="G120" s="48" t="str">
        <f t="shared" si="28"/>
        <v/>
      </c>
      <c r="H120" s="25" t="str">
        <f t="array" ref="H120">IF(I120="","",IFERROR(INDEX(Lid!$F:$F,MATCH($E120,Lid!$A:$A,0)),""))</f>
        <v/>
      </c>
      <c r="I120" s="93" t="str">
        <f t="shared" si="29"/>
        <v/>
      </c>
      <c r="J120" s="48" t="str">
        <f t="shared" si="30"/>
        <v/>
      </c>
      <c r="K120" s="25" t="str">
        <f>IF(I120="","",IFERROR($D$6&amp;" "&amp;LEFT(INDEX(Lid!$B:$B,MATCH($E120,Lid!$A:$A,0)),1)&amp;MID(INDEX(Lid!$B:$B,MATCH($E120,Lid!$A:$A,0)),FIND(" ",INDEX(Lid!$B:$B,MATCH($E120,Lid!$A:$A,0))),256),""))</f>
        <v/>
      </c>
      <c r="L120" s="44" t="str">
        <f t="shared" si="31"/>
        <v/>
      </c>
      <c r="M120" s="44" t="str">
        <f t="shared" si="32"/>
        <v/>
      </c>
      <c r="N120" s="44" t="str">
        <f t="shared" si="33"/>
        <v/>
      </c>
      <c r="O120" s="42"/>
      <c r="P120" s="81"/>
      <c r="Q120" s="82"/>
      <c r="R120" s="83"/>
      <c r="S120" s="44">
        <f t="shared" si="34"/>
        <v>0</v>
      </c>
      <c r="T120" s="81"/>
      <c r="U120" s="82"/>
      <c r="V120" s="83"/>
      <c r="W120" s="44">
        <f t="shared" si="35"/>
        <v>0</v>
      </c>
      <c r="X120" s="81"/>
      <c r="Y120" s="82"/>
      <c r="Z120" s="83"/>
      <c r="AA120" s="44">
        <f t="shared" si="36"/>
        <v>0</v>
      </c>
      <c r="AB120" s="81"/>
      <c r="AC120" s="82"/>
      <c r="AD120" s="83"/>
      <c r="AE120" s="44">
        <f t="shared" si="37"/>
        <v>0</v>
      </c>
      <c r="AF120" s="81"/>
      <c r="AG120" s="82"/>
      <c r="AH120" s="83"/>
      <c r="AI120" s="44">
        <f t="shared" si="38"/>
        <v>0</v>
      </c>
      <c r="AJ120" s="81"/>
      <c r="AK120" s="82"/>
      <c r="AL120" s="83"/>
      <c r="AM120" s="44">
        <f t="shared" si="39"/>
        <v>0</v>
      </c>
      <c r="AN120" s="81"/>
      <c r="AO120" s="82"/>
      <c r="AP120" s="83"/>
      <c r="AQ120" s="44">
        <f t="shared" si="40"/>
        <v>0</v>
      </c>
      <c r="AR120" s="81"/>
      <c r="AS120" s="82"/>
      <c r="AT120" s="83"/>
      <c r="AU120" s="44">
        <f t="shared" si="41"/>
        <v>0</v>
      </c>
      <c r="AV120" s="81"/>
      <c r="AW120" s="82"/>
      <c r="AX120" s="83"/>
      <c r="AY120" s="44">
        <f t="shared" si="42"/>
        <v>0</v>
      </c>
      <c r="AZ120" s="81"/>
      <c r="BA120" s="82"/>
      <c r="BB120" s="83"/>
      <c r="BC120" s="44">
        <f t="shared" si="43"/>
        <v>0</v>
      </c>
      <c r="BD120" s="81"/>
      <c r="BE120" s="82"/>
      <c r="BF120" s="83"/>
      <c r="BG120" s="44">
        <f t="shared" si="44"/>
        <v>0</v>
      </c>
      <c r="BH120" s="81"/>
      <c r="BI120" s="82"/>
      <c r="BJ120" s="83"/>
      <c r="BK120" s="44">
        <f t="shared" si="45"/>
        <v>0</v>
      </c>
    </row>
    <row r="121" spans="1:63" ht="14.25" customHeight="1" x14ac:dyDescent="0.25">
      <c r="A121" s="41"/>
      <c r="B121" s="42"/>
      <c r="C121" s="42"/>
      <c r="D121" s="35">
        <v>87</v>
      </c>
      <c r="E121" s="84"/>
      <c r="F121" s="42"/>
      <c r="G121" s="48" t="str">
        <f t="shared" si="28"/>
        <v/>
      </c>
      <c r="H121" s="25" t="str">
        <f t="array" ref="H121">IF(I121="","",IFERROR(INDEX(Lid!$F:$F,MATCH($E121,Lid!$A:$A,0)),""))</f>
        <v/>
      </c>
      <c r="I121" s="93" t="str">
        <f t="shared" si="29"/>
        <v/>
      </c>
      <c r="J121" s="48" t="str">
        <f t="shared" si="30"/>
        <v/>
      </c>
      <c r="K121" s="25" t="str">
        <f>IF(I121="","",IFERROR($D$6&amp;" "&amp;LEFT(INDEX(Lid!$B:$B,MATCH($E121,Lid!$A:$A,0)),1)&amp;MID(INDEX(Lid!$B:$B,MATCH($E121,Lid!$A:$A,0)),FIND(" ",INDEX(Lid!$B:$B,MATCH($E121,Lid!$A:$A,0))),256),""))</f>
        <v/>
      </c>
      <c r="L121" s="44" t="str">
        <f t="shared" si="31"/>
        <v/>
      </c>
      <c r="M121" s="44" t="str">
        <f t="shared" si="32"/>
        <v/>
      </c>
      <c r="N121" s="44" t="str">
        <f t="shared" si="33"/>
        <v/>
      </c>
      <c r="O121" s="42"/>
      <c r="P121" s="81"/>
      <c r="Q121" s="82"/>
      <c r="R121" s="83"/>
      <c r="S121" s="44">
        <f t="shared" si="34"/>
        <v>0</v>
      </c>
      <c r="T121" s="81"/>
      <c r="U121" s="82"/>
      <c r="V121" s="83"/>
      <c r="W121" s="44">
        <f t="shared" si="35"/>
        <v>0</v>
      </c>
      <c r="X121" s="81"/>
      <c r="Y121" s="82"/>
      <c r="Z121" s="83"/>
      <c r="AA121" s="44">
        <f t="shared" si="36"/>
        <v>0</v>
      </c>
      <c r="AB121" s="81"/>
      <c r="AC121" s="82"/>
      <c r="AD121" s="83"/>
      <c r="AE121" s="44">
        <f t="shared" si="37"/>
        <v>0</v>
      </c>
      <c r="AF121" s="81"/>
      <c r="AG121" s="82"/>
      <c r="AH121" s="83"/>
      <c r="AI121" s="44">
        <f t="shared" si="38"/>
        <v>0</v>
      </c>
      <c r="AJ121" s="81"/>
      <c r="AK121" s="82"/>
      <c r="AL121" s="83"/>
      <c r="AM121" s="44">
        <f t="shared" si="39"/>
        <v>0</v>
      </c>
      <c r="AN121" s="81"/>
      <c r="AO121" s="82"/>
      <c r="AP121" s="83"/>
      <c r="AQ121" s="44">
        <f t="shared" si="40"/>
        <v>0</v>
      </c>
      <c r="AR121" s="81"/>
      <c r="AS121" s="82"/>
      <c r="AT121" s="83"/>
      <c r="AU121" s="44">
        <f t="shared" si="41"/>
        <v>0</v>
      </c>
      <c r="AV121" s="81"/>
      <c r="AW121" s="82"/>
      <c r="AX121" s="83"/>
      <c r="AY121" s="44">
        <f t="shared" si="42"/>
        <v>0</v>
      </c>
      <c r="AZ121" s="81"/>
      <c r="BA121" s="82"/>
      <c r="BB121" s="83"/>
      <c r="BC121" s="44">
        <f t="shared" si="43"/>
        <v>0</v>
      </c>
      <c r="BD121" s="81"/>
      <c r="BE121" s="82"/>
      <c r="BF121" s="83"/>
      <c r="BG121" s="44">
        <f t="shared" si="44"/>
        <v>0</v>
      </c>
      <c r="BH121" s="81"/>
      <c r="BI121" s="82"/>
      <c r="BJ121" s="83"/>
      <c r="BK121" s="44">
        <f t="shared" si="45"/>
        <v>0</v>
      </c>
    </row>
    <row r="122" spans="1:63" ht="14.25" customHeight="1" x14ac:dyDescent="0.25">
      <c r="A122" s="41"/>
      <c r="B122" s="42"/>
      <c r="C122" s="42"/>
      <c r="D122" s="35">
        <v>88</v>
      </c>
      <c r="E122" s="84"/>
      <c r="F122" s="42"/>
      <c r="G122" s="48" t="str">
        <f t="shared" si="28"/>
        <v/>
      </c>
      <c r="H122" s="25" t="str">
        <f t="array" ref="H122">IF(I122="","",IFERROR(INDEX(Lid!$F:$F,MATCH($E122,Lid!$A:$A,0)),""))</f>
        <v/>
      </c>
      <c r="I122" s="93" t="str">
        <f t="shared" si="29"/>
        <v/>
      </c>
      <c r="J122" s="48" t="str">
        <f t="shared" si="30"/>
        <v/>
      </c>
      <c r="K122" s="25" t="str">
        <f>IF(I122="","",IFERROR($D$6&amp;" "&amp;LEFT(INDEX(Lid!$B:$B,MATCH($E122,Lid!$A:$A,0)),1)&amp;MID(INDEX(Lid!$B:$B,MATCH($E122,Lid!$A:$A,0)),FIND(" ",INDEX(Lid!$B:$B,MATCH($E122,Lid!$A:$A,0))),256),""))</f>
        <v/>
      </c>
      <c r="L122" s="44" t="str">
        <f t="shared" si="31"/>
        <v/>
      </c>
      <c r="M122" s="44" t="str">
        <f t="shared" si="32"/>
        <v/>
      </c>
      <c r="N122" s="44" t="str">
        <f t="shared" si="33"/>
        <v/>
      </c>
      <c r="O122" s="42"/>
      <c r="P122" s="81"/>
      <c r="Q122" s="82"/>
      <c r="R122" s="83"/>
      <c r="S122" s="44">
        <f t="shared" si="34"/>
        <v>0</v>
      </c>
      <c r="T122" s="81"/>
      <c r="U122" s="82"/>
      <c r="V122" s="83"/>
      <c r="W122" s="44">
        <f t="shared" si="35"/>
        <v>0</v>
      </c>
      <c r="X122" s="81"/>
      <c r="Y122" s="82"/>
      <c r="Z122" s="83"/>
      <c r="AA122" s="44">
        <f t="shared" si="36"/>
        <v>0</v>
      </c>
      <c r="AB122" s="81"/>
      <c r="AC122" s="82"/>
      <c r="AD122" s="83"/>
      <c r="AE122" s="44">
        <f t="shared" si="37"/>
        <v>0</v>
      </c>
      <c r="AF122" s="81"/>
      <c r="AG122" s="82"/>
      <c r="AH122" s="83"/>
      <c r="AI122" s="44">
        <f t="shared" si="38"/>
        <v>0</v>
      </c>
      <c r="AJ122" s="81"/>
      <c r="AK122" s="82"/>
      <c r="AL122" s="83"/>
      <c r="AM122" s="44">
        <f t="shared" si="39"/>
        <v>0</v>
      </c>
      <c r="AN122" s="81"/>
      <c r="AO122" s="82"/>
      <c r="AP122" s="83"/>
      <c r="AQ122" s="44">
        <f t="shared" si="40"/>
        <v>0</v>
      </c>
      <c r="AR122" s="81"/>
      <c r="AS122" s="82"/>
      <c r="AT122" s="83"/>
      <c r="AU122" s="44">
        <f t="shared" si="41"/>
        <v>0</v>
      </c>
      <c r="AV122" s="81"/>
      <c r="AW122" s="82"/>
      <c r="AX122" s="83"/>
      <c r="AY122" s="44">
        <f t="shared" si="42"/>
        <v>0</v>
      </c>
      <c r="AZ122" s="81"/>
      <c r="BA122" s="82"/>
      <c r="BB122" s="83"/>
      <c r="BC122" s="44">
        <f t="shared" si="43"/>
        <v>0</v>
      </c>
      <c r="BD122" s="81"/>
      <c r="BE122" s="82"/>
      <c r="BF122" s="83"/>
      <c r="BG122" s="44">
        <f t="shared" si="44"/>
        <v>0</v>
      </c>
      <c r="BH122" s="81"/>
      <c r="BI122" s="82"/>
      <c r="BJ122" s="83"/>
      <c r="BK122" s="44">
        <f t="shared" si="45"/>
        <v>0</v>
      </c>
    </row>
    <row r="123" spans="1:63" ht="14.25" customHeight="1" x14ac:dyDescent="0.25">
      <c r="A123" s="41"/>
      <c r="B123" s="42"/>
      <c r="C123" s="42"/>
      <c r="D123" s="35">
        <v>89</v>
      </c>
      <c r="E123" s="84"/>
      <c r="F123" s="42"/>
      <c r="G123" s="48" t="str">
        <f t="shared" si="28"/>
        <v/>
      </c>
      <c r="H123" s="25" t="str">
        <f t="array" ref="H123">IF(I123="","",IFERROR(INDEX(Lid!$F:$F,MATCH($E123,Lid!$A:$A,0)),""))</f>
        <v/>
      </c>
      <c r="I123" s="93" t="str">
        <f t="shared" si="29"/>
        <v/>
      </c>
      <c r="J123" s="48" t="str">
        <f t="shared" si="30"/>
        <v/>
      </c>
      <c r="K123" s="25" t="str">
        <f>IF(I123="","",IFERROR($D$6&amp;" "&amp;LEFT(INDEX(Lid!$B:$B,MATCH($E123,Lid!$A:$A,0)),1)&amp;MID(INDEX(Lid!$B:$B,MATCH($E123,Lid!$A:$A,0)),FIND(" ",INDEX(Lid!$B:$B,MATCH($E123,Lid!$A:$A,0))),256),""))</f>
        <v/>
      </c>
      <c r="L123" s="44" t="str">
        <f t="shared" si="31"/>
        <v/>
      </c>
      <c r="M123" s="44" t="str">
        <f t="shared" si="32"/>
        <v/>
      </c>
      <c r="N123" s="44" t="str">
        <f t="shared" si="33"/>
        <v/>
      </c>
      <c r="O123" s="42"/>
      <c r="P123" s="81"/>
      <c r="Q123" s="82"/>
      <c r="R123" s="83"/>
      <c r="S123" s="44">
        <f t="shared" si="34"/>
        <v>0</v>
      </c>
      <c r="T123" s="81"/>
      <c r="U123" s="82"/>
      <c r="V123" s="83"/>
      <c r="W123" s="44">
        <f t="shared" si="35"/>
        <v>0</v>
      </c>
      <c r="X123" s="81"/>
      <c r="Y123" s="82"/>
      <c r="Z123" s="83"/>
      <c r="AA123" s="44">
        <f t="shared" si="36"/>
        <v>0</v>
      </c>
      <c r="AB123" s="81"/>
      <c r="AC123" s="82"/>
      <c r="AD123" s="83"/>
      <c r="AE123" s="44">
        <f t="shared" si="37"/>
        <v>0</v>
      </c>
      <c r="AF123" s="81"/>
      <c r="AG123" s="82"/>
      <c r="AH123" s="83"/>
      <c r="AI123" s="44">
        <f t="shared" si="38"/>
        <v>0</v>
      </c>
      <c r="AJ123" s="81"/>
      <c r="AK123" s="82"/>
      <c r="AL123" s="83"/>
      <c r="AM123" s="44">
        <f t="shared" si="39"/>
        <v>0</v>
      </c>
      <c r="AN123" s="81"/>
      <c r="AO123" s="82"/>
      <c r="AP123" s="83"/>
      <c r="AQ123" s="44">
        <f t="shared" si="40"/>
        <v>0</v>
      </c>
      <c r="AR123" s="81"/>
      <c r="AS123" s="82"/>
      <c r="AT123" s="83"/>
      <c r="AU123" s="44">
        <f t="shared" si="41"/>
        <v>0</v>
      </c>
      <c r="AV123" s="81"/>
      <c r="AW123" s="82"/>
      <c r="AX123" s="83"/>
      <c r="AY123" s="44">
        <f t="shared" si="42"/>
        <v>0</v>
      </c>
      <c r="AZ123" s="81"/>
      <c r="BA123" s="82"/>
      <c r="BB123" s="83"/>
      <c r="BC123" s="44">
        <f t="shared" si="43"/>
        <v>0</v>
      </c>
      <c r="BD123" s="81"/>
      <c r="BE123" s="82"/>
      <c r="BF123" s="83"/>
      <c r="BG123" s="44">
        <f t="shared" si="44"/>
        <v>0</v>
      </c>
      <c r="BH123" s="81"/>
      <c r="BI123" s="82"/>
      <c r="BJ123" s="83"/>
      <c r="BK123" s="44">
        <f t="shared" si="45"/>
        <v>0</v>
      </c>
    </row>
    <row r="124" spans="1:63" ht="14.25" customHeight="1" x14ac:dyDescent="0.25">
      <c r="A124" s="41"/>
      <c r="B124" s="42"/>
      <c r="C124" s="42"/>
      <c r="D124" s="35">
        <v>90</v>
      </c>
      <c r="E124" s="84"/>
      <c r="F124" s="42"/>
      <c r="G124" s="48" t="str">
        <f t="shared" si="28"/>
        <v/>
      </c>
      <c r="H124" s="25" t="str">
        <f t="array" ref="H124">IF(I124="","",IFERROR(INDEX(Lid!$F:$F,MATCH($E124,Lid!$A:$A,0)),""))</f>
        <v/>
      </c>
      <c r="I124" s="93" t="str">
        <f t="shared" si="29"/>
        <v/>
      </c>
      <c r="J124" s="48" t="str">
        <f t="shared" si="30"/>
        <v/>
      </c>
      <c r="K124" s="25" t="str">
        <f>IF(I124="","",IFERROR($D$6&amp;" "&amp;LEFT(INDEX(Lid!$B:$B,MATCH($E124,Lid!$A:$A,0)),1)&amp;MID(INDEX(Lid!$B:$B,MATCH($E124,Lid!$A:$A,0)),FIND(" ",INDEX(Lid!$B:$B,MATCH($E124,Lid!$A:$A,0))),256),""))</f>
        <v/>
      </c>
      <c r="L124" s="44" t="str">
        <f t="shared" si="31"/>
        <v/>
      </c>
      <c r="M124" s="44" t="str">
        <f t="shared" si="32"/>
        <v/>
      </c>
      <c r="N124" s="44" t="str">
        <f t="shared" si="33"/>
        <v/>
      </c>
      <c r="O124" s="42"/>
      <c r="P124" s="81"/>
      <c r="Q124" s="82"/>
      <c r="R124" s="83"/>
      <c r="S124" s="44">
        <f t="shared" si="34"/>
        <v>0</v>
      </c>
      <c r="T124" s="81"/>
      <c r="U124" s="82"/>
      <c r="V124" s="83"/>
      <c r="W124" s="44">
        <f t="shared" si="35"/>
        <v>0</v>
      </c>
      <c r="X124" s="81"/>
      <c r="Y124" s="82"/>
      <c r="Z124" s="83"/>
      <c r="AA124" s="44">
        <f t="shared" si="36"/>
        <v>0</v>
      </c>
      <c r="AB124" s="81"/>
      <c r="AC124" s="82"/>
      <c r="AD124" s="83"/>
      <c r="AE124" s="44">
        <f t="shared" si="37"/>
        <v>0</v>
      </c>
      <c r="AF124" s="81"/>
      <c r="AG124" s="82"/>
      <c r="AH124" s="83"/>
      <c r="AI124" s="44">
        <f t="shared" si="38"/>
        <v>0</v>
      </c>
      <c r="AJ124" s="81"/>
      <c r="AK124" s="82"/>
      <c r="AL124" s="83"/>
      <c r="AM124" s="44">
        <f t="shared" si="39"/>
        <v>0</v>
      </c>
      <c r="AN124" s="81"/>
      <c r="AO124" s="82"/>
      <c r="AP124" s="83"/>
      <c r="AQ124" s="44">
        <f t="shared" si="40"/>
        <v>0</v>
      </c>
      <c r="AR124" s="81"/>
      <c r="AS124" s="82"/>
      <c r="AT124" s="83"/>
      <c r="AU124" s="44">
        <f t="shared" si="41"/>
        <v>0</v>
      </c>
      <c r="AV124" s="81"/>
      <c r="AW124" s="82"/>
      <c r="AX124" s="83"/>
      <c r="AY124" s="44">
        <f t="shared" si="42"/>
        <v>0</v>
      </c>
      <c r="AZ124" s="81"/>
      <c r="BA124" s="82"/>
      <c r="BB124" s="83"/>
      <c r="BC124" s="44">
        <f t="shared" si="43"/>
        <v>0</v>
      </c>
      <c r="BD124" s="81"/>
      <c r="BE124" s="82"/>
      <c r="BF124" s="83"/>
      <c r="BG124" s="44">
        <f t="shared" si="44"/>
        <v>0</v>
      </c>
      <c r="BH124" s="81"/>
      <c r="BI124" s="82"/>
      <c r="BJ124" s="83"/>
      <c r="BK124" s="44">
        <f t="shared" si="45"/>
        <v>0</v>
      </c>
    </row>
    <row r="125" spans="1:63" ht="14.25" customHeight="1" x14ac:dyDescent="0.25">
      <c r="A125" s="41"/>
      <c r="B125" s="42"/>
      <c r="C125" s="42"/>
      <c r="D125" s="35">
        <v>91</v>
      </c>
      <c r="E125" s="84"/>
      <c r="F125" s="42"/>
      <c r="G125" s="48" t="str">
        <f t="shared" si="28"/>
        <v/>
      </c>
      <c r="H125" s="25" t="str">
        <f t="array" ref="H125">IF(I125="","",IFERROR(INDEX(Lid!$F:$F,MATCH($E125,Lid!$A:$A,0)),""))</f>
        <v/>
      </c>
      <c r="I125" s="93" t="str">
        <f t="shared" si="29"/>
        <v/>
      </c>
      <c r="J125" s="48" t="str">
        <f t="shared" si="30"/>
        <v/>
      </c>
      <c r="K125" s="25" t="str">
        <f>IF(I125="","",IFERROR($D$6&amp;" "&amp;LEFT(INDEX(Lid!$B:$B,MATCH($E125,Lid!$A:$A,0)),1)&amp;MID(INDEX(Lid!$B:$B,MATCH($E125,Lid!$A:$A,0)),FIND(" ",INDEX(Lid!$B:$B,MATCH($E125,Lid!$A:$A,0))),256),""))</f>
        <v/>
      </c>
      <c r="L125" s="44" t="str">
        <f t="shared" si="31"/>
        <v/>
      </c>
      <c r="M125" s="44" t="str">
        <f t="shared" si="32"/>
        <v/>
      </c>
      <c r="N125" s="44" t="str">
        <f t="shared" si="33"/>
        <v/>
      </c>
      <c r="O125" s="42"/>
      <c r="P125" s="81"/>
      <c r="Q125" s="82"/>
      <c r="R125" s="83"/>
      <c r="S125" s="44">
        <f t="shared" si="34"/>
        <v>0</v>
      </c>
      <c r="T125" s="81"/>
      <c r="U125" s="82"/>
      <c r="V125" s="83"/>
      <c r="W125" s="44">
        <f t="shared" si="35"/>
        <v>0</v>
      </c>
      <c r="X125" s="81"/>
      <c r="Y125" s="82"/>
      <c r="Z125" s="83"/>
      <c r="AA125" s="44">
        <f t="shared" si="36"/>
        <v>0</v>
      </c>
      <c r="AB125" s="81"/>
      <c r="AC125" s="82"/>
      <c r="AD125" s="83"/>
      <c r="AE125" s="44">
        <f t="shared" si="37"/>
        <v>0</v>
      </c>
      <c r="AF125" s="81"/>
      <c r="AG125" s="82"/>
      <c r="AH125" s="83"/>
      <c r="AI125" s="44">
        <f t="shared" si="38"/>
        <v>0</v>
      </c>
      <c r="AJ125" s="81"/>
      <c r="AK125" s="82"/>
      <c r="AL125" s="83"/>
      <c r="AM125" s="44">
        <f t="shared" si="39"/>
        <v>0</v>
      </c>
      <c r="AN125" s="81"/>
      <c r="AO125" s="82"/>
      <c r="AP125" s="83"/>
      <c r="AQ125" s="44">
        <f t="shared" si="40"/>
        <v>0</v>
      </c>
      <c r="AR125" s="81"/>
      <c r="AS125" s="82"/>
      <c r="AT125" s="83"/>
      <c r="AU125" s="44">
        <f t="shared" si="41"/>
        <v>0</v>
      </c>
      <c r="AV125" s="81"/>
      <c r="AW125" s="82"/>
      <c r="AX125" s="83"/>
      <c r="AY125" s="44">
        <f t="shared" si="42"/>
        <v>0</v>
      </c>
      <c r="AZ125" s="81"/>
      <c r="BA125" s="82"/>
      <c r="BB125" s="83"/>
      <c r="BC125" s="44">
        <f t="shared" si="43"/>
        <v>0</v>
      </c>
      <c r="BD125" s="81"/>
      <c r="BE125" s="82"/>
      <c r="BF125" s="83"/>
      <c r="BG125" s="44">
        <f t="shared" si="44"/>
        <v>0</v>
      </c>
      <c r="BH125" s="81"/>
      <c r="BI125" s="82"/>
      <c r="BJ125" s="83"/>
      <c r="BK125" s="44">
        <f t="shared" si="45"/>
        <v>0</v>
      </c>
    </row>
    <row r="126" spans="1:63" ht="14.25" customHeight="1" x14ac:dyDescent="0.25">
      <c r="A126" s="41"/>
      <c r="B126" s="42"/>
      <c r="C126" s="42"/>
      <c r="D126" s="35">
        <v>92</v>
      </c>
      <c r="E126" s="84"/>
      <c r="F126" s="42"/>
      <c r="G126" s="48" t="str">
        <f t="shared" si="28"/>
        <v/>
      </c>
      <c r="H126" s="25" t="str">
        <f t="array" ref="H126">IF(I126="","",IFERROR(INDEX(Lid!$F:$F,MATCH($E126,Lid!$A:$A,0)),""))</f>
        <v/>
      </c>
      <c r="I126" s="93" t="str">
        <f t="shared" si="29"/>
        <v/>
      </c>
      <c r="J126" s="48" t="str">
        <f t="shared" si="30"/>
        <v/>
      </c>
      <c r="K126" s="25" t="str">
        <f>IF(I126="","",IFERROR($D$6&amp;" "&amp;LEFT(INDEX(Lid!$B:$B,MATCH($E126,Lid!$A:$A,0)),1)&amp;MID(INDEX(Lid!$B:$B,MATCH($E126,Lid!$A:$A,0)),FIND(" ",INDEX(Lid!$B:$B,MATCH($E126,Lid!$A:$A,0))),256),""))</f>
        <v/>
      </c>
      <c r="L126" s="44" t="str">
        <f t="shared" si="31"/>
        <v/>
      </c>
      <c r="M126" s="44" t="str">
        <f t="shared" si="32"/>
        <v/>
      </c>
      <c r="N126" s="44" t="str">
        <f t="shared" si="33"/>
        <v/>
      </c>
      <c r="O126" s="42"/>
      <c r="P126" s="81"/>
      <c r="Q126" s="82"/>
      <c r="R126" s="83"/>
      <c r="S126" s="44">
        <f t="shared" si="34"/>
        <v>0</v>
      </c>
      <c r="T126" s="81"/>
      <c r="U126" s="82"/>
      <c r="V126" s="83"/>
      <c r="W126" s="44">
        <f t="shared" si="35"/>
        <v>0</v>
      </c>
      <c r="X126" s="81"/>
      <c r="Y126" s="82"/>
      <c r="Z126" s="83"/>
      <c r="AA126" s="44">
        <f t="shared" si="36"/>
        <v>0</v>
      </c>
      <c r="AB126" s="81"/>
      <c r="AC126" s="82"/>
      <c r="AD126" s="83"/>
      <c r="AE126" s="44">
        <f t="shared" si="37"/>
        <v>0</v>
      </c>
      <c r="AF126" s="81"/>
      <c r="AG126" s="82"/>
      <c r="AH126" s="83"/>
      <c r="AI126" s="44">
        <f t="shared" si="38"/>
        <v>0</v>
      </c>
      <c r="AJ126" s="81"/>
      <c r="AK126" s="82"/>
      <c r="AL126" s="83"/>
      <c r="AM126" s="44">
        <f t="shared" si="39"/>
        <v>0</v>
      </c>
      <c r="AN126" s="81"/>
      <c r="AO126" s="82"/>
      <c r="AP126" s="83"/>
      <c r="AQ126" s="44">
        <f t="shared" si="40"/>
        <v>0</v>
      </c>
      <c r="AR126" s="81"/>
      <c r="AS126" s="82"/>
      <c r="AT126" s="83"/>
      <c r="AU126" s="44">
        <f t="shared" si="41"/>
        <v>0</v>
      </c>
      <c r="AV126" s="81"/>
      <c r="AW126" s="82"/>
      <c r="AX126" s="83"/>
      <c r="AY126" s="44">
        <f t="shared" si="42"/>
        <v>0</v>
      </c>
      <c r="AZ126" s="81"/>
      <c r="BA126" s="82"/>
      <c r="BB126" s="83"/>
      <c r="BC126" s="44">
        <f t="shared" si="43"/>
        <v>0</v>
      </c>
      <c r="BD126" s="81"/>
      <c r="BE126" s="82"/>
      <c r="BF126" s="83"/>
      <c r="BG126" s="44">
        <f t="shared" si="44"/>
        <v>0</v>
      </c>
      <c r="BH126" s="81"/>
      <c r="BI126" s="82"/>
      <c r="BJ126" s="83"/>
      <c r="BK126" s="44">
        <f t="shared" si="45"/>
        <v>0</v>
      </c>
    </row>
    <row r="127" spans="1:63" ht="14.25" customHeight="1" x14ac:dyDescent="0.25">
      <c r="A127" s="41"/>
      <c r="B127" s="42"/>
      <c r="C127" s="42"/>
      <c r="D127" s="35">
        <v>93</v>
      </c>
      <c r="E127" s="84"/>
      <c r="F127" s="42"/>
      <c r="G127" s="48" t="str">
        <f t="shared" si="28"/>
        <v/>
      </c>
      <c r="H127" s="25" t="str">
        <f t="array" ref="H127">IF(I127="","",IFERROR(INDEX(Lid!$F:$F,MATCH($E127,Lid!$A:$A,0)),""))</f>
        <v/>
      </c>
      <c r="I127" s="93" t="str">
        <f t="shared" si="29"/>
        <v/>
      </c>
      <c r="J127" s="48" t="str">
        <f t="shared" si="30"/>
        <v/>
      </c>
      <c r="K127" s="25" t="str">
        <f>IF(I127="","",IFERROR($D$6&amp;" "&amp;LEFT(INDEX(Lid!$B:$B,MATCH($E127,Lid!$A:$A,0)),1)&amp;MID(INDEX(Lid!$B:$B,MATCH($E127,Lid!$A:$A,0)),FIND(" ",INDEX(Lid!$B:$B,MATCH($E127,Lid!$A:$A,0))),256),""))</f>
        <v/>
      </c>
      <c r="L127" s="44" t="str">
        <f t="shared" si="31"/>
        <v/>
      </c>
      <c r="M127" s="44" t="str">
        <f t="shared" si="32"/>
        <v/>
      </c>
      <c r="N127" s="44" t="str">
        <f t="shared" si="33"/>
        <v/>
      </c>
      <c r="O127" s="42"/>
      <c r="P127" s="81"/>
      <c r="Q127" s="82"/>
      <c r="R127" s="83"/>
      <c r="S127" s="44">
        <f t="shared" si="34"/>
        <v>0</v>
      </c>
      <c r="T127" s="81"/>
      <c r="U127" s="82"/>
      <c r="V127" s="83"/>
      <c r="W127" s="44">
        <f t="shared" si="35"/>
        <v>0</v>
      </c>
      <c r="X127" s="81"/>
      <c r="Y127" s="82"/>
      <c r="Z127" s="83"/>
      <c r="AA127" s="44">
        <f t="shared" si="36"/>
        <v>0</v>
      </c>
      <c r="AB127" s="81"/>
      <c r="AC127" s="82"/>
      <c r="AD127" s="83"/>
      <c r="AE127" s="44">
        <f t="shared" si="37"/>
        <v>0</v>
      </c>
      <c r="AF127" s="81"/>
      <c r="AG127" s="82"/>
      <c r="AH127" s="83"/>
      <c r="AI127" s="44">
        <f t="shared" si="38"/>
        <v>0</v>
      </c>
      <c r="AJ127" s="81"/>
      <c r="AK127" s="82"/>
      <c r="AL127" s="83"/>
      <c r="AM127" s="44">
        <f t="shared" si="39"/>
        <v>0</v>
      </c>
      <c r="AN127" s="81"/>
      <c r="AO127" s="82"/>
      <c r="AP127" s="83"/>
      <c r="AQ127" s="44">
        <f t="shared" si="40"/>
        <v>0</v>
      </c>
      <c r="AR127" s="81"/>
      <c r="AS127" s="82"/>
      <c r="AT127" s="83"/>
      <c r="AU127" s="44">
        <f t="shared" si="41"/>
        <v>0</v>
      </c>
      <c r="AV127" s="81"/>
      <c r="AW127" s="82"/>
      <c r="AX127" s="83"/>
      <c r="AY127" s="44">
        <f t="shared" si="42"/>
        <v>0</v>
      </c>
      <c r="AZ127" s="81"/>
      <c r="BA127" s="82"/>
      <c r="BB127" s="83"/>
      <c r="BC127" s="44">
        <f t="shared" si="43"/>
        <v>0</v>
      </c>
      <c r="BD127" s="81"/>
      <c r="BE127" s="82"/>
      <c r="BF127" s="83"/>
      <c r="BG127" s="44">
        <f t="shared" si="44"/>
        <v>0</v>
      </c>
      <c r="BH127" s="81"/>
      <c r="BI127" s="82"/>
      <c r="BJ127" s="83"/>
      <c r="BK127" s="44">
        <f t="shared" si="45"/>
        <v>0</v>
      </c>
    </row>
    <row r="128" spans="1:63" ht="14.25" customHeight="1" x14ac:dyDescent="0.25">
      <c r="A128" s="41"/>
      <c r="B128" s="42"/>
      <c r="C128" s="42"/>
      <c r="D128" s="35">
        <v>94</v>
      </c>
      <c r="E128" s="84"/>
      <c r="F128" s="42"/>
      <c r="G128" s="48" t="str">
        <f t="shared" si="28"/>
        <v/>
      </c>
      <c r="H128" s="25" t="str">
        <f t="array" ref="H128">IF(I128="","",IFERROR(INDEX(Lid!$F:$F,MATCH($E128,Lid!$A:$A,0)),""))</f>
        <v/>
      </c>
      <c r="I128" s="93" t="str">
        <f t="shared" si="29"/>
        <v/>
      </c>
      <c r="J128" s="48" t="str">
        <f t="shared" si="30"/>
        <v/>
      </c>
      <c r="K128" s="25" t="str">
        <f>IF(I128="","",IFERROR($D$6&amp;" "&amp;LEFT(INDEX(Lid!$B:$B,MATCH($E128,Lid!$A:$A,0)),1)&amp;MID(INDEX(Lid!$B:$B,MATCH($E128,Lid!$A:$A,0)),FIND(" ",INDEX(Lid!$B:$B,MATCH($E128,Lid!$A:$A,0))),256),""))</f>
        <v/>
      </c>
      <c r="L128" s="44" t="str">
        <f t="shared" si="31"/>
        <v/>
      </c>
      <c r="M128" s="44" t="str">
        <f t="shared" si="32"/>
        <v/>
      </c>
      <c r="N128" s="44" t="str">
        <f t="shared" si="33"/>
        <v/>
      </c>
      <c r="O128" s="42"/>
      <c r="P128" s="81"/>
      <c r="Q128" s="82"/>
      <c r="R128" s="83"/>
      <c r="S128" s="44">
        <f t="shared" si="34"/>
        <v>0</v>
      </c>
      <c r="T128" s="81"/>
      <c r="U128" s="82"/>
      <c r="V128" s="83"/>
      <c r="W128" s="44">
        <f t="shared" si="35"/>
        <v>0</v>
      </c>
      <c r="X128" s="81"/>
      <c r="Y128" s="82"/>
      <c r="Z128" s="83"/>
      <c r="AA128" s="44">
        <f t="shared" si="36"/>
        <v>0</v>
      </c>
      <c r="AB128" s="81"/>
      <c r="AC128" s="82"/>
      <c r="AD128" s="83"/>
      <c r="AE128" s="44">
        <f t="shared" si="37"/>
        <v>0</v>
      </c>
      <c r="AF128" s="81"/>
      <c r="AG128" s="82"/>
      <c r="AH128" s="83"/>
      <c r="AI128" s="44">
        <f t="shared" si="38"/>
        <v>0</v>
      </c>
      <c r="AJ128" s="81"/>
      <c r="AK128" s="82"/>
      <c r="AL128" s="83"/>
      <c r="AM128" s="44">
        <f t="shared" si="39"/>
        <v>0</v>
      </c>
      <c r="AN128" s="81"/>
      <c r="AO128" s="82"/>
      <c r="AP128" s="83"/>
      <c r="AQ128" s="44">
        <f t="shared" si="40"/>
        <v>0</v>
      </c>
      <c r="AR128" s="81"/>
      <c r="AS128" s="82"/>
      <c r="AT128" s="83"/>
      <c r="AU128" s="44">
        <f t="shared" si="41"/>
        <v>0</v>
      </c>
      <c r="AV128" s="81"/>
      <c r="AW128" s="82"/>
      <c r="AX128" s="83"/>
      <c r="AY128" s="44">
        <f t="shared" si="42"/>
        <v>0</v>
      </c>
      <c r="AZ128" s="81"/>
      <c r="BA128" s="82"/>
      <c r="BB128" s="83"/>
      <c r="BC128" s="44">
        <f t="shared" si="43"/>
        <v>0</v>
      </c>
      <c r="BD128" s="81"/>
      <c r="BE128" s="82"/>
      <c r="BF128" s="83"/>
      <c r="BG128" s="44">
        <f t="shared" si="44"/>
        <v>0</v>
      </c>
      <c r="BH128" s="81"/>
      <c r="BI128" s="82"/>
      <c r="BJ128" s="83"/>
      <c r="BK128" s="44">
        <f t="shared" si="45"/>
        <v>0</v>
      </c>
    </row>
    <row r="129" spans="1:63" ht="14.25" customHeight="1" x14ac:dyDescent="0.25">
      <c r="A129" s="41"/>
      <c r="B129" s="42"/>
      <c r="C129" s="42"/>
      <c r="D129" s="35">
        <v>95</v>
      </c>
      <c r="E129" s="84"/>
      <c r="F129" s="42"/>
      <c r="G129" s="48" t="str">
        <f t="shared" si="28"/>
        <v/>
      </c>
      <c r="H129" s="25" t="str">
        <f t="array" ref="H129">IF(I129="","",IFERROR(INDEX(Lid!$F:$F,MATCH($E129,Lid!$A:$A,0)),""))</f>
        <v/>
      </c>
      <c r="I129" s="93" t="str">
        <f t="shared" si="29"/>
        <v/>
      </c>
      <c r="J129" s="48" t="str">
        <f t="shared" si="30"/>
        <v/>
      </c>
      <c r="K129" s="25" t="str">
        <f>IF(I129="","",IFERROR($D$6&amp;" "&amp;LEFT(INDEX(Lid!$B:$B,MATCH($E129,Lid!$A:$A,0)),1)&amp;MID(INDEX(Lid!$B:$B,MATCH($E129,Lid!$A:$A,0)),FIND(" ",INDEX(Lid!$B:$B,MATCH($E129,Lid!$A:$A,0))),256),""))</f>
        <v/>
      </c>
      <c r="L129" s="44" t="str">
        <f t="shared" si="31"/>
        <v/>
      </c>
      <c r="M129" s="44" t="str">
        <f t="shared" si="32"/>
        <v/>
      </c>
      <c r="N129" s="44" t="str">
        <f t="shared" si="33"/>
        <v/>
      </c>
      <c r="O129" s="42"/>
      <c r="P129" s="81"/>
      <c r="Q129" s="82"/>
      <c r="R129" s="83"/>
      <c r="S129" s="44">
        <f t="shared" si="34"/>
        <v>0</v>
      </c>
      <c r="T129" s="81"/>
      <c r="U129" s="82"/>
      <c r="V129" s="83"/>
      <c r="W129" s="44">
        <f t="shared" si="35"/>
        <v>0</v>
      </c>
      <c r="X129" s="81"/>
      <c r="Y129" s="82"/>
      <c r="Z129" s="83"/>
      <c r="AA129" s="44">
        <f t="shared" si="36"/>
        <v>0</v>
      </c>
      <c r="AB129" s="81"/>
      <c r="AC129" s="82"/>
      <c r="AD129" s="83"/>
      <c r="AE129" s="44">
        <f t="shared" si="37"/>
        <v>0</v>
      </c>
      <c r="AF129" s="81"/>
      <c r="AG129" s="82"/>
      <c r="AH129" s="83"/>
      <c r="AI129" s="44">
        <f t="shared" si="38"/>
        <v>0</v>
      </c>
      <c r="AJ129" s="81"/>
      <c r="AK129" s="82"/>
      <c r="AL129" s="83"/>
      <c r="AM129" s="44">
        <f t="shared" si="39"/>
        <v>0</v>
      </c>
      <c r="AN129" s="81"/>
      <c r="AO129" s="82"/>
      <c r="AP129" s="83"/>
      <c r="AQ129" s="44">
        <f t="shared" si="40"/>
        <v>0</v>
      </c>
      <c r="AR129" s="81"/>
      <c r="AS129" s="82"/>
      <c r="AT129" s="83"/>
      <c r="AU129" s="44">
        <f t="shared" si="41"/>
        <v>0</v>
      </c>
      <c r="AV129" s="81"/>
      <c r="AW129" s="82"/>
      <c r="AX129" s="83"/>
      <c r="AY129" s="44">
        <f t="shared" si="42"/>
        <v>0</v>
      </c>
      <c r="AZ129" s="81"/>
      <c r="BA129" s="82"/>
      <c r="BB129" s="83"/>
      <c r="BC129" s="44">
        <f t="shared" si="43"/>
        <v>0</v>
      </c>
      <c r="BD129" s="81"/>
      <c r="BE129" s="82"/>
      <c r="BF129" s="83"/>
      <c r="BG129" s="44">
        <f t="shared" si="44"/>
        <v>0</v>
      </c>
      <c r="BH129" s="81"/>
      <c r="BI129" s="82"/>
      <c r="BJ129" s="83"/>
      <c r="BK129" s="44">
        <f t="shared" si="45"/>
        <v>0</v>
      </c>
    </row>
    <row r="130" spans="1:63" ht="14.25" customHeight="1" x14ac:dyDescent="0.25">
      <c r="A130" s="41"/>
      <c r="B130" s="42"/>
      <c r="C130" s="42"/>
      <c r="D130" s="35">
        <v>96</v>
      </c>
      <c r="E130" s="84"/>
      <c r="F130" s="42"/>
      <c r="G130" s="48" t="str">
        <f t="shared" si="28"/>
        <v/>
      </c>
      <c r="H130" s="25" t="str">
        <f t="array" ref="H130">IF(I130="","",IFERROR(INDEX(Lid!$F:$F,MATCH($E130,Lid!$A:$A,0)),""))</f>
        <v/>
      </c>
      <c r="I130" s="93" t="str">
        <f t="shared" si="29"/>
        <v/>
      </c>
      <c r="J130" s="48" t="str">
        <f t="shared" si="30"/>
        <v/>
      </c>
      <c r="K130" s="25" t="str">
        <f>IF(I130="","",IFERROR($D$6&amp;" "&amp;LEFT(INDEX(Lid!$B:$B,MATCH($E130,Lid!$A:$A,0)),1)&amp;MID(INDEX(Lid!$B:$B,MATCH($E130,Lid!$A:$A,0)),FIND(" ",INDEX(Lid!$B:$B,MATCH($E130,Lid!$A:$A,0))),256),""))</f>
        <v/>
      </c>
      <c r="L130" s="44" t="str">
        <f t="shared" si="31"/>
        <v/>
      </c>
      <c r="M130" s="44" t="str">
        <f t="shared" si="32"/>
        <v/>
      </c>
      <c r="N130" s="44" t="str">
        <f t="shared" si="33"/>
        <v/>
      </c>
      <c r="O130" s="42"/>
      <c r="P130" s="81"/>
      <c r="Q130" s="82"/>
      <c r="R130" s="83"/>
      <c r="S130" s="44">
        <f t="shared" si="34"/>
        <v>0</v>
      </c>
      <c r="T130" s="81"/>
      <c r="U130" s="82"/>
      <c r="V130" s="83"/>
      <c r="W130" s="44">
        <f t="shared" si="35"/>
        <v>0</v>
      </c>
      <c r="X130" s="81"/>
      <c r="Y130" s="82"/>
      <c r="Z130" s="83"/>
      <c r="AA130" s="44">
        <f t="shared" si="36"/>
        <v>0</v>
      </c>
      <c r="AB130" s="81"/>
      <c r="AC130" s="82"/>
      <c r="AD130" s="83"/>
      <c r="AE130" s="44">
        <f t="shared" si="37"/>
        <v>0</v>
      </c>
      <c r="AF130" s="81"/>
      <c r="AG130" s="82"/>
      <c r="AH130" s="83"/>
      <c r="AI130" s="44">
        <f t="shared" si="38"/>
        <v>0</v>
      </c>
      <c r="AJ130" s="81"/>
      <c r="AK130" s="82"/>
      <c r="AL130" s="83"/>
      <c r="AM130" s="44">
        <f t="shared" si="39"/>
        <v>0</v>
      </c>
      <c r="AN130" s="81"/>
      <c r="AO130" s="82"/>
      <c r="AP130" s="83"/>
      <c r="AQ130" s="44">
        <f t="shared" si="40"/>
        <v>0</v>
      </c>
      <c r="AR130" s="81"/>
      <c r="AS130" s="82"/>
      <c r="AT130" s="83"/>
      <c r="AU130" s="44">
        <f t="shared" si="41"/>
        <v>0</v>
      </c>
      <c r="AV130" s="81"/>
      <c r="AW130" s="82"/>
      <c r="AX130" s="83"/>
      <c r="AY130" s="44">
        <f t="shared" si="42"/>
        <v>0</v>
      </c>
      <c r="AZ130" s="81"/>
      <c r="BA130" s="82"/>
      <c r="BB130" s="83"/>
      <c r="BC130" s="44">
        <f t="shared" si="43"/>
        <v>0</v>
      </c>
      <c r="BD130" s="81"/>
      <c r="BE130" s="82"/>
      <c r="BF130" s="83"/>
      <c r="BG130" s="44">
        <f t="shared" si="44"/>
        <v>0</v>
      </c>
      <c r="BH130" s="81"/>
      <c r="BI130" s="82"/>
      <c r="BJ130" s="83"/>
      <c r="BK130" s="44">
        <f t="shared" si="45"/>
        <v>0</v>
      </c>
    </row>
    <row r="131" spans="1:63" ht="14.25" customHeight="1" x14ac:dyDescent="0.25">
      <c r="A131" s="41"/>
      <c r="B131" s="42"/>
      <c r="C131" s="42"/>
      <c r="D131" s="35">
        <v>97</v>
      </c>
      <c r="E131" s="84"/>
      <c r="F131" s="42"/>
      <c r="G131" s="48" t="str">
        <f t="shared" si="28"/>
        <v/>
      </c>
      <c r="H131" s="25" t="str">
        <f t="array" ref="H131">IF(I131="","",IFERROR(INDEX(Lid!$F:$F,MATCH($E131,Lid!$A:$A,0)),""))</f>
        <v/>
      </c>
      <c r="I131" s="93" t="str">
        <f t="shared" si="29"/>
        <v/>
      </c>
      <c r="J131" s="48" t="str">
        <f t="shared" si="30"/>
        <v/>
      </c>
      <c r="K131" s="25" t="str">
        <f>IF(I131="","",IFERROR($D$6&amp;" "&amp;LEFT(INDEX(Lid!$B:$B,MATCH($E131,Lid!$A:$A,0)),1)&amp;MID(INDEX(Lid!$B:$B,MATCH($E131,Lid!$A:$A,0)),FIND(" ",INDEX(Lid!$B:$B,MATCH($E131,Lid!$A:$A,0))),256),""))</f>
        <v/>
      </c>
      <c r="L131" s="44" t="str">
        <f t="shared" si="31"/>
        <v/>
      </c>
      <c r="M131" s="44" t="str">
        <f t="shared" si="32"/>
        <v/>
      </c>
      <c r="N131" s="44" t="str">
        <f t="shared" si="33"/>
        <v/>
      </c>
      <c r="O131" s="42"/>
      <c r="P131" s="81"/>
      <c r="Q131" s="82"/>
      <c r="R131" s="83"/>
      <c r="S131" s="44">
        <f t="shared" si="34"/>
        <v>0</v>
      </c>
      <c r="T131" s="81"/>
      <c r="U131" s="82"/>
      <c r="V131" s="83"/>
      <c r="W131" s="44">
        <f t="shared" si="35"/>
        <v>0</v>
      </c>
      <c r="X131" s="81"/>
      <c r="Y131" s="82"/>
      <c r="Z131" s="83"/>
      <c r="AA131" s="44">
        <f t="shared" si="36"/>
        <v>0</v>
      </c>
      <c r="AB131" s="81"/>
      <c r="AC131" s="82"/>
      <c r="AD131" s="83"/>
      <c r="AE131" s="44">
        <f t="shared" si="37"/>
        <v>0</v>
      </c>
      <c r="AF131" s="81"/>
      <c r="AG131" s="82"/>
      <c r="AH131" s="83"/>
      <c r="AI131" s="44">
        <f t="shared" si="38"/>
        <v>0</v>
      </c>
      <c r="AJ131" s="81"/>
      <c r="AK131" s="82"/>
      <c r="AL131" s="83"/>
      <c r="AM131" s="44">
        <f t="shared" si="39"/>
        <v>0</v>
      </c>
      <c r="AN131" s="81"/>
      <c r="AO131" s="82"/>
      <c r="AP131" s="83"/>
      <c r="AQ131" s="44">
        <f t="shared" si="40"/>
        <v>0</v>
      </c>
      <c r="AR131" s="81"/>
      <c r="AS131" s="82"/>
      <c r="AT131" s="83"/>
      <c r="AU131" s="44">
        <f t="shared" si="41"/>
        <v>0</v>
      </c>
      <c r="AV131" s="81"/>
      <c r="AW131" s="82"/>
      <c r="AX131" s="83"/>
      <c r="AY131" s="44">
        <f t="shared" si="42"/>
        <v>0</v>
      </c>
      <c r="AZ131" s="81"/>
      <c r="BA131" s="82"/>
      <c r="BB131" s="83"/>
      <c r="BC131" s="44">
        <f t="shared" si="43"/>
        <v>0</v>
      </c>
      <c r="BD131" s="81"/>
      <c r="BE131" s="82"/>
      <c r="BF131" s="83"/>
      <c r="BG131" s="44">
        <f t="shared" si="44"/>
        <v>0</v>
      </c>
      <c r="BH131" s="81"/>
      <c r="BI131" s="82"/>
      <c r="BJ131" s="83"/>
      <c r="BK131" s="44">
        <f t="shared" si="45"/>
        <v>0</v>
      </c>
    </row>
    <row r="132" spans="1:63" ht="14.25" customHeight="1" x14ac:dyDescent="0.25">
      <c r="A132" s="41"/>
      <c r="B132" s="42"/>
      <c r="C132" s="42"/>
      <c r="D132" s="35">
        <v>98</v>
      </c>
      <c r="E132" s="84"/>
      <c r="F132" s="42"/>
      <c r="G132" s="48" t="str">
        <f t="shared" si="28"/>
        <v/>
      </c>
      <c r="H132" s="25" t="str">
        <f t="array" ref="H132">IF(I132="","",IFERROR(INDEX(Lid!$F:$F,MATCH($E132,Lid!$A:$A,0)),""))</f>
        <v/>
      </c>
      <c r="I132" s="93" t="str">
        <f t="shared" si="29"/>
        <v/>
      </c>
      <c r="J132" s="48" t="str">
        <f t="shared" si="30"/>
        <v/>
      </c>
      <c r="K132" s="25" t="str">
        <f>IF(I132="","",IFERROR($D$6&amp;" "&amp;LEFT(INDEX(Lid!$B:$B,MATCH($E132,Lid!$A:$A,0)),1)&amp;MID(INDEX(Lid!$B:$B,MATCH($E132,Lid!$A:$A,0)),FIND(" ",INDEX(Lid!$B:$B,MATCH($E132,Lid!$A:$A,0))),256),""))</f>
        <v/>
      </c>
      <c r="L132" s="44" t="str">
        <f t="shared" si="31"/>
        <v/>
      </c>
      <c r="M132" s="44" t="str">
        <f t="shared" si="32"/>
        <v/>
      </c>
      <c r="N132" s="44" t="str">
        <f t="shared" si="33"/>
        <v/>
      </c>
      <c r="O132" s="42"/>
      <c r="P132" s="81"/>
      <c r="Q132" s="82"/>
      <c r="R132" s="83"/>
      <c r="S132" s="44">
        <f t="shared" si="34"/>
        <v>0</v>
      </c>
      <c r="T132" s="81"/>
      <c r="U132" s="82"/>
      <c r="V132" s="83"/>
      <c r="W132" s="44">
        <f t="shared" si="35"/>
        <v>0</v>
      </c>
      <c r="X132" s="81"/>
      <c r="Y132" s="82"/>
      <c r="Z132" s="83"/>
      <c r="AA132" s="44">
        <f t="shared" si="36"/>
        <v>0</v>
      </c>
      <c r="AB132" s="81"/>
      <c r="AC132" s="82"/>
      <c r="AD132" s="83"/>
      <c r="AE132" s="44">
        <f t="shared" si="37"/>
        <v>0</v>
      </c>
      <c r="AF132" s="81"/>
      <c r="AG132" s="82"/>
      <c r="AH132" s="83"/>
      <c r="AI132" s="44">
        <f t="shared" si="38"/>
        <v>0</v>
      </c>
      <c r="AJ132" s="81"/>
      <c r="AK132" s="82"/>
      <c r="AL132" s="83"/>
      <c r="AM132" s="44">
        <f t="shared" si="39"/>
        <v>0</v>
      </c>
      <c r="AN132" s="81"/>
      <c r="AO132" s="82"/>
      <c r="AP132" s="83"/>
      <c r="AQ132" s="44">
        <f t="shared" si="40"/>
        <v>0</v>
      </c>
      <c r="AR132" s="81"/>
      <c r="AS132" s="82"/>
      <c r="AT132" s="83"/>
      <c r="AU132" s="44">
        <f t="shared" si="41"/>
        <v>0</v>
      </c>
      <c r="AV132" s="81"/>
      <c r="AW132" s="82"/>
      <c r="AX132" s="83"/>
      <c r="AY132" s="44">
        <f t="shared" si="42"/>
        <v>0</v>
      </c>
      <c r="AZ132" s="81"/>
      <c r="BA132" s="82"/>
      <c r="BB132" s="83"/>
      <c r="BC132" s="44">
        <f t="shared" si="43"/>
        <v>0</v>
      </c>
      <c r="BD132" s="81"/>
      <c r="BE132" s="82"/>
      <c r="BF132" s="83"/>
      <c r="BG132" s="44">
        <f t="shared" si="44"/>
        <v>0</v>
      </c>
      <c r="BH132" s="81"/>
      <c r="BI132" s="82"/>
      <c r="BJ132" s="83"/>
      <c r="BK132" s="44">
        <f t="shared" si="45"/>
        <v>0</v>
      </c>
    </row>
    <row r="133" spans="1:63" ht="14.25" customHeight="1" x14ac:dyDescent="0.25">
      <c r="A133" s="41"/>
      <c r="B133" s="42"/>
      <c r="C133" s="42"/>
      <c r="D133" s="35">
        <v>99</v>
      </c>
      <c r="E133" s="84"/>
      <c r="F133" s="42"/>
      <c r="G133" s="48" t="str">
        <f t="shared" si="28"/>
        <v/>
      </c>
      <c r="H133" s="25" t="str">
        <f t="array" ref="H133">IF(I133="","",IFERROR(INDEX(Lid!$F:$F,MATCH($E133,Lid!$A:$A,0)),""))</f>
        <v/>
      </c>
      <c r="I133" s="93" t="str">
        <f t="shared" si="29"/>
        <v/>
      </c>
      <c r="J133" s="48" t="str">
        <f t="shared" si="30"/>
        <v/>
      </c>
      <c r="K133" s="25" t="str">
        <f>IF(I133="","",IFERROR($D$6&amp;" "&amp;LEFT(INDEX(Lid!$B:$B,MATCH($E133,Lid!$A:$A,0)),1)&amp;MID(INDEX(Lid!$B:$B,MATCH($E133,Lid!$A:$A,0)),FIND(" ",INDEX(Lid!$B:$B,MATCH($E133,Lid!$A:$A,0))),256),""))</f>
        <v/>
      </c>
      <c r="L133" s="44" t="str">
        <f t="shared" si="31"/>
        <v/>
      </c>
      <c r="M133" s="44" t="str">
        <f t="shared" si="32"/>
        <v/>
      </c>
      <c r="N133" s="44" t="str">
        <f t="shared" si="33"/>
        <v/>
      </c>
      <c r="O133" s="42"/>
      <c r="P133" s="81"/>
      <c r="Q133" s="82"/>
      <c r="R133" s="83"/>
      <c r="S133" s="44">
        <f t="shared" si="34"/>
        <v>0</v>
      </c>
      <c r="T133" s="81"/>
      <c r="U133" s="82"/>
      <c r="V133" s="83"/>
      <c r="W133" s="44">
        <f t="shared" si="35"/>
        <v>0</v>
      </c>
      <c r="X133" s="81"/>
      <c r="Y133" s="82"/>
      <c r="Z133" s="83"/>
      <c r="AA133" s="44">
        <f t="shared" si="36"/>
        <v>0</v>
      </c>
      <c r="AB133" s="81"/>
      <c r="AC133" s="82"/>
      <c r="AD133" s="83"/>
      <c r="AE133" s="44">
        <f t="shared" si="37"/>
        <v>0</v>
      </c>
      <c r="AF133" s="81"/>
      <c r="AG133" s="82"/>
      <c r="AH133" s="83"/>
      <c r="AI133" s="44">
        <f t="shared" si="38"/>
        <v>0</v>
      </c>
      <c r="AJ133" s="81"/>
      <c r="AK133" s="82"/>
      <c r="AL133" s="83"/>
      <c r="AM133" s="44">
        <f t="shared" si="39"/>
        <v>0</v>
      </c>
      <c r="AN133" s="81"/>
      <c r="AO133" s="82"/>
      <c r="AP133" s="83"/>
      <c r="AQ133" s="44">
        <f t="shared" si="40"/>
        <v>0</v>
      </c>
      <c r="AR133" s="81"/>
      <c r="AS133" s="82"/>
      <c r="AT133" s="83"/>
      <c r="AU133" s="44">
        <f t="shared" si="41"/>
        <v>0</v>
      </c>
      <c r="AV133" s="81"/>
      <c r="AW133" s="82"/>
      <c r="AX133" s="83"/>
      <c r="AY133" s="44">
        <f t="shared" si="42"/>
        <v>0</v>
      </c>
      <c r="AZ133" s="81"/>
      <c r="BA133" s="82"/>
      <c r="BB133" s="83"/>
      <c r="BC133" s="44">
        <f t="shared" si="43"/>
        <v>0</v>
      </c>
      <c r="BD133" s="81"/>
      <c r="BE133" s="82"/>
      <c r="BF133" s="83"/>
      <c r="BG133" s="44">
        <f t="shared" si="44"/>
        <v>0</v>
      </c>
      <c r="BH133" s="81"/>
      <c r="BI133" s="82"/>
      <c r="BJ133" s="83"/>
      <c r="BK133" s="44">
        <f t="shared" si="45"/>
        <v>0</v>
      </c>
    </row>
    <row r="134" spans="1:63" ht="14.25" customHeight="1" x14ac:dyDescent="0.25">
      <c r="A134" s="41"/>
      <c r="B134" s="42"/>
      <c r="C134" s="42"/>
      <c r="D134" s="35">
        <v>100</v>
      </c>
      <c r="E134" s="84"/>
      <c r="F134" s="42"/>
      <c r="G134" s="48" t="str">
        <f t="shared" si="28"/>
        <v/>
      </c>
      <c r="H134" s="25" t="str">
        <f t="array" ref="H134">IF(I134="","",IFERROR(INDEX(Lid!$F:$F,MATCH($E134,Lid!$A:$A,0)),""))</f>
        <v/>
      </c>
      <c r="I134" s="93" t="str">
        <f t="shared" si="29"/>
        <v/>
      </c>
      <c r="J134" s="48" t="str">
        <f t="shared" si="30"/>
        <v/>
      </c>
      <c r="K134" s="25" t="str">
        <f>IF(I134="","",IFERROR($D$6&amp;" "&amp;LEFT(INDEX(Lid!$B:$B,MATCH($E134,Lid!$A:$A,0)),1)&amp;MID(INDEX(Lid!$B:$B,MATCH($E134,Lid!$A:$A,0)),FIND(" ",INDEX(Lid!$B:$B,MATCH($E134,Lid!$A:$A,0))),256),""))</f>
        <v/>
      </c>
      <c r="L134" s="44" t="str">
        <f t="shared" si="31"/>
        <v/>
      </c>
      <c r="M134" s="44" t="str">
        <f t="shared" si="32"/>
        <v/>
      </c>
      <c r="N134" s="44" t="str">
        <f t="shared" si="33"/>
        <v/>
      </c>
      <c r="O134" s="42"/>
      <c r="P134" s="81"/>
      <c r="Q134" s="82"/>
      <c r="R134" s="83"/>
      <c r="S134" s="44">
        <f t="shared" si="34"/>
        <v>0</v>
      </c>
      <c r="T134" s="81"/>
      <c r="U134" s="82"/>
      <c r="V134" s="83"/>
      <c r="W134" s="44">
        <f t="shared" si="35"/>
        <v>0</v>
      </c>
      <c r="X134" s="81"/>
      <c r="Y134" s="82"/>
      <c r="Z134" s="83"/>
      <c r="AA134" s="44">
        <f t="shared" si="36"/>
        <v>0</v>
      </c>
      <c r="AB134" s="81"/>
      <c r="AC134" s="82"/>
      <c r="AD134" s="83"/>
      <c r="AE134" s="44">
        <f t="shared" si="37"/>
        <v>0</v>
      </c>
      <c r="AF134" s="81"/>
      <c r="AG134" s="82"/>
      <c r="AH134" s="83"/>
      <c r="AI134" s="44">
        <f t="shared" si="38"/>
        <v>0</v>
      </c>
      <c r="AJ134" s="81"/>
      <c r="AK134" s="82"/>
      <c r="AL134" s="83"/>
      <c r="AM134" s="44">
        <f t="shared" si="39"/>
        <v>0</v>
      </c>
      <c r="AN134" s="81"/>
      <c r="AO134" s="82"/>
      <c r="AP134" s="83"/>
      <c r="AQ134" s="44">
        <f t="shared" si="40"/>
        <v>0</v>
      </c>
      <c r="AR134" s="81"/>
      <c r="AS134" s="82"/>
      <c r="AT134" s="83"/>
      <c r="AU134" s="44">
        <f t="shared" si="41"/>
        <v>0</v>
      </c>
      <c r="AV134" s="81"/>
      <c r="AW134" s="82"/>
      <c r="AX134" s="83"/>
      <c r="AY134" s="44">
        <f t="shared" si="42"/>
        <v>0</v>
      </c>
      <c r="AZ134" s="81"/>
      <c r="BA134" s="82"/>
      <c r="BB134" s="83"/>
      <c r="BC134" s="44">
        <f t="shared" si="43"/>
        <v>0</v>
      </c>
      <c r="BD134" s="81"/>
      <c r="BE134" s="82"/>
      <c r="BF134" s="83"/>
      <c r="BG134" s="44">
        <f t="shared" si="44"/>
        <v>0</v>
      </c>
      <c r="BH134" s="81"/>
      <c r="BI134" s="82"/>
      <c r="BJ134" s="83"/>
      <c r="BK134" s="44">
        <f t="shared" si="45"/>
        <v>0</v>
      </c>
    </row>
    <row r="135" spans="1:63" ht="14.25" customHeight="1" x14ac:dyDescent="0.25">
      <c r="A135" s="41"/>
      <c r="B135" s="42"/>
      <c r="C135" s="42"/>
      <c r="D135" s="35">
        <v>101</v>
      </c>
      <c r="E135" s="84"/>
      <c r="F135" s="42"/>
      <c r="G135" s="48" t="str">
        <f t="shared" si="28"/>
        <v/>
      </c>
      <c r="H135" s="25" t="str">
        <f t="array" ref="H135">IF(I135="","",IFERROR(INDEX(Lid!$F:$F,MATCH($E135,Lid!$A:$A,0)),""))</f>
        <v/>
      </c>
      <c r="I135" s="93" t="str">
        <f t="shared" si="29"/>
        <v/>
      </c>
      <c r="J135" s="48" t="str">
        <f t="shared" si="30"/>
        <v/>
      </c>
      <c r="K135" s="25" t="str">
        <f>IF(I135="","",IFERROR($D$6&amp;" "&amp;LEFT(INDEX(Lid!$B:$B,MATCH($E135,Lid!$A:$A,0)),1)&amp;MID(INDEX(Lid!$B:$B,MATCH($E135,Lid!$A:$A,0)),FIND(" ",INDEX(Lid!$B:$B,MATCH($E135,Lid!$A:$A,0))),256),""))</f>
        <v/>
      </c>
      <c r="L135" s="44" t="str">
        <f t="shared" si="31"/>
        <v/>
      </c>
      <c r="M135" s="44" t="str">
        <f t="shared" si="32"/>
        <v/>
      </c>
      <c r="N135" s="44" t="str">
        <f t="shared" si="33"/>
        <v/>
      </c>
      <c r="O135" s="42"/>
      <c r="P135" s="81"/>
      <c r="Q135" s="82"/>
      <c r="R135" s="83"/>
      <c r="S135" s="44">
        <f t="shared" si="34"/>
        <v>0</v>
      </c>
      <c r="T135" s="81"/>
      <c r="U135" s="82"/>
      <c r="V135" s="83"/>
      <c r="W135" s="44">
        <f t="shared" si="35"/>
        <v>0</v>
      </c>
      <c r="X135" s="81"/>
      <c r="Y135" s="82"/>
      <c r="Z135" s="83"/>
      <c r="AA135" s="44">
        <f t="shared" si="36"/>
        <v>0</v>
      </c>
      <c r="AB135" s="81"/>
      <c r="AC135" s="82"/>
      <c r="AD135" s="83"/>
      <c r="AE135" s="44">
        <f t="shared" si="37"/>
        <v>0</v>
      </c>
      <c r="AF135" s="81"/>
      <c r="AG135" s="82"/>
      <c r="AH135" s="83"/>
      <c r="AI135" s="44">
        <f t="shared" si="38"/>
        <v>0</v>
      </c>
      <c r="AJ135" s="81"/>
      <c r="AK135" s="82"/>
      <c r="AL135" s="83"/>
      <c r="AM135" s="44">
        <f t="shared" si="39"/>
        <v>0</v>
      </c>
      <c r="AN135" s="81"/>
      <c r="AO135" s="82"/>
      <c r="AP135" s="83"/>
      <c r="AQ135" s="44">
        <f t="shared" si="40"/>
        <v>0</v>
      </c>
      <c r="AR135" s="81"/>
      <c r="AS135" s="82"/>
      <c r="AT135" s="83"/>
      <c r="AU135" s="44">
        <f t="shared" si="41"/>
        <v>0</v>
      </c>
      <c r="AV135" s="81"/>
      <c r="AW135" s="82"/>
      <c r="AX135" s="83"/>
      <c r="AY135" s="44">
        <f t="shared" si="42"/>
        <v>0</v>
      </c>
      <c r="AZ135" s="81"/>
      <c r="BA135" s="82"/>
      <c r="BB135" s="83"/>
      <c r="BC135" s="44">
        <f t="shared" si="43"/>
        <v>0</v>
      </c>
      <c r="BD135" s="81"/>
      <c r="BE135" s="82"/>
      <c r="BF135" s="83"/>
      <c r="BG135" s="44">
        <f t="shared" si="44"/>
        <v>0</v>
      </c>
      <c r="BH135" s="81"/>
      <c r="BI135" s="82"/>
      <c r="BJ135" s="83"/>
      <c r="BK135" s="44">
        <f t="shared" si="45"/>
        <v>0</v>
      </c>
    </row>
    <row r="136" spans="1:63" ht="14.25" customHeight="1" x14ac:dyDescent="0.25">
      <c r="A136" s="41"/>
      <c r="B136" s="42"/>
      <c r="C136" s="42"/>
      <c r="D136" s="35">
        <v>102</v>
      </c>
      <c r="E136" s="84"/>
      <c r="F136" s="42"/>
      <c r="G136" s="48" t="str">
        <f t="shared" si="28"/>
        <v/>
      </c>
      <c r="H136" s="25" t="str">
        <f t="array" ref="H136">IF(I136="","",IFERROR(INDEX(Lid!$F:$F,MATCH($E136,Lid!$A:$A,0)),""))</f>
        <v/>
      </c>
      <c r="I136" s="93" t="str">
        <f t="shared" si="29"/>
        <v/>
      </c>
      <c r="J136" s="48" t="str">
        <f t="shared" si="30"/>
        <v/>
      </c>
      <c r="K136" s="25" t="str">
        <f>IF(I136="","",IFERROR($D$6&amp;" "&amp;LEFT(INDEX(Lid!$B:$B,MATCH($E136,Lid!$A:$A,0)),1)&amp;MID(INDEX(Lid!$B:$B,MATCH($E136,Lid!$A:$A,0)),FIND(" ",INDEX(Lid!$B:$B,MATCH($E136,Lid!$A:$A,0))),256),""))</f>
        <v/>
      </c>
      <c r="L136" s="44" t="str">
        <f t="shared" si="31"/>
        <v/>
      </c>
      <c r="M136" s="44" t="str">
        <f t="shared" si="32"/>
        <v/>
      </c>
      <c r="N136" s="44" t="str">
        <f t="shared" si="33"/>
        <v/>
      </c>
      <c r="O136" s="42"/>
      <c r="P136" s="81"/>
      <c r="Q136" s="82"/>
      <c r="R136" s="83"/>
      <c r="S136" s="44">
        <f t="shared" si="34"/>
        <v>0</v>
      </c>
      <c r="T136" s="81"/>
      <c r="U136" s="82"/>
      <c r="V136" s="83"/>
      <c r="W136" s="44">
        <f t="shared" si="35"/>
        <v>0</v>
      </c>
      <c r="X136" s="81"/>
      <c r="Y136" s="82"/>
      <c r="Z136" s="83"/>
      <c r="AA136" s="44">
        <f t="shared" si="36"/>
        <v>0</v>
      </c>
      <c r="AB136" s="81"/>
      <c r="AC136" s="82"/>
      <c r="AD136" s="83"/>
      <c r="AE136" s="44">
        <f t="shared" si="37"/>
        <v>0</v>
      </c>
      <c r="AF136" s="81"/>
      <c r="AG136" s="82"/>
      <c r="AH136" s="83"/>
      <c r="AI136" s="44">
        <f t="shared" si="38"/>
        <v>0</v>
      </c>
      <c r="AJ136" s="81"/>
      <c r="AK136" s="82"/>
      <c r="AL136" s="83"/>
      <c r="AM136" s="44">
        <f t="shared" si="39"/>
        <v>0</v>
      </c>
      <c r="AN136" s="81"/>
      <c r="AO136" s="82"/>
      <c r="AP136" s="83"/>
      <c r="AQ136" s="44">
        <f t="shared" si="40"/>
        <v>0</v>
      </c>
      <c r="AR136" s="81"/>
      <c r="AS136" s="82"/>
      <c r="AT136" s="83"/>
      <c r="AU136" s="44">
        <f t="shared" si="41"/>
        <v>0</v>
      </c>
      <c r="AV136" s="81"/>
      <c r="AW136" s="82"/>
      <c r="AX136" s="83"/>
      <c r="AY136" s="44">
        <f t="shared" si="42"/>
        <v>0</v>
      </c>
      <c r="AZ136" s="81"/>
      <c r="BA136" s="82"/>
      <c r="BB136" s="83"/>
      <c r="BC136" s="44">
        <f t="shared" si="43"/>
        <v>0</v>
      </c>
      <c r="BD136" s="81"/>
      <c r="BE136" s="82"/>
      <c r="BF136" s="83"/>
      <c r="BG136" s="44">
        <f t="shared" si="44"/>
        <v>0</v>
      </c>
      <c r="BH136" s="81"/>
      <c r="BI136" s="82"/>
      <c r="BJ136" s="83"/>
      <c r="BK136" s="44">
        <f t="shared" si="45"/>
        <v>0</v>
      </c>
    </row>
    <row r="137" spans="1:63" ht="14.25" customHeight="1" x14ac:dyDescent="0.25">
      <c r="A137" s="41"/>
      <c r="B137" s="42"/>
      <c r="C137" s="42"/>
      <c r="D137" s="35">
        <v>103</v>
      </c>
      <c r="E137" s="84"/>
      <c r="F137" s="42"/>
      <c r="G137" s="48" t="str">
        <f t="shared" si="28"/>
        <v/>
      </c>
      <c r="H137" s="25" t="str">
        <f t="array" ref="H137">IF(I137="","",IFERROR(INDEX(Lid!$F:$F,MATCH($E137,Lid!$A:$A,0)),""))</f>
        <v/>
      </c>
      <c r="I137" s="93" t="str">
        <f t="shared" si="29"/>
        <v/>
      </c>
      <c r="J137" s="48" t="str">
        <f t="shared" si="30"/>
        <v/>
      </c>
      <c r="K137" s="25" t="str">
        <f>IF(I137="","",IFERROR($D$6&amp;" "&amp;LEFT(INDEX(Lid!$B:$B,MATCH($E137,Lid!$A:$A,0)),1)&amp;MID(INDEX(Lid!$B:$B,MATCH($E137,Lid!$A:$A,0)),FIND(" ",INDEX(Lid!$B:$B,MATCH($E137,Lid!$A:$A,0))),256),""))</f>
        <v/>
      </c>
      <c r="L137" s="44" t="str">
        <f t="shared" si="31"/>
        <v/>
      </c>
      <c r="M137" s="44" t="str">
        <f t="shared" si="32"/>
        <v/>
      </c>
      <c r="N137" s="44" t="str">
        <f t="shared" si="33"/>
        <v/>
      </c>
      <c r="O137" s="42"/>
      <c r="P137" s="81"/>
      <c r="Q137" s="82"/>
      <c r="R137" s="83"/>
      <c r="S137" s="44">
        <f t="shared" si="34"/>
        <v>0</v>
      </c>
      <c r="T137" s="81"/>
      <c r="U137" s="82"/>
      <c r="V137" s="83"/>
      <c r="W137" s="44">
        <f t="shared" si="35"/>
        <v>0</v>
      </c>
      <c r="X137" s="81"/>
      <c r="Y137" s="82"/>
      <c r="Z137" s="83"/>
      <c r="AA137" s="44">
        <f t="shared" si="36"/>
        <v>0</v>
      </c>
      <c r="AB137" s="81"/>
      <c r="AC137" s="82"/>
      <c r="AD137" s="83"/>
      <c r="AE137" s="44">
        <f t="shared" si="37"/>
        <v>0</v>
      </c>
      <c r="AF137" s="81"/>
      <c r="AG137" s="82"/>
      <c r="AH137" s="83"/>
      <c r="AI137" s="44">
        <f t="shared" si="38"/>
        <v>0</v>
      </c>
      <c r="AJ137" s="81"/>
      <c r="AK137" s="82"/>
      <c r="AL137" s="83"/>
      <c r="AM137" s="44">
        <f t="shared" si="39"/>
        <v>0</v>
      </c>
      <c r="AN137" s="81"/>
      <c r="AO137" s="82"/>
      <c r="AP137" s="83"/>
      <c r="AQ137" s="44">
        <f t="shared" si="40"/>
        <v>0</v>
      </c>
      <c r="AR137" s="81"/>
      <c r="AS137" s="82"/>
      <c r="AT137" s="83"/>
      <c r="AU137" s="44">
        <f t="shared" si="41"/>
        <v>0</v>
      </c>
      <c r="AV137" s="81"/>
      <c r="AW137" s="82"/>
      <c r="AX137" s="83"/>
      <c r="AY137" s="44">
        <f t="shared" si="42"/>
        <v>0</v>
      </c>
      <c r="AZ137" s="81"/>
      <c r="BA137" s="82"/>
      <c r="BB137" s="83"/>
      <c r="BC137" s="44">
        <f t="shared" si="43"/>
        <v>0</v>
      </c>
      <c r="BD137" s="81"/>
      <c r="BE137" s="82"/>
      <c r="BF137" s="83"/>
      <c r="BG137" s="44">
        <f t="shared" si="44"/>
        <v>0</v>
      </c>
      <c r="BH137" s="81"/>
      <c r="BI137" s="82"/>
      <c r="BJ137" s="83"/>
      <c r="BK137" s="44">
        <f t="shared" si="45"/>
        <v>0</v>
      </c>
    </row>
    <row r="138" spans="1:63" ht="14.25" customHeight="1" x14ac:dyDescent="0.25">
      <c r="A138" s="41"/>
      <c r="B138" s="42"/>
      <c r="C138" s="42"/>
      <c r="D138" s="35">
        <v>104</v>
      </c>
      <c r="E138" s="84"/>
      <c r="F138" s="42"/>
      <c r="G138" s="48" t="str">
        <f t="shared" si="28"/>
        <v/>
      </c>
      <c r="H138" s="25" t="str">
        <f t="array" ref="H138">IF(I138="","",IFERROR(INDEX(Lid!$F:$F,MATCH($E138,Lid!$A:$A,0)),""))</f>
        <v/>
      </c>
      <c r="I138" s="93" t="str">
        <f t="shared" si="29"/>
        <v/>
      </c>
      <c r="J138" s="48" t="str">
        <f t="shared" si="30"/>
        <v/>
      </c>
      <c r="K138" s="25" t="str">
        <f>IF(I138="","",IFERROR($D$6&amp;" "&amp;LEFT(INDEX(Lid!$B:$B,MATCH($E138,Lid!$A:$A,0)),1)&amp;MID(INDEX(Lid!$B:$B,MATCH($E138,Lid!$A:$A,0)),FIND(" ",INDEX(Lid!$B:$B,MATCH($E138,Lid!$A:$A,0))),256),""))</f>
        <v/>
      </c>
      <c r="L138" s="44" t="str">
        <f t="shared" si="31"/>
        <v/>
      </c>
      <c r="M138" s="44" t="str">
        <f t="shared" si="32"/>
        <v/>
      </c>
      <c r="N138" s="44" t="str">
        <f t="shared" si="33"/>
        <v/>
      </c>
      <c r="O138" s="42"/>
      <c r="P138" s="81"/>
      <c r="Q138" s="82"/>
      <c r="R138" s="83"/>
      <c r="S138" s="44">
        <f t="shared" si="34"/>
        <v>0</v>
      </c>
      <c r="T138" s="81"/>
      <c r="U138" s="82"/>
      <c r="V138" s="83"/>
      <c r="W138" s="44">
        <f t="shared" si="35"/>
        <v>0</v>
      </c>
      <c r="X138" s="81"/>
      <c r="Y138" s="82"/>
      <c r="Z138" s="83"/>
      <c r="AA138" s="44">
        <f t="shared" si="36"/>
        <v>0</v>
      </c>
      <c r="AB138" s="81"/>
      <c r="AC138" s="82"/>
      <c r="AD138" s="83"/>
      <c r="AE138" s="44">
        <f t="shared" si="37"/>
        <v>0</v>
      </c>
      <c r="AF138" s="81"/>
      <c r="AG138" s="82"/>
      <c r="AH138" s="83"/>
      <c r="AI138" s="44">
        <f t="shared" si="38"/>
        <v>0</v>
      </c>
      <c r="AJ138" s="81"/>
      <c r="AK138" s="82"/>
      <c r="AL138" s="83"/>
      <c r="AM138" s="44">
        <f t="shared" si="39"/>
        <v>0</v>
      </c>
      <c r="AN138" s="81"/>
      <c r="AO138" s="82"/>
      <c r="AP138" s="83"/>
      <c r="AQ138" s="44">
        <f t="shared" si="40"/>
        <v>0</v>
      </c>
      <c r="AR138" s="81"/>
      <c r="AS138" s="82"/>
      <c r="AT138" s="83"/>
      <c r="AU138" s="44">
        <f t="shared" si="41"/>
        <v>0</v>
      </c>
      <c r="AV138" s="81"/>
      <c r="AW138" s="82"/>
      <c r="AX138" s="83"/>
      <c r="AY138" s="44">
        <f t="shared" si="42"/>
        <v>0</v>
      </c>
      <c r="AZ138" s="81"/>
      <c r="BA138" s="82"/>
      <c r="BB138" s="83"/>
      <c r="BC138" s="44">
        <f t="shared" si="43"/>
        <v>0</v>
      </c>
      <c r="BD138" s="81"/>
      <c r="BE138" s="82"/>
      <c r="BF138" s="83"/>
      <c r="BG138" s="44">
        <f t="shared" si="44"/>
        <v>0</v>
      </c>
      <c r="BH138" s="81"/>
      <c r="BI138" s="82"/>
      <c r="BJ138" s="83"/>
      <c r="BK138" s="44">
        <f t="shared" si="45"/>
        <v>0</v>
      </c>
    </row>
    <row r="139" spans="1:63" ht="14.25" customHeight="1" x14ac:dyDescent="0.25">
      <c r="A139" s="41"/>
      <c r="B139" s="42"/>
      <c r="C139" s="42"/>
      <c r="D139" s="35">
        <v>105</v>
      </c>
      <c r="E139" s="84"/>
      <c r="F139" s="42"/>
      <c r="G139" s="48" t="str">
        <f t="shared" si="28"/>
        <v/>
      </c>
      <c r="H139" s="25" t="str">
        <f t="array" ref="H139">IF(I139="","",IFERROR(INDEX(Lid!$F:$F,MATCH($E139,Lid!$A:$A,0)),""))</f>
        <v/>
      </c>
      <c r="I139" s="93" t="str">
        <f t="shared" si="29"/>
        <v/>
      </c>
      <c r="J139" s="48" t="str">
        <f t="shared" si="30"/>
        <v/>
      </c>
      <c r="K139" s="25" t="str">
        <f>IF(I139="","",IFERROR($D$6&amp;" "&amp;LEFT(INDEX(Lid!$B:$B,MATCH($E139,Lid!$A:$A,0)),1)&amp;MID(INDEX(Lid!$B:$B,MATCH($E139,Lid!$A:$A,0)),FIND(" ",INDEX(Lid!$B:$B,MATCH($E139,Lid!$A:$A,0))),256),""))</f>
        <v/>
      </c>
      <c r="L139" s="44" t="str">
        <f t="shared" si="31"/>
        <v/>
      </c>
      <c r="M139" s="44" t="str">
        <f t="shared" si="32"/>
        <v/>
      </c>
      <c r="N139" s="44" t="str">
        <f t="shared" si="33"/>
        <v/>
      </c>
      <c r="O139" s="42"/>
      <c r="P139" s="81"/>
      <c r="Q139" s="82"/>
      <c r="R139" s="83"/>
      <c r="S139" s="44">
        <f t="shared" si="34"/>
        <v>0</v>
      </c>
      <c r="T139" s="81"/>
      <c r="U139" s="82"/>
      <c r="V139" s="83"/>
      <c r="W139" s="44">
        <f t="shared" si="35"/>
        <v>0</v>
      </c>
      <c r="X139" s="81"/>
      <c r="Y139" s="82"/>
      <c r="Z139" s="83"/>
      <c r="AA139" s="44">
        <f t="shared" si="36"/>
        <v>0</v>
      </c>
      <c r="AB139" s="81"/>
      <c r="AC139" s="82"/>
      <c r="AD139" s="83"/>
      <c r="AE139" s="44">
        <f t="shared" si="37"/>
        <v>0</v>
      </c>
      <c r="AF139" s="81"/>
      <c r="AG139" s="82"/>
      <c r="AH139" s="83"/>
      <c r="AI139" s="44">
        <f t="shared" si="38"/>
        <v>0</v>
      </c>
      <c r="AJ139" s="81"/>
      <c r="AK139" s="82"/>
      <c r="AL139" s="83"/>
      <c r="AM139" s="44">
        <f t="shared" si="39"/>
        <v>0</v>
      </c>
      <c r="AN139" s="81"/>
      <c r="AO139" s="82"/>
      <c r="AP139" s="83"/>
      <c r="AQ139" s="44">
        <f t="shared" si="40"/>
        <v>0</v>
      </c>
      <c r="AR139" s="81"/>
      <c r="AS139" s="82"/>
      <c r="AT139" s="83"/>
      <c r="AU139" s="44">
        <f t="shared" si="41"/>
        <v>0</v>
      </c>
      <c r="AV139" s="81"/>
      <c r="AW139" s="82"/>
      <c r="AX139" s="83"/>
      <c r="AY139" s="44">
        <f t="shared" si="42"/>
        <v>0</v>
      </c>
      <c r="AZ139" s="81"/>
      <c r="BA139" s="82"/>
      <c r="BB139" s="83"/>
      <c r="BC139" s="44">
        <f t="shared" si="43"/>
        <v>0</v>
      </c>
      <c r="BD139" s="81"/>
      <c r="BE139" s="82"/>
      <c r="BF139" s="83"/>
      <c r="BG139" s="44">
        <f t="shared" si="44"/>
        <v>0</v>
      </c>
      <c r="BH139" s="81"/>
      <c r="BI139" s="82"/>
      <c r="BJ139" s="83"/>
      <c r="BK139" s="44">
        <f t="shared" si="45"/>
        <v>0</v>
      </c>
    </row>
    <row r="140" spans="1:63" ht="14.25" customHeight="1" x14ac:dyDescent="0.25">
      <c r="A140" s="41"/>
      <c r="B140" s="42"/>
      <c r="C140" s="42"/>
      <c r="D140" s="35">
        <v>106</v>
      </c>
      <c r="E140" s="84"/>
      <c r="F140" s="42"/>
      <c r="G140" s="48" t="str">
        <f t="shared" si="28"/>
        <v/>
      </c>
      <c r="H140" s="25" t="str">
        <f t="array" ref="H140">IF(I140="","",IFERROR(INDEX(Lid!$F:$F,MATCH($E140,Lid!$A:$A,0)),""))</f>
        <v/>
      </c>
      <c r="I140" s="93" t="str">
        <f t="shared" si="29"/>
        <v/>
      </c>
      <c r="J140" s="48" t="str">
        <f t="shared" si="30"/>
        <v/>
      </c>
      <c r="K140" s="25" t="str">
        <f>IF(I140="","",IFERROR($D$6&amp;" "&amp;LEFT(INDEX(Lid!$B:$B,MATCH($E140,Lid!$A:$A,0)),1)&amp;MID(INDEX(Lid!$B:$B,MATCH($E140,Lid!$A:$A,0)),FIND(" ",INDEX(Lid!$B:$B,MATCH($E140,Lid!$A:$A,0))),256),""))</f>
        <v/>
      </c>
      <c r="L140" s="44" t="str">
        <f t="shared" si="31"/>
        <v/>
      </c>
      <c r="M140" s="44" t="str">
        <f t="shared" si="32"/>
        <v/>
      </c>
      <c r="N140" s="44" t="str">
        <f t="shared" si="33"/>
        <v/>
      </c>
      <c r="O140" s="42"/>
      <c r="P140" s="81"/>
      <c r="Q140" s="82"/>
      <c r="R140" s="83"/>
      <c r="S140" s="44">
        <f t="shared" si="34"/>
        <v>0</v>
      </c>
      <c r="T140" s="81"/>
      <c r="U140" s="82"/>
      <c r="V140" s="83"/>
      <c r="W140" s="44">
        <f t="shared" si="35"/>
        <v>0</v>
      </c>
      <c r="X140" s="81"/>
      <c r="Y140" s="82"/>
      <c r="Z140" s="83"/>
      <c r="AA140" s="44">
        <f t="shared" si="36"/>
        <v>0</v>
      </c>
      <c r="AB140" s="81"/>
      <c r="AC140" s="82"/>
      <c r="AD140" s="83"/>
      <c r="AE140" s="44">
        <f t="shared" si="37"/>
        <v>0</v>
      </c>
      <c r="AF140" s="81"/>
      <c r="AG140" s="82"/>
      <c r="AH140" s="83"/>
      <c r="AI140" s="44">
        <f t="shared" si="38"/>
        <v>0</v>
      </c>
      <c r="AJ140" s="81"/>
      <c r="AK140" s="82"/>
      <c r="AL140" s="83"/>
      <c r="AM140" s="44">
        <f t="shared" si="39"/>
        <v>0</v>
      </c>
      <c r="AN140" s="81"/>
      <c r="AO140" s="82"/>
      <c r="AP140" s="83"/>
      <c r="AQ140" s="44">
        <f t="shared" si="40"/>
        <v>0</v>
      </c>
      <c r="AR140" s="81"/>
      <c r="AS140" s="82"/>
      <c r="AT140" s="83"/>
      <c r="AU140" s="44">
        <f t="shared" si="41"/>
        <v>0</v>
      </c>
      <c r="AV140" s="81"/>
      <c r="AW140" s="82"/>
      <c r="AX140" s="83"/>
      <c r="AY140" s="44">
        <f t="shared" si="42"/>
        <v>0</v>
      </c>
      <c r="AZ140" s="81"/>
      <c r="BA140" s="82"/>
      <c r="BB140" s="83"/>
      <c r="BC140" s="44">
        <f t="shared" si="43"/>
        <v>0</v>
      </c>
      <c r="BD140" s="81"/>
      <c r="BE140" s="82"/>
      <c r="BF140" s="83"/>
      <c r="BG140" s="44">
        <f t="shared" si="44"/>
        <v>0</v>
      </c>
      <c r="BH140" s="81"/>
      <c r="BI140" s="82"/>
      <c r="BJ140" s="83"/>
      <c r="BK140" s="44">
        <f t="shared" si="45"/>
        <v>0</v>
      </c>
    </row>
    <row r="141" spans="1:63" ht="14.25" customHeight="1" x14ac:dyDescent="0.25">
      <c r="A141" s="41"/>
      <c r="B141" s="42"/>
      <c r="C141" s="42"/>
      <c r="D141" s="35">
        <v>107</v>
      </c>
      <c r="E141" s="84"/>
      <c r="F141" s="42"/>
      <c r="G141" s="48" t="str">
        <f t="shared" si="28"/>
        <v/>
      </c>
      <c r="H141" s="25" t="str">
        <f t="array" ref="H141">IF(I141="","",IFERROR(INDEX(Lid!$F:$F,MATCH($E141,Lid!$A:$A,0)),""))</f>
        <v/>
      </c>
      <c r="I141" s="93" t="str">
        <f t="shared" si="29"/>
        <v/>
      </c>
      <c r="J141" s="48" t="str">
        <f t="shared" si="30"/>
        <v/>
      </c>
      <c r="K141" s="25" t="str">
        <f>IF(I141="","",IFERROR($D$6&amp;" "&amp;LEFT(INDEX(Lid!$B:$B,MATCH($E141,Lid!$A:$A,0)),1)&amp;MID(INDEX(Lid!$B:$B,MATCH($E141,Lid!$A:$A,0)),FIND(" ",INDEX(Lid!$B:$B,MATCH($E141,Lid!$A:$A,0))),256),""))</f>
        <v/>
      </c>
      <c r="L141" s="44" t="str">
        <f t="shared" si="31"/>
        <v/>
      </c>
      <c r="M141" s="44" t="str">
        <f t="shared" si="32"/>
        <v/>
      </c>
      <c r="N141" s="44" t="str">
        <f t="shared" si="33"/>
        <v/>
      </c>
      <c r="O141" s="42"/>
      <c r="P141" s="81"/>
      <c r="Q141" s="82"/>
      <c r="R141" s="83"/>
      <c r="S141" s="44">
        <f t="shared" si="34"/>
        <v>0</v>
      </c>
      <c r="T141" s="81"/>
      <c r="U141" s="82"/>
      <c r="V141" s="83"/>
      <c r="W141" s="44">
        <f t="shared" si="35"/>
        <v>0</v>
      </c>
      <c r="X141" s="81"/>
      <c r="Y141" s="82"/>
      <c r="Z141" s="83"/>
      <c r="AA141" s="44">
        <f t="shared" si="36"/>
        <v>0</v>
      </c>
      <c r="AB141" s="81"/>
      <c r="AC141" s="82"/>
      <c r="AD141" s="83"/>
      <c r="AE141" s="44">
        <f t="shared" si="37"/>
        <v>0</v>
      </c>
      <c r="AF141" s="81"/>
      <c r="AG141" s="82"/>
      <c r="AH141" s="83"/>
      <c r="AI141" s="44">
        <f t="shared" si="38"/>
        <v>0</v>
      </c>
      <c r="AJ141" s="81"/>
      <c r="AK141" s="82"/>
      <c r="AL141" s="83"/>
      <c r="AM141" s="44">
        <f t="shared" si="39"/>
        <v>0</v>
      </c>
      <c r="AN141" s="81"/>
      <c r="AO141" s="82"/>
      <c r="AP141" s="83"/>
      <c r="AQ141" s="44">
        <f t="shared" si="40"/>
        <v>0</v>
      </c>
      <c r="AR141" s="81"/>
      <c r="AS141" s="82"/>
      <c r="AT141" s="83"/>
      <c r="AU141" s="44">
        <f t="shared" si="41"/>
        <v>0</v>
      </c>
      <c r="AV141" s="81"/>
      <c r="AW141" s="82"/>
      <c r="AX141" s="83"/>
      <c r="AY141" s="44">
        <f t="shared" si="42"/>
        <v>0</v>
      </c>
      <c r="AZ141" s="81"/>
      <c r="BA141" s="82"/>
      <c r="BB141" s="83"/>
      <c r="BC141" s="44">
        <f t="shared" si="43"/>
        <v>0</v>
      </c>
      <c r="BD141" s="81"/>
      <c r="BE141" s="82"/>
      <c r="BF141" s="83"/>
      <c r="BG141" s="44">
        <f t="shared" si="44"/>
        <v>0</v>
      </c>
      <c r="BH141" s="81"/>
      <c r="BI141" s="82"/>
      <c r="BJ141" s="83"/>
      <c r="BK141" s="44">
        <f t="shared" si="45"/>
        <v>0</v>
      </c>
    </row>
    <row r="142" spans="1:63" ht="14.25" customHeight="1" x14ac:dyDescent="0.25">
      <c r="A142" s="41"/>
      <c r="B142" s="42"/>
      <c r="C142" s="42"/>
      <c r="D142" s="35">
        <v>108</v>
      </c>
      <c r="E142" s="84"/>
      <c r="F142" s="42"/>
      <c r="G142" s="48" t="str">
        <f t="shared" si="28"/>
        <v/>
      </c>
      <c r="H142" s="25" t="str">
        <f t="array" ref="H142">IF(I142="","",IFERROR(INDEX(Lid!$F:$F,MATCH($E142,Lid!$A:$A,0)),""))</f>
        <v/>
      </c>
      <c r="I142" s="93" t="str">
        <f t="shared" si="29"/>
        <v/>
      </c>
      <c r="J142" s="48" t="str">
        <f t="shared" si="30"/>
        <v/>
      </c>
      <c r="K142" s="25" t="str">
        <f>IF(I142="","",IFERROR($D$6&amp;" "&amp;LEFT(INDEX(Lid!$B:$B,MATCH($E142,Lid!$A:$A,0)),1)&amp;MID(INDEX(Lid!$B:$B,MATCH($E142,Lid!$A:$A,0)),FIND(" ",INDEX(Lid!$B:$B,MATCH($E142,Lid!$A:$A,0))),256),""))</f>
        <v/>
      </c>
      <c r="L142" s="44" t="str">
        <f t="shared" si="31"/>
        <v/>
      </c>
      <c r="M142" s="44" t="str">
        <f t="shared" si="32"/>
        <v/>
      </c>
      <c r="N142" s="44" t="str">
        <f t="shared" si="33"/>
        <v/>
      </c>
      <c r="O142" s="42"/>
      <c r="P142" s="81"/>
      <c r="Q142" s="82"/>
      <c r="R142" s="83"/>
      <c r="S142" s="44">
        <f t="shared" si="34"/>
        <v>0</v>
      </c>
      <c r="T142" s="81"/>
      <c r="U142" s="82"/>
      <c r="V142" s="83"/>
      <c r="W142" s="44">
        <f t="shared" si="35"/>
        <v>0</v>
      </c>
      <c r="X142" s="81"/>
      <c r="Y142" s="82"/>
      <c r="Z142" s="83"/>
      <c r="AA142" s="44">
        <f t="shared" si="36"/>
        <v>0</v>
      </c>
      <c r="AB142" s="81"/>
      <c r="AC142" s="82"/>
      <c r="AD142" s="83"/>
      <c r="AE142" s="44">
        <f t="shared" si="37"/>
        <v>0</v>
      </c>
      <c r="AF142" s="81"/>
      <c r="AG142" s="82"/>
      <c r="AH142" s="83"/>
      <c r="AI142" s="44">
        <f t="shared" si="38"/>
        <v>0</v>
      </c>
      <c r="AJ142" s="81"/>
      <c r="AK142" s="82"/>
      <c r="AL142" s="83"/>
      <c r="AM142" s="44">
        <f t="shared" si="39"/>
        <v>0</v>
      </c>
      <c r="AN142" s="81"/>
      <c r="AO142" s="82"/>
      <c r="AP142" s="83"/>
      <c r="AQ142" s="44">
        <f t="shared" si="40"/>
        <v>0</v>
      </c>
      <c r="AR142" s="81"/>
      <c r="AS142" s="82"/>
      <c r="AT142" s="83"/>
      <c r="AU142" s="44">
        <f t="shared" si="41"/>
        <v>0</v>
      </c>
      <c r="AV142" s="81"/>
      <c r="AW142" s="82"/>
      <c r="AX142" s="83"/>
      <c r="AY142" s="44">
        <f t="shared" si="42"/>
        <v>0</v>
      </c>
      <c r="AZ142" s="81"/>
      <c r="BA142" s="82"/>
      <c r="BB142" s="83"/>
      <c r="BC142" s="44">
        <f t="shared" si="43"/>
        <v>0</v>
      </c>
      <c r="BD142" s="81"/>
      <c r="BE142" s="82"/>
      <c r="BF142" s="83"/>
      <c r="BG142" s="44">
        <f t="shared" si="44"/>
        <v>0</v>
      </c>
      <c r="BH142" s="81"/>
      <c r="BI142" s="82"/>
      <c r="BJ142" s="83"/>
      <c r="BK142" s="44">
        <f t="shared" si="45"/>
        <v>0</v>
      </c>
    </row>
    <row r="143" spans="1:63" ht="14.25" customHeight="1" x14ac:dyDescent="0.25">
      <c r="A143" s="41"/>
      <c r="B143" s="42"/>
      <c r="C143" s="42"/>
      <c r="D143" s="35">
        <v>109</v>
      </c>
      <c r="E143" s="84"/>
      <c r="F143" s="42"/>
      <c r="G143" s="48" t="str">
        <f t="shared" si="28"/>
        <v/>
      </c>
      <c r="H143" s="25" t="str">
        <f t="array" ref="H143">IF(I143="","",IFERROR(INDEX(Lid!$F:$F,MATCH($E143,Lid!$A:$A,0)),""))</f>
        <v/>
      </c>
      <c r="I143" s="93" t="str">
        <f t="shared" si="29"/>
        <v/>
      </c>
      <c r="J143" s="48" t="str">
        <f t="shared" si="30"/>
        <v/>
      </c>
      <c r="K143" s="25" t="str">
        <f>IF(I143="","",IFERROR($D$6&amp;" "&amp;LEFT(INDEX(Lid!$B:$B,MATCH($E143,Lid!$A:$A,0)),1)&amp;MID(INDEX(Lid!$B:$B,MATCH($E143,Lid!$A:$A,0)),FIND(" ",INDEX(Lid!$B:$B,MATCH($E143,Lid!$A:$A,0))),256),""))</f>
        <v/>
      </c>
      <c r="L143" s="44" t="str">
        <f t="shared" si="31"/>
        <v/>
      </c>
      <c r="M143" s="44" t="str">
        <f t="shared" si="32"/>
        <v/>
      </c>
      <c r="N143" s="44" t="str">
        <f t="shared" si="33"/>
        <v/>
      </c>
      <c r="O143" s="42"/>
      <c r="P143" s="81"/>
      <c r="Q143" s="82"/>
      <c r="R143" s="83"/>
      <c r="S143" s="44">
        <f t="shared" si="34"/>
        <v>0</v>
      </c>
      <c r="T143" s="81"/>
      <c r="U143" s="82"/>
      <c r="V143" s="83"/>
      <c r="W143" s="44">
        <f t="shared" si="35"/>
        <v>0</v>
      </c>
      <c r="X143" s="81"/>
      <c r="Y143" s="82"/>
      <c r="Z143" s="83"/>
      <c r="AA143" s="44">
        <f t="shared" si="36"/>
        <v>0</v>
      </c>
      <c r="AB143" s="81"/>
      <c r="AC143" s="82"/>
      <c r="AD143" s="83"/>
      <c r="AE143" s="44">
        <f t="shared" si="37"/>
        <v>0</v>
      </c>
      <c r="AF143" s="81"/>
      <c r="AG143" s="82"/>
      <c r="AH143" s="83"/>
      <c r="AI143" s="44">
        <f t="shared" si="38"/>
        <v>0</v>
      </c>
      <c r="AJ143" s="81"/>
      <c r="AK143" s="82"/>
      <c r="AL143" s="83"/>
      <c r="AM143" s="44">
        <f t="shared" si="39"/>
        <v>0</v>
      </c>
      <c r="AN143" s="81"/>
      <c r="AO143" s="82"/>
      <c r="AP143" s="83"/>
      <c r="AQ143" s="44">
        <f t="shared" si="40"/>
        <v>0</v>
      </c>
      <c r="AR143" s="81"/>
      <c r="AS143" s="82"/>
      <c r="AT143" s="83"/>
      <c r="AU143" s="44">
        <f t="shared" si="41"/>
        <v>0</v>
      </c>
      <c r="AV143" s="81"/>
      <c r="AW143" s="82"/>
      <c r="AX143" s="83"/>
      <c r="AY143" s="44">
        <f t="shared" si="42"/>
        <v>0</v>
      </c>
      <c r="AZ143" s="81"/>
      <c r="BA143" s="82"/>
      <c r="BB143" s="83"/>
      <c r="BC143" s="44">
        <f t="shared" si="43"/>
        <v>0</v>
      </c>
      <c r="BD143" s="81"/>
      <c r="BE143" s="82"/>
      <c r="BF143" s="83"/>
      <c r="BG143" s="44">
        <f t="shared" si="44"/>
        <v>0</v>
      </c>
      <c r="BH143" s="81"/>
      <c r="BI143" s="82"/>
      <c r="BJ143" s="83"/>
      <c r="BK143" s="44">
        <f t="shared" si="45"/>
        <v>0</v>
      </c>
    </row>
    <row r="144" spans="1:63" ht="14.25" customHeight="1" x14ac:dyDescent="0.25">
      <c r="A144" s="41"/>
      <c r="B144" s="42"/>
      <c r="C144" s="42"/>
      <c r="D144" s="35">
        <v>110</v>
      </c>
      <c r="E144" s="84"/>
      <c r="F144" s="42"/>
      <c r="G144" s="48" t="str">
        <f t="shared" si="28"/>
        <v/>
      </c>
      <c r="H144" s="25" t="str">
        <f t="array" ref="H144">IF(I144="","",IFERROR(INDEX(Lid!$F:$F,MATCH($E144,Lid!$A:$A,0)),""))</f>
        <v/>
      </c>
      <c r="I144" s="93" t="str">
        <f t="shared" si="29"/>
        <v/>
      </c>
      <c r="J144" s="48" t="str">
        <f t="shared" si="30"/>
        <v/>
      </c>
      <c r="K144" s="25" t="str">
        <f>IF(I144="","",IFERROR($D$6&amp;" "&amp;LEFT(INDEX(Lid!$B:$B,MATCH($E144,Lid!$A:$A,0)),1)&amp;MID(INDEX(Lid!$B:$B,MATCH($E144,Lid!$A:$A,0)),FIND(" ",INDEX(Lid!$B:$B,MATCH($E144,Lid!$A:$A,0))),256),""))</f>
        <v/>
      </c>
      <c r="L144" s="44" t="str">
        <f t="shared" si="31"/>
        <v/>
      </c>
      <c r="M144" s="44" t="str">
        <f t="shared" si="32"/>
        <v/>
      </c>
      <c r="N144" s="44" t="str">
        <f t="shared" si="33"/>
        <v/>
      </c>
      <c r="O144" s="42"/>
      <c r="P144" s="81"/>
      <c r="Q144" s="82"/>
      <c r="R144" s="83"/>
      <c r="S144" s="44">
        <f t="shared" si="34"/>
        <v>0</v>
      </c>
      <c r="T144" s="81"/>
      <c r="U144" s="82"/>
      <c r="V144" s="83"/>
      <c r="W144" s="44">
        <f t="shared" si="35"/>
        <v>0</v>
      </c>
      <c r="X144" s="81"/>
      <c r="Y144" s="82"/>
      <c r="Z144" s="83"/>
      <c r="AA144" s="44">
        <f t="shared" si="36"/>
        <v>0</v>
      </c>
      <c r="AB144" s="81"/>
      <c r="AC144" s="82"/>
      <c r="AD144" s="83"/>
      <c r="AE144" s="44">
        <f t="shared" si="37"/>
        <v>0</v>
      </c>
      <c r="AF144" s="81"/>
      <c r="AG144" s="82"/>
      <c r="AH144" s="83"/>
      <c r="AI144" s="44">
        <f t="shared" si="38"/>
        <v>0</v>
      </c>
      <c r="AJ144" s="81"/>
      <c r="AK144" s="82"/>
      <c r="AL144" s="83"/>
      <c r="AM144" s="44">
        <f t="shared" si="39"/>
        <v>0</v>
      </c>
      <c r="AN144" s="81"/>
      <c r="AO144" s="82"/>
      <c r="AP144" s="83"/>
      <c r="AQ144" s="44">
        <f t="shared" si="40"/>
        <v>0</v>
      </c>
      <c r="AR144" s="81"/>
      <c r="AS144" s="82"/>
      <c r="AT144" s="83"/>
      <c r="AU144" s="44">
        <f t="shared" si="41"/>
        <v>0</v>
      </c>
      <c r="AV144" s="81"/>
      <c r="AW144" s="82"/>
      <c r="AX144" s="83"/>
      <c r="AY144" s="44">
        <f t="shared" si="42"/>
        <v>0</v>
      </c>
      <c r="AZ144" s="81"/>
      <c r="BA144" s="82"/>
      <c r="BB144" s="83"/>
      <c r="BC144" s="44">
        <f t="shared" si="43"/>
        <v>0</v>
      </c>
      <c r="BD144" s="81"/>
      <c r="BE144" s="82"/>
      <c r="BF144" s="83"/>
      <c r="BG144" s="44">
        <f t="shared" si="44"/>
        <v>0</v>
      </c>
      <c r="BH144" s="81"/>
      <c r="BI144" s="82"/>
      <c r="BJ144" s="83"/>
      <c r="BK144" s="44">
        <f t="shared" si="45"/>
        <v>0</v>
      </c>
    </row>
    <row r="145" spans="1:63" ht="14.25" customHeight="1" x14ac:dyDescent="0.25">
      <c r="A145" s="41"/>
      <c r="B145" s="42"/>
      <c r="C145" s="42"/>
      <c r="D145" s="35">
        <v>111</v>
      </c>
      <c r="E145" s="84"/>
      <c r="F145" s="42"/>
      <c r="G145" s="48" t="str">
        <f t="shared" si="28"/>
        <v/>
      </c>
      <c r="H145" s="25" t="str">
        <f t="array" ref="H145">IF(I145="","",IFERROR(INDEX(Lid!$F:$F,MATCH($E145,Lid!$A:$A,0)),""))</f>
        <v/>
      </c>
      <c r="I145" s="93" t="str">
        <f t="shared" si="29"/>
        <v/>
      </c>
      <c r="J145" s="48" t="str">
        <f t="shared" si="30"/>
        <v/>
      </c>
      <c r="K145" s="25" t="str">
        <f>IF(I145="","",IFERROR($D$6&amp;" "&amp;LEFT(INDEX(Lid!$B:$B,MATCH($E145,Lid!$A:$A,0)),1)&amp;MID(INDEX(Lid!$B:$B,MATCH($E145,Lid!$A:$A,0)),FIND(" ",INDEX(Lid!$B:$B,MATCH($E145,Lid!$A:$A,0))),256),""))</f>
        <v/>
      </c>
      <c r="L145" s="44" t="str">
        <f t="shared" si="31"/>
        <v/>
      </c>
      <c r="M145" s="44" t="str">
        <f t="shared" si="32"/>
        <v/>
      </c>
      <c r="N145" s="44" t="str">
        <f t="shared" si="33"/>
        <v/>
      </c>
      <c r="O145" s="42"/>
      <c r="P145" s="81"/>
      <c r="Q145" s="82"/>
      <c r="R145" s="83"/>
      <c r="S145" s="44">
        <f t="shared" si="34"/>
        <v>0</v>
      </c>
      <c r="T145" s="81"/>
      <c r="U145" s="82"/>
      <c r="V145" s="83"/>
      <c r="W145" s="44">
        <f t="shared" si="35"/>
        <v>0</v>
      </c>
      <c r="X145" s="81"/>
      <c r="Y145" s="82"/>
      <c r="Z145" s="83"/>
      <c r="AA145" s="44">
        <f t="shared" si="36"/>
        <v>0</v>
      </c>
      <c r="AB145" s="81"/>
      <c r="AC145" s="82"/>
      <c r="AD145" s="83"/>
      <c r="AE145" s="44">
        <f t="shared" si="37"/>
        <v>0</v>
      </c>
      <c r="AF145" s="81"/>
      <c r="AG145" s="82"/>
      <c r="AH145" s="83"/>
      <c r="AI145" s="44">
        <f t="shared" si="38"/>
        <v>0</v>
      </c>
      <c r="AJ145" s="81"/>
      <c r="AK145" s="82"/>
      <c r="AL145" s="83"/>
      <c r="AM145" s="44">
        <f t="shared" si="39"/>
        <v>0</v>
      </c>
      <c r="AN145" s="81"/>
      <c r="AO145" s="82"/>
      <c r="AP145" s="83"/>
      <c r="AQ145" s="44">
        <f t="shared" si="40"/>
        <v>0</v>
      </c>
      <c r="AR145" s="81"/>
      <c r="AS145" s="82"/>
      <c r="AT145" s="83"/>
      <c r="AU145" s="44">
        <f t="shared" si="41"/>
        <v>0</v>
      </c>
      <c r="AV145" s="81"/>
      <c r="AW145" s="82"/>
      <c r="AX145" s="83"/>
      <c r="AY145" s="44">
        <f t="shared" si="42"/>
        <v>0</v>
      </c>
      <c r="AZ145" s="81"/>
      <c r="BA145" s="82"/>
      <c r="BB145" s="83"/>
      <c r="BC145" s="44">
        <f t="shared" si="43"/>
        <v>0</v>
      </c>
      <c r="BD145" s="81"/>
      <c r="BE145" s="82"/>
      <c r="BF145" s="83"/>
      <c r="BG145" s="44">
        <f t="shared" si="44"/>
        <v>0</v>
      </c>
      <c r="BH145" s="81"/>
      <c r="BI145" s="82"/>
      <c r="BJ145" s="83"/>
      <c r="BK145" s="44">
        <f t="shared" si="45"/>
        <v>0</v>
      </c>
    </row>
    <row r="146" spans="1:63" ht="14.25" customHeight="1" x14ac:dyDescent="0.25">
      <c r="A146" s="41"/>
      <c r="B146" s="42"/>
      <c r="C146" s="42"/>
      <c r="D146" s="35">
        <v>112</v>
      </c>
      <c r="E146" s="84"/>
      <c r="F146" s="42"/>
      <c r="G146" s="48" t="str">
        <f t="shared" si="28"/>
        <v/>
      </c>
      <c r="H146" s="25" t="str">
        <f t="array" ref="H146">IF(I146="","",IFERROR(INDEX(Lid!$F:$F,MATCH($E146,Lid!$A:$A,0)),""))</f>
        <v/>
      </c>
      <c r="I146" s="93" t="str">
        <f t="shared" si="29"/>
        <v/>
      </c>
      <c r="J146" s="48" t="str">
        <f t="shared" si="30"/>
        <v/>
      </c>
      <c r="K146" s="25" t="str">
        <f>IF(I146="","",IFERROR($D$6&amp;" "&amp;LEFT(INDEX(Lid!$B:$B,MATCH($E146,Lid!$A:$A,0)),1)&amp;MID(INDEX(Lid!$B:$B,MATCH($E146,Lid!$A:$A,0)),FIND(" ",INDEX(Lid!$B:$B,MATCH($E146,Lid!$A:$A,0))),256),""))</f>
        <v/>
      </c>
      <c r="L146" s="44" t="str">
        <f t="shared" si="31"/>
        <v/>
      </c>
      <c r="M146" s="44" t="str">
        <f t="shared" si="32"/>
        <v/>
      </c>
      <c r="N146" s="44" t="str">
        <f t="shared" si="33"/>
        <v/>
      </c>
      <c r="O146" s="42"/>
      <c r="P146" s="81"/>
      <c r="Q146" s="82"/>
      <c r="R146" s="83"/>
      <c r="S146" s="44">
        <f t="shared" si="34"/>
        <v>0</v>
      </c>
      <c r="T146" s="81"/>
      <c r="U146" s="82"/>
      <c r="V146" s="83"/>
      <c r="W146" s="44">
        <f t="shared" si="35"/>
        <v>0</v>
      </c>
      <c r="X146" s="81"/>
      <c r="Y146" s="82"/>
      <c r="Z146" s="83"/>
      <c r="AA146" s="44">
        <f t="shared" si="36"/>
        <v>0</v>
      </c>
      <c r="AB146" s="81"/>
      <c r="AC146" s="82"/>
      <c r="AD146" s="83"/>
      <c r="AE146" s="44">
        <f t="shared" si="37"/>
        <v>0</v>
      </c>
      <c r="AF146" s="81"/>
      <c r="AG146" s="82"/>
      <c r="AH146" s="83"/>
      <c r="AI146" s="44">
        <f t="shared" si="38"/>
        <v>0</v>
      </c>
      <c r="AJ146" s="81"/>
      <c r="AK146" s="82"/>
      <c r="AL146" s="83"/>
      <c r="AM146" s="44">
        <f t="shared" si="39"/>
        <v>0</v>
      </c>
      <c r="AN146" s="81"/>
      <c r="AO146" s="82"/>
      <c r="AP146" s="83"/>
      <c r="AQ146" s="44">
        <f t="shared" si="40"/>
        <v>0</v>
      </c>
      <c r="AR146" s="81"/>
      <c r="AS146" s="82"/>
      <c r="AT146" s="83"/>
      <c r="AU146" s="44">
        <f t="shared" si="41"/>
        <v>0</v>
      </c>
      <c r="AV146" s="81"/>
      <c r="AW146" s="82"/>
      <c r="AX146" s="83"/>
      <c r="AY146" s="44">
        <f t="shared" si="42"/>
        <v>0</v>
      </c>
      <c r="AZ146" s="81"/>
      <c r="BA146" s="82"/>
      <c r="BB146" s="83"/>
      <c r="BC146" s="44">
        <f t="shared" si="43"/>
        <v>0</v>
      </c>
      <c r="BD146" s="81"/>
      <c r="BE146" s="82"/>
      <c r="BF146" s="83"/>
      <c r="BG146" s="44">
        <f t="shared" si="44"/>
        <v>0</v>
      </c>
      <c r="BH146" s="81"/>
      <c r="BI146" s="82"/>
      <c r="BJ146" s="83"/>
      <c r="BK146" s="44">
        <f t="shared" si="45"/>
        <v>0</v>
      </c>
    </row>
    <row r="147" spans="1:63" ht="14.25" customHeight="1" x14ac:dyDescent="0.25">
      <c r="A147" s="41"/>
      <c r="B147" s="42"/>
      <c r="C147" s="42"/>
      <c r="D147" s="35">
        <v>113</v>
      </c>
      <c r="E147" s="84"/>
      <c r="F147" s="42"/>
      <c r="G147" s="48" t="str">
        <f t="shared" si="28"/>
        <v/>
      </c>
      <c r="H147" s="25" t="str">
        <f t="array" ref="H147">IF(I147="","",IFERROR(INDEX(Lid!$F:$F,MATCH($E147,Lid!$A:$A,0)),""))</f>
        <v/>
      </c>
      <c r="I147" s="93" t="str">
        <f t="shared" si="29"/>
        <v/>
      </c>
      <c r="J147" s="48" t="str">
        <f t="shared" si="30"/>
        <v/>
      </c>
      <c r="K147" s="25" t="str">
        <f>IF(I147="","",IFERROR($D$6&amp;" "&amp;LEFT(INDEX(Lid!$B:$B,MATCH($E147,Lid!$A:$A,0)),1)&amp;MID(INDEX(Lid!$B:$B,MATCH($E147,Lid!$A:$A,0)),FIND(" ",INDEX(Lid!$B:$B,MATCH($E147,Lid!$A:$A,0))),256),""))</f>
        <v/>
      </c>
      <c r="L147" s="44" t="str">
        <f t="shared" si="31"/>
        <v/>
      </c>
      <c r="M147" s="44" t="str">
        <f t="shared" si="32"/>
        <v/>
      </c>
      <c r="N147" s="44" t="str">
        <f t="shared" si="33"/>
        <v/>
      </c>
      <c r="O147" s="42"/>
      <c r="P147" s="81"/>
      <c r="Q147" s="82"/>
      <c r="R147" s="83"/>
      <c r="S147" s="44">
        <f t="shared" si="34"/>
        <v>0</v>
      </c>
      <c r="T147" s="81"/>
      <c r="U147" s="82"/>
      <c r="V147" s="83"/>
      <c r="W147" s="44">
        <f t="shared" si="35"/>
        <v>0</v>
      </c>
      <c r="X147" s="81"/>
      <c r="Y147" s="82"/>
      <c r="Z147" s="83"/>
      <c r="AA147" s="44">
        <f t="shared" si="36"/>
        <v>0</v>
      </c>
      <c r="AB147" s="81"/>
      <c r="AC147" s="82"/>
      <c r="AD147" s="83"/>
      <c r="AE147" s="44">
        <f t="shared" si="37"/>
        <v>0</v>
      </c>
      <c r="AF147" s="81"/>
      <c r="AG147" s="82"/>
      <c r="AH147" s="83"/>
      <c r="AI147" s="44">
        <f t="shared" si="38"/>
        <v>0</v>
      </c>
      <c r="AJ147" s="81"/>
      <c r="AK147" s="82"/>
      <c r="AL147" s="83"/>
      <c r="AM147" s="44">
        <f t="shared" si="39"/>
        <v>0</v>
      </c>
      <c r="AN147" s="81"/>
      <c r="AO147" s="82"/>
      <c r="AP147" s="83"/>
      <c r="AQ147" s="44">
        <f t="shared" si="40"/>
        <v>0</v>
      </c>
      <c r="AR147" s="81"/>
      <c r="AS147" s="82"/>
      <c r="AT147" s="83"/>
      <c r="AU147" s="44">
        <f t="shared" si="41"/>
        <v>0</v>
      </c>
      <c r="AV147" s="81"/>
      <c r="AW147" s="82"/>
      <c r="AX147" s="83"/>
      <c r="AY147" s="44">
        <f t="shared" si="42"/>
        <v>0</v>
      </c>
      <c r="AZ147" s="81"/>
      <c r="BA147" s="82"/>
      <c r="BB147" s="83"/>
      <c r="BC147" s="44">
        <f t="shared" si="43"/>
        <v>0</v>
      </c>
      <c r="BD147" s="81"/>
      <c r="BE147" s="82"/>
      <c r="BF147" s="83"/>
      <c r="BG147" s="44">
        <f t="shared" si="44"/>
        <v>0</v>
      </c>
      <c r="BH147" s="81"/>
      <c r="BI147" s="82"/>
      <c r="BJ147" s="83"/>
      <c r="BK147" s="44">
        <f t="shared" si="45"/>
        <v>0</v>
      </c>
    </row>
    <row r="148" spans="1:63" ht="14.25" customHeight="1" x14ac:dyDescent="0.25">
      <c r="A148" s="41"/>
      <c r="B148" s="42"/>
      <c r="C148" s="42"/>
      <c r="D148" s="35">
        <v>114</v>
      </c>
      <c r="E148" s="84"/>
      <c r="F148" s="42"/>
      <c r="G148" s="48" t="str">
        <f t="shared" si="28"/>
        <v/>
      </c>
      <c r="H148" s="25" t="str">
        <f t="array" ref="H148">IF(I148="","",IFERROR(INDEX(Lid!$F:$F,MATCH($E148,Lid!$A:$A,0)),""))</f>
        <v/>
      </c>
      <c r="I148" s="93" t="str">
        <f t="shared" si="29"/>
        <v/>
      </c>
      <c r="J148" s="48" t="str">
        <f t="shared" si="30"/>
        <v/>
      </c>
      <c r="K148" s="25" t="str">
        <f>IF(I148="","",IFERROR($D$6&amp;" "&amp;LEFT(INDEX(Lid!$B:$B,MATCH($E148,Lid!$A:$A,0)),1)&amp;MID(INDEX(Lid!$B:$B,MATCH($E148,Lid!$A:$A,0)),FIND(" ",INDEX(Lid!$B:$B,MATCH($E148,Lid!$A:$A,0))),256),""))</f>
        <v/>
      </c>
      <c r="L148" s="44" t="str">
        <f t="shared" si="31"/>
        <v/>
      </c>
      <c r="M148" s="44" t="str">
        <f t="shared" si="32"/>
        <v/>
      </c>
      <c r="N148" s="44" t="str">
        <f t="shared" si="33"/>
        <v/>
      </c>
      <c r="O148" s="42"/>
      <c r="P148" s="81"/>
      <c r="Q148" s="82"/>
      <c r="R148" s="83"/>
      <c r="S148" s="44">
        <f t="shared" si="34"/>
        <v>0</v>
      </c>
      <c r="T148" s="81"/>
      <c r="U148" s="82"/>
      <c r="V148" s="83"/>
      <c r="W148" s="44">
        <f t="shared" si="35"/>
        <v>0</v>
      </c>
      <c r="X148" s="81"/>
      <c r="Y148" s="82"/>
      <c r="Z148" s="83"/>
      <c r="AA148" s="44">
        <f t="shared" si="36"/>
        <v>0</v>
      </c>
      <c r="AB148" s="81"/>
      <c r="AC148" s="82"/>
      <c r="AD148" s="83"/>
      <c r="AE148" s="44">
        <f t="shared" si="37"/>
        <v>0</v>
      </c>
      <c r="AF148" s="81"/>
      <c r="AG148" s="82"/>
      <c r="AH148" s="83"/>
      <c r="AI148" s="44">
        <f t="shared" si="38"/>
        <v>0</v>
      </c>
      <c r="AJ148" s="81"/>
      <c r="AK148" s="82"/>
      <c r="AL148" s="83"/>
      <c r="AM148" s="44">
        <f t="shared" si="39"/>
        <v>0</v>
      </c>
      <c r="AN148" s="81"/>
      <c r="AO148" s="82"/>
      <c r="AP148" s="83"/>
      <c r="AQ148" s="44">
        <f t="shared" si="40"/>
        <v>0</v>
      </c>
      <c r="AR148" s="81"/>
      <c r="AS148" s="82"/>
      <c r="AT148" s="83"/>
      <c r="AU148" s="44">
        <f t="shared" si="41"/>
        <v>0</v>
      </c>
      <c r="AV148" s="81"/>
      <c r="AW148" s="82"/>
      <c r="AX148" s="83"/>
      <c r="AY148" s="44">
        <f t="shared" si="42"/>
        <v>0</v>
      </c>
      <c r="AZ148" s="81"/>
      <c r="BA148" s="82"/>
      <c r="BB148" s="83"/>
      <c r="BC148" s="44">
        <f t="shared" si="43"/>
        <v>0</v>
      </c>
      <c r="BD148" s="81"/>
      <c r="BE148" s="82"/>
      <c r="BF148" s="83"/>
      <c r="BG148" s="44">
        <f t="shared" si="44"/>
        <v>0</v>
      </c>
      <c r="BH148" s="81"/>
      <c r="BI148" s="82"/>
      <c r="BJ148" s="83"/>
      <c r="BK148" s="44">
        <f t="shared" si="45"/>
        <v>0</v>
      </c>
    </row>
    <row r="149" spans="1:63" ht="14.25" customHeight="1" x14ac:dyDescent="0.25">
      <c r="A149" s="41"/>
      <c r="B149" s="42"/>
      <c r="C149" s="42"/>
      <c r="D149" s="35">
        <v>115</v>
      </c>
      <c r="E149" s="84"/>
      <c r="F149" s="42"/>
      <c r="G149" s="48" t="str">
        <f t="shared" si="28"/>
        <v/>
      </c>
      <c r="H149" s="25" t="str">
        <f t="array" ref="H149">IF(I149="","",IFERROR(INDEX(Lid!$F:$F,MATCH($E149,Lid!$A:$A,0)),""))</f>
        <v/>
      </c>
      <c r="I149" s="93" t="str">
        <f t="shared" si="29"/>
        <v/>
      </c>
      <c r="J149" s="48" t="str">
        <f t="shared" si="30"/>
        <v/>
      </c>
      <c r="K149" s="25" t="str">
        <f>IF(I149="","",IFERROR($D$6&amp;" "&amp;LEFT(INDEX(Lid!$B:$B,MATCH($E149,Lid!$A:$A,0)),1)&amp;MID(INDEX(Lid!$B:$B,MATCH($E149,Lid!$A:$A,0)),FIND(" ",INDEX(Lid!$B:$B,MATCH($E149,Lid!$A:$A,0))),256),""))</f>
        <v/>
      </c>
      <c r="L149" s="44" t="str">
        <f t="shared" si="31"/>
        <v/>
      </c>
      <c r="M149" s="44" t="str">
        <f t="shared" si="32"/>
        <v/>
      </c>
      <c r="N149" s="44" t="str">
        <f t="shared" si="33"/>
        <v/>
      </c>
      <c r="O149" s="42"/>
      <c r="P149" s="81"/>
      <c r="Q149" s="82"/>
      <c r="R149" s="83"/>
      <c r="S149" s="44">
        <f t="shared" si="34"/>
        <v>0</v>
      </c>
      <c r="T149" s="81"/>
      <c r="U149" s="82"/>
      <c r="V149" s="83"/>
      <c r="W149" s="44">
        <f t="shared" si="35"/>
        <v>0</v>
      </c>
      <c r="X149" s="81"/>
      <c r="Y149" s="82"/>
      <c r="Z149" s="83"/>
      <c r="AA149" s="44">
        <f t="shared" si="36"/>
        <v>0</v>
      </c>
      <c r="AB149" s="81"/>
      <c r="AC149" s="82"/>
      <c r="AD149" s="83"/>
      <c r="AE149" s="44">
        <f t="shared" si="37"/>
        <v>0</v>
      </c>
      <c r="AF149" s="81"/>
      <c r="AG149" s="82"/>
      <c r="AH149" s="83"/>
      <c r="AI149" s="44">
        <f t="shared" si="38"/>
        <v>0</v>
      </c>
      <c r="AJ149" s="81"/>
      <c r="AK149" s="82"/>
      <c r="AL149" s="83"/>
      <c r="AM149" s="44">
        <f t="shared" si="39"/>
        <v>0</v>
      </c>
      <c r="AN149" s="81"/>
      <c r="AO149" s="82"/>
      <c r="AP149" s="83"/>
      <c r="AQ149" s="44">
        <f t="shared" si="40"/>
        <v>0</v>
      </c>
      <c r="AR149" s="81"/>
      <c r="AS149" s="82"/>
      <c r="AT149" s="83"/>
      <c r="AU149" s="44">
        <f t="shared" si="41"/>
        <v>0</v>
      </c>
      <c r="AV149" s="81"/>
      <c r="AW149" s="82"/>
      <c r="AX149" s="83"/>
      <c r="AY149" s="44">
        <f t="shared" si="42"/>
        <v>0</v>
      </c>
      <c r="AZ149" s="81"/>
      <c r="BA149" s="82"/>
      <c r="BB149" s="83"/>
      <c r="BC149" s="44">
        <f t="shared" si="43"/>
        <v>0</v>
      </c>
      <c r="BD149" s="81"/>
      <c r="BE149" s="82"/>
      <c r="BF149" s="83"/>
      <c r="BG149" s="44">
        <f t="shared" si="44"/>
        <v>0</v>
      </c>
      <c r="BH149" s="81"/>
      <c r="BI149" s="82"/>
      <c r="BJ149" s="83"/>
      <c r="BK149" s="44">
        <f t="shared" si="45"/>
        <v>0</v>
      </c>
    </row>
    <row r="150" spans="1:63" ht="14.25" customHeight="1" x14ac:dyDescent="0.25">
      <c r="A150" s="41"/>
      <c r="B150" s="42"/>
      <c r="C150" s="42"/>
      <c r="D150" s="35">
        <v>116</v>
      </c>
      <c r="E150" s="84"/>
      <c r="F150" s="42"/>
      <c r="G150" s="48" t="str">
        <f t="shared" si="28"/>
        <v/>
      </c>
      <c r="H150" s="25" t="str">
        <f t="array" ref="H150">IF(I150="","",IFERROR(INDEX(Lid!$F:$F,MATCH($E150,Lid!$A:$A,0)),""))</f>
        <v/>
      </c>
      <c r="I150" s="93" t="str">
        <f t="shared" si="29"/>
        <v/>
      </c>
      <c r="J150" s="48" t="str">
        <f t="shared" si="30"/>
        <v/>
      </c>
      <c r="K150" s="25" t="str">
        <f>IF(I150="","",IFERROR($D$6&amp;" "&amp;LEFT(INDEX(Lid!$B:$B,MATCH($E150,Lid!$A:$A,0)),1)&amp;MID(INDEX(Lid!$B:$B,MATCH($E150,Lid!$A:$A,0)),FIND(" ",INDEX(Lid!$B:$B,MATCH($E150,Lid!$A:$A,0))),256),""))</f>
        <v/>
      </c>
      <c r="L150" s="44" t="str">
        <f t="shared" si="31"/>
        <v/>
      </c>
      <c r="M150" s="44" t="str">
        <f t="shared" si="32"/>
        <v/>
      </c>
      <c r="N150" s="44" t="str">
        <f t="shared" si="33"/>
        <v/>
      </c>
      <c r="O150" s="42"/>
      <c r="P150" s="81"/>
      <c r="Q150" s="82"/>
      <c r="R150" s="83"/>
      <c r="S150" s="44">
        <f t="shared" si="34"/>
        <v>0</v>
      </c>
      <c r="T150" s="81"/>
      <c r="U150" s="82"/>
      <c r="V150" s="83"/>
      <c r="W150" s="44">
        <f t="shared" si="35"/>
        <v>0</v>
      </c>
      <c r="X150" s="81"/>
      <c r="Y150" s="82"/>
      <c r="Z150" s="83"/>
      <c r="AA150" s="44">
        <f t="shared" si="36"/>
        <v>0</v>
      </c>
      <c r="AB150" s="81"/>
      <c r="AC150" s="82"/>
      <c r="AD150" s="83"/>
      <c r="AE150" s="44">
        <f t="shared" si="37"/>
        <v>0</v>
      </c>
      <c r="AF150" s="81"/>
      <c r="AG150" s="82"/>
      <c r="AH150" s="83"/>
      <c r="AI150" s="44">
        <f t="shared" si="38"/>
        <v>0</v>
      </c>
      <c r="AJ150" s="81"/>
      <c r="AK150" s="82"/>
      <c r="AL150" s="83"/>
      <c r="AM150" s="44">
        <f t="shared" si="39"/>
        <v>0</v>
      </c>
      <c r="AN150" s="81"/>
      <c r="AO150" s="82"/>
      <c r="AP150" s="83"/>
      <c r="AQ150" s="44">
        <f t="shared" si="40"/>
        <v>0</v>
      </c>
      <c r="AR150" s="81"/>
      <c r="AS150" s="82"/>
      <c r="AT150" s="83"/>
      <c r="AU150" s="44">
        <f t="shared" si="41"/>
        <v>0</v>
      </c>
      <c r="AV150" s="81"/>
      <c r="AW150" s="82"/>
      <c r="AX150" s="83"/>
      <c r="AY150" s="44">
        <f t="shared" si="42"/>
        <v>0</v>
      </c>
      <c r="AZ150" s="81"/>
      <c r="BA150" s="82"/>
      <c r="BB150" s="83"/>
      <c r="BC150" s="44">
        <f t="shared" si="43"/>
        <v>0</v>
      </c>
      <c r="BD150" s="81"/>
      <c r="BE150" s="82"/>
      <c r="BF150" s="83"/>
      <c r="BG150" s="44">
        <f t="shared" si="44"/>
        <v>0</v>
      </c>
      <c r="BH150" s="81"/>
      <c r="BI150" s="82"/>
      <c r="BJ150" s="83"/>
      <c r="BK150" s="44">
        <f t="shared" si="45"/>
        <v>0</v>
      </c>
    </row>
    <row r="151" spans="1:63" ht="14.25" customHeight="1" x14ac:dyDescent="0.25">
      <c r="A151" s="41"/>
      <c r="B151" s="42"/>
      <c r="C151" s="42"/>
      <c r="D151" s="35">
        <v>117</v>
      </c>
      <c r="E151" s="84"/>
      <c r="F151" s="42"/>
      <c r="G151" s="48" t="str">
        <f t="shared" si="28"/>
        <v/>
      </c>
      <c r="H151" s="25" t="str">
        <f t="array" ref="H151">IF(I151="","",IFERROR(INDEX(Lid!$F:$F,MATCH($E151,Lid!$A:$A,0)),""))</f>
        <v/>
      </c>
      <c r="I151" s="93" t="str">
        <f t="shared" si="29"/>
        <v/>
      </c>
      <c r="J151" s="48" t="str">
        <f t="shared" si="30"/>
        <v/>
      </c>
      <c r="K151" s="25" t="str">
        <f>IF(I151="","",IFERROR($D$6&amp;" "&amp;LEFT(INDEX(Lid!$B:$B,MATCH($E151,Lid!$A:$A,0)),1)&amp;MID(INDEX(Lid!$B:$B,MATCH($E151,Lid!$A:$A,0)),FIND(" ",INDEX(Lid!$B:$B,MATCH($E151,Lid!$A:$A,0))),256),""))</f>
        <v/>
      </c>
      <c r="L151" s="44" t="str">
        <f t="shared" si="31"/>
        <v/>
      </c>
      <c r="M151" s="44" t="str">
        <f t="shared" si="32"/>
        <v/>
      </c>
      <c r="N151" s="44" t="str">
        <f t="shared" si="33"/>
        <v/>
      </c>
      <c r="O151" s="42"/>
      <c r="P151" s="81"/>
      <c r="Q151" s="82"/>
      <c r="R151" s="83"/>
      <c r="S151" s="44">
        <f t="shared" si="34"/>
        <v>0</v>
      </c>
      <c r="T151" s="81"/>
      <c r="U151" s="82"/>
      <c r="V151" s="83"/>
      <c r="W151" s="44">
        <f t="shared" si="35"/>
        <v>0</v>
      </c>
      <c r="X151" s="81"/>
      <c r="Y151" s="82"/>
      <c r="Z151" s="83"/>
      <c r="AA151" s="44">
        <f t="shared" si="36"/>
        <v>0</v>
      </c>
      <c r="AB151" s="81"/>
      <c r="AC151" s="82"/>
      <c r="AD151" s="83"/>
      <c r="AE151" s="44">
        <f t="shared" si="37"/>
        <v>0</v>
      </c>
      <c r="AF151" s="81"/>
      <c r="AG151" s="82"/>
      <c r="AH151" s="83"/>
      <c r="AI151" s="44">
        <f t="shared" si="38"/>
        <v>0</v>
      </c>
      <c r="AJ151" s="81"/>
      <c r="AK151" s="82"/>
      <c r="AL151" s="83"/>
      <c r="AM151" s="44">
        <f t="shared" si="39"/>
        <v>0</v>
      </c>
      <c r="AN151" s="81"/>
      <c r="AO151" s="82"/>
      <c r="AP151" s="83"/>
      <c r="AQ151" s="44">
        <f t="shared" si="40"/>
        <v>0</v>
      </c>
      <c r="AR151" s="81"/>
      <c r="AS151" s="82"/>
      <c r="AT151" s="83"/>
      <c r="AU151" s="44">
        <f t="shared" si="41"/>
        <v>0</v>
      </c>
      <c r="AV151" s="81"/>
      <c r="AW151" s="82"/>
      <c r="AX151" s="83"/>
      <c r="AY151" s="44">
        <f t="shared" si="42"/>
        <v>0</v>
      </c>
      <c r="AZ151" s="81"/>
      <c r="BA151" s="82"/>
      <c r="BB151" s="83"/>
      <c r="BC151" s="44">
        <f t="shared" si="43"/>
        <v>0</v>
      </c>
      <c r="BD151" s="81"/>
      <c r="BE151" s="82"/>
      <c r="BF151" s="83"/>
      <c r="BG151" s="44">
        <f t="shared" si="44"/>
        <v>0</v>
      </c>
      <c r="BH151" s="81"/>
      <c r="BI151" s="82"/>
      <c r="BJ151" s="83"/>
      <c r="BK151" s="44">
        <f t="shared" si="45"/>
        <v>0</v>
      </c>
    </row>
    <row r="152" spans="1:63" ht="14.25" customHeight="1" x14ac:dyDescent="0.25">
      <c r="A152" s="41"/>
      <c r="B152" s="42"/>
      <c r="C152" s="42"/>
      <c r="D152" s="35">
        <v>118</v>
      </c>
      <c r="E152" s="84"/>
      <c r="F152" s="42"/>
      <c r="G152" s="48" t="str">
        <f t="shared" si="28"/>
        <v/>
      </c>
      <c r="H152" s="25" t="str">
        <f t="array" ref="H152">IF(I152="","",IFERROR(INDEX(Lid!$F:$F,MATCH($E152,Lid!$A:$A,0)),""))</f>
        <v/>
      </c>
      <c r="I152" s="93" t="str">
        <f t="shared" si="29"/>
        <v/>
      </c>
      <c r="J152" s="48" t="str">
        <f t="shared" si="30"/>
        <v/>
      </c>
      <c r="K152" s="25" t="str">
        <f>IF(I152="","",IFERROR($D$6&amp;" "&amp;LEFT(INDEX(Lid!$B:$B,MATCH($E152,Lid!$A:$A,0)),1)&amp;MID(INDEX(Lid!$B:$B,MATCH($E152,Lid!$A:$A,0)),FIND(" ",INDEX(Lid!$B:$B,MATCH($E152,Lid!$A:$A,0))),256),""))</f>
        <v/>
      </c>
      <c r="L152" s="44" t="str">
        <f t="shared" si="31"/>
        <v/>
      </c>
      <c r="M152" s="44" t="str">
        <f t="shared" si="32"/>
        <v/>
      </c>
      <c r="N152" s="44" t="str">
        <f t="shared" si="33"/>
        <v/>
      </c>
      <c r="O152" s="42"/>
      <c r="P152" s="81"/>
      <c r="Q152" s="82"/>
      <c r="R152" s="83"/>
      <c r="S152" s="44">
        <f t="shared" si="34"/>
        <v>0</v>
      </c>
      <c r="T152" s="81"/>
      <c r="U152" s="82"/>
      <c r="V152" s="83"/>
      <c r="W152" s="44">
        <f t="shared" si="35"/>
        <v>0</v>
      </c>
      <c r="X152" s="81"/>
      <c r="Y152" s="82"/>
      <c r="Z152" s="83"/>
      <c r="AA152" s="44">
        <f t="shared" si="36"/>
        <v>0</v>
      </c>
      <c r="AB152" s="81"/>
      <c r="AC152" s="82"/>
      <c r="AD152" s="83"/>
      <c r="AE152" s="44">
        <f t="shared" si="37"/>
        <v>0</v>
      </c>
      <c r="AF152" s="81"/>
      <c r="AG152" s="82"/>
      <c r="AH152" s="83"/>
      <c r="AI152" s="44">
        <f t="shared" si="38"/>
        <v>0</v>
      </c>
      <c r="AJ152" s="81"/>
      <c r="AK152" s="82"/>
      <c r="AL152" s="83"/>
      <c r="AM152" s="44">
        <f t="shared" si="39"/>
        <v>0</v>
      </c>
      <c r="AN152" s="81"/>
      <c r="AO152" s="82"/>
      <c r="AP152" s="83"/>
      <c r="AQ152" s="44">
        <f t="shared" si="40"/>
        <v>0</v>
      </c>
      <c r="AR152" s="81"/>
      <c r="AS152" s="82"/>
      <c r="AT152" s="83"/>
      <c r="AU152" s="44">
        <f t="shared" si="41"/>
        <v>0</v>
      </c>
      <c r="AV152" s="81"/>
      <c r="AW152" s="82"/>
      <c r="AX152" s="83"/>
      <c r="AY152" s="44">
        <f t="shared" si="42"/>
        <v>0</v>
      </c>
      <c r="AZ152" s="81"/>
      <c r="BA152" s="82"/>
      <c r="BB152" s="83"/>
      <c r="BC152" s="44">
        <f t="shared" si="43"/>
        <v>0</v>
      </c>
      <c r="BD152" s="81"/>
      <c r="BE152" s="82"/>
      <c r="BF152" s="83"/>
      <c r="BG152" s="44">
        <f t="shared" si="44"/>
        <v>0</v>
      </c>
      <c r="BH152" s="81"/>
      <c r="BI152" s="82"/>
      <c r="BJ152" s="83"/>
      <c r="BK152" s="44">
        <f t="shared" si="45"/>
        <v>0</v>
      </c>
    </row>
    <row r="153" spans="1:63" ht="14.25" customHeight="1" x14ac:dyDescent="0.25">
      <c r="A153" s="41"/>
      <c r="B153" s="42"/>
      <c r="C153" s="42"/>
      <c r="D153" s="35">
        <v>119</v>
      </c>
      <c r="E153" s="84"/>
      <c r="F153" s="42"/>
      <c r="G153" s="48" t="str">
        <f t="shared" si="28"/>
        <v/>
      </c>
      <c r="H153" s="25" t="str">
        <f t="array" ref="H153">IF(I153="","",IFERROR(INDEX(Lid!$F:$F,MATCH($E153,Lid!$A:$A,0)),""))</f>
        <v/>
      </c>
      <c r="I153" s="93" t="str">
        <f t="shared" si="29"/>
        <v/>
      </c>
      <c r="J153" s="48" t="str">
        <f t="shared" si="30"/>
        <v/>
      </c>
      <c r="K153" s="25" t="str">
        <f>IF(I153="","",IFERROR($D$6&amp;" "&amp;LEFT(INDEX(Lid!$B:$B,MATCH($E153,Lid!$A:$A,0)),1)&amp;MID(INDEX(Lid!$B:$B,MATCH($E153,Lid!$A:$A,0)),FIND(" ",INDEX(Lid!$B:$B,MATCH($E153,Lid!$A:$A,0))),256),""))</f>
        <v/>
      </c>
      <c r="L153" s="44" t="str">
        <f t="shared" si="31"/>
        <v/>
      </c>
      <c r="M153" s="44" t="str">
        <f t="shared" si="32"/>
        <v/>
      </c>
      <c r="N153" s="44" t="str">
        <f t="shared" si="33"/>
        <v/>
      </c>
      <c r="O153" s="42"/>
      <c r="P153" s="81"/>
      <c r="Q153" s="82"/>
      <c r="R153" s="83"/>
      <c r="S153" s="44">
        <f t="shared" si="34"/>
        <v>0</v>
      </c>
      <c r="T153" s="81"/>
      <c r="U153" s="82"/>
      <c r="V153" s="83"/>
      <c r="W153" s="44">
        <f t="shared" si="35"/>
        <v>0</v>
      </c>
      <c r="X153" s="81"/>
      <c r="Y153" s="82"/>
      <c r="Z153" s="83"/>
      <c r="AA153" s="44">
        <f t="shared" si="36"/>
        <v>0</v>
      </c>
      <c r="AB153" s="81"/>
      <c r="AC153" s="82"/>
      <c r="AD153" s="83"/>
      <c r="AE153" s="44">
        <f t="shared" si="37"/>
        <v>0</v>
      </c>
      <c r="AF153" s="81"/>
      <c r="AG153" s="82"/>
      <c r="AH153" s="83"/>
      <c r="AI153" s="44">
        <f t="shared" si="38"/>
        <v>0</v>
      </c>
      <c r="AJ153" s="81"/>
      <c r="AK153" s="82"/>
      <c r="AL153" s="83"/>
      <c r="AM153" s="44">
        <f t="shared" si="39"/>
        <v>0</v>
      </c>
      <c r="AN153" s="81"/>
      <c r="AO153" s="82"/>
      <c r="AP153" s="83"/>
      <c r="AQ153" s="44">
        <f t="shared" si="40"/>
        <v>0</v>
      </c>
      <c r="AR153" s="81"/>
      <c r="AS153" s="82"/>
      <c r="AT153" s="83"/>
      <c r="AU153" s="44">
        <f t="shared" si="41"/>
        <v>0</v>
      </c>
      <c r="AV153" s="81"/>
      <c r="AW153" s="82"/>
      <c r="AX153" s="83"/>
      <c r="AY153" s="44">
        <f t="shared" si="42"/>
        <v>0</v>
      </c>
      <c r="AZ153" s="81"/>
      <c r="BA153" s="82"/>
      <c r="BB153" s="83"/>
      <c r="BC153" s="44">
        <f t="shared" si="43"/>
        <v>0</v>
      </c>
      <c r="BD153" s="81"/>
      <c r="BE153" s="82"/>
      <c r="BF153" s="83"/>
      <c r="BG153" s="44">
        <f t="shared" si="44"/>
        <v>0</v>
      </c>
      <c r="BH153" s="81"/>
      <c r="BI153" s="82"/>
      <c r="BJ153" s="83"/>
      <c r="BK153" s="44">
        <f t="shared" si="45"/>
        <v>0</v>
      </c>
    </row>
    <row r="154" spans="1:63" ht="14.25" customHeight="1" x14ac:dyDescent="0.25">
      <c r="A154" s="41"/>
      <c r="B154" s="42"/>
      <c r="C154" s="42"/>
      <c r="D154" s="35">
        <v>120</v>
      </c>
      <c r="E154" s="84"/>
      <c r="F154" s="42"/>
      <c r="G154" s="48" t="str">
        <f t="shared" si="28"/>
        <v/>
      </c>
      <c r="H154" s="25" t="str">
        <f t="array" ref="H154">IF(I154="","",IFERROR(INDEX(Lid!$F:$F,MATCH($E154,Lid!$A:$A,0)),""))</f>
        <v/>
      </c>
      <c r="I154" s="93" t="str">
        <f t="shared" si="29"/>
        <v/>
      </c>
      <c r="J154" s="48" t="str">
        <f t="shared" si="30"/>
        <v/>
      </c>
      <c r="K154" s="25" t="str">
        <f>IF(I154="","",IFERROR($D$6&amp;" "&amp;LEFT(INDEX(Lid!$B:$B,MATCH($E154,Lid!$A:$A,0)),1)&amp;MID(INDEX(Lid!$B:$B,MATCH($E154,Lid!$A:$A,0)),FIND(" ",INDEX(Lid!$B:$B,MATCH($E154,Lid!$A:$A,0))),256),""))</f>
        <v/>
      </c>
      <c r="L154" s="44" t="str">
        <f t="shared" si="31"/>
        <v/>
      </c>
      <c r="M154" s="44" t="str">
        <f t="shared" si="32"/>
        <v/>
      </c>
      <c r="N154" s="44" t="str">
        <f t="shared" si="33"/>
        <v/>
      </c>
      <c r="O154" s="42"/>
      <c r="P154" s="81"/>
      <c r="Q154" s="82"/>
      <c r="R154" s="83"/>
      <c r="S154" s="44">
        <f t="shared" si="34"/>
        <v>0</v>
      </c>
      <c r="T154" s="81"/>
      <c r="U154" s="82"/>
      <c r="V154" s="83"/>
      <c r="W154" s="44">
        <f t="shared" si="35"/>
        <v>0</v>
      </c>
      <c r="X154" s="81"/>
      <c r="Y154" s="82"/>
      <c r="Z154" s="83"/>
      <c r="AA154" s="44">
        <f t="shared" si="36"/>
        <v>0</v>
      </c>
      <c r="AB154" s="81"/>
      <c r="AC154" s="82"/>
      <c r="AD154" s="83"/>
      <c r="AE154" s="44">
        <f t="shared" si="37"/>
        <v>0</v>
      </c>
      <c r="AF154" s="81"/>
      <c r="AG154" s="82"/>
      <c r="AH154" s="83"/>
      <c r="AI154" s="44">
        <f t="shared" si="38"/>
        <v>0</v>
      </c>
      <c r="AJ154" s="81"/>
      <c r="AK154" s="82"/>
      <c r="AL154" s="83"/>
      <c r="AM154" s="44">
        <f t="shared" si="39"/>
        <v>0</v>
      </c>
      <c r="AN154" s="81"/>
      <c r="AO154" s="82"/>
      <c r="AP154" s="83"/>
      <c r="AQ154" s="44">
        <f t="shared" si="40"/>
        <v>0</v>
      </c>
      <c r="AR154" s="81"/>
      <c r="AS154" s="82"/>
      <c r="AT154" s="83"/>
      <c r="AU154" s="44">
        <f t="shared" si="41"/>
        <v>0</v>
      </c>
      <c r="AV154" s="81"/>
      <c r="AW154" s="82"/>
      <c r="AX154" s="83"/>
      <c r="AY154" s="44">
        <f t="shared" si="42"/>
        <v>0</v>
      </c>
      <c r="AZ154" s="81"/>
      <c r="BA154" s="82"/>
      <c r="BB154" s="83"/>
      <c r="BC154" s="44">
        <f t="shared" si="43"/>
        <v>0</v>
      </c>
      <c r="BD154" s="81"/>
      <c r="BE154" s="82"/>
      <c r="BF154" s="83"/>
      <c r="BG154" s="44">
        <f t="shared" si="44"/>
        <v>0</v>
      </c>
      <c r="BH154" s="81"/>
      <c r="BI154" s="82"/>
      <c r="BJ154" s="83"/>
      <c r="BK154" s="44">
        <f t="shared" si="45"/>
        <v>0</v>
      </c>
    </row>
    <row r="155" spans="1:63" ht="14.25" customHeight="1" x14ac:dyDescent="0.25">
      <c r="A155" s="41"/>
      <c r="B155" s="42"/>
      <c r="C155" s="42"/>
      <c r="D155" s="35">
        <v>121</v>
      </c>
      <c r="E155" s="84"/>
      <c r="F155" s="42"/>
      <c r="G155" s="48" t="str">
        <f t="shared" si="28"/>
        <v/>
      </c>
      <c r="H155" s="25" t="str">
        <f t="array" ref="H155">IF(I155="","",IFERROR(INDEX(Lid!$F:$F,MATCH($E155,Lid!$A:$A,0)),""))</f>
        <v/>
      </c>
      <c r="I155" s="93" t="str">
        <f t="shared" si="29"/>
        <v/>
      </c>
      <c r="J155" s="48" t="str">
        <f t="shared" si="30"/>
        <v/>
      </c>
      <c r="K155" s="25" t="str">
        <f>IF(I155="","",IFERROR($D$6&amp;" "&amp;LEFT(INDEX(Lid!$B:$B,MATCH($E155,Lid!$A:$A,0)),1)&amp;MID(INDEX(Lid!$B:$B,MATCH($E155,Lid!$A:$A,0)),FIND(" ",INDEX(Lid!$B:$B,MATCH($E155,Lid!$A:$A,0))),256),""))</f>
        <v/>
      </c>
      <c r="L155" s="44" t="str">
        <f t="shared" si="31"/>
        <v/>
      </c>
      <c r="M155" s="44" t="str">
        <f t="shared" si="32"/>
        <v/>
      </c>
      <c r="N155" s="44" t="str">
        <f t="shared" si="33"/>
        <v/>
      </c>
      <c r="O155" s="42"/>
      <c r="P155" s="81"/>
      <c r="Q155" s="82"/>
      <c r="R155" s="83"/>
      <c r="S155" s="44">
        <f t="shared" si="34"/>
        <v>0</v>
      </c>
      <c r="T155" s="81"/>
      <c r="U155" s="82"/>
      <c r="V155" s="83"/>
      <c r="W155" s="44">
        <f t="shared" si="35"/>
        <v>0</v>
      </c>
      <c r="X155" s="81"/>
      <c r="Y155" s="82"/>
      <c r="Z155" s="83"/>
      <c r="AA155" s="44">
        <f t="shared" si="36"/>
        <v>0</v>
      </c>
      <c r="AB155" s="81"/>
      <c r="AC155" s="82"/>
      <c r="AD155" s="83"/>
      <c r="AE155" s="44">
        <f t="shared" si="37"/>
        <v>0</v>
      </c>
      <c r="AF155" s="81"/>
      <c r="AG155" s="82"/>
      <c r="AH155" s="83"/>
      <c r="AI155" s="44">
        <f t="shared" si="38"/>
        <v>0</v>
      </c>
      <c r="AJ155" s="81"/>
      <c r="AK155" s="82"/>
      <c r="AL155" s="83"/>
      <c r="AM155" s="44">
        <f t="shared" si="39"/>
        <v>0</v>
      </c>
      <c r="AN155" s="81"/>
      <c r="AO155" s="82"/>
      <c r="AP155" s="83"/>
      <c r="AQ155" s="44">
        <f t="shared" si="40"/>
        <v>0</v>
      </c>
      <c r="AR155" s="81"/>
      <c r="AS155" s="82"/>
      <c r="AT155" s="83"/>
      <c r="AU155" s="44">
        <f t="shared" si="41"/>
        <v>0</v>
      </c>
      <c r="AV155" s="81"/>
      <c r="AW155" s="82"/>
      <c r="AX155" s="83"/>
      <c r="AY155" s="44">
        <f t="shared" si="42"/>
        <v>0</v>
      </c>
      <c r="AZ155" s="81"/>
      <c r="BA155" s="82"/>
      <c r="BB155" s="83"/>
      <c r="BC155" s="44">
        <f t="shared" si="43"/>
        <v>0</v>
      </c>
      <c r="BD155" s="81"/>
      <c r="BE155" s="82"/>
      <c r="BF155" s="83"/>
      <c r="BG155" s="44">
        <f t="shared" si="44"/>
        <v>0</v>
      </c>
      <c r="BH155" s="81"/>
      <c r="BI155" s="82"/>
      <c r="BJ155" s="83"/>
      <c r="BK155" s="44">
        <f t="shared" si="45"/>
        <v>0</v>
      </c>
    </row>
    <row r="156" spans="1:63" ht="14.25" customHeight="1" x14ac:dyDescent="0.25">
      <c r="A156" s="41"/>
      <c r="B156" s="42"/>
      <c r="C156" s="42"/>
      <c r="D156" s="35">
        <v>122</v>
      </c>
      <c r="E156" s="84"/>
      <c r="F156" s="42"/>
      <c r="G156" s="48" t="str">
        <f t="shared" si="28"/>
        <v/>
      </c>
      <c r="H156" s="25" t="str">
        <f t="array" ref="H156">IF(I156="","",IFERROR(INDEX(Lid!$F:$F,MATCH($E156,Lid!$A:$A,0)),""))</f>
        <v/>
      </c>
      <c r="I156" s="93" t="str">
        <f t="shared" si="29"/>
        <v/>
      </c>
      <c r="J156" s="48" t="str">
        <f t="shared" si="30"/>
        <v/>
      </c>
      <c r="K156" s="25" t="str">
        <f>IF(I156="","",IFERROR($D$6&amp;" "&amp;LEFT(INDEX(Lid!$B:$B,MATCH($E156,Lid!$A:$A,0)),1)&amp;MID(INDEX(Lid!$B:$B,MATCH($E156,Lid!$A:$A,0)),FIND(" ",INDEX(Lid!$B:$B,MATCH($E156,Lid!$A:$A,0))),256),""))</f>
        <v/>
      </c>
      <c r="L156" s="44" t="str">
        <f t="shared" si="31"/>
        <v/>
      </c>
      <c r="M156" s="44" t="str">
        <f t="shared" si="32"/>
        <v/>
      </c>
      <c r="N156" s="44" t="str">
        <f t="shared" si="33"/>
        <v/>
      </c>
      <c r="O156" s="42"/>
      <c r="P156" s="81"/>
      <c r="Q156" s="82"/>
      <c r="R156" s="83"/>
      <c r="S156" s="44">
        <f t="shared" si="34"/>
        <v>0</v>
      </c>
      <c r="T156" s="81"/>
      <c r="U156" s="82"/>
      <c r="V156" s="83"/>
      <c r="W156" s="44">
        <f t="shared" si="35"/>
        <v>0</v>
      </c>
      <c r="X156" s="81"/>
      <c r="Y156" s="82"/>
      <c r="Z156" s="83"/>
      <c r="AA156" s="44">
        <f t="shared" si="36"/>
        <v>0</v>
      </c>
      <c r="AB156" s="81"/>
      <c r="AC156" s="82"/>
      <c r="AD156" s="83"/>
      <c r="AE156" s="44">
        <f t="shared" si="37"/>
        <v>0</v>
      </c>
      <c r="AF156" s="81"/>
      <c r="AG156" s="82"/>
      <c r="AH156" s="83"/>
      <c r="AI156" s="44">
        <f t="shared" si="38"/>
        <v>0</v>
      </c>
      <c r="AJ156" s="81"/>
      <c r="AK156" s="82"/>
      <c r="AL156" s="83"/>
      <c r="AM156" s="44">
        <f t="shared" si="39"/>
        <v>0</v>
      </c>
      <c r="AN156" s="81"/>
      <c r="AO156" s="82"/>
      <c r="AP156" s="83"/>
      <c r="AQ156" s="44">
        <f t="shared" si="40"/>
        <v>0</v>
      </c>
      <c r="AR156" s="81"/>
      <c r="AS156" s="82"/>
      <c r="AT156" s="83"/>
      <c r="AU156" s="44">
        <f t="shared" si="41"/>
        <v>0</v>
      </c>
      <c r="AV156" s="81"/>
      <c r="AW156" s="82"/>
      <c r="AX156" s="83"/>
      <c r="AY156" s="44">
        <f t="shared" si="42"/>
        <v>0</v>
      </c>
      <c r="AZ156" s="81"/>
      <c r="BA156" s="82"/>
      <c r="BB156" s="83"/>
      <c r="BC156" s="44">
        <f t="shared" si="43"/>
        <v>0</v>
      </c>
      <c r="BD156" s="81"/>
      <c r="BE156" s="82"/>
      <c r="BF156" s="83"/>
      <c r="BG156" s="44">
        <f t="shared" si="44"/>
        <v>0</v>
      </c>
      <c r="BH156" s="81"/>
      <c r="BI156" s="82"/>
      <c r="BJ156" s="83"/>
      <c r="BK156" s="44">
        <f t="shared" si="45"/>
        <v>0</v>
      </c>
    </row>
    <row r="157" spans="1:63" ht="14.25" customHeight="1" x14ac:dyDescent="0.25">
      <c r="A157" s="41"/>
      <c r="B157" s="42"/>
      <c r="C157" s="42"/>
      <c r="D157" s="35">
        <v>123</v>
      </c>
      <c r="E157" s="84"/>
      <c r="F157" s="42"/>
      <c r="G157" s="48" t="str">
        <f t="shared" si="28"/>
        <v/>
      </c>
      <c r="H157" s="25" t="str">
        <f t="array" ref="H157">IF(I157="","",IFERROR(INDEX(Lid!$F:$F,MATCH($E157,Lid!$A:$A,0)),""))</f>
        <v/>
      </c>
      <c r="I157" s="93" t="str">
        <f t="shared" si="29"/>
        <v/>
      </c>
      <c r="J157" s="48" t="str">
        <f t="shared" si="30"/>
        <v/>
      </c>
      <c r="K157" s="25" t="str">
        <f>IF(I157="","",IFERROR($D$6&amp;" "&amp;LEFT(INDEX(Lid!$B:$B,MATCH($E157,Lid!$A:$A,0)),1)&amp;MID(INDEX(Lid!$B:$B,MATCH($E157,Lid!$A:$A,0)),FIND(" ",INDEX(Lid!$B:$B,MATCH($E157,Lid!$A:$A,0))),256),""))</f>
        <v/>
      </c>
      <c r="L157" s="44" t="str">
        <f t="shared" si="31"/>
        <v/>
      </c>
      <c r="M157" s="44" t="str">
        <f t="shared" si="32"/>
        <v/>
      </c>
      <c r="N157" s="44" t="str">
        <f t="shared" si="33"/>
        <v/>
      </c>
      <c r="O157" s="42"/>
      <c r="P157" s="81"/>
      <c r="Q157" s="82"/>
      <c r="R157" s="83"/>
      <c r="S157" s="44">
        <f t="shared" si="34"/>
        <v>0</v>
      </c>
      <c r="T157" s="81"/>
      <c r="U157" s="82"/>
      <c r="V157" s="83"/>
      <c r="W157" s="44">
        <f t="shared" si="35"/>
        <v>0</v>
      </c>
      <c r="X157" s="81"/>
      <c r="Y157" s="82"/>
      <c r="Z157" s="83"/>
      <c r="AA157" s="44">
        <f t="shared" si="36"/>
        <v>0</v>
      </c>
      <c r="AB157" s="81"/>
      <c r="AC157" s="82"/>
      <c r="AD157" s="83"/>
      <c r="AE157" s="44">
        <f t="shared" si="37"/>
        <v>0</v>
      </c>
      <c r="AF157" s="81"/>
      <c r="AG157" s="82"/>
      <c r="AH157" s="83"/>
      <c r="AI157" s="44">
        <f t="shared" si="38"/>
        <v>0</v>
      </c>
      <c r="AJ157" s="81"/>
      <c r="AK157" s="82"/>
      <c r="AL157" s="83"/>
      <c r="AM157" s="44">
        <f t="shared" si="39"/>
        <v>0</v>
      </c>
      <c r="AN157" s="81"/>
      <c r="AO157" s="82"/>
      <c r="AP157" s="83"/>
      <c r="AQ157" s="44">
        <f t="shared" si="40"/>
        <v>0</v>
      </c>
      <c r="AR157" s="81"/>
      <c r="AS157" s="82"/>
      <c r="AT157" s="83"/>
      <c r="AU157" s="44">
        <f t="shared" si="41"/>
        <v>0</v>
      </c>
      <c r="AV157" s="81"/>
      <c r="AW157" s="82"/>
      <c r="AX157" s="83"/>
      <c r="AY157" s="44">
        <f t="shared" si="42"/>
        <v>0</v>
      </c>
      <c r="AZ157" s="81"/>
      <c r="BA157" s="82"/>
      <c r="BB157" s="83"/>
      <c r="BC157" s="44">
        <f t="shared" si="43"/>
        <v>0</v>
      </c>
      <c r="BD157" s="81"/>
      <c r="BE157" s="82"/>
      <c r="BF157" s="83"/>
      <c r="BG157" s="44">
        <f t="shared" si="44"/>
        <v>0</v>
      </c>
      <c r="BH157" s="81"/>
      <c r="BI157" s="82"/>
      <c r="BJ157" s="83"/>
      <c r="BK157" s="44">
        <f t="shared" si="45"/>
        <v>0</v>
      </c>
    </row>
    <row r="158" spans="1:63" ht="14.25" customHeight="1" x14ac:dyDescent="0.25">
      <c r="A158" s="41"/>
      <c r="B158" s="42"/>
      <c r="C158" s="42"/>
      <c r="D158" s="35">
        <v>124</v>
      </c>
      <c r="E158" s="84"/>
      <c r="F158" s="42"/>
      <c r="G158" s="48" t="str">
        <f t="shared" si="28"/>
        <v/>
      </c>
      <c r="H158" s="25" t="str">
        <f t="array" ref="H158">IF(I158="","",IFERROR(INDEX(Lid!$F:$F,MATCH($E158,Lid!$A:$A,0)),""))</f>
        <v/>
      </c>
      <c r="I158" s="93" t="str">
        <f t="shared" si="29"/>
        <v/>
      </c>
      <c r="J158" s="48" t="str">
        <f t="shared" si="30"/>
        <v/>
      </c>
      <c r="K158" s="25" t="str">
        <f>IF(I158="","",IFERROR($D$6&amp;" "&amp;LEFT(INDEX(Lid!$B:$B,MATCH($E158,Lid!$A:$A,0)),1)&amp;MID(INDEX(Lid!$B:$B,MATCH($E158,Lid!$A:$A,0)),FIND(" ",INDEX(Lid!$B:$B,MATCH($E158,Lid!$A:$A,0))),256),""))</f>
        <v/>
      </c>
      <c r="L158" s="44" t="str">
        <f t="shared" si="31"/>
        <v/>
      </c>
      <c r="M158" s="44" t="str">
        <f t="shared" si="32"/>
        <v/>
      </c>
      <c r="N158" s="44" t="str">
        <f t="shared" si="33"/>
        <v/>
      </c>
      <c r="O158" s="42"/>
      <c r="P158" s="81"/>
      <c r="Q158" s="82"/>
      <c r="R158" s="83"/>
      <c r="S158" s="44">
        <f t="shared" si="34"/>
        <v>0</v>
      </c>
      <c r="T158" s="81"/>
      <c r="U158" s="82"/>
      <c r="V158" s="83"/>
      <c r="W158" s="44">
        <f t="shared" si="35"/>
        <v>0</v>
      </c>
      <c r="X158" s="81"/>
      <c r="Y158" s="82"/>
      <c r="Z158" s="83"/>
      <c r="AA158" s="44">
        <f t="shared" si="36"/>
        <v>0</v>
      </c>
      <c r="AB158" s="81"/>
      <c r="AC158" s="82"/>
      <c r="AD158" s="83"/>
      <c r="AE158" s="44">
        <f t="shared" si="37"/>
        <v>0</v>
      </c>
      <c r="AF158" s="81"/>
      <c r="AG158" s="82"/>
      <c r="AH158" s="83"/>
      <c r="AI158" s="44">
        <f t="shared" si="38"/>
        <v>0</v>
      </c>
      <c r="AJ158" s="81"/>
      <c r="AK158" s="82"/>
      <c r="AL158" s="83"/>
      <c r="AM158" s="44">
        <f t="shared" si="39"/>
        <v>0</v>
      </c>
      <c r="AN158" s="81"/>
      <c r="AO158" s="82"/>
      <c r="AP158" s="83"/>
      <c r="AQ158" s="44">
        <f t="shared" si="40"/>
        <v>0</v>
      </c>
      <c r="AR158" s="81"/>
      <c r="AS158" s="82"/>
      <c r="AT158" s="83"/>
      <c r="AU158" s="44">
        <f t="shared" si="41"/>
        <v>0</v>
      </c>
      <c r="AV158" s="81"/>
      <c r="AW158" s="82"/>
      <c r="AX158" s="83"/>
      <c r="AY158" s="44">
        <f t="shared" si="42"/>
        <v>0</v>
      </c>
      <c r="AZ158" s="81"/>
      <c r="BA158" s="82"/>
      <c r="BB158" s="83"/>
      <c r="BC158" s="44">
        <f t="shared" si="43"/>
        <v>0</v>
      </c>
      <c r="BD158" s="81"/>
      <c r="BE158" s="82"/>
      <c r="BF158" s="83"/>
      <c r="BG158" s="44">
        <f t="shared" si="44"/>
        <v>0</v>
      </c>
      <c r="BH158" s="81"/>
      <c r="BI158" s="82"/>
      <c r="BJ158" s="83"/>
      <c r="BK158" s="44">
        <f t="shared" si="45"/>
        <v>0</v>
      </c>
    </row>
    <row r="159" spans="1:63" ht="14.25" customHeight="1" x14ac:dyDescent="0.25">
      <c r="A159" s="41"/>
      <c r="B159" s="42"/>
      <c r="C159" s="42"/>
      <c r="D159" s="35">
        <v>125</v>
      </c>
      <c r="E159" s="84"/>
      <c r="F159" s="42"/>
      <c r="G159" s="48" t="str">
        <f t="shared" si="28"/>
        <v/>
      </c>
      <c r="H159" s="25" t="str">
        <f t="array" ref="H159">IF(I159="","",IFERROR(INDEX(Lid!$F:$F,MATCH($E159,Lid!$A:$A,0)),""))</f>
        <v/>
      </c>
      <c r="I159" s="93" t="str">
        <f t="shared" si="29"/>
        <v/>
      </c>
      <c r="J159" s="48" t="str">
        <f t="shared" si="30"/>
        <v/>
      </c>
      <c r="K159" s="25" t="str">
        <f>IF(I159="","",IFERROR($D$6&amp;" "&amp;LEFT(INDEX(Lid!$B:$B,MATCH($E159,Lid!$A:$A,0)),1)&amp;MID(INDEX(Lid!$B:$B,MATCH($E159,Lid!$A:$A,0)),FIND(" ",INDEX(Lid!$B:$B,MATCH($E159,Lid!$A:$A,0))),256),""))</f>
        <v/>
      </c>
      <c r="L159" s="44" t="str">
        <f t="shared" si="31"/>
        <v/>
      </c>
      <c r="M159" s="44" t="str">
        <f t="shared" si="32"/>
        <v/>
      </c>
      <c r="N159" s="44" t="str">
        <f t="shared" si="33"/>
        <v/>
      </c>
      <c r="O159" s="42"/>
      <c r="P159" s="81"/>
      <c r="Q159" s="82"/>
      <c r="R159" s="83"/>
      <c r="S159" s="44">
        <f t="shared" si="34"/>
        <v>0</v>
      </c>
      <c r="T159" s="81"/>
      <c r="U159" s="82"/>
      <c r="V159" s="83"/>
      <c r="W159" s="44">
        <f t="shared" si="35"/>
        <v>0</v>
      </c>
      <c r="X159" s="81"/>
      <c r="Y159" s="82"/>
      <c r="Z159" s="83"/>
      <c r="AA159" s="44">
        <f t="shared" si="36"/>
        <v>0</v>
      </c>
      <c r="AB159" s="81"/>
      <c r="AC159" s="82"/>
      <c r="AD159" s="83"/>
      <c r="AE159" s="44">
        <f t="shared" si="37"/>
        <v>0</v>
      </c>
      <c r="AF159" s="81"/>
      <c r="AG159" s="82"/>
      <c r="AH159" s="83"/>
      <c r="AI159" s="44">
        <f t="shared" si="38"/>
        <v>0</v>
      </c>
      <c r="AJ159" s="81"/>
      <c r="AK159" s="82"/>
      <c r="AL159" s="83"/>
      <c r="AM159" s="44">
        <f t="shared" si="39"/>
        <v>0</v>
      </c>
      <c r="AN159" s="81"/>
      <c r="AO159" s="82"/>
      <c r="AP159" s="83"/>
      <c r="AQ159" s="44">
        <f t="shared" si="40"/>
        <v>0</v>
      </c>
      <c r="AR159" s="81"/>
      <c r="AS159" s="82"/>
      <c r="AT159" s="83"/>
      <c r="AU159" s="44">
        <f t="shared" si="41"/>
        <v>0</v>
      </c>
      <c r="AV159" s="81"/>
      <c r="AW159" s="82"/>
      <c r="AX159" s="83"/>
      <c r="AY159" s="44">
        <f t="shared" si="42"/>
        <v>0</v>
      </c>
      <c r="AZ159" s="81"/>
      <c r="BA159" s="82"/>
      <c r="BB159" s="83"/>
      <c r="BC159" s="44">
        <f t="shared" si="43"/>
        <v>0</v>
      </c>
      <c r="BD159" s="81"/>
      <c r="BE159" s="82"/>
      <c r="BF159" s="83"/>
      <c r="BG159" s="44">
        <f t="shared" si="44"/>
        <v>0</v>
      </c>
      <c r="BH159" s="81"/>
      <c r="BI159" s="82"/>
      <c r="BJ159" s="83"/>
      <c r="BK159" s="44">
        <f t="shared" si="45"/>
        <v>0</v>
      </c>
    </row>
    <row r="160" spans="1:63" ht="14.25" customHeight="1" x14ac:dyDescent="0.25">
      <c r="A160" s="41"/>
      <c r="B160" s="42"/>
      <c r="C160" s="42"/>
      <c r="D160" s="35">
        <v>126</v>
      </c>
      <c r="E160" s="84"/>
      <c r="F160" s="42"/>
      <c r="G160" s="48" t="str">
        <f t="shared" si="28"/>
        <v/>
      </c>
      <c r="H160" s="25" t="str">
        <f t="array" ref="H160">IF(I160="","",IFERROR(INDEX(Lid!$F:$F,MATCH($E160,Lid!$A:$A,0)),""))</f>
        <v/>
      </c>
      <c r="I160" s="93" t="str">
        <f t="shared" si="29"/>
        <v/>
      </c>
      <c r="J160" s="48" t="str">
        <f t="shared" si="30"/>
        <v/>
      </c>
      <c r="K160" s="25" t="str">
        <f>IF(I160="","",IFERROR($D$6&amp;" "&amp;LEFT(INDEX(Lid!$B:$B,MATCH($E160,Lid!$A:$A,0)),1)&amp;MID(INDEX(Lid!$B:$B,MATCH($E160,Lid!$A:$A,0)),FIND(" ",INDEX(Lid!$B:$B,MATCH($E160,Lid!$A:$A,0))),256),""))</f>
        <v/>
      </c>
      <c r="L160" s="44" t="str">
        <f t="shared" si="31"/>
        <v/>
      </c>
      <c r="M160" s="44" t="str">
        <f t="shared" si="32"/>
        <v/>
      </c>
      <c r="N160" s="44" t="str">
        <f t="shared" si="33"/>
        <v/>
      </c>
      <c r="O160" s="42"/>
      <c r="P160" s="81"/>
      <c r="Q160" s="82"/>
      <c r="R160" s="83"/>
      <c r="S160" s="44">
        <f t="shared" si="34"/>
        <v>0</v>
      </c>
      <c r="T160" s="81"/>
      <c r="U160" s="82"/>
      <c r="V160" s="83"/>
      <c r="W160" s="44">
        <f t="shared" si="35"/>
        <v>0</v>
      </c>
      <c r="X160" s="81"/>
      <c r="Y160" s="82"/>
      <c r="Z160" s="83"/>
      <c r="AA160" s="44">
        <f t="shared" si="36"/>
        <v>0</v>
      </c>
      <c r="AB160" s="81"/>
      <c r="AC160" s="82"/>
      <c r="AD160" s="83"/>
      <c r="AE160" s="44">
        <f t="shared" si="37"/>
        <v>0</v>
      </c>
      <c r="AF160" s="81"/>
      <c r="AG160" s="82"/>
      <c r="AH160" s="83"/>
      <c r="AI160" s="44">
        <f t="shared" si="38"/>
        <v>0</v>
      </c>
      <c r="AJ160" s="81"/>
      <c r="AK160" s="82"/>
      <c r="AL160" s="83"/>
      <c r="AM160" s="44">
        <f t="shared" si="39"/>
        <v>0</v>
      </c>
      <c r="AN160" s="81"/>
      <c r="AO160" s="82"/>
      <c r="AP160" s="83"/>
      <c r="AQ160" s="44">
        <f t="shared" si="40"/>
        <v>0</v>
      </c>
      <c r="AR160" s="81"/>
      <c r="AS160" s="82"/>
      <c r="AT160" s="83"/>
      <c r="AU160" s="44">
        <f t="shared" si="41"/>
        <v>0</v>
      </c>
      <c r="AV160" s="81"/>
      <c r="AW160" s="82"/>
      <c r="AX160" s="83"/>
      <c r="AY160" s="44">
        <f t="shared" si="42"/>
        <v>0</v>
      </c>
      <c r="AZ160" s="81"/>
      <c r="BA160" s="82"/>
      <c r="BB160" s="83"/>
      <c r="BC160" s="44">
        <f t="shared" si="43"/>
        <v>0</v>
      </c>
      <c r="BD160" s="81"/>
      <c r="BE160" s="82"/>
      <c r="BF160" s="83"/>
      <c r="BG160" s="44">
        <f t="shared" si="44"/>
        <v>0</v>
      </c>
      <c r="BH160" s="81"/>
      <c r="BI160" s="82"/>
      <c r="BJ160" s="83"/>
      <c r="BK160" s="44">
        <f t="shared" si="45"/>
        <v>0</v>
      </c>
    </row>
    <row r="161" spans="1:63" ht="14.25" customHeight="1" x14ac:dyDescent="0.25">
      <c r="A161" s="41"/>
      <c r="B161" s="42"/>
      <c r="C161" s="42"/>
      <c r="D161" s="35">
        <v>127</v>
      </c>
      <c r="E161" s="84"/>
      <c r="F161" s="42"/>
      <c r="G161" s="48" t="str">
        <f t="shared" si="28"/>
        <v/>
      </c>
      <c r="H161" s="25" t="str">
        <f t="array" ref="H161">IF(I161="","",IFERROR(INDEX(Lid!$F:$F,MATCH($E161,Lid!$A:$A,0)),""))</f>
        <v/>
      </c>
      <c r="I161" s="93" t="str">
        <f t="shared" si="29"/>
        <v/>
      </c>
      <c r="J161" s="48" t="str">
        <f t="shared" si="30"/>
        <v/>
      </c>
      <c r="K161" s="25" t="str">
        <f>IF(I161="","",IFERROR($D$6&amp;" "&amp;LEFT(INDEX(Lid!$B:$B,MATCH($E161,Lid!$A:$A,0)),1)&amp;MID(INDEX(Lid!$B:$B,MATCH($E161,Lid!$A:$A,0)),FIND(" ",INDEX(Lid!$B:$B,MATCH($E161,Lid!$A:$A,0))),256),""))</f>
        <v/>
      </c>
      <c r="L161" s="44" t="str">
        <f t="shared" si="31"/>
        <v/>
      </c>
      <c r="M161" s="44" t="str">
        <f t="shared" si="32"/>
        <v/>
      </c>
      <c r="N161" s="44" t="str">
        <f t="shared" si="33"/>
        <v/>
      </c>
      <c r="O161" s="42"/>
      <c r="P161" s="81"/>
      <c r="Q161" s="82"/>
      <c r="R161" s="83"/>
      <c r="S161" s="44">
        <f t="shared" si="34"/>
        <v>0</v>
      </c>
      <c r="T161" s="81"/>
      <c r="U161" s="82"/>
      <c r="V161" s="83"/>
      <c r="W161" s="44">
        <f t="shared" si="35"/>
        <v>0</v>
      </c>
      <c r="X161" s="81"/>
      <c r="Y161" s="82"/>
      <c r="Z161" s="83"/>
      <c r="AA161" s="44">
        <f t="shared" si="36"/>
        <v>0</v>
      </c>
      <c r="AB161" s="81"/>
      <c r="AC161" s="82"/>
      <c r="AD161" s="83"/>
      <c r="AE161" s="44">
        <f t="shared" si="37"/>
        <v>0</v>
      </c>
      <c r="AF161" s="81"/>
      <c r="AG161" s="82"/>
      <c r="AH161" s="83"/>
      <c r="AI161" s="44">
        <f t="shared" si="38"/>
        <v>0</v>
      </c>
      <c r="AJ161" s="81"/>
      <c r="AK161" s="82"/>
      <c r="AL161" s="83"/>
      <c r="AM161" s="44">
        <f t="shared" si="39"/>
        <v>0</v>
      </c>
      <c r="AN161" s="81"/>
      <c r="AO161" s="82"/>
      <c r="AP161" s="83"/>
      <c r="AQ161" s="44">
        <f t="shared" si="40"/>
        <v>0</v>
      </c>
      <c r="AR161" s="81"/>
      <c r="AS161" s="82"/>
      <c r="AT161" s="83"/>
      <c r="AU161" s="44">
        <f t="shared" si="41"/>
        <v>0</v>
      </c>
      <c r="AV161" s="81"/>
      <c r="AW161" s="82"/>
      <c r="AX161" s="83"/>
      <c r="AY161" s="44">
        <f t="shared" si="42"/>
        <v>0</v>
      </c>
      <c r="AZ161" s="81"/>
      <c r="BA161" s="82"/>
      <c r="BB161" s="83"/>
      <c r="BC161" s="44">
        <f t="shared" si="43"/>
        <v>0</v>
      </c>
      <c r="BD161" s="81"/>
      <c r="BE161" s="82"/>
      <c r="BF161" s="83"/>
      <c r="BG161" s="44">
        <f t="shared" si="44"/>
        <v>0</v>
      </c>
      <c r="BH161" s="81"/>
      <c r="BI161" s="82"/>
      <c r="BJ161" s="83"/>
      <c r="BK161" s="44">
        <f t="shared" si="45"/>
        <v>0</v>
      </c>
    </row>
    <row r="162" spans="1:63" ht="14.25" customHeight="1" x14ac:dyDescent="0.25">
      <c r="A162" s="41"/>
      <c r="B162" s="42"/>
      <c r="C162" s="42"/>
      <c r="D162" s="35">
        <v>128</v>
      </c>
      <c r="E162" s="84"/>
      <c r="F162" s="42"/>
      <c r="G162" s="48" t="str">
        <f t="shared" si="28"/>
        <v/>
      </c>
      <c r="H162" s="25" t="str">
        <f t="array" ref="H162">IF(I162="","",IFERROR(INDEX(Lid!$F:$F,MATCH($E162,Lid!$A:$A,0)),""))</f>
        <v/>
      </c>
      <c r="I162" s="93" t="str">
        <f t="shared" si="29"/>
        <v/>
      </c>
      <c r="J162" s="48" t="str">
        <f t="shared" si="30"/>
        <v/>
      </c>
      <c r="K162" s="25" t="str">
        <f>IF(I162="","",IFERROR($D$6&amp;" "&amp;LEFT(INDEX(Lid!$B:$B,MATCH($E162,Lid!$A:$A,0)),1)&amp;MID(INDEX(Lid!$B:$B,MATCH($E162,Lid!$A:$A,0)),FIND(" ",INDEX(Lid!$B:$B,MATCH($E162,Lid!$A:$A,0))),256),""))</f>
        <v/>
      </c>
      <c r="L162" s="44" t="str">
        <f t="shared" si="31"/>
        <v/>
      </c>
      <c r="M162" s="44" t="str">
        <f t="shared" si="32"/>
        <v/>
      </c>
      <c r="N162" s="44" t="str">
        <f t="shared" si="33"/>
        <v/>
      </c>
      <c r="O162" s="42"/>
      <c r="P162" s="81"/>
      <c r="Q162" s="82"/>
      <c r="R162" s="83"/>
      <c r="S162" s="44">
        <f t="shared" si="34"/>
        <v>0</v>
      </c>
      <c r="T162" s="81"/>
      <c r="U162" s="82"/>
      <c r="V162" s="83"/>
      <c r="W162" s="44">
        <f t="shared" si="35"/>
        <v>0</v>
      </c>
      <c r="X162" s="81"/>
      <c r="Y162" s="82"/>
      <c r="Z162" s="83"/>
      <c r="AA162" s="44">
        <f t="shared" si="36"/>
        <v>0</v>
      </c>
      <c r="AB162" s="81"/>
      <c r="AC162" s="82"/>
      <c r="AD162" s="83"/>
      <c r="AE162" s="44">
        <f t="shared" si="37"/>
        <v>0</v>
      </c>
      <c r="AF162" s="81"/>
      <c r="AG162" s="82"/>
      <c r="AH162" s="83"/>
      <c r="AI162" s="44">
        <f t="shared" si="38"/>
        <v>0</v>
      </c>
      <c r="AJ162" s="81"/>
      <c r="AK162" s="82"/>
      <c r="AL162" s="83"/>
      <c r="AM162" s="44">
        <f t="shared" si="39"/>
        <v>0</v>
      </c>
      <c r="AN162" s="81"/>
      <c r="AO162" s="82"/>
      <c r="AP162" s="83"/>
      <c r="AQ162" s="44">
        <f t="shared" si="40"/>
        <v>0</v>
      </c>
      <c r="AR162" s="81"/>
      <c r="AS162" s="82"/>
      <c r="AT162" s="83"/>
      <c r="AU162" s="44">
        <f t="shared" si="41"/>
        <v>0</v>
      </c>
      <c r="AV162" s="81"/>
      <c r="AW162" s="82"/>
      <c r="AX162" s="83"/>
      <c r="AY162" s="44">
        <f t="shared" si="42"/>
        <v>0</v>
      </c>
      <c r="AZ162" s="81"/>
      <c r="BA162" s="82"/>
      <c r="BB162" s="83"/>
      <c r="BC162" s="44">
        <f t="shared" si="43"/>
        <v>0</v>
      </c>
      <c r="BD162" s="81"/>
      <c r="BE162" s="82"/>
      <c r="BF162" s="83"/>
      <c r="BG162" s="44">
        <f t="shared" si="44"/>
        <v>0</v>
      </c>
      <c r="BH162" s="81"/>
      <c r="BI162" s="82"/>
      <c r="BJ162" s="83"/>
      <c r="BK162" s="44">
        <f t="shared" si="45"/>
        <v>0</v>
      </c>
    </row>
    <row r="163" spans="1:63" ht="14.25" customHeight="1" x14ac:dyDescent="0.25">
      <c r="A163" s="41"/>
      <c r="B163" s="42"/>
      <c r="C163" s="42"/>
      <c r="D163" s="35">
        <v>129</v>
      </c>
      <c r="E163" s="84"/>
      <c r="F163" s="42"/>
      <c r="G163" s="48" t="str">
        <f t="shared" si="28"/>
        <v/>
      </c>
      <c r="H163" s="25" t="str">
        <f t="array" ref="H163">IF(I163="","",IFERROR(INDEX(Lid!$F:$F,MATCH($E163,Lid!$A:$A,0)),""))</f>
        <v/>
      </c>
      <c r="I163" s="93" t="str">
        <f t="shared" si="29"/>
        <v/>
      </c>
      <c r="J163" s="48" t="str">
        <f t="shared" si="30"/>
        <v/>
      </c>
      <c r="K163" s="25" t="str">
        <f>IF(I163="","",IFERROR($D$6&amp;" "&amp;LEFT(INDEX(Lid!$B:$B,MATCH($E163,Lid!$A:$A,0)),1)&amp;MID(INDEX(Lid!$B:$B,MATCH($E163,Lid!$A:$A,0)),FIND(" ",INDEX(Lid!$B:$B,MATCH($E163,Lid!$A:$A,0))),256),""))</f>
        <v/>
      </c>
      <c r="L163" s="44" t="str">
        <f t="shared" si="31"/>
        <v/>
      </c>
      <c r="M163" s="44" t="str">
        <f t="shared" si="32"/>
        <v/>
      </c>
      <c r="N163" s="44" t="str">
        <f t="shared" si="33"/>
        <v/>
      </c>
      <c r="O163" s="42"/>
      <c r="P163" s="81"/>
      <c r="Q163" s="82"/>
      <c r="R163" s="83"/>
      <c r="S163" s="44">
        <f t="shared" si="34"/>
        <v>0</v>
      </c>
      <c r="T163" s="81"/>
      <c r="U163" s="82"/>
      <c r="V163" s="83"/>
      <c r="W163" s="44">
        <f t="shared" si="35"/>
        <v>0</v>
      </c>
      <c r="X163" s="81"/>
      <c r="Y163" s="82"/>
      <c r="Z163" s="83"/>
      <c r="AA163" s="44">
        <f t="shared" si="36"/>
        <v>0</v>
      </c>
      <c r="AB163" s="81"/>
      <c r="AC163" s="82"/>
      <c r="AD163" s="83"/>
      <c r="AE163" s="44">
        <f t="shared" si="37"/>
        <v>0</v>
      </c>
      <c r="AF163" s="81"/>
      <c r="AG163" s="82"/>
      <c r="AH163" s="83"/>
      <c r="AI163" s="44">
        <f t="shared" si="38"/>
        <v>0</v>
      </c>
      <c r="AJ163" s="81"/>
      <c r="AK163" s="82"/>
      <c r="AL163" s="83"/>
      <c r="AM163" s="44">
        <f t="shared" si="39"/>
        <v>0</v>
      </c>
      <c r="AN163" s="81"/>
      <c r="AO163" s="82"/>
      <c r="AP163" s="83"/>
      <c r="AQ163" s="44">
        <f t="shared" si="40"/>
        <v>0</v>
      </c>
      <c r="AR163" s="81"/>
      <c r="AS163" s="82"/>
      <c r="AT163" s="83"/>
      <c r="AU163" s="44">
        <f t="shared" si="41"/>
        <v>0</v>
      </c>
      <c r="AV163" s="81"/>
      <c r="AW163" s="82"/>
      <c r="AX163" s="83"/>
      <c r="AY163" s="44">
        <f t="shared" si="42"/>
        <v>0</v>
      </c>
      <c r="AZ163" s="81"/>
      <c r="BA163" s="82"/>
      <c r="BB163" s="83"/>
      <c r="BC163" s="44">
        <f t="shared" si="43"/>
        <v>0</v>
      </c>
      <c r="BD163" s="81"/>
      <c r="BE163" s="82"/>
      <c r="BF163" s="83"/>
      <c r="BG163" s="44">
        <f t="shared" si="44"/>
        <v>0</v>
      </c>
      <c r="BH163" s="81"/>
      <c r="BI163" s="82"/>
      <c r="BJ163" s="83"/>
      <c r="BK163" s="44">
        <f t="shared" si="45"/>
        <v>0</v>
      </c>
    </row>
    <row r="164" spans="1:63" ht="14.25" customHeight="1" x14ac:dyDescent="0.25">
      <c r="A164" s="41"/>
      <c r="B164" s="42"/>
      <c r="C164" s="42"/>
      <c r="D164" s="35">
        <v>130</v>
      </c>
      <c r="E164" s="84"/>
      <c r="F164" s="42"/>
      <c r="G164" s="48" t="str">
        <f t="shared" si="28"/>
        <v/>
      </c>
      <c r="H164" s="25" t="str">
        <f t="array" ref="H164">IF(I164="","",IFERROR(INDEX(Lid!$F:$F,MATCH($E164,Lid!$A:$A,0)),""))</f>
        <v/>
      </c>
      <c r="I164" s="93" t="str">
        <f t="shared" si="29"/>
        <v/>
      </c>
      <c r="J164" s="48" t="str">
        <f t="shared" si="30"/>
        <v/>
      </c>
      <c r="K164" s="25" t="str">
        <f>IF(I164="","",IFERROR($D$6&amp;" "&amp;LEFT(INDEX(Lid!$B:$B,MATCH($E164,Lid!$A:$A,0)),1)&amp;MID(INDEX(Lid!$B:$B,MATCH($E164,Lid!$A:$A,0)),FIND(" ",INDEX(Lid!$B:$B,MATCH($E164,Lid!$A:$A,0))),256),""))</f>
        <v/>
      </c>
      <c r="L164" s="44" t="str">
        <f t="shared" si="31"/>
        <v/>
      </c>
      <c r="M164" s="44" t="str">
        <f t="shared" si="32"/>
        <v/>
      </c>
      <c r="N164" s="44" t="str">
        <f t="shared" si="33"/>
        <v/>
      </c>
      <c r="O164" s="42"/>
      <c r="P164" s="81"/>
      <c r="Q164" s="82"/>
      <c r="R164" s="83"/>
      <c r="S164" s="44">
        <f t="shared" si="34"/>
        <v>0</v>
      </c>
      <c r="T164" s="81"/>
      <c r="U164" s="82"/>
      <c r="V164" s="83"/>
      <c r="W164" s="44">
        <f t="shared" si="35"/>
        <v>0</v>
      </c>
      <c r="X164" s="81"/>
      <c r="Y164" s="82"/>
      <c r="Z164" s="83"/>
      <c r="AA164" s="44">
        <f t="shared" si="36"/>
        <v>0</v>
      </c>
      <c r="AB164" s="81"/>
      <c r="AC164" s="82"/>
      <c r="AD164" s="83"/>
      <c r="AE164" s="44">
        <f t="shared" si="37"/>
        <v>0</v>
      </c>
      <c r="AF164" s="81"/>
      <c r="AG164" s="82"/>
      <c r="AH164" s="83"/>
      <c r="AI164" s="44">
        <f t="shared" si="38"/>
        <v>0</v>
      </c>
      <c r="AJ164" s="81"/>
      <c r="AK164" s="82"/>
      <c r="AL164" s="83"/>
      <c r="AM164" s="44">
        <f t="shared" si="39"/>
        <v>0</v>
      </c>
      <c r="AN164" s="81"/>
      <c r="AO164" s="82"/>
      <c r="AP164" s="83"/>
      <c r="AQ164" s="44">
        <f t="shared" si="40"/>
        <v>0</v>
      </c>
      <c r="AR164" s="81"/>
      <c r="AS164" s="82"/>
      <c r="AT164" s="83"/>
      <c r="AU164" s="44">
        <f t="shared" si="41"/>
        <v>0</v>
      </c>
      <c r="AV164" s="81"/>
      <c r="AW164" s="82"/>
      <c r="AX164" s="83"/>
      <c r="AY164" s="44">
        <f t="shared" si="42"/>
        <v>0</v>
      </c>
      <c r="AZ164" s="81"/>
      <c r="BA164" s="82"/>
      <c r="BB164" s="83"/>
      <c r="BC164" s="44">
        <f t="shared" si="43"/>
        <v>0</v>
      </c>
      <c r="BD164" s="81"/>
      <c r="BE164" s="82"/>
      <c r="BF164" s="83"/>
      <c r="BG164" s="44">
        <f t="shared" si="44"/>
        <v>0</v>
      </c>
      <c r="BH164" s="81"/>
      <c r="BI164" s="82"/>
      <c r="BJ164" s="83"/>
      <c r="BK164" s="44">
        <f t="shared" si="45"/>
        <v>0</v>
      </c>
    </row>
    <row r="165" spans="1:63" ht="14.25" customHeight="1" x14ac:dyDescent="0.25">
      <c r="A165" s="41"/>
      <c r="B165" s="42"/>
      <c r="C165" s="42"/>
      <c r="D165" s="35">
        <v>131</v>
      </c>
      <c r="E165" s="84"/>
      <c r="F165" s="42"/>
      <c r="G165" s="48" t="str">
        <f t="shared" si="28"/>
        <v/>
      </c>
      <c r="H165" s="25" t="str">
        <f t="array" ref="H165">IF(I165="","",IFERROR(INDEX(Lid!$F:$F,MATCH($E165,Lid!$A:$A,0)),""))</f>
        <v/>
      </c>
      <c r="I165" s="93" t="str">
        <f t="shared" si="29"/>
        <v/>
      </c>
      <c r="J165" s="48" t="str">
        <f t="shared" si="30"/>
        <v/>
      </c>
      <c r="K165" s="25" t="str">
        <f>IF(I165="","",IFERROR($D$6&amp;" "&amp;LEFT(INDEX(Lid!$B:$B,MATCH($E165,Lid!$A:$A,0)),1)&amp;MID(INDEX(Lid!$B:$B,MATCH($E165,Lid!$A:$A,0)),FIND(" ",INDEX(Lid!$B:$B,MATCH($E165,Lid!$A:$A,0))),256),""))</f>
        <v/>
      </c>
      <c r="L165" s="44" t="str">
        <f t="shared" si="31"/>
        <v/>
      </c>
      <c r="M165" s="44" t="str">
        <f t="shared" si="32"/>
        <v/>
      </c>
      <c r="N165" s="44" t="str">
        <f t="shared" si="33"/>
        <v/>
      </c>
      <c r="O165" s="42"/>
      <c r="P165" s="81"/>
      <c r="Q165" s="82"/>
      <c r="R165" s="83"/>
      <c r="S165" s="44">
        <f t="shared" si="34"/>
        <v>0</v>
      </c>
      <c r="T165" s="81"/>
      <c r="U165" s="82"/>
      <c r="V165" s="83"/>
      <c r="W165" s="44">
        <f t="shared" si="35"/>
        <v>0</v>
      </c>
      <c r="X165" s="81"/>
      <c r="Y165" s="82"/>
      <c r="Z165" s="83"/>
      <c r="AA165" s="44">
        <f t="shared" si="36"/>
        <v>0</v>
      </c>
      <c r="AB165" s="81"/>
      <c r="AC165" s="82"/>
      <c r="AD165" s="83"/>
      <c r="AE165" s="44">
        <f t="shared" si="37"/>
        <v>0</v>
      </c>
      <c r="AF165" s="81"/>
      <c r="AG165" s="82"/>
      <c r="AH165" s="83"/>
      <c r="AI165" s="44">
        <f t="shared" si="38"/>
        <v>0</v>
      </c>
      <c r="AJ165" s="81"/>
      <c r="AK165" s="82"/>
      <c r="AL165" s="83"/>
      <c r="AM165" s="44">
        <f t="shared" si="39"/>
        <v>0</v>
      </c>
      <c r="AN165" s="81"/>
      <c r="AO165" s="82"/>
      <c r="AP165" s="83"/>
      <c r="AQ165" s="44">
        <f t="shared" si="40"/>
        <v>0</v>
      </c>
      <c r="AR165" s="81"/>
      <c r="AS165" s="82"/>
      <c r="AT165" s="83"/>
      <c r="AU165" s="44">
        <f t="shared" si="41"/>
        <v>0</v>
      </c>
      <c r="AV165" s="81"/>
      <c r="AW165" s="82"/>
      <c r="AX165" s="83"/>
      <c r="AY165" s="44">
        <f t="shared" si="42"/>
        <v>0</v>
      </c>
      <c r="AZ165" s="81"/>
      <c r="BA165" s="82"/>
      <c r="BB165" s="83"/>
      <c r="BC165" s="44">
        <f t="shared" si="43"/>
        <v>0</v>
      </c>
      <c r="BD165" s="81"/>
      <c r="BE165" s="82"/>
      <c r="BF165" s="83"/>
      <c r="BG165" s="44">
        <f t="shared" si="44"/>
        <v>0</v>
      </c>
      <c r="BH165" s="81"/>
      <c r="BI165" s="82"/>
      <c r="BJ165" s="83"/>
      <c r="BK165" s="44">
        <f t="shared" si="45"/>
        <v>0</v>
      </c>
    </row>
    <row r="166" spans="1:63" ht="14.25" customHeight="1" x14ac:dyDescent="0.25">
      <c r="A166" s="41"/>
      <c r="B166" s="42"/>
      <c r="C166" s="42"/>
      <c r="D166" s="35">
        <v>132</v>
      </c>
      <c r="E166" s="84"/>
      <c r="F166" s="42"/>
      <c r="G166" s="48" t="str">
        <f t="shared" si="28"/>
        <v/>
      </c>
      <c r="H166" s="25" t="str">
        <f t="array" ref="H166">IF(I166="","",IFERROR(INDEX(Lid!$F:$F,MATCH($E166,Lid!$A:$A,0)),""))</f>
        <v/>
      </c>
      <c r="I166" s="93" t="str">
        <f t="shared" si="29"/>
        <v/>
      </c>
      <c r="J166" s="48" t="str">
        <f t="shared" si="30"/>
        <v/>
      </c>
      <c r="K166" s="25" t="str">
        <f>IF(I166="","",IFERROR($D$6&amp;" "&amp;LEFT(INDEX(Lid!$B:$B,MATCH($E166,Lid!$A:$A,0)),1)&amp;MID(INDEX(Lid!$B:$B,MATCH($E166,Lid!$A:$A,0)),FIND(" ",INDEX(Lid!$B:$B,MATCH($E166,Lid!$A:$A,0))),256),""))</f>
        <v/>
      </c>
      <c r="L166" s="44" t="str">
        <f t="shared" si="31"/>
        <v/>
      </c>
      <c r="M166" s="44" t="str">
        <f t="shared" si="32"/>
        <v/>
      </c>
      <c r="N166" s="44" t="str">
        <f t="shared" si="33"/>
        <v/>
      </c>
      <c r="O166" s="42"/>
      <c r="P166" s="81"/>
      <c r="Q166" s="82"/>
      <c r="R166" s="83"/>
      <c r="S166" s="44">
        <f t="shared" si="34"/>
        <v>0</v>
      </c>
      <c r="T166" s="81"/>
      <c r="U166" s="82"/>
      <c r="V166" s="83"/>
      <c r="W166" s="44">
        <f t="shared" si="35"/>
        <v>0</v>
      </c>
      <c r="X166" s="81"/>
      <c r="Y166" s="82"/>
      <c r="Z166" s="83"/>
      <c r="AA166" s="44">
        <f t="shared" si="36"/>
        <v>0</v>
      </c>
      <c r="AB166" s="81"/>
      <c r="AC166" s="82"/>
      <c r="AD166" s="83"/>
      <c r="AE166" s="44">
        <f t="shared" si="37"/>
        <v>0</v>
      </c>
      <c r="AF166" s="81"/>
      <c r="AG166" s="82"/>
      <c r="AH166" s="83"/>
      <c r="AI166" s="44">
        <f t="shared" si="38"/>
        <v>0</v>
      </c>
      <c r="AJ166" s="81"/>
      <c r="AK166" s="82"/>
      <c r="AL166" s="83"/>
      <c r="AM166" s="44">
        <f t="shared" si="39"/>
        <v>0</v>
      </c>
      <c r="AN166" s="81"/>
      <c r="AO166" s="82"/>
      <c r="AP166" s="83"/>
      <c r="AQ166" s="44">
        <f t="shared" si="40"/>
        <v>0</v>
      </c>
      <c r="AR166" s="81"/>
      <c r="AS166" s="82"/>
      <c r="AT166" s="83"/>
      <c r="AU166" s="44">
        <f t="shared" si="41"/>
        <v>0</v>
      </c>
      <c r="AV166" s="81"/>
      <c r="AW166" s="82"/>
      <c r="AX166" s="83"/>
      <c r="AY166" s="44">
        <f t="shared" si="42"/>
        <v>0</v>
      </c>
      <c r="AZ166" s="81"/>
      <c r="BA166" s="82"/>
      <c r="BB166" s="83"/>
      <c r="BC166" s="44">
        <f t="shared" si="43"/>
        <v>0</v>
      </c>
      <c r="BD166" s="81"/>
      <c r="BE166" s="82"/>
      <c r="BF166" s="83"/>
      <c r="BG166" s="44">
        <f t="shared" si="44"/>
        <v>0</v>
      </c>
      <c r="BH166" s="81"/>
      <c r="BI166" s="82"/>
      <c r="BJ166" s="83"/>
      <c r="BK166" s="44">
        <f t="shared" si="45"/>
        <v>0</v>
      </c>
    </row>
    <row r="167" spans="1:63" ht="14.25" customHeight="1" x14ac:dyDescent="0.25">
      <c r="A167" s="41"/>
      <c r="B167" s="42"/>
      <c r="C167" s="42"/>
      <c r="D167" s="35">
        <v>133</v>
      </c>
      <c r="E167" s="84"/>
      <c r="F167" s="42"/>
      <c r="G167" s="48" t="str">
        <f t="shared" si="28"/>
        <v/>
      </c>
      <c r="H167" s="25" t="str">
        <f t="array" ref="H167">IF(I167="","",IFERROR(INDEX(Lid!$F:$F,MATCH($E167,Lid!$A:$A,0)),""))</f>
        <v/>
      </c>
      <c r="I167" s="93" t="str">
        <f t="shared" si="29"/>
        <v/>
      </c>
      <c r="J167" s="48" t="str">
        <f t="shared" si="30"/>
        <v/>
      </c>
      <c r="K167" s="25" t="str">
        <f>IF(I167="","",IFERROR($D$6&amp;" "&amp;LEFT(INDEX(Lid!$B:$B,MATCH($E167,Lid!$A:$A,0)),1)&amp;MID(INDEX(Lid!$B:$B,MATCH($E167,Lid!$A:$A,0)),FIND(" ",INDEX(Lid!$B:$B,MATCH($E167,Lid!$A:$A,0))),256),""))</f>
        <v/>
      </c>
      <c r="L167" s="44" t="str">
        <f t="shared" si="31"/>
        <v/>
      </c>
      <c r="M167" s="44" t="str">
        <f t="shared" si="32"/>
        <v/>
      </c>
      <c r="N167" s="44" t="str">
        <f t="shared" si="33"/>
        <v/>
      </c>
      <c r="O167" s="42"/>
      <c r="P167" s="81"/>
      <c r="Q167" s="82"/>
      <c r="R167" s="83"/>
      <c r="S167" s="44">
        <f t="shared" si="34"/>
        <v>0</v>
      </c>
      <c r="T167" s="81"/>
      <c r="U167" s="82"/>
      <c r="V167" s="83"/>
      <c r="W167" s="44">
        <f t="shared" si="35"/>
        <v>0</v>
      </c>
      <c r="X167" s="81"/>
      <c r="Y167" s="82"/>
      <c r="Z167" s="83"/>
      <c r="AA167" s="44">
        <f t="shared" si="36"/>
        <v>0</v>
      </c>
      <c r="AB167" s="81"/>
      <c r="AC167" s="82"/>
      <c r="AD167" s="83"/>
      <c r="AE167" s="44">
        <f t="shared" si="37"/>
        <v>0</v>
      </c>
      <c r="AF167" s="81"/>
      <c r="AG167" s="82"/>
      <c r="AH167" s="83"/>
      <c r="AI167" s="44">
        <f t="shared" si="38"/>
        <v>0</v>
      </c>
      <c r="AJ167" s="81"/>
      <c r="AK167" s="82"/>
      <c r="AL167" s="83"/>
      <c r="AM167" s="44">
        <f t="shared" si="39"/>
        <v>0</v>
      </c>
      <c r="AN167" s="81"/>
      <c r="AO167" s="82"/>
      <c r="AP167" s="83"/>
      <c r="AQ167" s="44">
        <f t="shared" si="40"/>
        <v>0</v>
      </c>
      <c r="AR167" s="81"/>
      <c r="AS167" s="82"/>
      <c r="AT167" s="83"/>
      <c r="AU167" s="44">
        <f t="shared" si="41"/>
        <v>0</v>
      </c>
      <c r="AV167" s="81"/>
      <c r="AW167" s="82"/>
      <c r="AX167" s="83"/>
      <c r="AY167" s="44">
        <f t="shared" si="42"/>
        <v>0</v>
      </c>
      <c r="AZ167" s="81"/>
      <c r="BA167" s="82"/>
      <c r="BB167" s="83"/>
      <c r="BC167" s="44">
        <f t="shared" si="43"/>
        <v>0</v>
      </c>
      <c r="BD167" s="81"/>
      <c r="BE167" s="82"/>
      <c r="BF167" s="83"/>
      <c r="BG167" s="44">
        <f t="shared" si="44"/>
        <v>0</v>
      </c>
      <c r="BH167" s="81"/>
      <c r="BI167" s="82"/>
      <c r="BJ167" s="83"/>
      <c r="BK167" s="44">
        <f t="shared" si="45"/>
        <v>0</v>
      </c>
    </row>
    <row r="168" spans="1:63" ht="14.25" customHeight="1" x14ac:dyDescent="0.25">
      <c r="A168" s="41"/>
      <c r="B168" s="42"/>
      <c r="C168" s="42"/>
      <c r="D168" s="35">
        <v>134</v>
      </c>
      <c r="E168" s="84"/>
      <c r="F168" s="42"/>
      <c r="G168" s="48" t="str">
        <f t="shared" si="28"/>
        <v/>
      </c>
      <c r="H168" s="25" t="str">
        <f t="array" ref="H168">IF(I168="","",IFERROR(INDEX(Lid!$F:$F,MATCH($E168,Lid!$A:$A,0)),""))</f>
        <v/>
      </c>
      <c r="I168" s="93" t="str">
        <f t="shared" si="29"/>
        <v/>
      </c>
      <c r="J168" s="48" t="str">
        <f t="shared" si="30"/>
        <v/>
      </c>
      <c r="K168" s="25" t="str">
        <f>IF(I168="","",IFERROR($D$6&amp;" "&amp;LEFT(INDEX(Lid!$B:$B,MATCH($E168,Lid!$A:$A,0)),1)&amp;MID(INDEX(Lid!$B:$B,MATCH($E168,Lid!$A:$A,0)),FIND(" ",INDEX(Lid!$B:$B,MATCH($E168,Lid!$A:$A,0))),256),""))</f>
        <v/>
      </c>
      <c r="L168" s="44" t="str">
        <f t="shared" si="31"/>
        <v/>
      </c>
      <c r="M168" s="44" t="str">
        <f t="shared" si="32"/>
        <v/>
      </c>
      <c r="N168" s="44" t="str">
        <f t="shared" si="33"/>
        <v/>
      </c>
      <c r="O168" s="42"/>
      <c r="P168" s="81"/>
      <c r="Q168" s="82"/>
      <c r="R168" s="83"/>
      <c r="S168" s="44">
        <f t="shared" si="34"/>
        <v>0</v>
      </c>
      <c r="T168" s="81"/>
      <c r="U168" s="82"/>
      <c r="V168" s="83"/>
      <c r="W168" s="44">
        <f t="shared" si="35"/>
        <v>0</v>
      </c>
      <c r="X168" s="81"/>
      <c r="Y168" s="82"/>
      <c r="Z168" s="83"/>
      <c r="AA168" s="44">
        <f t="shared" si="36"/>
        <v>0</v>
      </c>
      <c r="AB168" s="81"/>
      <c r="AC168" s="82"/>
      <c r="AD168" s="83"/>
      <c r="AE168" s="44">
        <f t="shared" si="37"/>
        <v>0</v>
      </c>
      <c r="AF168" s="81"/>
      <c r="AG168" s="82"/>
      <c r="AH168" s="83"/>
      <c r="AI168" s="44">
        <f t="shared" si="38"/>
        <v>0</v>
      </c>
      <c r="AJ168" s="81"/>
      <c r="AK168" s="82"/>
      <c r="AL168" s="83"/>
      <c r="AM168" s="44">
        <f t="shared" si="39"/>
        <v>0</v>
      </c>
      <c r="AN168" s="81"/>
      <c r="AO168" s="82"/>
      <c r="AP168" s="83"/>
      <c r="AQ168" s="44">
        <f t="shared" si="40"/>
        <v>0</v>
      </c>
      <c r="AR168" s="81"/>
      <c r="AS168" s="82"/>
      <c r="AT168" s="83"/>
      <c r="AU168" s="44">
        <f t="shared" si="41"/>
        <v>0</v>
      </c>
      <c r="AV168" s="81"/>
      <c r="AW168" s="82"/>
      <c r="AX168" s="83"/>
      <c r="AY168" s="44">
        <f t="shared" si="42"/>
        <v>0</v>
      </c>
      <c r="AZ168" s="81"/>
      <c r="BA168" s="82"/>
      <c r="BB168" s="83"/>
      <c r="BC168" s="44">
        <f t="shared" si="43"/>
        <v>0</v>
      </c>
      <c r="BD168" s="81"/>
      <c r="BE168" s="82"/>
      <c r="BF168" s="83"/>
      <c r="BG168" s="44">
        <f t="shared" si="44"/>
        <v>0</v>
      </c>
      <c r="BH168" s="81"/>
      <c r="BI168" s="82"/>
      <c r="BJ168" s="83"/>
      <c r="BK168" s="44">
        <f t="shared" si="45"/>
        <v>0</v>
      </c>
    </row>
    <row r="169" spans="1:63" ht="14.25" customHeight="1" x14ac:dyDescent="0.25">
      <c r="A169" s="41"/>
      <c r="B169" s="42"/>
      <c r="C169" s="42"/>
      <c r="D169" s="35">
        <v>135</v>
      </c>
      <c r="E169" s="84"/>
      <c r="F169" s="42"/>
      <c r="G169" s="48" t="str">
        <f t="shared" si="28"/>
        <v/>
      </c>
      <c r="H169" s="25" t="str">
        <f t="array" ref="H169">IF(I169="","",IFERROR(INDEX(Lid!$F:$F,MATCH($E169,Lid!$A:$A,0)),""))</f>
        <v/>
      </c>
      <c r="I169" s="93" t="str">
        <f t="shared" si="29"/>
        <v/>
      </c>
      <c r="J169" s="48" t="str">
        <f t="shared" si="30"/>
        <v/>
      </c>
      <c r="K169" s="25" t="str">
        <f>IF(I169="","",IFERROR($D$6&amp;" "&amp;LEFT(INDEX(Lid!$B:$B,MATCH($E169,Lid!$A:$A,0)),1)&amp;MID(INDEX(Lid!$B:$B,MATCH($E169,Lid!$A:$A,0)),FIND(" ",INDEX(Lid!$B:$B,MATCH($E169,Lid!$A:$A,0))),256),""))</f>
        <v/>
      </c>
      <c r="L169" s="44" t="str">
        <f t="shared" si="31"/>
        <v/>
      </c>
      <c r="M169" s="44" t="str">
        <f t="shared" si="32"/>
        <v/>
      </c>
      <c r="N169" s="44" t="str">
        <f t="shared" si="33"/>
        <v/>
      </c>
      <c r="O169" s="42"/>
      <c r="P169" s="81"/>
      <c r="Q169" s="82"/>
      <c r="R169" s="83"/>
      <c r="S169" s="44">
        <f t="shared" si="34"/>
        <v>0</v>
      </c>
      <c r="T169" s="81"/>
      <c r="U169" s="82"/>
      <c r="V169" s="83"/>
      <c r="W169" s="44">
        <f t="shared" si="35"/>
        <v>0</v>
      </c>
      <c r="X169" s="81"/>
      <c r="Y169" s="82"/>
      <c r="Z169" s="83"/>
      <c r="AA169" s="44">
        <f t="shared" si="36"/>
        <v>0</v>
      </c>
      <c r="AB169" s="81"/>
      <c r="AC169" s="82"/>
      <c r="AD169" s="83"/>
      <c r="AE169" s="44">
        <f t="shared" si="37"/>
        <v>0</v>
      </c>
      <c r="AF169" s="81"/>
      <c r="AG169" s="82"/>
      <c r="AH169" s="83"/>
      <c r="AI169" s="44">
        <f t="shared" si="38"/>
        <v>0</v>
      </c>
      <c r="AJ169" s="81"/>
      <c r="AK169" s="82"/>
      <c r="AL169" s="83"/>
      <c r="AM169" s="44">
        <f t="shared" si="39"/>
        <v>0</v>
      </c>
      <c r="AN169" s="81"/>
      <c r="AO169" s="82"/>
      <c r="AP169" s="83"/>
      <c r="AQ169" s="44">
        <f t="shared" si="40"/>
        <v>0</v>
      </c>
      <c r="AR169" s="81"/>
      <c r="AS169" s="82"/>
      <c r="AT169" s="83"/>
      <c r="AU169" s="44">
        <f t="shared" si="41"/>
        <v>0</v>
      </c>
      <c r="AV169" s="81"/>
      <c r="AW169" s="82"/>
      <c r="AX169" s="83"/>
      <c r="AY169" s="44">
        <f t="shared" si="42"/>
        <v>0</v>
      </c>
      <c r="AZ169" s="81"/>
      <c r="BA169" s="82"/>
      <c r="BB169" s="83"/>
      <c r="BC169" s="44">
        <f t="shared" si="43"/>
        <v>0</v>
      </c>
      <c r="BD169" s="81"/>
      <c r="BE169" s="82"/>
      <c r="BF169" s="83"/>
      <c r="BG169" s="44">
        <f t="shared" si="44"/>
        <v>0</v>
      </c>
      <c r="BH169" s="81"/>
      <c r="BI169" s="82"/>
      <c r="BJ169" s="83"/>
      <c r="BK169" s="44">
        <f t="shared" si="45"/>
        <v>0</v>
      </c>
    </row>
    <row r="170" spans="1:63" ht="14.25" customHeight="1" x14ac:dyDescent="0.25">
      <c r="A170" s="41"/>
      <c r="B170" s="42"/>
      <c r="C170" s="42"/>
      <c r="D170" s="35">
        <v>136</v>
      </c>
      <c r="E170" s="84"/>
      <c r="F170" s="42"/>
      <c r="G170" s="48" t="str">
        <f t="shared" si="28"/>
        <v/>
      </c>
      <c r="H170" s="25" t="str">
        <f t="array" ref="H170">IF(I170="","",IFERROR(INDEX(Lid!$F:$F,MATCH($E170,Lid!$A:$A,0)),""))</f>
        <v/>
      </c>
      <c r="I170" s="93" t="str">
        <f t="shared" si="29"/>
        <v/>
      </c>
      <c r="J170" s="48" t="str">
        <f t="shared" si="30"/>
        <v/>
      </c>
      <c r="K170" s="25" t="str">
        <f>IF(I170="","",IFERROR($D$6&amp;" "&amp;LEFT(INDEX(Lid!$B:$B,MATCH($E170,Lid!$A:$A,0)),1)&amp;MID(INDEX(Lid!$B:$B,MATCH($E170,Lid!$A:$A,0)),FIND(" ",INDEX(Lid!$B:$B,MATCH($E170,Lid!$A:$A,0))),256),""))</f>
        <v/>
      </c>
      <c r="L170" s="44" t="str">
        <f t="shared" si="31"/>
        <v/>
      </c>
      <c r="M170" s="44" t="str">
        <f t="shared" si="32"/>
        <v/>
      </c>
      <c r="N170" s="44" t="str">
        <f t="shared" si="33"/>
        <v/>
      </c>
      <c r="O170" s="42"/>
      <c r="P170" s="81"/>
      <c r="Q170" s="82"/>
      <c r="R170" s="83"/>
      <c r="S170" s="44">
        <f t="shared" si="34"/>
        <v>0</v>
      </c>
      <c r="T170" s="81"/>
      <c r="U170" s="82"/>
      <c r="V170" s="83"/>
      <c r="W170" s="44">
        <f t="shared" si="35"/>
        <v>0</v>
      </c>
      <c r="X170" s="81"/>
      <c r="Y170" s="82"/>
      <c r="Z170" s="83"/>
      <c r="AA170" s="44">
        <f t="shared" si="36"/>
        <v>0</v>
      </c>
      <c r="AB170" s="81"/>
      <c r="AC170" s="82"/>
      <c r="AD170" s="83"/>
      <c r="AE170" s="44">
        <f t="shared" si="37"/>
        <v>0</v>
      </c>
      <c r="AF170" s="81"/>
      <c r="AG170" s="82"/>
      <c r="AH170" s="83"/>
      <c r="AI170" s="44">
        <f t="shared" si="38"/>
        <v>0</v>
      </c>
      <c r="AJ170" s="81"/>
      <c r="AK170" s="82"/>
      <c r="AL170" s="83"/>
      <c r="AM170" s="44">
        <f t="shared" si="39"/>
        <v>0</v>
      </c>
      <c r="AN170" s="81"/>
      <c r="AO170" s="82"/>
      <c r="AP170" s="83"/>
      <c r="AQ170" s="44">
        <f t="shared" si="40"/>
        <v>0</v>
      </c>
      <c r="AR170" s="81"/>
      <c r="AS170" s="82"/>
      <c r="AT170" s="83"/>
      <c r="AU170" s="44">
        <f t="shared" si="41"/>
        <v>0</v>
      </c>
      <c r="AV170" s="81"/>
      <c r="AW170" s="82"/>
      <c r="AX170" s="83"/>
      <c r="AY170" s="44">
        <f t="shared" si="42"/>
        <v>0</v>
      </c>
      <c r="AZ170" s="81"/>
      <c r="BA170" s="82"/>
      <c r="BB170" s="83"/>
      <c r="BC170" s="44">
        <f t="shared" si="43"/>
        <v>0</v>
      </c>
      <c r="BD170" s="81"/>
      <c r="BE170" s="82"/>
      <c r="BF170" s="83"/>
      <c r="BG170" s="44">
        <f t="shared" si="44"/>
        <v>0</v>
      </c>
      <c r="BH170" s="81"/>
      <c r="BI170" s="82"/>
      <c r="BJ170" s="83"/>
      <c r="BK170" s="44">
        <f t="shared" si="45"/>
        <v>0</v>
      </c>
    </row>
    <row r="171" spans="1:63" ht="14.25" customHeight="1" x14ac:dyDescent="0.25">
      <c r="A171" s="41"/>
      <c r="B171" s="42"/>
      <c r="C171" s="42"/>
      <c r="D171" s="35">
        <v>137</v>
      </c>
      <c r="E171" s="84"/>
      <c r="F171" s="42"/>
      <c r="G171" s="48" t="str">
        <f t="shared" si="28"/>
        <v/>
      </c>
      <c r="H171" s="25" t="str">
        <f t="array" ref="H171">IF(I171="","",IFERROR(INDEX(Lid!$F:$F,MATCH($E171,Lid!$A:$A,0)),""))</f>
        <v/>
      </c>
      <c r="I171" s="93" t="str">
        <f t="shared" si="29"/>
        <v/>
      </c>
      <c r="J171" s="48" t="str">
        <f t="shared" si="30"/>
        <v/>
      </c>
      <c r="K171" s="25" t="str">
        <f>IF(I171="","",IFERROR($D$6&amp;" "&amp;LEFT(INDEX(Lid!$B:$B,MATCH($E171,Lid!$A:$A,0)),1)&amp;MID(INDEX(Lid!$B:$B,MATCH($E171,Lid!$A:$A,0)),FIND(" ",INDEX(Lid!$B:$B,MATCH($E171,Lid!$A:$A,0))),256),""))</f>
        <v/>
      </c>
      <c r="L171" s="44" t="str">
        <f t="shared" si="31"/>
        <v/>
      </c>
      <c r="M171" s="44" t="str">
        <f t="shared" si="32"/>
        <v/>
      </c>
      <c r="N171" s="44" t="str">
        <f t="shared" si="33"/>
        <v/>
      </c>
      <c r="O171" s="42"/>
      <c r="P171" s="81"/>
      <c r="Q171" s="82"/>
      <c r="R171" s="83"/>
      <c r="S171" s="44">
        <f t="shared" si="34"/>
        <v>0</v>
      </c>
      <c r="T171" s="81"/>
      <c r="U171" s="82"/>
      <c r="V171" s="83"/>
      <c r="W171" s="44">
        <f t="shared" si="35"/>
        <v>0</v>
      </c>
      <c r="X171" s="81"/>
      <c r="Y171" s="82"/>
      <c r="Z171" s="83"/>
      <c r="AA171" s="44">
        <f t="shared" si="36"/>
        <v>0</v>
      </c>
      <c r="AB171" s="81"/>
      <c r="AC171" s="82"/>
      <c r="AD171" s="83"/>
      <c r="AE171" s="44">
        <f t="shared" si="37"/>
        <v>0</v>
      </c>
      <c r="AF171" s="81"/>
      <c r="AG171" s="82"/>
      <c r="AH171" s="83"/>
      <c r="AI171" s="44">
        <f t="shared" si="38"/>
        <v>0</v>
      </c>
      <c r="AJ171" s="81"/>
      <c r="AK171" s="82"/>
      <c r="AL171" s="83"/>
      <c r="AM171" s="44">
        <f t="shared" si="39"/>
        <v>0</v>
      </c>
      <c r="AN171" s="81"/>
      <c r="AO171" s="82"/>
      <c r="AP171" s="83"/>
      <c r="AQ171" s="44">
        <f t="shared" si="40"/>
        <v>0</v>
      </c>
      <c r="AR171" s="81"/>
      <c r="AS171" s="82"/>
      <c r="AT171" s="83"/>
      <c r="AU171" s="44">
        <f t="shared" si="41"/>
        <v>0</v>
      </c>
      <c r="AV171" s="81"/>
      <c r="AW171" s="82"/>
      <c r="AX171" s="83"/>
      <c r="AY171" s="44">
        <f t="shared" si="42"/>
        <v>0</v>
      </c>
      <c r="AZ171" s="81"/>
      <c r="BA171" s="82"/>
      <c r="BB171" s="83"/>
      <c r="BC171" s="44">
        <f t="shared" si="43"/>
        <v>0</v>
      </c>
      <c r="BD171" s="81"/>
      <c r="BE171" s="82"/>
      <c r="BF171" s="83"/>
      <c r="BG171" s="44">
        <f t="shared" si="44"/>
        <v>0</v>
      </c>
      <c r="BH171" s="81"/>
      <c r="BI171" s="82"/>
      <c r="BJ171" s="83"/>
      <c r="BK171" s="44">
        <f t="shared" si="45"/>
        <v>0</v>
      </c>
    </row>
    <row r="172" spans="1:63" ht="14.25" customHeight="1" x14ac:dyDescent="0.25">
      <c r="A172" s="41"/>
      <c r="B172" s="42"/>
      <c r="C172" s="42"/>
      <c r="D172" s="35">
        <v>138</v>
      </c>
      <c r="E172" s="84"/>
      <c r="F172" s="42"/>
      <c r="G172" s="48" t="str">
        <f t="shared" si="28"/>
        <v/>
      </c>
      <c r="H172" s="25" t="str">
        <f t="array" ref="H172">IF(I172="","",IFERROR(INDEX(Lid!$F:$F,MATCH($E172,Lid!$A:$A,0)),""))</f>
        <v/>
      </c>
      <c r="I172" s="93" t="str">
        <f t="shared" si="29"/>
        <v/>
      </c>
      <c r="J172" s="48" t="str">
        <f t="shared" si="30"/>
        <v/>
      </c>
      <c r="K172" s="25" t="str">
        <f>IF(I172="","",IFERROR($D$6&amp;" "&amp;LEFT(INDEX(Lid!$B:$B,MATCH($E172,Lid!$A:$A,0)),1)&amp;MID(INDEX(Lid!$B:$B,MATCH($E172,Lid!$A:$A,0)),FIND(" ",INDEX(Lid!$B:$B,MATCH($E172,Lid!$A:$A,0))),256),""))</f>
        <v/>
      </c>
      <c r="L172" s="44" t="str">
        <f t="shared" si="31"/>
        <v/>
      </c>
      <c r="M172" s="44" t="str">
        <f t="shared" si="32"/>
        <v/>
      </c>
      <c r="N172" s="44" t="str">
        <f t="shared" si="33"/>
        <v/>
      </c>
      <c r="O172" s="42"/>
      <c r="P172" s="81"/>
      <c r="Q172" s="82"/>
      <c r="R172" s="83"/>
      <c r="S172" s="44">
        <f t="shared" si="34"/>
        <v>0</v>
      </c>
      <c r="T172" s="81"/>
      <c r="U172" s="82"/>
      <c r="V172" s="83"/>
      <c r="W172" s="44">
        <f t="shared" si="35"/>
        <v>0</v>
      </c>
      <c r="X172" s="81"/>
      <c r="Y172" s="82"/>
      <c r="Z172" s="83"/>
      <c r="AA172" s="44">
        <f t="shared" si="36"/>
        <v>0</v>
      </c>
      <c r="AB172" s="81"/>
      <c r="AC172" s="82"/>
      <c r="AD172" s="83"/>
      <c r="AE172" s="44">
        <f t="shared" si="37"/>
        <v>0</v>
      </c>
      <c r="AF172" s="81"/>
      <c r="AG172" s="82"/>
      <c r="AH172" s="83"/>
      <c r="AI172" s="44">
        <f t="shared" si="38"/>
        <v>0</v>
      </c>
      <c r="AJ172" s="81"/>
      <c r="AK172" s="82"/>
      <c r="AL172" s="83"/>
      <c r="AM172" s="44">
        <f t="shared" si="39"/>
        <v>0</v>
      </c>
      <c r="AN172" s="81"/>
      <c r="AO172" s="82"/>
      <c r="AP172" s="83"/>
      <c r="AQ172" s="44">
        <f t="shared" si="40"/>
        <v>0</v>
      </c>
      <c r="AR172" s="81"/>
      <c r="AS172" s="82"/>
      <c r="AT172" s="83"/>
      <c r="AU172" s="44">
        <f t="shared" si="41"/>
        <v>0</v>
      </c>
      <c r="AV172" s="81"/>
      <c r="AW172" s="82"/>
      <c r="AX172" s="83"/>
      <c r="AY172" s="44">
        <f t="shared" si="42"/>
        <v>0</v>
      </c>
      <c r="AZ172" s="81"/>
      <c r="BA172" s="82"/>
      <c r="BB172" s="83"/>
      <c r="BC172" s="44">
        <f t="shared" si="43"/>
        <v>0</v>
      </c>
      <c r="BD172" s="81"/>
      <c r="BE172" s="82"/>
      <c r="BF172" s="83"/>
      <c r="BG172" s="44">
        <f t="shared" si="44"/>
        <v>0</v>
      </c>
      <c r="BH172" s="81"/>
      <c r="BI172" s="82"/>
      <c r="BJ172" s="83"/>
      <c r="BK172" s="44">
        <f t="shared" si="45"/>
        <v>0</v>
      </c>
    </row>
    <row r="173" spans="1:63" ht="14.25" customHeight="1" x14ac:dyDescent="0.25">
      <c r="A173" s="41"/>
      <c r="B173" s="42"/>
      <c r="C173" s="42"/>
      <c r="D173" s="35">
        <v>139</v>
      </c>
      <c r="E173" s="84"/>
      <c r="F173" s="42"/>
      <c r="G173" s="48" t="str">
        <f t="shared" si="28"/>
        <v/>
      </c>
      <c r="H173" s="25" t="str">
        <f t="array" ref="H173">IF(I173="","",IFERROR(INDEX(Lid!$F:$F,MATCH($E173,Lid!$A:$A,0)),""))</f>
        <v/>
      </c>
      <c r="I173" s="93" t="str">
        <f t="shared" si="29"/>
        <v/>
      </c>
      <c r="J173" s="48" t="str">
        <f t="shared" si="30"/>
        <v/>
      </c>
      <c r="K173" s="25" t="str">
        <f>IF(I173="","",IFERROR($D$6&amp;" "&amp;LEFT(INDEX(Lid!$B:$B,MATCH($E173,Lid!$A:$A,0)),1)&amp;MID(INDEX(Lid!$B:$B,MATCH($E173,Lid!$A:$A,0)),FIND(" ",INDEX(Lid!$B:$B,MATCH($E173,Lid!$A:$A,0))),256),""))</f>
        <v/>
      </c>
      <c r="L173" s="44" t="str">
        <f t="shared" si="31"/>
        <v/>
      </c>
      <c r="M173" s="44" t="str">
        <f t="shared" si="32"/>
        <v/>
      </c>
      <c r="N173" s="44" t="str">
        <f t="shared" si="33"/>
        <v/>
      </c>
      <c r="O173" s="42"/>
      <c r="P173" s="81"/>
      <c r="Q173" s="82"/>
      <c r="R173" s="83"/>
      <c r="S173" s="44">
        <f t="shared" si="34"/>
        <v>0</v>
      </c>
      <c r="T173" s="81"/>
      <c r="U173" s="82"/>
      <c r="V173" s="83"/>
      <c r="W173" s="44">
        <f t="shared" si="35"/>
        <v>0</v>
      </c>
      <c r="X173" s="81"/>
      <c r="Y173" s="82"/>
      <c r="Z173" s="83"/>
      <c r="AA173" s="44">
        <f t="shared" si="36"/>
        <v>0</v>
      </c>
      <c r="AB173" s="81"/>
      <c r="AC173" s="82"/>
      <c r="AD173" s="83"/>
      <c r="AE173" s="44">
        <f t="shared" si="37"/>
        <v>0</v>
      </c>
      <c r="AF173" s="81"/>
      <c r="AG173" s="82"/>
      <c r="AH173" s="83"/>
      <c r="AI173" s="44">
        <f t="shared" si="38"/>
        <v>0</v>
      </c>
      <c r="AJ173" s="81"/>
      <c r="AK173" s="82"/>
      <c r="AL173" s="83"/>
      <c r="AM173" s="44">
        <f t="shared" si="39"/>
        <v>0</v>
      </c>
      <c r="AN173" s="81"/>
      <c r="AO173" s="82"/>
      <c r="AP173" s="83"/>
      <c r="AQ173" s="44">
        <f t="shared" si="40"/>
        <v>0</v>
      </c>
      <c r="AR173" s="81"/>
      <c r="AS173" s="82"/>
      <c r="AT173" s="83"/>
      <c r="AU173" s="44">
        <f t="shared" si="41"/>
        <v>0</v>
      </c>
      <c r="AV173" s="81"/>
      <c r="AW173" s="82"/>
      <c r="AX173" s="83"/>
      <c r="AY173" s="44">
        <f t="shared" si="42"/>
        <v>0</v>
      </c>
      <c r="AZ173" s="81"/>
      <c r="BA173" s="82"/>
      <c r="BB173" s="83"/>
      <c r="BC173" s="44">
        <f t="shared" si="43"/>
        <v>0</v>
      </c>
      <c r="BD173" s="81"/>
      <c r="BE173" s="82"/>
      <c r="BF173" s="83"/>
      <c r="BG173" s="44">
        <f t="shared" si="44"/>
        <v>0</v>
      </c>
      <c r="BH173" s="81"/>
      <c r="BI173" s="82"/>
      <c r="BJ173" s="83"/>
      <c r="BK173" s="44">
        <f t="shared" si="45"/>
        <v>0</v>
      </c>
    </row>
    <row r="174" spans="1:63" ht="14.25" customHeight="1" x14ac:dyDescent="0.25">
      <c r="A174" s="41"/>
      <c r="B174" s="42"/>
      <c r="C174" s="42"/>
      <c r="D174" s="35">
        <v>140</v>
      </c>
      <c r="E174" s="84"/>
      <c r="F174" s="42"/>
      <c r="G174" s="48" t="str">
        <f t="shared" si="28"/>
        <v/>
      </c>
      <c r="H174" s="25" t="str">
        <f t="array" ref="H174">IF(I174="","",IFERROR(INDEX(Lid!$F:$F,MATCH($E174,Lid!$A:$A,0)),""))</f>
        <v/>
      </c>
      <c r="I174" s="93" t="str">
        <f t="shared" si="29"/>
        <v/>
      </c>
      <c r="J174" s="48" t="str">
        <f t="shared" si="30"/>
        <v/>
      </c>
      <c r="K174" s="25" t="str">
        <f>IF(I174="","",IFERROR($D$6&amp;" "&amp;LEFT(INDEX(Lid!$B:$B,MATCH($E174,Lid!$A:$A,0)),1)&amp;MID(INDEX(Lid!$B:$B,MATCH($E174,Lid!$A:$A,0)),FIND(" ",INDEX(Lid!$B:$B,MATCH($E174,Lid!$A:$A,0))),256),""))</f>
        <v/>
      </c>
      <c r="L174" s="44" t="str">
        <f t="shared" si="31"/>
        <v/>
      </c>
      <c r="M174" s="44" t="str">
        <f t="shared" si="32"/>
        <v/>
      </c>
      <c r="N174" s="44" t="str">
        <f t="shared" si="33"/>
        <v/>
      </c>
      <c r="O174" s="42"/>
      <c r="P174" s="81"/>
      <c r="Q174" s="82"/>
      <c r="R174" s="83"/>
      <c r="S174" s="44">
        <f t="shared" si="34"/>
        <v>0</v>
      </c>
      <c r="T174" s="81"/>
      <c r="U174" s="82"/>
      <c r="V174" s="83"/>
      <c r="W174" s="44">
        <f t="shared" si="35"/>
        <v>0</v>
      </c>
      <c r="X174" s="81"/>
      <c r="Y174" s="82"/>
      <c r="Z174" s="83"/>
      <c r="AA174" s="44">
        <f t="shared" si="36"/>
        <v>0</v>
      </c>
      <c r="AB174" s="81"/>
      <c r="AC174" s="82"/>
      <c r="AD174" s="83"/>
      <c r="AE174" s="44">
        <f t="shared" si="37"/>
        <v>0</v>
      </c>
      <c r="AF174" s="81"/>
      <c r="AG174" s="82"/>
      <c r="AH174" s="83"/>
      <c r="AI174" s="44">
        <f t="shared" si="38"/>
        <v>0</v>
      </c>
      <c r="AJ174" s="81"/>
      <c r="AK174" s="82"/>
      <c r="AL174" s="83"/>
      <c r="AM174" s="44">
        <f t="shared" si="39"/>
        <v>0</v>
      </c>
      <c r="AN174" s="81"/>
      <c r="AO174" s="82"/>
      <c r="AP174" s="83"/>
      <c r="AQ174" s="44">
        <f t="shared" si="40"/>
        <v>0</v>
      </c>
      <c r="AR174" s="81"/>
      <c r="AS174" s="82"/>
      <c r="AT174" s="83"/>
      <c r="AU174" s="44">
        <f t="shared" si="41"/>
        <v>0</v>
      </c>
      <c r="AV174" s="81"/>
      <c r="AW174" s="82"/>
      <c r="AX174" s="83"/>
      <c r="AY174" s="44">
        <f t="shared" si="42"/>
        <v>0</v>
      </c>
      <c r="AZ174" s="81"/>
      <c r="BA174" s="82"/>
      <c r="BB174" s="83"/>
      <c r="BC174" s="44">
        <f t="shared" si="43"/>
        <v>0</v>
      </c>
      <c r="BD174" s="81"/>
      <c r="BE174" s="82"/>
      <c r="BF174" s="83"/>
      <c r="BG174" s="44">
        <f t="shared" si="44"/>
        <v>0</v>
      </c>
      <c r="BH174" s="81"/>
      <c r="BI174" s="82"/>
      <c r="BJ174" s="83"/>
      <c r="BK174" s="44">
        <f t="shared" si="45"/>
        <v>0</v>
      </c>
    </row>
    <row r="175" spans="1:63" ht="14.25" customHeight="1" x14ac:dyDescent="0.25">
      <c r="A175" s="41"/>
      <c r="B175" s="42"/>
      <c r="C175" s="42"/>
      <c r="D175" s="35">
        <v>141</v>
      </c>
      <c r="E175" s="84"/>
      <c r="F175" s="42"/>
      <c r="G175" s="48" t="str">
        <f t="shared" si="28"/>
        <v/>
      </c>
      <c r="H175" s="25" t="str">
        <f t="array" ref="H175">IF(I175="","",IFERROR(INDEX(Lid!$F:$F,MATCH($E175,Lid!$A:$A,0)),""))</f>
        <v/>
      </c>
      <c r="I175" s="93" t="str">
        <f t="shared" si="29"/>
        <v/>
      </c>
      <c r="J175" s="48" t="str">
        <f t="shared" si="30"/>
        <v/>
      </c>
      <c r="K175" s="25" t="str">
        <f>IF(I175="","",IFERROR($D$6&amp;" "&amp;LEFT(INDEX(Lid!$B:$B,MATCH($E175,Lid!$A:$A,0)),1)&amp;MID(INDEX(Lid!$B:$B,MATCH($E175,Lid!$A:$A,0)),FIND(" ",INDEX(Lid!$B:$B,MATCH($E175,Lid!$A:$A,0))),256),""))</f>
        <v/>
      </c>
      <c r="L175" s="44" t="str">
        <f t="shared" si="31"/>
        <v/>
      </c>
      <c r="M175" s="44" t="str">
        <f t="shared" si="32"/>
        <v/>
      </c>
      <c r="N175" s="44" t="str">
        <f t="shared" si="33"/>
        <v/>
      </c>
      <c r="O175" s="42"/>
      <c r="P175" s="81"/>
      <c r="Q175" s="82"/>
      <c r="R175" s="83"/>
      <c r="S175" s="44">
        <f t="shared" si="34"/>
        <v>0</v>
      </c>
      <c r="T175" s="81"/>
      <c r="U175" s="82"/>
      <c r="V175" s="83"/>
      <c r="W175" s="44">
        <f t="shared" si="35"/>
        <v>0</v>
      </c>
      <c r="X175" s="81"/>
      <c r="Y175" s="82"/>
      <c r="Z175" s="83"/>
      <c r="AA175" s="44">
        <f t="shared" si="36"/>
        <v>0</v>
      </c>
      <c r="AB175" s="81"/>
      <c r="AC175" s="82"/>
      <c r="AD175" s="83"/>
      <c r="AE175" s="44">
        <f t="shared" si="37"/>
        <v>0</v>
      </c>
      <c r="AF175" s="81"/>
      <c r="AG175" s="82"/>
      <c r="AH175" s="83"/>
      <c r="AI175" s="44">
        <f t="shared" si="38"/>
        <v>0</v>
      </c>
      <c r="AJ175" s="81"/>
      <c r="AK175" s="82"/>
      <c r="AL175" s="83"/>
      <c r="AM175" s="44">
        <f t="shared" si="39"/>
        <v>0</v>
      </c>
      <c r="AN175" s="81"/>
      <c r="AO175" s="82"/>
      <c r="AP175" s="83"/>
      <c r="AQ175" s="44">
        <f t="shared" si="40"/>
        <v>0</v>
      </c>
      <c r="AR175" s="81"/>
      <c r="AS175" s="82"/>
      <c r="AT175" s="83"/>
      <c r="AU175" s="44">
        <f t="shared" si="41"/>
        <v>0</v>
      </c>
      <c r="AV175" s="81"/>
      <c r="AW175" s="82"/>
      <c r="AX175" s="83"/>
      <c r="AY175" s="44">
        <f t="shared" si="42"/>
        <v>0</v>
      </c>
      <c r="AZ175" s="81"/>
      <c r="BA175" s="82"/>
      <c r="BB175" s="83"/>
      <c r="BC175" s="44">
        <f t="shared" si="43"/>
        <v>0</v>
      </c>
      <c r="BD175" s="81"/>
      <c r="BE175" s="82"/>
      <c r="BF175" s="83"/>
      <c r="BG175" s="44">
        <f t="shared" si="44"/>
        <v>0</v>
      </c>
      <c r="BH175" s="81"/>
      <c r="BI175" s="82"/>
      <c r="BJ175" s="83"/>
      <c r="BK175" s="44">
        <f t="shared" si="45"/>
        <v>0</v>
      </c>
    </row>
    <row r="176" spans="1:63" ht="14.25" customHeight="1" x14ac:dyDescent="0.25">
      <c r="A176" s="41"/>
      <c r="B176" s="42"/>
      <c r="C176" s="42"/>
      <c r="D176" s="35">
        <v>142</v>
      </c>
      <c r="E176" s="84"/>
      <c r="F176" s="42"/>
      <c r="G176" s="48" t="str">
        <f t="shared" si="28"/>
        <v/>
      </c>
      <c r="H176" s="25" t="str">
        <f t="array" ref="H176">IF(I176="","",IFERROR(INDEX(Lid!$F:$F,MATCH($E176,Lid!$A:$A,0)),""))</f>
        <v/>
      </c>
      <c r="I176" s="93" t="str">
        <f t="shared" si="29"/>
        <v/>
      </c>
      <c r="J176" s="48" t="str">
        <f t="shared" si="30"/>
        <v/>
      </c>
      <c r="K176" s="25" t="str">
        <f>IF(I176="","",IFERROR($D$6&amp;" "&amp;LEFT(INDEX(Lid!$B:$B,MATCH($E176,Lid!$A:$A,0)),1)&amp;MID(INDEX(Lid!$B:$B,MATCH($E176,Lid!$A:$A,0)),FIND(" ",INDEX(Lid!$B:$B,MATCH($E176,Lid!$A:$A,0))),256),""))</f>
        <v/>
      </c>
      <c r="L176" s="44" t="str">
        <f t="shared" si="31"/>
        <v/>
      </c>
      <c r="M176" s="44" t="str">
        <f t="shared" si="32"/>
        <v/>
      </c>
      <c r="N176" s="44" t="str">
        <f t="shared" si="33"/>
        <v/>
      </c>
      <c r="O176" s="42"/>
      <c r="P176" s="81"/>
      <c r="Q176" s="82"/>
      <c r="R176" s="83"/>
      <c r="S176" s="44">
        <f t="shared" si="34"/>
        <v>0</v>
      </c>
      <c r="T176" s="81"/>
      <c r="U176" s="82"/>
      <c r="V176" s="83"/>
      <c r="W176" s="44">
        <f t="shared" si="35"/>
        <v>0</v>
      </c>
      <c r="X176" s="81"/>
      <c r="Y176" s="82"/>
      <c r="Z176" s="83"/>
      <c r="AA176" s="44">
        <f t="shared" si="36"/>
        <v>0</v>
      </c>
      <c r="AB176" s="81"/>
      <c r="AC176" s="82"/>
      <c r="AD176" s="83"/>
      <c r="AE176" s="44">
        <f t="shared" si="37"/>
        <v>0</v>
      </c>
      <c r="AF176" s="81"/>
      <c r="AG176" s="82"/>
      <c r="AH176" s="83"/>
      <c r="AI176" s="44">
        <f t="shared" si="38"/>
        <v>0</v>
      </c>
      <c r="AJ176" s="81"/>
      <c r="AK176" s="82"/>
      <c r="AL176" s="83"/>
      <c r="AM176" s="44">
        <f t="shared" si="39"/>
        <v>0</v>
      </c>
      <c r="AN176" s="81"/>
      <c r="AO176" s="82"/>
      <c r="AP176" s="83"/>
      <c r="AQ176" s="44">
        <f t="shared" si="40"/>
        <v>0</v>
      </c>
      <c r="AR176" s="81"/>
      <c r="AS176" s="82"/>
      <c r="AT176" s="83"/>
      <c r="AU176" s="44">
        <f t="shared" si="41"/>
        <v>0</v>
      </c>
      <c r="AV176" s="81"/>
      <c r="AW176" s="82"/>
      <c r="AX176" s="83"/>
      <c r="AY176" s="44">
        <f t="shared" si="42"/>
        <v>0</v>
      </c>
      <c r="AZ176" s="81"/>
      <c r="BA176" s="82"/>
      <c r="BB176" s="83"/>
      <c r="BC176" s="44">
        <f t="shared" si="43"/>
        <v>0</v>
      </c>
      <c r="BD176" s="81"/>
      <c r="BE176" s="82"/>
      <c r="BF176" s="83"/>
      <c r="BG176" s="44">
        <f t="shared" si="44"/>
        <v>0</v>
      </c>
      <c r="BH176" s="81"/>
      <c r="BI176" s="82"/>
      <c r="BJ176" s="83"/>
      <c r="BK176" s="44">
        <f t="shared" si="45"/>
        <v>0</v>
      </c>
    </row>
    <row r="177" spans="1:63" ht="14.25" customHeight="1" x14ac:dyDescent="0.25">
      <c r="A177" s="41"/>
      <c r="B177" s="42"/>
      <c r="C177" s="42"/>
      <c r="D177" s="35">
        <v>143</v>
      </c>
      <c r="E177" s="84"/>
      <c r="F177" s="42"/>
      <c r="G177" s="48" t="str">
        <f t="shared" si="28"/>
        <v/>
      </c>
      <c r="H177" s="25" t="str">
        <f t="array" ref="H177">IF(I177="","",IFERROR(INDEX(Lid!$F:$F,MATCH($E177,Lid!$A:$A,0)),""))</f>
        <v/>
      </c>
      <c r="I177" s="93" t="str">
        <f t="shared" si="29"/>
        <v/>
      </c>
      <c r="J177" s="48" t="str">
        <f t="shared" si="30"/>
        <v/>
      </c>
      <c r="K177" s="25" t="str">
        <f>IF(I177="","",IFERROR($D$6&amp;" "&amp;LEFT(INDEX(Lid!$B:$B,MATCH($E177,Lid!$A:$A,0)),1)&amp;MID(INDEX(Lid!$B:$B,MATCH($E177,Lid!$A:$A,0)),FIND(" ",INDEX(Lid!$B:$B,MATCH($E177,Lid!$A:$A,0))),256),""))</f>
        <v/>
      </c>
      <c r="L177" s="44" t="str">
        <f t="shared" si="31"/>
        <v/>
      </c>
      <c r="M177" s="44" t="str">
        <f t="shared" si="32"/>
        <v/>
      </c>
      <c r="N177" s="44" t="str">
        <f t="shared" si="33"/>
        <v/>
      </c>
      <c r="O177" s="42"/>
      <c r="P177" s="81"/>
      <c r="Q177" s="82"/>
      <c r="R177" s="83"/>
      <c r="S177" s="44">
        <f t="shared" si="34"/>
        <v>0</v>
      </c>
      <c r="T177" s="81"/>
      <c r="U177" s="82"/>
      <c r="V177" s="83"/>
      <c r="W177" s="44">
        <f t="shared" si="35"/>
        <v>0</v>
      </c>
      <c r="X177" s="81"/>
      <c r="Y177" s="82"/>
      <c r="Z177" s="83"/>
      <c r="AA177" s="44">
        <f t="shared" si="36"/>
        <v>0</v>
      </c>
      <c r="AB177" s="81"/>
      <c r="AC177" s="82"/>
      <c r="AD177" s="83"/>
      <c r="AE177" s="44">
        <f t="shared" si="37"/>
        <v>0</v>
      </c>
      <c r="AF177" s="81"/>
      <c r="AG177" s="82"/>
      <c r="AH177" s="83"/>
      <c r="AI177" s="44">
        <f t="shared" si="38"/>
        <v>0</v>
      </c>
      <c r="AJ177" s="81"/>
      <c r="AK177" s="82"/>
      <c r="AL177" s="83"/>
      <c r="AM177" s="44">
        <f t="shared" si="39"/>
        <v>0</v>
      </c>
      <c r="AN177" s="81"/>
      <c r="AO177" s="82"/>
      <c r="AP177" s="83"/>
      <c r="AQ177" s="44">
        <f t="shared" si="40"/>
        <v>0</v>
      </c>
      <c r="AR177" s="81"/>
      <c r="AS177" s="82"/>
      <c r="AT177" s="83"/>
      <c r="AU177" s="44">
        <f t="shared" si="41"/>
        <v>0</v>
      </c>
      <c r="AV177" s="81"/>
      <c r="AW177" s="82"/>
      <c r="AX177" s="83"/>
      <c r="AY177" s="44">
        <f t="shared" si="42"/>
        <v>0</v>
      </c>
      <c r="AZ177" s="81"/>
      <c r="BA177" s="82"/>
      <c r="BB177" s="83"/>
      <c r="BC177" s="44">
        <f t="shared" si="43"/>
        <v>0</v>
      </c>
      <c r="BD177" s="81"/>
      <c r="BE177" s="82"/>
      <c r="BF177" s="83"/>
      <c r="BG177" s="44">
        <f t="shared" si="44"/>
        <v>0</v>
      </c>
      <c r="BH177" s="81"/>
      <c r="BI177" s="82"/>
      <c r="BJ177" s="83"/>
      <c r="BK177" s="44">
        <f t="shared" si="45"/>
        <v>0</v>
      </c>
    </row>
    <row r="178" spans="1:63" ht="14.25" customHeight="1" x14ac:dyDescent="0.25">
      <c r="A178" s="41"/>
      <c r="B178" s="42"/>
      <c r="C178" s="42"/>
      <c r="D178" s="35">
        <v>144</v>
      </c>
      <c r="E178" s="84"/>
      <c r="F178" s="42"/>
      <c r="G178" s="48" t="str">
        <f t="shared" si="28"/>
        <v/>
      </c>
      <c r="H178" s="25" t="str">
        <f t="array" ref="H178">IF(I178="","",IFERROR(INDEX(Lid!$F:$F,MATCH($E178,Lid!$A:$A,0)),""))</f>
        <v/>
      </c>
      <c r="I178" s="93" t="str">
        <f t="shared" si="29"/>
        <v/>
      </c>
      <c r="J178" s="48" t="str">
        <f t="shared" si="30"/>
        <v/>
      </c>
      <c r="K178" s="25" t="str">
        <f>IF(I178="","",IFERROR($D$6&amp;" "&amp;LEFT(INDEX(Lid!$B:$B,MATCH($E178,Lid!$A:$A,0)),1)&amp;MID(INDEX(Lid!$B:$B,MATCH($E178,Lid!$A:$A,0)),FIND(" ",INDEX(Lid!$B:$B,MATCH($E178,Lid!$A:$A,0))),256),""))</f>
        <v/>
      </c>
      <c r="L178" s="44" t="str">
        <f t="shared" si="31"/>
        <v/>
      </c>
      <c r="M178" s="44" t="str">
        <f t="shared" si="32"/>
        <v/>
      </c>
      <c r="N178" s="44" t="str">
        <f t="shared" si="33"/>
        <v/>
      </c>
      <c r="O178" s="42"/>
      <c r="P178" s="81"/>
      <c r="Q178" s="82"/>
      <c r="R178" s="83"/>
      <c r="S178" s="44">
        <f t="shared" si="34"/>
        <v>0</v>
      </c>
      <c r="T178" s="81"/>
      <c r="U178" s="82"/>
      <c r="V178" s="83"/>
      <c r="W178" s="44">
        <f t="shared" si="35"/>
        <v>0</v>
      </c>
      <c r="X178" s="81"/>
      <c r="Y178" s="82"/>
      <c r="Z178" s="83"/>
      <c r="AA178" s="44">
        <f t="shared" si="36"/>
        <v>0</v>
      </c>
      <c r="AB178" s="81"/>
      <c r="AC178" s="82"/>
      <c r="AD178" s="83"/>
      <c r="AE178" s="44">
        <f t="shared" si="37"/>
        <v>0</v>
      </c>
      <c r="AF178" s="81"/>
      <c r="AG178" s="82"/>
      <c r="AH178" s="83"/>
      <c r="AI178" s="44">
        <f t="shared" si="38"/>
        <v>0</v>
      </c>
      <c r="AJ178" s="81"/>
      <c r="AK178" s="82"/>
      <c r="AL178" s="83"/>
      <c r="AM178" s="44">
        <f t="shared" si="39"/>
        <v>0</v>
      </c>
      <c r="AN178" s="81"/>
      <c r="AO178" s="82"/>
      <c r="AP178" s="83"/>
      <c r="AQ178" s="44">
        <f t="shared" si="40"/>
        <v>0</v>
      </c>
      <c r="AR178" s="81"/>
      <c r="AS178" s="82"/>
      <c r="AT178" s="83"/>
      <c r="AU178" s="44">
        <f t="shared" si="41"/>
        <v>0</v>
      </c>
      <c r="AV178" s="81"/>
      <c r="AW178" s="82"/>
      <c r="AX178" s="83"/>
      <c r="AY178" s="44">
        <f t="shared" si="42"/>
        <v>0</v>
      </c>
      <c r="AZ178" s="81"/>
      <c r="BA178" s="82"/>
      <c r="BB178" s="83"/>
      <c r="BC178" s="44">
        <f t="shared" si="43"/>
        <v>0</v>
      </c>
      <c r="BD178" s="81"/>
      <c r="BE178" s="82"/>
      <c r="BF178" s="83"/>
      <c r="BG178" s="44">
        <f t="shared" si="44"/>
        <v>0</v>
      </c>
      <c r="BH178" s="81"/>
      <c r="BI178" s="82"/>
      <c r="BJ178" s="83"/>
      <c r="BK178" s="44">
        <f t="shared" si="45"/>
        <v>0</v>
      </c>
    </row>
    <row r="179" spans="1:63" ht="14.25" customHeight="1" x14ac:dyDescent="0.25">
      <c r="A179" s="41"/>
      <c r="B179" s="42"/>
      <c r="C179" s="42"/>
      <c r="D179" s="35">
        <v>145</v>
      </c>
      <c r="E179" s="84"/>
      <c r="F179" s="42"/>
      <c r="G179" s="48" t="str">
        <f t="shared" si="28"/>
        <v/>
      </c>
      <c r="H179" s="25" t="str">
        <f t="array" ref="H179">IF(I179="","",IFERROR(INDEX(Lid!$F:$F,MATCH($E179,Lid!$A:$A,0)),""))</f>
        <v/>
      </c>
      <c r="I179" s="93" t="str">
        <f t="shared" si="29"/>
        <v/>
      </c>
      <c r="J179" s="48" t="str">
        <f t="shared" si="30"/>
        <v/>
      </c>
      <c r="K179" s="25" t="str">
        <f>IF(I179="","",IFERROR($D$6&amp;" "&amp;LEFT(INDEX(Lid!$B:$B,MATCH($E179,Lid!$A:$A,0)),1)&amp;MID(INDEX(Lid!$B:$B,MATCH($E179,Lid!$A:$A,0)),FIND(" ",INDEX(Lid!$B:$B,MATCH($E179,Lid!$A:$A,0))),256),""))</f>
        <v/>
      </c>
      <c r="L179" s="44" t="str">
        <f t="shared" si="31"/>
        <v/>
      </c>
      <c r="M179" s="44" t="str">
        <f t="shared" si="32"/>
        <v/>
      </c>
      <c r="N179" s="44" t="str">
        <f t="shared" si="33"/>
        <v/>
      </c>
      <c r="O179" s="42"/>
      <c r="P179" s="81"/>
      <c r="Q179" s="82"/>
      <c r="R179" s="83"/>
      <c r="S179" s="44">
        <f t="shared" si="34"/>
        <v>0</v>
      </c>
      <c r="T179" s="81"/>
      <c r="U179" s="82"/>
      <c r="V179" s="83"/>
      <c r="W179" s="44">
        <f t="shared" si="35"/>
        <v>0</v>
      </c>
      <c r="X179" s="81"/>
      <c r="Y179" s="82"/>
      <c r="Z179" s="83"/>
      <c r="AA179" s="44">
        <f t="shared" si="36"/>
        <v>0</v>
      </c>
      <c r="AB179" s="81"/>
      <c r="AC179" s="82"/>
      <c r="AD179" s="83"/>
      <c r="AE179" s="44">
        <f t="shared" si="37"/>
        <v>0</v>
      </c>
      <c r="AF179" s="81"/>
      <c r="AG179" s="82"/>
      <c r="AH179" s="83"/>
      <c r="AI179" s="44">
        <f t="shared" si="38"/>
        <v>0</v>
      </c>
      <c r="AJ179" s="81"/>
      <c r="AK179" s="82"/>
      <c r="AL179" s="83"/>
      <c r="AM179" s="44">
        <f t="shared" si="39"/>
        <v>0</v>
      </c>
      <c r="AN179" s="81"/>
      <c r="AO179" s="82"/>
      <c r="AP179" s="83"/>
      <c r="AQ179" s="44">
        <f t="shared" si="40"/>
        <v>0</v>
      </c>
      <c r="AR179" s="81"/>
      <c r="AS179" s="82"/>
      <c r="AT179" s="83"/>
      <c r="AU179" s="44">
        <f t="shared" si="41"/>
        <v>0</v>
      </c>
      <c r="AV179" s="81"/>
      <c r="AW179" s="82"/>
      <c r="AX179" s="83"/>
      <c r="AY179" s="44">
        <f t="shared" si="42"/>
        <v>0</v>
      </c>
      <c r="AZ179" s="81"/>
      <c r="BA179" s="82"/>
      <c r="BB179" s="83"/>
      <c r="BC179" s="44">
        <f t="shared" si="43"/>
        <v>0</v>
      </c>
      <c r="BD179" s="81"/>
      <c r="BE179" s="82"/>
      <c r="BF179" s="83"/>
      <c r="BG179" s="44">
        <f t="shared" si="44"/>
        <v>0</v>
      </c>
      <c r="BH179" s="81"/>
      <c r="BI179" s="82"/>
      <c r="BJ179" s="83"/>
      <c r="BK179" s="44">
        <f t="shared" si="45"/>
        <v>0</v>
      </c>
    </row>
    <row r="180" spans="1:63" ht="14.25" customHeight="1" x14ac:dyDescent="0.25">
      <c r="A180" s="41"/>
      <c r="B180" s="42"/>
      <c r="C180" s="42"/>
      <c r="D180" s="35">
        <v>146</v>
      </c>
      <c r="E180" s="84"/>
      <c r="F180" s="42"/>
      <c r="G180" s="48" t="str">
        <f t="shared" si="28"/>
        <v/>
      </c>
      <c r="H180" s="25" t="str">
        <f t="array" ref="H180">IF(I180="","",IFERROR(INDEX(Lid!$F:$F,MATCH($E180,Lid!$A:$A,0)),""))</f>
        <v/>
      </c>
      <c r="I180" s="93" t="str">
        <f t="shared" si="29"/>
        <v/>
      </c>
      <c r="J180" s="48" t="str">
        <f t="shared" si="30"/>
        <v/>
      </c>
      <c r="K180" s="25" t="str">
        <f>IF(I180="","",IFERROR($D$6&amp;" "&amp;LEFT(INDEX(Lid!$B:$B,MATCH($E180,Lid!$A:$A,0)),1)&amp;MID(INDEX(Lid!$B:$B,MATCH($E180,Lid!$A:$A,0)),FIND(" ",INDEX(Lid!$B:$B,MATCH($E180,Lid!$A:$A,0))),256),""))</f>
        <v/>
      </c>
      <c r="L180" s="44" t="str">
        <f t="shared" si="31"/>
        <v/>
      </c>
      <c r="M180" s="44" t="str">
        <f t="shared" si="32"/>
        <v/>
      </c>
      <c r="N180" s="44" t="str">
        <f t="shared" si="33"/>
        <v/>
      </c>
      <c r="O180" s="42"/>
      <c r="P180" s="81"/>
      <c r="Q180" s="82"/>
      <c r="R180" s="83"/>
      <c r="S180" s="44">
        <f t="shared" si="34"/>
        <v>0</v>
      </c>
      <c r="T180" s="81"/>
      <c r="U180" s="82"/>
      <c r="V180" s="83"/>
      <c r="W180" s="44">
        <f t="shared" si="35"/>
        <v>0</v>
      </c>
      <c r="X180" s="81"/>
      <c r="Y180" s="82"/>
      <c r="Z180" s="83"/>
      <c r="AA180" s="44">
        <f t="shared" si="36"/>
        <v>0</v>
      </c>
      <c r="AB180" s="81"/>
      <c r="AC180" s="82"/>
      <c r="AD180" s="83"/>
      <c r="AE180" s="44">
        <f t="shared" si="37"/>
        <v>0</v>
      </c>
      <c r="AF180" s="81"/>
      <c r="AG180" s="82"/>
      <c r="AH180" s="83"/>
      <c r="AI180" s="44">
        <f t="shared" si="38"/>
        <v>0</v>
      </c>
      <c r="AJ180" s="81"/>
      <c r="AK180" s="82"/>
      <c r="AL180" s="83"/>
      <c r="AM180" s="44">
        <f t="shared" si="39"/>
        <v>0</v>
      </c>
      <c r="AN180" s="81"/>
      <c r="AO180" s="82"/>
      <c r="AP180" s="83"/>
      <c r="AQ180" s="44">
        <f t="shared" si="40"/>
        <v>0</v>
      </c>
      <c r="AR180" s="81"/>
      <c r="AS180" s="82"/>
      <c r="AT180" s="83"/>
      <c r="AU180" s="44">
        <f t="shared" si="41"/>
        <v>0</v>
      </c>
      <c r="AV180" s="81"/>
      <c r="AW180" s="82"/>
      <c r="AX180" s="83"/>
      <c r="AY180" s="44">
        <f t="shared" si="42"/>
        <v>0</v>
      </c>
      <c r="AZ180" s="81"/>
      <c r="BA180" s="82"/>
      <c r="BB180" s="83"/>
      <c r="BC180" s="44">
        <f t="shared" si="43"/>
        <v>0</v>
      </c>
      <c r="BD180" s="81"/>
      <c r="BE180" s="82"/>
      <c r="BF180" s="83"/>
      <c r="BG180" s="44">
        <f t="shared" si="44"/>
        <v>0</v>
      </c>
      <c r="BH180" s="81"/>
      <c r="BI180" s="82"/>
      <c r="BJ180" s="83"/>
      <c r="BK180" s="44">
        <f t="shared" si="45"/>
        <v>0</v>
      </c>
    </row>
    <row r="181" spans="1:63" ht="14.25" customHeight="1" x14ac:dyDescent="0.25">
      <c r="A181" s="41"/>
      <c r="B181" s="42"/>
      <c r="C181" s="42"/>
      <c r="D181" s="35">
        <v>147</v>
      </c>
      <c r="E181" s="84"/>
      <c r="F181" s="42"/>
      <c r="G181" s="48" t="str">
        <f t="shared" si="28"/>
        <v/>
      </c>
      <c r="H181" s="25" t="str">
        <f t="array" ref="H181">IF(I181="","",IFERROR(INDEX(Lid!$F:$F,MATCH($E181,Lid!$A:$A,0)),""))</f>
        <v/>
      </c>
      <c r="I181" s="93" t="str">
        <f t="shared" si="29"/>
        <v/>
      </c>
      <c r="J181" s="48" t="str">
        <f t="shared" si="30"/>
        <v/>
      </c>
      <c r="K181" s="25" t="str">
        <f>IF(I181="","",IFERROR($D$6&amp;" "&amp;LEFT(INDEX(Lid!$B:$B,MATCH($E181,Lid!$A:$A,0)),1)&amp;MID(INDEX(Lid!$B:$B,MATCH($E181,Lid!$A:$A,0)),FIND(" ",INDEX(Lid!$B:$B,MATCH($E181,Lid!$A:$A,0))),256),""))</f>
        <v/>
      </c>
      <c r="L181" s="44" t="str">
        <f t="shared" si="31"/>
        <v/>
      </c>
      <c r="M181" s="44" t="str">
        <f t="shared" si="32"/>
        <v/>
      </c>
      <c r="N181" s="44" t="str">
        <f t="shared" si="33"/>
        <v/>
      </c>
      <c r="O181" s="42"/>
      <c r="P181" s="81"/>
      <c r="Q181" s="82"/>
      <c r="R181" s="83"/>
      <c r="S181" s="44">
        <f t="shared" si="34"/>
        <v>0</v>
      </c>
      <c r="T181" s="81"/>
      <c r="U181" s="82"/>
      <c r="V181" s="83"/>
      <c r="W181" s="44">
        <f t="shared" si="35"/>
        <v>0</v>
      </c>
      <c r="X181" s="81"/>
      <c r="Y181" s="82"/>
      <c r="Z181" s="83"/>
      <c r="AA181" s="44">
        <f t="shared" si="36"/>
        <v>0</v>
      </c>
      <c r="AB181" s="81"/>
      <c r="AC181" s="82"/>
      <c r="AD181" s="83"/>
      <c r="AE181" s="44">
        <f t="shared" si="37"/>
        <v>0</v>
      </c>
      <c r="AF181" s="81"/>
      <c r="AG181" s="82"/>
      <c r="AH181" s="83"/>
      <c r="AI181" s="44">
        <f t="shared" si="38"/>
        <v>0</v>
      </c>
      <c r="AJ181" s="81"/>
      <c r="AK181" s="82"/>
      <c r="AL181" s="83"/>
      <c r="AM181" s="44">
        <f t="shared" si="39"/>
        <v>0</v>
      </c>
      <c r="AN181" s="81"/>
      <c r="AO181" s="82"/>
      <c r="AP181" s="83"/>
      <c r="AQ181" s="44">
        <f t="shared" si="40"/>
        <v>0</v>
      </c>
      <c r="AR181" s="81"/>
      <c r="AS181" s="82"/>
      <c r="AT181" s="83"/>
      <c r="AU181" s="44">
        <f t="shared" si="41"/>
        <v>0</v>
      </c>
      <c r="AV181" s="81"/>
      <c r="AW181" s="82"/>
      <c r="AX181" s="83"/>
      <c r="AY181" s="44">
        <f t="shared" si="42"/>
        <v>0</v>
      </c>
      <c r="AZ181" s="81"/>
      <c r="BA181" s="82"/>
      <c r="BB181" s="83"/>
      <c r="BC181" s="44">
        <f t="shared" si="43"/>
        <v>0</v>
      </c>
      <c r="BD181" s="81"/>
      <c r="BE181" s="82"/>
      <c r="BF181" s="83"/>
      <c r="BG181" s="44">
        <f t="shared" si="44"/>
        <v>0</v>
      </c>
      <c r="BH181" s="81"/>
      <c r="BI181" s="82"/>
      <c r="BJ181" s="83"/>
      <c r="BK181" s="44">
        <f t="shared" si="45"/>
        <v>0</v>
      </c>
    </row>
    <row r="182" spans="1:63" ht="14.25" customHeight="1" x14ac:dyDescent="0.25">
      <c r="A182" s="41"/>
      <c r="B182" s="42"/>
      <c r="C182" s="42"/>
      <c r="D182" s="35">
        <v>148</v>
      </c>
      <c r="E182" s="84"/>
      <c r="F182" s="42"/>
      <c r="G182" s="48" t="str">
        <f t="shared" si="28"/>
        <v/>
      </c>
      <c r="H182" s="25" t="str">
        <f t="array" ref="H182">IF(I182="","",IFERROR(INDEX(Lid!$F:$F,MATCH($E182,Lid!$A:$A,0)),""))</f>
        <v/>
      </c>
      <c r="I182" s="93" t="str">
        <f t="shared" si="29"/>
        <v/>
      </c>
      <c r="J182" s="48" t="str">
        <f t="shared" si="30"/>
        <v/>
      </c>
      <c r="K182" s="25" t="str">
        <f>IF(I182="","",IFERROR($D$6&amp;" "&amp;LEFT(INDEX(Lid!$B:$B,MATCH($E182,Lid!$A:$A,0)),1)&amp;MID(INDEX(Lid!$B:$B,MATCH($E182,Lid!$A:$A,0)),FIND(" ",INDEX(Lid!$B:$B,MATCH($E182,Lid!$A:$A,0))),256),""))</f>
        <v/>
      </c>
      <c r="L182" s="44" t="str">
        <f t="shared" si="31"/>
        <v/>
      </c>
      <c r="M182" s="44" t="str">
        <f t="shared" si="32"/>
        <v/>
      </c>
      <c r="N182" s="44" t="str">
        <f t="shared" si="33"/>
        <v/>
      </c>
      <c r="O182" s="42"/>
      <c r="P182" s="81"/>
      <c r="Q182" s="82"/>
      <c r="R182" s="83"/>
      <c r="S182" s="44">
        <f t="shared" si="34"/>
        <v>0</v>
      </c>
      <c r="T182" s="81"/>
      <c r="U182" s="82"/>
      <c r="V182" s="83"/>
      <c r="W182" s="44">
        <f t="shared" si="35"/>
        <v>0</v>
      </c>
      <c r="X182" s="81"/>
      <c r="Y182" s="82"/>
      <c r="Z182" s="83"/>
      <c r="AA182" s="44">
        <f t="shared" si="36"/>
        <v>0</v>
      </c>
      <c r="AB182" s="81"/>
      <c r="AC182" s="82"/>
      <c r="AD182" s="83"/>
      <c r="AE182" s="44">
        <f t="shared" si="37"/>
        <v>0</v>
      </c>
      <c r="AF182" s="81"/>
      <c r="AG182" s="82"/>
      <c r="AH182" s="83"/>
      <c r="AI182" s="44">
        <f t="shared" si="38"/>
        <v>0</v>
      </c>
      <c r="AJ182" s="81"/>
      <c r="AK182" s="82"/>
      <c r="AL182" s="83"/>
      <c r="AM182" s="44">
        <f t="shared" si="39"/>
        <v>0</v>
      </c>
      <c r="AN182" s="81"/>
      <c r="AO182" s="82"/>
      <c r="AP182" s="83"/>
      <c r="AQ182" s="44">
        <f t="shared" si="40"/>
        <v>0</v>
      </c>
      <c r="AR182" s="81"/>
      <c r="AS182" s="82"/>
      <c r="AT182" s="83"/>
      <c r="AU182" s="44">
        <f t="shared" si="41"/>
        <v>0</v>
      </c>
      <c r="AV182" s="81"/>
      <c r="AW182" s="82"/>
      <c r="AX182" s="83"/>
      <c r="AY182" s="44">
        <f t="shared" si="42"/>
        <v>0</v>
      </c>
      <c r="AZ182" s="81"/>
      <c r="BA182" s="82"/>
      <c r="BB182" s="83"/>
      <c r="BC182" s="44">
        <f t="shared" si="43"/>
        <v>0</v>
      </c>
      <c r="BD182" s="81"/>
      <c r="BE182" s="82"/>
      <c r="BF182" s="83"/>
      <c r="BG182" s="44">
        <f t="shared" si="44"/>
        <v>0</v>
      </c>
      <c r="BH182" s="81"/>
      <c r="BI182" s="82"/>
      <c r="BJ182" s="83"/>
      <c r="BK182" s="44">
        <f t="shared" si="45"/>
        <v>0</v>
      </c>
    </row>
    <row r="183" spans="1:63" ht="14.25" customHeight="1" x14ac:dyDescent="0.25">
      <c r="A183" s="41"/>
      <c r="B183" s="42"/>
      <c r="C183" s="42"/>
      <c r="D183" s="35">
        <v>149</v>
      </c>
      <c r="E183" s="84"/>
      <c r="F183" s="42"/>
      <c r="G183" s="48" t="str">
        <f t="shared" si="28"/>
        <v/>
      </c>
      <c r="H183" s="25" t="str">
        <f t="array" ref="H183">IF(I183="","",IFERROR(INDEX(Lid!$F:$F,MATCH($E183,Lid!$A:$A,0)),""))</f>
        <v/>
      </c>
      <c r="I183" s="93" t="str">
        <f t="shared" si="29"/>
        <v/>
      </c>
      <c r="J183" s="48" t="str">
        <f t="shared" si="30"/>
        <v/>
      </c>
      <c r="K183" s="25" t="str">
        <f>IF(I183="","",IFERROR($D$6&amp;" "&amp;LEFT(INDEX(Lid!$B:$B,MATCH($E183,Lid!$A:$A,0)),1)&amp;MID(INDEX(Lid!$B:$B,MATCH($E183,Lid!$A:$A,0)),FIND(" ",INDEX(Lid!$B:$B,MATCH($E183,Lid!$A:$A,0))),256),""))</f>
        <v/>
      </c>
      <c r="L183" s="44" t="str">
        <f t="shared" si="31"/>
        <v/>
      </c>
      <c r="M183" s="44" t="str">
        <f t="shared" si="32"/>
        <v/>
      </c>
      <c r="N183" s="44" t="str">
        <f t="shared" si="33"/>
        <v/>
      </c>
      <c r="O183" s="42"/>
      <c r="P183" s="81"/>
      <c r="Q183" s="82"/>
      <c r="R183" s="83"/>
      <c r="S183" s="44">
        <f t="shared" si="34"/>
        <v>0</v>
      </c>
      <c r="T183" s="81"/>
      <c r="U183" s="82"/>
      <c r="V183" s="83"/>
      <c r="W183" s="44">
        <f t="shared" si="35"/>
        <v>0</v>
      </c>
      <c r="X183" s="81"/>
      <c r="Y183" s="82"/>
      <c r="Z183" s="83"/>
      <c r="AA183" s="44">
        <f t="shared" si="36"/>
        <v>0</v>
      </c>
      <c r="AB183" s="81"/>
      <c r="AC183" s="82"/>
      <c r="AD183" s="83"/>
      <c r="AE183" s="44">
        <f t="shared" si="37"/>
        <v>0</v>
      </c>
      <c r="AF183" s="81"/>
      <c r="AG183" s="82"/>
      <c r="AH183" s="83"/>
      <c r="AI183" s="44">
        <f t="shared" si="38"/>
        <v>0</v>
      </c>
      <c r="AJ183" s="81"/>
      <c r="AK183" s="82"/>
      <c r="AL183" s="83"/>
      <c r="AM183" s="44">
        <f t="shared" si="39"/>
        <v>0</v>
      </c>
      <c r="AN183" s="81"/>
      <c r="AO183" s="82"/>
      <c r="AP183" s="83"/>
      <c r="AQ183" s="44">
        <f t="shared" si="40"/>
        <v>0</v>
      </c>
      <c r="AR183" s="81"/>
      <c r="AS183" s="82"/>
      <c r="AT183" s="83"/>
      <c r="AU183" s="44">
        <f t="shared" si="41"/>
        <v>0</v>
      </c>
      <c r="AV183" s="81"/>
      <c r="AW183" s="82"/>
      <c r="AX183" s="83"/>
      <c r="AY183" s="44">
        <f t="shared" si="42"/>
        <v>0</v>
      </c>
      <c r="AZ183" s="81"/>
      <c r="BA183" s="82"/>
      <c r="BB183" s="83"/>
      <c r="BC183" s="44">
        <f t="shared" si="43"/>
        <v>0</v>
      </c>
      <c r="BD183" s="81"/>
      <c r="BE183" s="82"/>
      <c r="BF183" s="83"/>
      <c r="BG183" s="44">
        <f t="shared" si="44"/>
        <v>0</v>
      </c>
      <c r="BH183" s="81"/>
      <c r="BI183" s="82"/>
      <c r="BJ183" s="83"/>
      <c r="BK183" s="44">
        <f t="shared" si="45"/>
        <v>0</v>
      </c>
    </row>
    <row r="184" spans="1:63" ht="14.25" customHeight="1" x14ac:dyDescent="0.25">
      <c r="A184" s="41"/>
      <c r="B184" s="42"/>
      <c r="C184" s="42"/>
      <c r="D184" s="35">
        <v>150</v>
      </c>
      <c r="E184" s="84"/>
      <c r="F184" s="42"/>
      <c r="G184" s="48" t="str">
        <f t="shared" si="28"/>
        <v/>
      </c>
      <c r="H184" s="25" t="str">
        <f t="array" ref="H184">IF(I184="","",IFERROR(INDEX(Lid!$F:$F,MATCH($E184,Lid!$A:$A,0)),""))</f>
        <v/>
      </c>
      <c r="I184" s="93" t="str">
        <f t="shared" si="29"/>
        <v/>
      </c>
      <c r="J184" s="48" t="str">
        <f t="shared" si="30"/>
        <v/>
      </c>
      <c r="K184" s="25" t="str">
        <f>IF(I184="","",IFERROR($D$6&amp;" "&amp;LEFT(INDEX(Lid!$B:$B,MATCH($E184,Lid!$A:$A,0)),1)&amp;MID(INDEX(Lid!$B:$B,MATCH($E184,Lid!$A:$A,0)),FIND(" ",INDEX(Lid!$B:$B,MATCH($E184,Lid!$A:$A,0))),256),""))</f>
        <v/>
      </c>
      <c r="L184" s="44" t="str">
        <f t="shared" si="31"/>
        <v/>
      </c>
      <c r="M184" s="44" t="str">
        <f t="shared" si="32"/>
        <v/>
      </c>
      <c r="N184" s="44" t="str">
        <f t="shared" si="33"/>
        <v/>
      </c>
      <c r="O184" s="42"/>
      <c r="P184" s="81"/>
      <c r="Q184" s="82"/>
      <c r="R184" s="83"/>
      <c r="S184" s="44">
        <f t="shared" si="34"/>
        <v>0</v>
      </c>
      <c r="T184" s="81"/>
      <c r="U184" s="82"/>
      <c r="V184" s="83"/>
      <c r="W184" s="44">
        <f t="shared" si="35"/>
        <v>0</v>
      </c>
      <c r="X184" s="81"/>
      <c r="Y184" s="82"/>
      <c r="Z184" s="83"/>
      <c r="AA184" s="44">
        <f t="shared" si="36"/>
        <v>0</v>
      </c>
      <c r="AB184" s="81"/>
      <c r="AC184" s="82"/>
      <c r="AD184" s="83"/>
      <c r="AE184" s="44">
        <f t="shared" si="37"/>
        <v>0</v>
      </c>
      <c r="AF184" s="81"/>
      <c r="AG184" s="82"/>
      <c r="AH184" s="83"/>
      <c r="AI184" s="44">
        <f t="shared" si="38"/>
        <v>0</v>
      </c>
      <c r="AJ184" s="81"/>
      <c r="AK184" s="82"/>
      <c r="AL184" s="83"/>
      <c r="AM184" s="44">
        <f t="shared" si="39"/>
        <v>0</v>
      </c>
      <c r="AN184" s="81"/>
      <c r="AO184" s="82"/>
      <c r="AP184" s="83"/>
      <c r="AQ184" s="44">
        <f t="shared" si="40"/>
        <v>0</v>
      </c>
      <c r="AR184" s="81"/>
      <c r="AS184" s="82"/>
      <c r="AT184" s="83"/>
      <c r="AU184" s="44">
        <f t="shared" si="41"/>
        <v>0</v>
      </c>
      <c r="AV184" s="81"/>
      <c r="AW184" s="82"/>
      <c r="AX184" s="83"/>
      <c r="AY184" s="44">
        <f t="shared" si="42"/>
        <v>0</v>
      </c>
      <c r="AZ184" s="81"/>
      <c r="BA184" s="82"/>
      <c r="BB184" s="83"/>
      <c r="BC184" s="44">
        <f t="shared" si="43"/>
        <v>0</v>
      </c>
      <c r="BD184" s="81"/>
      <c r="BE184" s="82"/>
      <c r="BF184" s="83"/>
      <c r="BG184" s="44">
        <f t="shared" si="44"/>
        <v>0</v>
      </c>
      <c r="BH184" s="81"/>
      <c r="BI184" s="82"/>
      <c r="BJ184" s="83"/>
      <c r="BK184" s="44">
        <f t="shared" si="45"/>
        <v>0</v>
      </c>
    </row>
    <row r="185" spans="1:63" ht="14.25" customHeight="1" x14ac:dyDescent="0.25">
      <c r="A185" s="41"/>
      <c r="B185" s="42"/>
      <c r="C185" s="42"/>
      <c r="D185" s="35">
        <v>151</v>
      </c>
      <c r="E185" s="84"/>
      <c r="F185" s="42"/>
      <c r="G185" s="48" t="str">
        <f t="shared" si="28"/>
        <v/>
      </c>
      <c r="H185" s="25" t="str">
        <f t="array" ref="H185">IF(I185="","",IFERROR(INDEX(Lid!$F:$F,MATCH($E185,Lid!$A:$A,0)),""))</f>
        <v/>
      </c>
      <c r="I185" s="93" t="str">
        <f t="shared" si="29"/>
        <v/>
      </c>
      <c r="J185" s="48" t="str">
        <f t="shared" si="30"/>
        <v/>
      </c>
      <c r="K185" s="25" t="str">
        <f>IF(I185="","",IFERROR($D$6&amp;" "&amp;LEFT(INDEX(Lid!$B:$B,MATCH($E185,Lid!$A:$A,0)),1)&amp;MID(INDEX(Lid!$B:$B,MATCH($E185,Lid!$A:$A,0)),FIND(" ",INDEX(Lid!$B:$B,MATCH($E185,Lid!$A:$A,0))),256),""))</f>
        <v/>
      </c>
      <c r="L185" s="44" t="str">
        <f t="shared" si="31"/>
        <v/>
      </c>
      <c r="M185" s="44" t="str">
        <f t="shared" si="32"/>
        <v/>
      </c>
      <c r="N185" s="44" t="str">
        <f t="shared" si="33"/>
        <v/>
      </c>
      <c r="O185" s="42"/>
      <c r="P185" s="81"/>
      <c r="Q185" s="82"/>
      <c r="R185" s="83"/>
      <c r="S185" s="44">
        <f t="shared" si="34"/>
        <v>0</v>
      </c>
      <c r="T185" s="81"/>
      <c r="U185" s="82"/>
      <c r="V185" s="83"/>
      <c r="W185" s="44">
        <f t="shared" si="35"/>
        <v>0</v>
      </c>
      <c r="X185" s="81"/>
      <c r="Y185" s="82"/>
      <c r="Z185" s="83"/>
      <c r="AA185" s="44">
        <f t="shared" si="36"/>
        <v>0</v>
      </c>
      <c r="AB185" s="81"/>
      <c r="AC185" s="82"/>
      <c r="AD185" s="83"/>
      <c r="AE185" s="44">
        <f t="shared" si="37"/>
        <v>0</v>
      </c>
      <c r="AF185" s="81"/>
      <c r="AG185" s="82"/>
      <c r="AH185" s="83"/>
      <c r="AI185" s="44">
        <f t="shared" si="38"/>
        <v>0</v>
      </c>
      <c r="AJ185" s="81"/>
      <c r="AK185" s="82"/>
      <c r="AL185" s="83"/>
      <c r="AM185" s="44">
        <f t="shared" si="39"/>
        <v>0</v>
      </c>
      <c r="AN185" s="81"/>
      <c r="AO185" s="82"/>
      <c r="AP185" s="83"/>
      <c r="AQ185" s="44">
        <f t="shared" si="40"/>
        <v>0</v>
      </c>
      <c r="AR185" s="81"/>
      <c r="AS185" s="82"/>
      <c r="AT185" s="83"/>
      <c r="AU185" s="44">
        <f t="shared" si="41"/>
        <v>0</v>
      </c>
      <c r="AV185" s="81"/>
      <c r="AW185" s="82"/>
      <c r="AX185" s="83"/>
      <c r="AY185" s="44">
        <f t="shared" si="42"/>
        <v>0</v>
      </c>
      <c r="AZ185" s="81"/>
      <c r="BA185" s="82"/>
      <c r="BB185" s="83"/>
      <c r="BC185" s="44">
        <f t="shared" si="43"/>
        <v>0</v>
      </c>
      <c r="BD185" s="81"/>
      <c r="BE185" s="82"/>
      <c r="BF185" s="83"/>
      <c r="BG185" s="44">
        <f t="shared" si="44"/>
        <v>0</v>
      </c>
      <c r="BH185" s="81"/>
      <c r="BI185" s="82"/>
      <c r="BJ185" s="83"/>
      <c r="BK185" s="44">
        <f t="shared" si="45"/>
        <v>0</v>
      </c>
    </row>
    <row r="186" spans="1:63" ht="14.25" customHeight="1" x14ac:dyDescent="0.25">
      <c r="A186" s="41"/>
      <c r="B186" s="42"/>
      <c r="C186" s="42"/>
      <c r="D186" s="35">
        <v>152</v>
      </c>
      <c r="E186" s="84"/>
      <c r="F186" s="42"/>
      <c r="G186" s="48" t="str">
        <f t="shared" si="28"/>
        <v/>
      </c>
      <c r="H186" s="25" t="str">
        <f t="array" ref="H186">IF(I186="","",IFERROR(INDEX(Lid!$F:$F,MATCH($E186,Lid!$A:$A,0)),""))</f>
        <v/>
      </c>
      <c r="I186" s="93" t="str">
        <f t="shared" si="29"/>
        <v/>
      </c>
      <c r="J186" s="48" t="str">
        <f t="shared" si="30"/>
        <v/>
      </c>
      <c r="K186" s="25" t="str">
        <f>IF(I186="","",IFERROR($D$6&amp;" "&amp;LEFT(INDEX(Lid!$B:$B,MATCH($E186,Lid!$A:$A,0)),1)&amp;MID(INDEX(Lid!$B:$B,MATCH($E186,Lid!$A:$A,0)),FIND(" ",INDEX(Lid!$B:$B,MATCH($E186,Lid!$A:$A,0))),256),""))</f>
        <v/>
      </c>
      <c r="L186" s="44" t="str">
        <f t="shared" si="31"/>
        <v/>
      </c>
      <c r="M186" s="44" t="str">
        <f t="shared" si="32"/>
        <v/>
      </c>
      <c r="N186" s="44" t="str">
        <f t="shared" si="33"/>
        <v/>
      </c>
      <c r="O186" s="42"/>
      <c r="P186" s="81"/>
      <c r="Q186" s="82"/>
      <c r="R186" s="83"/>
      <c r="S186" s="44">
        <f t="shared" si="34"/>
        <v>0</v>
      </c>
      <c r="T186" s="81"/>
      <c r="U186" s="82"/>
      <c r="V186" s="83"/>
      <c r="W186" s="44">
        <f t="shared" si="35"/>
        <v>0</v>
      </c>
      <c r="X186" s="81"/>
      <c r="Y186" s="82"/>
      <c r="Z186" s="83"/>
      <c r="AA186" s="44">
        <f t="shared" si="36"/>
        <v>0</v>
      </c>
      <c r="AB186" s="81"/>
      <c r="AC186" s="82"/>
      <c r="AD186" s="83"/>
      <c r="AE186" s="44">
        <f t="shared" si="37"/>
        <v>0</v>
      </c>
      <c r="AF186" s="81"/>
      <c r="AG186" s="82"/>
      <c r="AH186" s="83"/>
      <c r="AI186" s="44">
        <f t="shared" si="38"/>
        <v>0</v>
      </c>
      <c r="AJ186" s="81"/>
      <c r="AK186" s="82"/>
      <c r="AL186" s="83"/>
      <c r="AM186" s="44">
        <f t="shared" si="39"/>
        <v>0</v>
      </c>
      <c r="AN186" s="81"/>
      <c r="AO186" s="82"/>
      <c r="AP186" s="83"/>
      <c r="AQ186" s="44">
        <f t="shared" si="40"/>
        <v>0</v>
      </c>
      <c r="AR186" s="81"/>
      <c r="AS186" s="82"/>
      <c r="AT186" s="83"/>
      <c r="AU186" s="44">
        <f t="shared" si="41"/>
        <v>0</v>
      </c>
      <c r="AV186" s="81"/>
      <c r="AW186" s="82"/>
      <c r="AX186" s="83"/>
      <c r="AY186" s="44">
        <f t="shared" si="42"/>
        <v>0</v>
      </c>
      <c r="AZ186" s="81"/>
      <c r="BA186" s="82"/>
      <c r="BB186" s="83"/>
      <c r="BC186" s="44">
        <f t="shared" si="43"/>
        <v>0</v>
      </c>
      <c r="BD186" s="81"/>
      <c r="BE186" s="82"/>
      <c r="BF186" s="83"/>
      <c r="BG186" s="44">
        <f t="shared" si="44"/>
        <v>0</v>
      </c>
      <c r="BH186" s="81"/>
      <c r="BI186" s="82"/>
      <c r="BJ186" s="83"/>
      <c r="BK186" s="44">
        <f t="shared" si="45"/>
        <v>0</v>
      </c>
    </row>
    <row r="187" spans="1:63" ht="14.25" customHeight="1" x14ac:dyDescent="0.25">
      <c r="A187" s="41"/>
      <c r="B187" s="42"/>
      <c r="C187" s="42"/>
      <c r="D187" s="35">
        <v>153</v>
      </c>
      <c r="E187" s="84"/>
      <c r="F187" s="42"/>
      <c r="G187" s="48" t="str">
        <f t="shared" si="28"/>
        <v/>
      </c>
      <c r="H187" s="25" t="str">
        <f t="array" ref="H187">IF(I187="","",IFERROR(INDEX(Lid!$F:$F,MATCH($E187,Lid!$A:$A,0)),""))</f>
        <v/>
      </c>
      <c r="I187" s="93" t="str">
        <f t="shared" si="29"/>
        <v/>
      </c>
      <c r="J187" s="48" t="str">
        <f t="shared" si="30"/>
        <v/>
      </c>
      <c r="K187" s="25" t="str">
        <f>IF(I187="","",IFERROR($D$6&amp;" "&amp;LEFT(INDEX(Lid!$B:$B,MATCH($E187,Lid!$A:$A,0)),1)&amp;MID(INDEX(Lid!$B:$B,MATCH($E187,Lid!$A:$A,0)),FIND(" ",INDEX(Lid!$B:$B,MATCH($E187,Lid!$A:$A,0))),256),""))</f>
        <v/>
      </c>
      <c r="L187" s="44" t="str">
        <f t="shared" si="31"/>
        <v/>
      </c>
      <c r="M187" s="44" t="str">
        <f t="shared" si="32"/>
        <v/>
      </c>
      <c r="N187" s="44" t="str">
        <f t="shared" si="33"/>
        <v/>
      </c>
      <c r="O187" s="42"/>
      <c r="P187" s="81"/>
      <c r="Q187" s="82"/>
      <c r="R187" s="83"/>
      <c r="S187" s="44">
        <f t="shared" si="34"/>
        <v>0</v>
      </c>
      <c r="T187" s="81"/>
      <c r="U187" s="82"/>
      <c r="V187" s="83"/>
      <c r="W187" s="44">
        <f t="shared" si="35"/>
        <v>0</v>
      </c>
      <c r="X187" s="81"/>
      <c r="Y187" s="82"/>
      <c r="Z187" s="83"/>
      <c r="AA187" s="44">
        <f t="shared" si="36"/>
        <v>0</v>
      </c>
      <c r="AB187" s="81"/>
      <c r="AC187" s="82"/>
      <c r="AD187" s="83"/>
      <c r="AE187" s="44">
        <f t="shared" si="37"/>
        <v>0</v>
      </c>
      <c r="AF187" s="81"/>
      <c r="AG187" s="82"/>
      <c r="AH187" s="83"/>
      <c r="AI187" s="44">
        <f t="shared" si="38"/>
        <v>0</v>
      </c>
      <c r="AJ187" s="81"/>
      <c r="AK187" s="82"/>
      <c r="AL187" s="83"/>
      <c r="AM187" s="44">
        <f t="shared" si="39"/>
        <v>0</v>
      </c>
      <c r="AN187" s="81"/>
      <c r="AO187" s="82"/>
      <c r="AP187" s="83"/>
      <c r="AQ187" s="44">
        <f t="shared" si="40"/>
        <v>0</v>
      </c>
      <c r="AR187" s="81"/>
      <c r="AS187" s="82"/>
      <c r="AT187" s="83"/>
      <c r="AU187" s="44">
        <f t="shared" si="41"/>
        <v>0</v>
      </c>
      <c r="AV187" s="81"/>
      <c r="AW187" s="82"/>
      <c r="AX187" s="83"/>
      <c r="AY187" s="44">
        <f t="shared" si="42"/>
        <v>0</v>
      </c>
      <c r="AZ187" s="81"/>
      <c r="BA187" s="82"/>
      <c r="BB187" s="83"/>
      <c r="BC187" s="44">
        <f t="shared" si="43"/>
        <v>0</v>
      </c>
      <c r="BD187" s="81"/>
      <c r="BE187" s="82"/>
      <c r="BF187" s="83"/>
      <c r="BG187" s="44">
        <f t="shared" si="44"/>
        <v>0</v>
      </c>
      <c r="BH187" s="81"/>
      <c r="BI187" s="82"/>
      <c r="BJ187" s="83"/>
      <c r="BK187" s="44">
        <f t="shared" si="45"/>
        <v>0</v>
      </c>
    </row>
    <row r="188" spans="1:63" ht="14.25" customHeight="1" x14ac:dyDescent="0.25">
      <c r="A188" s="41"/>
      <c r="B188" s="42"/>
      <c r="C188" s="42"/>
      <c r="D188" s="35">
        <v>154</v>
      </c>
      <c r="E188" s="84"/>
      <c r="F188" s="42"/>
      <c r="G188" s="48" t="str">
        <f t="shared" si="28"/>
        <v/>
      </c>
      <c r="H188" s="25" t="str">
        <f t="array" ref="H188">IF(I188="","",IFERROR(INDEX(Lid!$F:$F,MATCH($E188,Lid!$A:$A,0)),""))</f>
        <v/>
      </c>
      <c r="I188" s="93" t="str">
        <f t="shared" si="29"/>
        <v/>
      </c>
      <c r="J188" s="48" t="str">
        <f t="shared" si="30"/>
        <v/>
      </c>
      <c r="K188" s="25" t="str">
        <f>IF(I188="","",IFERROR($D$6&amp;" "&amp;LEFT(INDEX(Lid!$B:$B,MATCH($E188,Lid!$A:$A,0)),1)&amp;MID(INDEX(Lid!$B:$B,MATCH($E188,Lid!$A:$A,0)),FIND(" ",INDEX(Lid!$B:$B,MATCH($E188,Lid!$A:$A,0))),256),""))</f>
        <v/>
      </c>
      <c r="L188" s="44" t="str">
        <f t="shared" si="31"/>
        <v/>
      </c>
      <c r="M188" s="44" t="str">
        <f t="shared" si="32"/>
        <v/>
      </c>
      <c r="N188" s="44" t="str">
        <f t="shared" si="33"/>
        <v/>
      </c>
      <c r="O188" s="42"/>
      <c r="P188" s="81"/>
      <c r="Q188" s="82"/>
      <c r="R188" s="83"/>
      <c r="S188" s="44">
        <f t="shared" si="34"/>
        <v>0</v>
      </c>
      <c r="T188" s="81"/>
      <c r="U188" s="82"/>
      <c r="V188" s="83"/>
      <c r="W188" s="44">
        <f t="shared" si="35"/>
        <v>0</v>
      </c>
      <c r="X188" s="81"/>
      <c r="Y188" s="82"/>
      <c r="Z188" s="83"/>
      <c r="AA188" s="44">
        <f t="shared" si="36"/>
        <v>0</v>
      </c>
      <c r="AB188" s="81"/>
      <c r="AC188" s="82"/>
      <c r="AD188" s="83"/>
      <c r="AE188" s="44">
        <f t="shared" si="37"/>
        <v>0</v>
      </c>
      <c r="AF188" s="81"/>
      <c r="AG188" s="82"/>
      <c r="AH188" s="83"/>
      <c r="AI188" s="44">
        <f t="shared" si="38"/>
        <v>0</v>
      </c>
      <c r="AJ188" s="81"/>
      <c r="AK188" s="82"/>
      <c r="AL188" s="83"/>
      <c r="AM188" s="44">
        <f t="shared" si="39"/>
        <v>0</v>
      </c>
      <c r="AN188" s="81"/>
      <c r="AO188" s="82"/>
      <c r="AP188" s="83"/>
      <c r="AQ188" s="44">
        <f t="shared" si="40"/>
        <v>0</v>
      </c>
      <c r="AR188" s="81"/>
      <c r="AS188" s="82"/>
      <c r="AT188" s="83"/>
      <c r="AU188" s="44">
        <f t="shared" si="41"/>
        <v>0</v>
      </c>
      <c r="AV188" s="81"/>
      <c r="AW188" s="82"/>
      <c r="AX188" s="83"/>
      <c r="AY188" s="44">
        <f t="shared" si="42"/>
        <v>0</v>
      </c>
      <c r="AZ188" s="81"/>
      <c r="BA188" s="82"/>
      <c r="BB188" s="83"/>
      <c r="BC188" s="44">
        <f t="shared" si="43"/>
        <v>0</v>
      </c>
      <c r="BD188" s="81"/>
      <c r="BE188" s="82"/>
      <c r="BF188" s="83"/>
      <c r="BG188" s="44">
        <f t="shared" si="44"/>
        <v>0</v>
      </c>
      <c r="BH188" s="81"/>
      <c r="BI188" s="82"/>
      <c r="BJ188" s="83"/>
      <c r="BK188" s="44">
        <f t="shared" si="45"/>
        <v>0</v>
      </c>
    </row>
    <row r="189" spans="1:63" ht="14.25" customHeight="1" x14ac:dyDescent="0.25">
      <c r="A189" s="41"/>
      <c r="B189" s="42"/>
      <c r="C189" s="42"/>
      <c r="D189" s="35">
        <v>155</v>
      </c>
      <c r="E189" s="84"/>
      <c r="F189" s="42"/>
      <c r="G189" s="48" t="str">
        <f t="shared" si="28"/>
        <v/>
      </c>
      <c r="H189" s="25" t="str">
        <f t="array" ref="H189">IF(I189="","",IFERROR(INDEX(Lid!$F:$F,MATCH($E189,Lid!$A:$A,0)),""))</f>
        <v/>
      </c>
      <c r="I189" s="93" t="str">
        <f t="shared" si="29"/>
        <v/>
      </c>
      <c r="J189" s="48" t="str">
        <f t="shared" si="30"/>
        <v/>
      </c>
      <c r="K189" s="25" t="str">
        <f>IF(I189="","",IFERROR($D$6&amp;" "&amp;LEFT(INDEX(Lid!$B:$B,MATCH($E189,Lid!$A:$A,0)),1)&amp;MID(INDEX(Lid!$B:$B,MATCH($E189,Lid!$A:$A,0)),FIND(" ",INDEX(Lid!$B:$B,MATCH($E189,Lid!$A:$A,0))),256),""))</f>
        <v/>
      </c>
      <c r="L189" s="44" t="str">
        <f t="shared" si="31"/>
        <v/>
      </c>
      <c r="M189" s="44" t="str">
        <f t="shared" si="32"/>
        <v/>
      </c>
      <c r="N189" s="44" t="str">
        <f t="shared" si="33"/>
        <v/>
      </c>
      <c r="O189" s="42"/>
      <c r="P189" s="81"/>
      <c r="Q189" s="82"/>
      <c r="R189" s="83"/>
      <c r="S189" s="44">
        <f t="shared" si="34"/>
        <v>0</v>
      </c>
      <c r="T189" s="81"/>
      <c r="U189" s="82"/>
      <c r="V189" s="83"/>
      <c r="W189" s="44">
        <f t="shared" si="35"/>
        <v>0</v>
      </c>
      <c r="X189" s="81"/>
      <c r="Y189" s="82"/>
      <c r="Z189" s="83"/>
      <c r="AA189" s="44">
        <f t="shared" si="36"/>
        <v>0</v>
      </c>
      <c r="AB189" s="81"/>
      <c r="AC189" s="82"/>
      <c r="AD189" s="83"/>
      <c r="AE189" s="44">
        <f t="shared" si="37"/>
        <v>0</v>
      </c>
      <c r="AF189" s="81"/>
      <c r="AG189" s="82"/>
      <c r="AH189" s="83"/>
      <c r="AI189" s="44">
        <f t="shared" si="38"/>
        <v>0</v>
      </c>
      <c r="AJ189" s="81"/>
      <c r="AK189" s="82"/>
      <c r="AL189" s="83"/>
      <c r="AM189" s="44">
        <f t="shared" si="39"/>
        <v>0</v>
      </c>
      <c r="AN189" s="81"/>
      <c r="AO189" s="82"/>
      <c r="AP189" s="83"/>
      <c r="AQ189" s="44">
        <f t="shared" si="40"/>
        <v>0</v>
      </c>
      <c r="AR189" s="81"/>
      <c r="AS189" s="82"/>
      <c r="AT189" s="83"/>
      <c r="AU189" s="44">
        <f t="shared" si="41"/>
        <v>0</v>
      </c>
      <c r="AV189" s="81"/>
      <c r="AW189" s="82"/>
      <c r="AX189" s="83"/>
      <c r="AY189" s="44">
        <f t="shared" si="42"/>
        <v>0</v>
      </c>
      <c r="AZ189" s="81"/>
      <c r="BA189" s="82"/>
      <c r="BB189" s="83"/>
      <c r="BC189" s="44">
        <f t="shared" si="43"/>
        <v>0</v>
      </c>
      <c r="BD189" s="81"/>
      <c r="BE189" s="82"/>
      <c r="BF189" s="83"/>
      <c r="BG189" s="44">
        <f t="shared" si="44"/>
        <v>0</v>
      </c>
      <c r="BH189" s="81"/>
      <c r="BI189" s="82"/>
      <c r="BJ189" s="83"/>
      <c r="BK189" s="44">
        <f t="shared" si="45"/>
        <v>0</v>
      </c>
    </row>
    <row r="190" spans="1:63" ht="14.25" customHeight="1" x14ac:dyDescent="0.25">
      <c r="A190" s="41"/>
      <c r="B190" s="42"/>
      <c r="C190" s="42"/>
      <c r="D190" s="35">
        <v>156</v>
      </c>
      <c r="E190" s="84"/>
      <c r="F190" s="42"/>
      <c r="G190" s="48" t="str">
        <f t="shared" si="28"/>
        <v/>
      </c>
      <c r="H190" s="25" t="str">
        <f t="array" ref="H190">IF(I190="","",IFERROR(INDEX(Lid!$F:$F,MATCH($E190,Lid!$A:$A,0)),""))</f>
        <v/>
      </c>
      <c r="I190" s="93" t="str">
        <f t="shared" si="29"/>
        <v/>
      </c>
      <c r="J190" s="48" t="str">
        <f t="shared" si="30"/>
        <v/>
      </c>
      <c r="K190" s="25" t="str">
        <f>IF(I190="","",IFERROR($D$6&amp;" "&amp;LEFT(INDEX(Lid!$B:$B,MATCH($E190,Lid!$A:$A,0)),1)&amp;MID(INDEX(Lid!$B:$B,MATCH($E190,Lid!$A:$A,0)),FIND(" ",INDEX(Lid!$B:$B,MATCH($E190,Lid!$A:$A,0))),256),""))</f>
        <v/>
      </c>
      <c r="L190" s="44" t="str">
        <f t="shared" si="31"/>
        <v/>
      </c>
      <c r="M190" s="44" t="str">
        <f t="shared" si="32"/>
        <v/>
      </c>
      <c r="N190" s="44" t="str">
        <f t="shared" si="33"/>
        <v/>
      </c>
      <c r="O190" s="42"/>
      <c r="P190" s="81"/>
      <c r="Q190" s="82"/>
      <c r="R190" s="83"/>
      <c r="S190" s="44">
        <f t="shared" si="34"/>
        <v>0</v>
      </c>
      <c r="T190" s="81"/>
      <c r="U190" s="82"/>
      <c r="V190" s="83"/>
      <c r="W190" s="44">
        <f t="shared" si="35"/>
        <v>0</v>
      </c>
      <c r="X190" s="81"/>
      <c r="Y190" s="82"/>
      <c r="Z190" s="83"/>
      <c r="AA190" s="44">
        <f t="shared" si="36"/>
        <v>0</v>
      </c>
      <c r="AB190" s="81"/>
      <c r="AC190" s="82"/>
      <c r="AD190" s="83"/>
      <c r="AE190" s="44">
        <f t="shared" si="37"/>
        <v>0</v>
      </c>
      <c r="AF190" s="81"/>
      <c r="AG190" s="82"/>
      <c r="AH190" s="83"/>
      <c r="AI190" s="44">
        <f t="shared" si="38"/>
        <v>0</v>
      </c>
      <c r="AJ190" s="81"/>
      <c r="AK190" s="82"/>
      <c r="AL190" s="83"/>
      <c r="AM190" s="44">
        <f t="shared" si="39"/>
        <v>0</v>
      </c>
      <c r="AN190" s="81"/>
      <c r="AO190" s="82"/>
      <c r="AP190" s="83"/>
      <c r="AQ190" s="44">
        <f t="shared" si="40"/>
        <v>0</v>
      </c>
      <c r="AR190" s="81"/>
      <c r="AS190" s="82"/>
      <c r="AT190" s="83"/>
      <c r="AU190" s="44">
        <f t="shared" si="41"/>
        <v>0</v>
      </c>
      <c r="AV190" s="81"/>
      <c r="AW190" s="82"/>
      <c r="AX190" s="83"/>
      <c r="AY190" s="44">
        <f t="shared" si="42"/>
        <v>0</v>
      </c>
      <c r="AZ190" s="81"/>
      <c r="BA190" s="82"/>
      <c r="BB190" s="83"/>
      <c r="BC190" s="44">
        <f t="shared" si="43"/>
        <v>0</v>
      </c>
      <c r="BD190" s="81"/>
      <c r="BE190" s="82"/>
      <c r="BF190" s="83"/>
      <c r="BG190" s="44">
        <f t="shared" si="44"/>
        <v>0</v>
      </c>
      <c r="BH190" s="81"/>
      <c r="BI190" s="82"/>
      <c r="BJ190" s="83"/>
      <c r="BK190" s="44">
        <f t="shared" si="45"/>
        <v>0</v>
      </c>
    </row>
    <row r="191" spans="1:63" ht="14.25" customHeight="1" x14ac:dyDescent="0.25">
      <c r="A191" s="41"/>
      <c r="B191" s="42"/>
      <c r="C191" s="42"/>
      <c r="D191" s="35">
        <v>157</v>
      </c>
      <c r="E191" s="84"/>
      <c r="F191" s="42"/>
      <c r="G191" s="48" t="str">
        <f t="shared" si="28"/>
        <v/>
      </c>
      <c r="H191" s="25" t="str">
        <f t="array" ref="H191">IF(I191="","",IFERROR(INDEX(Lid!$F:$F,MATCH($E191,Lid!$A:$A,0)),""))</f>
        <v/>
      </c>
      <c r="I191" s="93" t="str">
        <f t="shared" si="29"/>
        <v/>
      </c>
      <c r="J191" s="48" t="str">
        <f t="shared" si="30"/>
        <v/>
      </c>
      <c r="K191" s="25" t="str">
        <f>IF(I191="","",IFERROR($D$6&amp;" "&amp;LEFT(INDEX(Lid!$B:$B,MATCH($E191,Lid!$A:$A,0)),1)&amp;MID(INDEX(Lid!$B:$B,MATCH($E191,Lid!$A:$A,0)),FIND(" ",INDEX(Lid!$B:$B,MATCH($E191,Lid!$A:$A,0))),256),""))</f>
        <v/>
      </c>
      <c r="L191" s="44" t="str">
        <f t="shared" si="31"/>
        <v/>
      </c>
      <c r="M191" s="44" t="str">
        <f t="shared" si="32"/>
        <v/>
      </c>
      <c r="N191" s="44" t="str">
        <f t="shared" si="33"/>
        <v/>
      </c>
      <c r="O191" s="42"/>
      <c r="P191" s="81"/>
      <c r="Q191" s="82"/>
      <c r="R191" s="83"/>
      <c r="S191" s="44">
        <f t="shared" si="34"/>
        <v>0</v>
      </c>
      <c r="T191" s="81"/>
      <c r="U191" s="82"/>
      <c r="V191" s="83"/>
      <c r="W191" s="44">
        <f t="shared" si="35"/>
        <v>0</v>
      </c>
      <c r="X191" s="81"/>
      <c r="Y191" s="82"/>
      <c r="Z191" s="83"/>
      <c r="AA191" s="44">
        <f t="shared" si="36"/>
        <v>0</v>
      </c>
      <c r="AB191" s="81"/>
      <c r="AC191" s="82"/>
      <c r="AD191" s="83"/>
      <c r="AE191" s="44">
        <f t="shared" si="37"/>
        <v>0</v>
      </c>
      <c r="AF191" s="81"/>
      <c r="AG191" s="82"/>
      <c r="AH191" s="83"/>
      <c r="AI191" s="44">
        <f t="shared" si="38"/>
        <v>0</v>
      </c>
      <c r="AJ191" s="81"/>
      <c r="AK191" s="82"/>
      <c r="AL191" s="83"/>
      <c r="AM191" s="44">
        <f t="shared" si="39"/>
        <v>0</v>
      </c>
      <c r="AN191" s="81"/>
      <c r="AO191" s="82"/>
      <c r="AP191" s="83"/>
      <c r="AQ191" s="44">
        <f t="shared" si="40"/>
        <v>0</v>
      </c>
      <c r="AR191" s="81"/>
      <c r="AS191" s="82"/>
      <c r="AT191" s="83"/>
      <c r="AU191" s="44">
        <f t="shared" si="41"/>
        <v>0</v>
      </c>
      <c r="AV191" s="81"/>
      <c r="AW191" s="82"/>
      <c r="AX191" s="83"/>
      <c r="AY191" s="44">
        <f t="shared" si="42"/>
        <v>0</v>
      </c>
      <c r="AZ191" s="81"/>
      <c r="BA191" s="82"/>
      <c r="BB191" s="83"/>
      <c r="BC191" s="44">
        <f t="shared" si="43"/>
        <v>0</v>
      </c>
      <c r="BD191" s="81"/>
      <c r="BE191" s="82"/>
      <c r="BF191" s="83"/>
      <c r="BG191" s="44">
        <f t="shared" si="44"/>
        <v>0</v>
      </c>
      <c r="BH191" s="81"/>
      <c r="BI191" s="82"/>
      <c r="BJ191" s="83"/>
      <c r="BK191" s="44">
        <f t="shared" si="45"/>
        <v>0</v>
      </c>
    </row>
    <row r="192" spans="1:63" ht="14.25" customHeight="1" x14ac:dyDescent="0.25">
      <c r="A192" s="41"/>
      <c r="B192" s="42"/>
      <c r="C192" s="42"/>
      <c r="D192" s="35">
        <v>158</v>
      </c>
      <c r="E192" s="84"/>
      <c r="F192" s="42"/>
      <c r="G192" s="48" t="str">
        <f t="shared" si="28"/>
        <v/>
      </c>
      <c r="H192" s="25" t="str">
        <f t="array" ref="H192">IF(I192="","",IFERROR(INDEX(Lid!$F:$F,MATCH($E192,Lid!$A:$A,0)),""))</f>
        <v/>
      </c>
      <c r="I192" s="93" t="str">
        <f t="shared" si="29"/>
        <v/>
      </c>
      <c r="J192" s="48" t="str">
        <f t="shared" si="30"/>
        <v/>
      </c>
      <c r="K192" s="25" t="str">
        <f>IF(I192="","",IFERROR($D$6&amp;" "&amp;LEFT(INDEX(Lid!$B:$B,MATCH($E192,Lid!$A:$A,0)),1)&amp;MID(INDEX(Lid!$B:$B,MATCH($E192,Lid!$A:$A,0)),FIND(" ",INDEX(Lid!$B:$B,MATCH($E192,Lid!$A:$A,0))),256),""))</f>
        <v/>
      </c>
      <c r="L192" s="44" t="str">
        <f t="shared" si="31"/>
        <v/>
      </c>
      <c r="M192" s="44" t="str">
        <f t="shared" si="32"/>
        <v/>
      </c>
      <c r="N192" s="44" t="str">
        <f t="shared" si="33"/>
        <v/>
      </c>
      <c r="O192" s="42"/>
      <c r="P192" s="81"/>
      <c r="Q192" s="82"/>
      <c r="R192" s="83"/>
      <c r="S192" s="44">
        <f t="shared" si="34"/>
        <v>0</v>
      </c>
      <c r="T192" s="81"/>
      <c r="U192" s="82"/>
      <c r="V192" s="83"/>
      <c r="W192" s="44">
        <f t="shared" si="35"/>
        <v>0</v>
      </c>
      <c r="X192" s="81"/>
      <c r="Y192" s="82"/>
      <c r="Z192" s="83"/>
      <c r="AA192" s="44">
        <f t="shared" si="36"/>
        <v>0</v>
      </c>
      <c r="AB192" s="81"/>
      <c r="AC192" s="82"/>
      <c r="AD192" s="83"/>
      <c r="AE192" s="44">
        <f t="shared" si="37"/>
        <v>0</v>
      </c>
      <c r="AF192" s="81"/>
      <c r="AG192" s="82"/>
      <c r="AH192" s="83"/>
      <c r="AI192" s="44">
        <f t="shared" si="38"/>
        <v>0</v>
      </c>
      <c r="AJ192" s="81"/>
      <c r="AK192" s="82"/>
      <c r="AL192" s="83"/>
      <c r="AM192" s="44">
        <f t="shared" si="39"/>
        <v>0</v>
      </c>
      <c r="AN192" s="81"/>
      <c r="AO192" s="82"/>
      <c r="AP192" s="83"/>
      <c r="AQ192" s="44">
        <f t="shared" si="40"/>
        <v>0</v>
      </c>
      <c r="AR192" s="81"/>
      <c r="AS192" s="82"/>
      <c r="AT192" s="83"/>
      <c r="AU192" s="44">
        <f t="shared" si="41"/>
        <v>0</v>
      </c>
      <c r="AV192" s="81"/>
      <c r="AW192" s="82"/>
      <c r="AX192" s="83"/>
      <c r="AY192" s="44">
        <f t="shared" si="42"/>
        <v>0</v>
      </c>
      <c r="AZ192" s="81"/>
      <c r="BA192" s="82"/>
      <c r="BB192" s="83"/>
      <c r="BC192" s="44">
        <f t="shared" si="43"/>
        <v>0</v>
      </c>
      <c r="BD192" s="81"/>
      <c r="BE192" s="82"/>
      <c r="BF192" s="83"/>
      <c r="BG192" s="44">
        <f t="shared" si="44"/>
        <v>0</v>
      </c>
      <c r="BH192" s="81"/>
      <c r="BI192" s="82"/>
      <c r="BJ192" s="83"/>
      <c r="BK192" s="44">
        <f t="shared" si="45"/>
        <v>0</v>
      </c>
    </row>
    <row r="193" spans="1:63" ht="14.25" customHeight="1" x14ac:dyDescent="0.25">
      <c r="A193" s="41"/>
      <c r="B193" s="42"/>
      <c r="C193" s="42"/>
      <c r="D193" s="35">
        <v>159</v>
      </c>
      <c r="E193" s="84"/>
      <c r="F193" s="42"/>
      <c r="G193" s="48" t="str">
        <f t="shared" si="28"/>
        <v/>
      </c>
      <c r="H193" s="25" t="str">
        <f t="array" ref="H193">IF(I193="","",IFERROR(INDEX(Lid!$F:$F,MATCH($E193,Lid!$A:$A,0)),""))</f>
        <v/>
      </c>
      <c r="I193" s="93" t="str">
        <f t="shared" si="29"/>
        <v/>
      </c>
      <c r="J193" s="48" t="str">
        <f t="shared" si="30"/>
        <v/>
      </c>
      <c r="K193" s="25" t="str">
        <f>IF(I193="","",IFERROR($D$6&amp;" "&amp;LEFT(INDEX(Lid!$B:$B,MATCH($E193,Lid!$A:$A,0)),1)&amp;MID(INDEX(Lid!$B:$B,MATCH($E193,Lid!$A:$A,0)),FIND(" ",INDEX(Lid!$B:$B,MATCH($E193,Lid!$A:$A,0))),256),""))</f>
        <v/>
      </c>
      <c r="L193" s="44" t="str">
        <f t="shared" si="31"/>
        <v/>
      </c>
      <c r="M193" s="44" t="str">
        <f t="shared" si="32"/>
        <v/>
      </c>
      <c r="N193" s="44" t="str">
        <f t="shared" si="33"/>
        <v/>
      </c>
      <c r="O193" s="42"/>
      <c r="P193" s="81"/>
      <c r="Q193" s="82"/>
      <c r="R193" s="83"/>
      <c r="S193" s="44">
        <f t="shared" si="34"/>
        <v>0</v>
      </c>
      <c r="T193" s="81"/>
      <c r="U193" s="82"/>
      <c r="V193" s="83"/>
      <c r="W193" s="44">
        <f t="shared" si="35"/>
        <v>0</v>
      </c>
      <c r="X193" s="81"/>
      <c r="Y193" s="82"/>
      <c r="Z193" s="83"/>
      <c r="AA193" s="44">
        <f t="shared" si="36"/>
        <v>0</v>
      </c>
      <c r="AB193" s="81"/>
      <c r="AC193" s="82"/>
      <c r="AD193" s="83"/>
      <c r="AE193" s="44">
        <f t="shared" si="37"/>
        <v>0</v>
      </c>
      <c r="AF193" s="81"/>
      <c r="AG193" s="82"/>
      <c r="AH193" s="83"/>
      <c r="AI193" s="44">
        <f t="shared" si="38"/>
        <v>0</v>
      </c>
      <c r="AJ193" s="81"/>
      <c r="AK193" s="82"/>
      <c r="AL193" s="83"/>
      <c r="AM193" s="44">
        <f t="shared" si="39"/>
        <v>0</v>
      </c>
      <c r="AN193" s="81"/>
      <c r="AO193" s="82"/>
      <c r="AP193" s="83"/>
      <c r="AQ193" s="44">
        <f t="shared" si="40"/>
        <v>0</v>
      </c>
      <c r="AR193" s="81"/>
      <c r="AS193" s="82"/>
      <c r="AT193" s="83"/>
      <c r="AU193" s="44">
        <f t="shared" si="41"/>
        <v>0</v>
      </c>
      <c r="AV193" s="81"/>
      <c r="AW193" s="82"/>
      <c r="AX193" s="83"/>
      <c r="AY193" s="44">
        <f t="shared" si="42"/>
        <v>0</v>
      </c>
      <c r="AZ193" s="81"/>
      <c r="BA193" s="82"/>
      <c r="BB193" s="83"/>
      <c r="BC193" s="44">
        <f t="shared" si="43"/>
        <v>0</v>
      </c>
      <c r="BD193" s="81"/>
      <c r="BE193" s="82"/>
      <c r="BF193" s="83"/>
      <c r="BG193" s="44">
        <f t="shared" si="44"/>
        <v>0</v>
      </c>
      <c r="BH193" s="81"/>
      <c r="BI193" s="82"/>
      <c r="BJ193" s="83"/>
      <c r="BK193" s="44">
        <f t="shared" si="45"/>
        <v>0</v>
      </c>
    </row>
    <row r="194" spans="1:63" ht="14.25" customHeight="1" x14ac:dyDescent="0.25">
      <c r="A194" s="41"/>
      <c r="B194" s="42"/>
      <c r="C194" s="42"/>
      <c r="D194" s="35">
        <v>160</v>
      </c>
      <c r="E194" s="84"/>
      <c r="F194" s="42"/>
      <c r="G194" s="48" t="str">
        <f t="shared" si="28"/>
        <v/>
      </c>
      <c r="H194" s="25" t="str">
        <f t="array" ref="H194">IF(I194="","",IFERROR(INDEX(Lid!$F:$F,MATCH($E194,Lid!$A:$A,0)),""))</f>
        <v/>
      </c>
      <c r="I194" s="93" t="str">
        <f t="shared" si="29"/>
        <v/>
      </c>
      <c r="J194" s="48" t="str">
        <f t="shared" si="30"/>
        <v/>
      </c>
      <c r="K194" s="25" t="str">
        <f>IF(I194="","",IFERROR($D$6&amp;" "&amp;LEFT(INDEX(Lid!$B:$B,MATCH($E194,Lid!$A:$A,0)),1)&amp;MID(INDEX(Lid!$B:$B,MATCH($E194,Lid!$A:$A,0)),FIND(" ",INDEX(Lid!$B:$B,MATCH($E194,Lid!$A:$A,0))),256),""))</f>
        <v/>
      </c>
      <c r="L194" s="44" t="str">
        <f t="shared" si="31"/>
        <v/>
      </c>
      <c r="M194" s="44" t="str">
        <f t="shared" si="32"/>
        <v/>
      </c>
      <c r="N194" s="44" t="str">
        <f t="shared" si="33"/>
        <v/>
      </c>
      <c r="O194" s="42"/>
      <c r="P194" s="81"/>
      <c r="Q194" s="82"/>
      <c r="R194" s="83"/>
      <c r="S194" s="44">
        <f t="shared" si="34"/>
        <v>0</v>
      </c>
      <c r="T194" s="81"/>
      <c r="U194" s="82"/>
      <c r="V194" s="83"/>
      <c r="W194" s="44">
        <f t="shared" si="35"/>
        <v>0</v>
      </c>
      <c r="X194" s="81"/>
      <c r="Y194" s="82"/>
      <c r="Z194" s="83"/>
      <c r="AA194" s="44">
        <f t="shared" si="36"/>
        <v>0</v>
      </c>
      <c r="AB194" s="81"/>
      <c r="AC194" s="82"/>
      <c r="AD194" s="83"/>
      <c r="AE194" s="44">
        <f t="shared" si="37"/>
        <v>0</v>
      </c>
      <c r="AF194" s="81"/>
      <c r="AG194" s="82"/>
      <c r="AH194" s="83"/>
      <c r="AI194" s="44">
        <f t="shared" si="38"/>
        <v>0</v>
      </c>
      <c r="AJ194" s="81"/>
      <c r="AK194" s="82"/>
      <c r="AL194" s="83"/>
      <c r="AM194" s="44">
        <f t="shared" si="39"/>
        <v>0</v>
      </c>
      <c r="AN194" s="81"/>
      <c r="AO194" s="82"/>
      <c r="AP194" s="83"/>
      <c r="AQ194" s="44">
        <f t="shared" si="40"/>
        <v>0</v>
      </c>
      <c r="AR194" s="81"/>
      <c r="AS194" s="82"/>
      <c r="AT194" s="83"/>
      <c r="AU194" s="44">
        <f t="shared" si="41"/>
        <v>0</v>
      </c>
      <c r="AV194" s="81"/>
      <c r="AW194" s="82"/>
      <c r="AX194" s="83"/>
      <c r="AY194" s="44">
        <f t="shared" si="42"/>
        <v>0</v>
      </c>
      <c r="AZ194" s="81"/>
      <c r="BA194" s="82"/>
      <c r="BB194" s="83"/>
      <c r="BC194" s="44">
        <f t="shared" si="43"/>
        <v>0</v>
      </c>
      <c r="BD194" s="81"/>
      <c r="BE194" s="82"/>
      <c r="BF194" s="83"/>
      <c r="BG194" s="44">
        <f t="shared" si="44"/>
        <v>0</v>
      </c>
      <c r="BH194" s="81"/>
      <c r="BI194" s="82"/>
      <c r="BJ194" s="83"/>
      <c r="BK194" s="44">
        <f t="shared" si="45"/>
        <v>0</v>
      </c>
    </row>
    <row r="195" spans="1:63" ht="14.25" customHeight="1" x14ac:dyDescent="0.25">
      <c r="A195" s="41"/>
      <c r="B195" s="42"/>
      <c r="C195" s="42"/>
      <c r="D195" s="35">
        <v>161</v>
      </c>
      <c r="E195" s="84"/>
      <c r="F195" s="42"/>
      <c r="G195" s="48" t="str">
        <f t="shared" si="28"/>
        <v/>
      </c>
      <c r="H195" s="25" t="str">
        <f t="array" ref="H195">IF(I195="","",IFERROR(INDEX(Lid!$F:$F,MATCH($E195,Lid!$A:$A,0)),""))</f>
        <v/>
      </c>
      <c r="I195" s="93" t="str">
        <f t="shared" si="29"/>
        <v/>
      </c>
      <c r="J195" s="48" t="str">
        <f t="shared" si="30"/>
        <v/>
      </c>
      <c r="K195" s="25" t="str">
        <f>IF(I195="","",IFERROR($D$6&amp;" "&amp;LEFT(INDEX(Lid!$B:$B,MATCH($E195,Lid!$A:$A,0)),1)&amp;MID(INDEX(Lid!$B:$B,MATCH($E195,Lid!$A:$A,0)),FIND(" ",INDEX(Lid!$B:$B,MATCH($E195,Lid!$A:$A,0))),256),""))</f>
        <v/>
      </c>
      <c r="L195" s="44" t="str">
        <f t="shared" si="31"/>
        <v/>
      </c>
      <c r="M195" s="44" t="str">
        <f t="shared" si="32"/>
        <v/>
      </c>
      <c r="N195" s="44" t="str">
        <f t="shared" si="33"/>
        <v/>
      </c>
      <c r="O195" s="42"/>
      <c r="P195" s="81"/>
      <c r="Q195" s="82"/>
      <c r="R195" s="83"/>
      <c r="S195" s="44">
        <f t="shared" si="34"/>
        <v>0</v>
      </c>
      <c r="T195" s="81"/>
      <c r="U195" s="82"/>
      <c r="V195" s="83"/>
      <c r="W195" s="44">
        <f t="shared" si="35"/>
        <v>0</v>
      </c>
      <c r="X195" s="81"/>
      <c r="Y195" s="82"/>
      <c r="Z195" s="83"/>
      <c r="AA195" s="44">
        <f t="shared" si="36"/>
        <v>0</v>
      </c>
      <c r="AB195" s="81"/>
      <c r="AC195" s="82"/>
      <c r="AD195" s="83"/>
      <c r="AE195" s="44">
        <f t="shared" si="37"/>
        <v>0</v>
      </c>
      <c r="AF195" s="81"/>
      <c r="AG195" s="82"/>
      <c r="AH195" s="83"/>
      <c r="AI195" s="44">
        <f t="shared" si="38"/>
        <v>0</v>
      </c>
      <c r="AJ195" s="81"/>
      <c r="AK195" s="82"/>
      <c r="AL195" s="83"/>
      <c r="AM195" s="44">
        <f t="shared" si="39"/>
        <v>0</v>
      </c>
      <c r="AN195" s="81"/>
      <c r="AO195" s="82"/>
      <c r="AP195" s="83"/>
      <c r="AQ195" s="44">
        <f t="shared" si="40"/>
        <v>0</v>
      </c>
      <c r="AR195" s="81"/>
      <c r="AS195" s="82"/>
      <c r="AT195" s="83"/>
      <c r="AU195" s="44">
        <f t="shared" si="41"/>
        <v>0</v>
      </c>
      <c r="AV195" s="81"/>
      <c r="AW195" s="82"/>
      <c r="AX195" s="83"/>
      <c r="AY195" s="44">
        <f t="shared" si="42"/>
        <v>0</v>
      </c>
      <c r="AZ195" s="81"/>
      <c r="BA195" s="82"/>
      <c r="BB195" s="83"/>
      <c r="BC195" s="44">
        <f t="shared" si="43"/>
        <v>0</v>
      </c>
      <c r="BD195" s="81"/>
      <c r="BE195" s="82"/>
      <c r="BF195" s="83"/>
      <c r="BG195" s="44">
        <f t="shared" si="44"/>
        <v>0</v>
      </c>
      <c r="BH195" s="81"/>
      <c r="BI195" s="82"/>
      <c r="BJ195" s="83"/>
      <c r="BK195" s="44">
        <f t="shared" si="45"/>
        <v>0</v>
      </c>
    </row>
    <row r="196" spans="1:63" ht="14.25" customHeight="1" x14ac:dyDescent="0.25">
      <c r="A196" s="41"/>
      <c r="B196" s="42"/>
      <c r="C196" s="42"/>
      <c r="D196" s="35">
        <v>162</v>
      </c>
      <c r="E196" s="84"/>
      <c r="F196" s="42"/>
      <c r="G196" s="48" t="str">
        <f t="shared" si="28"/>
        <v/>
      </c>
      <c r="H196" s="25" t="str">
        <f t="array" ref="H196">IF(I196="","",IFERROR(INDEX(Lid!$F:$F,MATCH($E196,Lid!$A:$A,0)),""))</f>
        <v/>
      </c>
      <c r="I196" s="93" t="str">
        <f t="shared" si="29"/>
        <v/>
      </c>
      <c r="J196" s="48" t="str">
        <f t="shared" si="30"/>
        <v/>
      </c>
      <c r="K196" s="25" t="str">
        <f>IF(I196="","",IFERROR($D$6&amp;" "&amp;LEFT(INDEX(Lid!$B:$B,MATCH($E196,Lid!$A:$A,0)),1)&amp;MID(INDEX(Lid!$B:$B,MATCH($E196,Lid!$A:$A,0)),FIND(" ",INDEX(Lid!$B:$B,MATCH($E196,Lid!$A:$A,0))),256),""))</f>
        <v/>
      </c>
      <c r="L196" s="44" t="str">
        <f t="shared" si="31"/>
        <v/>
      </c>
      <c r="M196" s="44" t="str">
        <f t="shared" si="32"/>
        <v/>
      </c>
      <c r="N196" s="44" t="str">
        <f t="shared" si="33"/>
        <v/>
      </c>
      <c r="O196" s="42"/>
      <c r="P196" s="81"/>
      <c r="Q196" s="82"/>
      <c r="R196" s="83"/>
      <c r="S196" s="44">
        <f t="shared" si="34"/>
        <v>0</v>
      </c>
      <c r="T196" s="81"/>
      <c r="U196" s="82"/>
      <c r="V196" s="83"/>
      <c r="W196" s="44">
        <f t="shared" si="35"/>
        <v>0</v>
      </c>
      <c r="X196" s="81"/>
      <c r="Y196" s="82"/>
      <c r="Z196" s="83"/>
      <c r="AA196" s="44">
        <f t="shared" si="36"/>
        <v>0</v>
      </c>
      <c r="AB196" s="81"/>
      <c r="AC196" s="82"/>
      <c r="AD196" s="83"/>
      <c r="AE196" s="44">
        <f t="shared" si="37"/>
        <v>0</v>
      </c>
      <c r="AF196" s="81"/>
      <c r="AG196" s="82"/>
      <c r="AH196" s="83"/>
      <c r="AI196" s="44">
        <f t="shared" si="38"/>
        <v>0</v>
      </c>
      <c r="AJ196" s="81"/>
      <c r="AK196" s="82"/>
      <c r="AL196" s="83"/>
      <c r="AM196" s="44">
        <f t="shared" si="39"/>
        <v>0</v>
      </c>
      <c r="AN196" s="81"/>
      <c r="AO196" s="82"/>
      <c r="AP196" s="83"/>
      <c r="AQ196" s="44">
        <f t="shared" si="40"/>
        <v>0</v>
      </c>
      <c r="AR196" s="81"/>
      <c r="AS196" s="82"/>
      <c r="AT196" s="83"/>
      <c r="AU196" s="44">
        <f t="shared" si="41"/>
        <v>0</v>
      </c>
      <c r="AV196" s="81"/>
      <c r="AW196" s="82"/>
      <c r="AX196" s="83"/>
      <c r="AY196" s="44">
        <f t="shared" si="42"/>
        <v>0</v>
      </c>
      <c r="AZ196" s="81"/>
      <c r="BA196" s="82"/>
      <c r="BB196" s="83"/>
      <c r="BC196" s="44">
        <f t="shared" si="43"/>
        <v>0</v>
      </c>
      <c r="BD196" s="81"/>
      <c r="BE196" s="82"/>
      <c r="BF196" s="83"/>
      <c r="BG196" s="44">
        <f t="shared" si="44"/>
        <v>0</v>
      </c>
      <c r="BH196" s="81"/>
      <c r="BI196" s="82"/>
      <c r="BJ196" s="83"/>
      <c r="BK196" s="44">
        <f t="shared" si="45"/>
        <v>0</v>
      </c>
    </row>
    <row r="197" spans="1:63" ht="14.25" customHeight="1" x14ac:dyDescent="0.25">
      <c r="A197" s="41"/>
      <c r="B197" s="42"/>
      <c r="C197" s="42"/>
      <c r="D197" s="35">
        <v>163</v>
      </c>
      <c r="E197" s="84"/>
      <c r="F197" s="42"/>
      <c r="G197" s="48" t="str">
        <f t="shared" si="28"/>
        <v/>
      </c>
      <c r="H197" s="25" t="str">
        <f t="array" ref="H197">IF(I197="","",IFERROR(INDEX(Lid!$F:$F,MATCH($E197,Lid!$A:$A,0)),""))</f>
        <v/>
      </c>
      <c r="I197" s="93" t="str">
        <f t="shared" si="29"/>
        <v/>
      </c>
      <c r="J197" s="48" t="str">
        <f t="shared" si="30"/>
        <v/>
      </c>
      <c r="K197" s="25" t="str">
        <f>IF(I197="","",IFERROR($D$6&amp;" "&amp;LEFT(INDEX(Lid!$B:$B,MATCH($E197,Lid!$A:$A,0)),1)&amp;MID(INDEX(Lid!$B:$B,MATCH($E197,Lid!$A:$A,0)),FIND(" ",INDEX(Lid!$B:$B,MATCH($E197,Lid!$A:$A,0))),256),""))</f>
        <v/>
      </c>
      <c r="L197" s="44" t="str">
        <f t="shared" si="31"/>
        <v/>
      </c>
      <c r="M197" s="44" t="str">
        <f t="shared" si="32"/>
        <v/>
      </c>
      <c r="N197" s="44" t="str">
        <f t="shared" si="33"/>
        <v/>
      </c>
      <c r="O197" s="42"/>
      <c r="P197" s="81"/>
      <c r="Q197" s="82"/>
      <c r="R197" s="83"/>
      <c r="S197" s="44">
        <f t="shared" si="34"/>
        <v>0</v>
      </c>
      <c r="T197" s="81"/>
      <c r="U197" s="82"/>
      <c r="V197" s="83"/>
      <c r="W197" s="44">
        <f t="shared" si="35"/>
        <v>0</v>
      </c>
      <c r="X197" s="81"/>
      <c r="Y197" s="82"/>
      <c r="Z197" s="83"/>
      <c r="AA197" s="44">
        <f t="shared" si="36"/>
        <v>0</v>
      </c>
      <c r="AB197" s="81"/>
      <c r="AC197" s="82"/>
      <c r="AD197" s="83"/>
      <c r="AE197" s="44">
        <f t="shared" si="37"/>
        <v>0</v>
      </c>
      <c r="AF197" s="81"/>
      <c r="AG197" s="82"/>
      <c r="AH197" s="83"/>
      <c r="AI197" s="44">
        <f t="shared" si="38"/>
        <v>0</v>
      </c>
      <c r="AJ197" s="81"/>
      <c r="AK197" s="82"/>
      <c r="AL197" s="83"/>
      <c r="AM197" s="44">
        <f t="shared" si="39"/>
        <v>0</v>
      </c>
      <c r="AN197" s="81"/>
      <c r="AO197" s="82"/>
      <c r="AP197" s="83"/>
      <c r="AQ197" s="44">
        <f t="shared" si="40"/>
        <v>0</v>
      </c>
      <c r="AR197" s="81"/>
      <c r="AS197" s="82"/>
      <c r="AT197" s="83"/>
      <c r="AU197" s="44">
        <f t="shared" si="41"/>
        <v>0</v>
      </c>
      <c r="AV197" s="81"/>
      <c r="AW197" s="82"/>
      <c r="AX197" s="83"/>
      <c r="AY197" s="44">
        <f t="shared" si="42"/>
        <v>0</v>
      </c>
      <c r="AZ197" s="81"/>
      <c r="BA197" s="82"/>
      <c r="BB197" s="83"/>
      <c r="BC197" s="44">
        <f t="shared" si="43"/>
        <v>0</v>
      </c>
      <c r="BD197" s="81"/>
      <c r="BE197" s="82"/>
      <c r="BF197" s="83"/>
      <c r="BG197" s="44">
        <f t="shared" si="44"/>
        <v>0</v>
      </c>
      <c r="BH197" s="81"/>
      <c r="BI197" s="82"/>
      <c r="BJ197" s="83"/>
      <c r="BK197" s="44">
        <f t="shared" si="45"/>
        <v>0</v>
      </c>
    </row>
    <row r="198" spans="1:63" ht="14.25" customHeight="1" x14ac:dyDescent="0.25">
      <c r="A198" s="41"/>
      <c r="B198" s="42"/>
      <c r="C198" s="42"/>
      <c r="D198" s="35">
        <v>164</v>
      </c>
      <c r="E198" s="84"/>
      <c r="F198" s="42"/>
      <c r="G198" s="48" t="str">
        <f t="shared" si="28"/>
        <v/>
      </c>
      <c r="H198" s="25" t="str">
        <f t="array" ref="H198">IF(I198="","",IFERROR(INDEX(Lid!$F:$F,MATCH($E198,Lid!$A:$A,0)),""))</f>
        <v/>
      </c>
      <c r="I198" s="93" t="str">
        <f t="shared" si="29"/>
        <v/>
      </c>
      <c r="J198" s="48" t="str">
        <f t="shared" si="30"/>
        <v/>
      </c>
      <c r="K198" s="25" t="str">
        <f>IF(I198="","",IFERROR($D$6&amp;" "&amp;LEFT(INDEX(Lid!$B:$B,MATCH($E198,Lid!$A:$A,0)),1)&amp;MID(INDEX(Lid!$B:$B,MATCH($E198,Lid!$A:$A,0)),FIND(" ",INDEX(Lid!$B:$B,MATCH($E198,Lid!$A:$A,0))),256),""))</f>
        <v/>
      </c>
      <c r="L198" s="44" t="str">
        <f t="shared" si="31"/>
        <v/>
      </c>
      <c r="M198" s="44" t="str">
        <f t="shared" si="32"/>
        <v/>
      </c>
      <c r="N198" s="44" t="str">
        <f t="shared" si="33"/>
        <v/>
      </c>
      <c r="O198" s="42"/>
      <c r="P198" s="81"/>
      <c r="Q198" s="82"/>
      <c r="R198" s="83"/>
      <c r="S198" s="44">
        <f t="shared" si="34"/>
        <v>0</v>
      </c>
      <c r="T198" s="81"/>
      <c r="U198" s="82"/>
      <c r="V198" s="83"/>
      <c r="W198" s="44">
        <f t="shared" si="35"/>
        <v>0</v>
      </c>
      <c r="X198" s="81"/>
      <c r="Y198" s="82"/>
      <c r="Z198" s="83"/>
      <c r="AA198" s="44">
        <f t="shared" si="36"/>
        <v>0</v>
      </c>
      <c r="AB198" s="81"/>
      <c r="AC198" s="82"/>
      <c r="AD198" s="83"/>
      <c r="AE198" s="44">
        <f t="shared" si="37"/>
        <v>0</v>
      </c>
      <c r="AF198" s="81"/>
      <c r="AG198" s="82"/>
      <c r="AH198" s="83"/>
      <c r="AI198" s="44">
        <f t="shared" si="38"/>
        <v>0</v>
      </c>
      <c r="AJ198" s="81"/>
      <c r="AK198" s="82"/>
      <c r="AL198" s="83"/>
      <c r="AM198" s="44">
        <f t="shared" si="39"/>
        <v>0</v>
      </c>
      <c r="AN198" s="81"/>
      <c r="AO198" s="82"/>
      <c r="AP198" s="83"/>
      <c r="AQ198" s="44">
        <f t="shared" si="40"/>
        <v>0</v>
      </c>
      <c r="AR198" s="81"/>
      <c r="AS198" s="82"/>
      <c r="AT198" s="83"/>
      <c r="AU198" s="44">
        <f t="shared" si="41"/>
        <v>0</v>
      </c>
      <c r="AV198" s="81"/>
      <c r="AW198" s="82"/>
      <c r="AX198" s="83"/>
      <c r="AY198" s="44">
        <f t="shared" si="42"/>
        <v>0</v>
      </c>
      <c r="AZ198" s="81"/>
      <c r="BA198" s="82"/>
      <c r="BB198" s="83"/>
      <c r="BC198" s="44">
        <f t="shared" si="43"/>
        <v>0</v>
      </c>
      <c r="BD198" s="81"/>
      <c r="BE198" s="82"/>
      <c r="BF198" s="83"/>
      <c r="BG198" s="44">
        <f t="shared" si="44"/>
        <v>0</v>
      </c>
      <c r="BH198" s="81"/>
      <c r="BI198" s="82"/>
      <c r="BJ198" s="83"/>
      <c r="BK198" s="44">
        <f t="shared" si="45"/>
        <v>0</v>
      </c>
    </row>
    <row r="199" spans="1:63" ht="14.25" customHeight="1" x14ac:dyDescent="0.25">
      <c r="A199" s="41"/>
      <c r="B199" s="42"/>
      <c r="C199" s="42"/>
      <c r="D199" s="35">
        <v>165</v>
      </c>
      <c r="E199" s="84"/>
      <c r="F199" s="42"/>
      <c r="G199" s="48" t="str">
        <f t="shared" si="28"/>
        <v/>
      </c>
      <c r="H199" s="25" t="str">
        <f t="array" ref="H199">IF(I199="","",IFERROR(INDEX(Lid!$F:$F,MATCH($E199,Lid!$A:$A,0)),""))</f>
        <v/>
      </c>
      <c r="I199" s="93" t="str">
        <f t="shared" si="29"/>
        <v/>
      </c>
      <c r="J199" s="48" t="str">
        <f t="shared" si="30"/>
        <v/>
      </c>
      <c r="K199" s="25" t="str">
        <f>IF(I199="","",IFERROR($D$6&amp;" "&amp;LEFT(INDEX(Lid!$B:$B,MATCH($E199,Lid!$A:$A,0)),1)&amp;MID(INDEX(Lid!$B:$B,MATCH($E199,Lid!$A:$A,0)),FIND(" ",INDEX(Lid!$B:$B,MATCH($E199,Lid!$A:$A,0))),256),""))</f>
        <v/>
      </c>
      <c r="L199" s="44" t="str">
        <f t="shared" si="31"/>
        <v/>
      </c>
      <c r="M199" s="44" t="str">
        <f t="shared" si="32"/>
        <v/>
      </c>
      <c r="N199" s="44" t="str">
        <f t="shared" si="33"/>
        <v/>
      </c>
      <c r="O199" s="42"/>
      <c r="P199" s="81"/>
      <c r="Q199" s="82"/>
      <c r="R199" s="83"/>
      <c r="S199" s="44">
        <f t="shared" si="34"/>
        <v>0</v>
      </c>
      <c r="T199" s="81"/>
      <c r="U199" s="82"/>
      <c r="V199" s="83"/>
      <c r="W199" s="44">
        <f t="shared" si="35"/>
        <v>0</v>
      </c>
      <c r="X199" s="81"/>
      <c r="Y199" s="82"/>
      <c r="Z199" s="83"/>
      <c r="AA199" s="44">
        <f t="shared" si="36"/>
        <v>0</v>
      </c>
      <c r="AB199" s="81"/>
      <c r="AC199" s="82"/>
      <c r="AD199" s="83"/>
      <c r="AE199" s="44">
        <f t="shared" si="37"/>
        <v>0</v>
      </c>
      <c r="AF199" s="81"/>
      <c r="AG199" s="82"/>
      <c r="AH199" s="83"/>
      <c r="AI199" s="44">
        <f t="shared" si="38"/>
        <v>0</v>
      </c>
      <c r="AJ199" s="81"/>
      <c r="AK199" s="82"/>
      <c r="AL199" s="83"/>
      <c r="AM199" s="44">
        <f t="shared" si="39"/>
        <v>0</v>
      </c>
      <c r="AN199" s="81"/>
      <c r="AO199" s="82"/>
      <c r="AP199" s="83"/>
      <c r="AQ199" s="44">
        <f t="shared" si="40"/>
        <v>0</v>
      </c>
      <c r="AR199" s="81"/>
      <c r="AS199" s="82"/>
      <c r="AT199" s="83"/>
      <c r="AU199" s="44">
        <f t="shared" si="41"/>
        <v>0</v>
      </c>
      <c r="AV199" s="81"/>
      <c r="AW199" s="82"/>
      <c r="AX199" s="83"/>
      <c r="AY199" s="44">
        <f t="shared" si="42"/>
        <v>0</v>
      </c>
      <c r="AZ199" s="81"/>
      <c r="BA199" s="82"/>
      <c r="BB199" s="83"/>
      <c r="BC199" s="44">
        <f t="shared" si="43"/>
        <v>0</v>
      </c>
      <c r="BD199" s="81"/>
      <c r="BE199" s="82"/>
      <c r="BF199" s="83"/>
      <c r="BG199" s="44">
        <f t="shared" si="44"/>
        <v>0</v>
      </c>
      <c r="BH199" s="81"/>
      <c r="BI199" s="82"/>
      <c r="BJ199" s="83"/>
      <c r="BK199" s="44">
        <f t="shared" si="45"/>
        <v>0</v>
      </c>
    </row>
    <row r="200" spans="1:63" ht="14.25" customHeight="1" x14ac:dyDescent="0.25">
      <c r="A200" s="41"/>
      <c r="B200" s="42"/>
      <c r="C200" s="42"/>
      <c r="D200" s="35">
        <v>166</v>
      </c>
      <c r="E200" s="84"/>
      <c r="F200" s="42"/>
      <c r="G200" s="48" t="str">
        <f t="shared" si="28"/>
        <v/>
      </c>
      <c r="H200" s="25" t="str">
        <f t="array" ref="H200">IF(I200="","",IFERROR(INDEX(Lid!$F:$F,MATCH($E200,Lid!$A:$A,0)),""))</f>
        <v/>
      </c>
      <c r="I200" s="93" t="str">
        <f t="shared" si="29"/>
        <v/>
      </c>
      <c r="J200" s="48" t="str">
        <f t="shared" si="30"/>
        <v/>
      </c>
      <c r="K200" s="25" t="str">
        <f>IF(I200="","",IFERROR($D$6&amp;" "&amp;LEFT(INDEX(Lid!$B:$B,MATCH($E200,Lid!$A:$A,0)),1)&amp;MID(INDEX(Lid!$B:$B,MATCH($E200,Lid!$A:$A,0)),FIND(" ",INDEX(Lid!$B:$B,MATCH($E200,Lid!$A:$A,0))),256),""))</f>
        <v/>
      </c>
      <c r="L200" s="44" t="str">
        <f t="shared" si="31"/>
        <v/>
      </c>
      <c r="M200" s="44" t="str">
        <f t="shared" si="32"/>
        <v/>
      </c>
      <c r="N200" s="44" t="str">
        <f t="shared" si="33"/>
        <v/>
      </c>
      <c r="O200" s="42"/>
      <c r="P200" s="81"/>
      <c r="Q200" s="82"/>
      <c r="R200" s="83"/>
      <c r="S200" s="44">
        <f t="shared" si="34"/>
        <v>0</v>
      </c>
      <c r="T200" s="81"/>
      <c r="U200" s="82"/>
      <c r="V200" s="83"/>
      <c r="W200" s="44">
        <f t="shared" si="35"/>
        <v>0</v>
      </c>
      <c r="X200" s="81"/>
      <c r="Y200" s="82"/>
      <c r="Z200" s="83"/>
      <c r="AA200" s="44">
        <f t="shared" si="36"/>
        <v>0</v>
      </c>
      <c r="AB200" s="81"/>
      <c r="AC200" s="82"/>
      <c r="AD200" s="83"/>
      <c r="AE200" s="44">
        <f t="shared" si="37"/>
        <v>0</v>
      </c>
      <c r="AF200" s="81"/>
      <c r="AG200" s="82"/>
      <c r="AH200" s="83"/>
      <c r="AI200" s="44">
        <f t="shared" si="38"/>
        <v>0</v>
      </c>
      <c r="AJ200" s="81"/>
      <c r="AK200" s="82"/>
      <c r="AL200" s="83"/>
      <c r="AM200" s="44">
        <f t="shared" si="39"/>
        <v>0</v>
      </c>
      <c r="AN200" s="81"/>
      <c r="AO200" s="82"/>
      <c r="AP200" s="83"/>
      <c r="AQ200" s="44">
        <f t="shared" si="40"/>
        <v>0</v>
      </c>
      <c r="AR200" s="81"/>
      <c r="AS200" s="82"/>
      <c r="AT200" s="83"/>
      <c r="AU200" s="44">
        <f t="shared" si="41"/>
        <v>0</v>
      </c>
      <c r="AV200" s="81"/>
      <c r="AW200" s="82"/>
      <c r="AX200" s="83"/>
      <c r="AY200" s="44">
        <f t="shared" si="42"/>
        <v>0</v>
      </c>
      <c r="AZ200" s="81"/>
      <c r="BA200" s="82"/>
      <c r="BB200" s="83"/>
      <c r="BC200" s="44">
        <f t="shared" si="43"/>
        <v>0</v>
      </c>
      <c r="BD200" s="81"/>
      <c r="BE200" s="82"/>
      <c r="BF200" s="83"/>
      <c r="BG200" s="44">
        <f t="shared" si="44"/>
        <v>0</v>
      </c>
      <c r="BH200" s="81"/>
      <c r="BI200" s="82"/>
      <c r="BJ200" s="83"/>
      <c r="BK200" s="44">
        <f t="shared" si="45"/>
        <v>0</v>
      </c>
    </row>
    <row r="201" spans="1:63" ht="14.25" customHeight="1" x14ac:dyDescent="0.25">
      <c r="A201" s="41"/>
      <c r="B201" s="42"/>
      <c r="C201" s="42"/>
      <c r="D201" s="35">
        <v>167</v>
      </c>
      <c r="E201" s="84"/>
      <c r="F201" s="42"/>
      <c r="G201" s="48" t="str">
        <f t="shared" si="28"/>
        <v/>
      </c>
      <c r="H201" s="25" t="str">
        <f t="array" ref="H201">IF(I201="","",IFERROR(INDEX(Lid!$F:$F,MATCH($E201,Lid!$A:$A,0)),""))</f>
        <v/>
      </c>
      <c r="I201" s="93" t="str">
        <f t="shared" si="29"/>
        <v/>
      </c>
      <c r="J201" s="48" t="str">
        <f t="shared" si="30"/>
        <v/>
      </c>
      <c r="K201" s="25" t="str">
        <f>IF(I201="","",IFERROR($D$6&amp;" "&amp;LEFT(INDEX(Lid!$B:$B,MATCH($E201,Lid!$A:$A,0)),1)&amp;MID(INDEX(Lid!$B:$B,MATCH($E201,Lid!$A:$A,0)),FIND(" ",INDEX(Lid!$B:$B,MATCH($E201,Lid!$A:$A,0))),256),""))</f>
        <v/>
      </c>
      <c r="L201" s="44" t="str">
        <f t="shared" si="31"/>
        <v/>
      </c>
      <c r="M201" s="44" t="str">
        <f t="shared" si="32"/>
        <v/>
      </c>
      <c r="N201" s="44" t="str">
        <f t="shared" si="33"/>
        <v/>
      </c>
      <c r="O201" s="42"/>
      <c r="P201" s="81"/>
      <c r="Q201" s="82"/>
      <c r="R201" s="83"/>
      <c r="S201" s="44">
        <f t="shared" si="34"/>
        <v>0</v>
      </c>
      <c r="T201" s="81"/>
      <c r="U201" s="82"/>
      <c r="V201" s="83"/>
      <c r="W201" s="44">
        <f t="shared" si="35"/>
        <v>0</v>
      </c>
      <c r="X201" s="81"/>
      <c r="Y201" s="82"/>
      <c r="Z201" s="83"/>
      <c r="AA201" s="44">
        <f t="shared" si="36"/>
        <v>0</v>
      </c>
      <c r="AB201" s="81"/>
      <c r="AC201" s="82"/>
      <c r="AD201" s="83"/>
      <c r="AE201" s="44">
        <f t="shared" si="37"/>
        <v>0</v>
      </c>
      <c r="AF201" s="81"/>
      <c r="AG201" s="82"/>
      <c r="AH201" s="83"/>
      <c r="AI201" s="44">
        <f t="shared" si="38"/>
        <v>0</v>
      </c>
      <c r="AJ201" s="81"/>
      <c r="AK201" s="82"/>
      <c r="AL201" s="83"/>
      <c r="AM201" s="44">
        <f t="shared" si="39"/>
        <v>0</v>
      </c>
      <c r="AN201" s="81"/>
      <c r="AO201" s="82"/>
      <c r="AP201" s="83"/>
      <c r="AQ201" s="44">
        <f t="shared" si="40"/>
        <v>0</v>
      </c>
      <c r="AR201" s="81"/>
      <c r="AS201" s="82"/>
      <c r="AT201" s="83"/>
      <c r="AU201" s="44">
        <f t="shared" si="41"/>
        <v>0</v>
      </c>
      <c r="AV201" s="81"/>
      <c r="AW201" s="82"/>
      <c r="AX201" s="83"/>
      <c r="AY201" s="44">
        <f t="shared" si="42"/>
        <v>0</v>
      </c>
      <c r="AZ201" s="81"/>
      <c r="BA201" s="82"/>
      <c r="BB201" s="83"/>
      <c r="BC201" s="44">
        <f t="shared" si="43"/>
        <v>0</v>
      </c>
      <c r="BD201" s="81"/>
      <c r="BE201" s="82"/>
      <c r="BF201" s="83"/>
      <c r="BG201" s="44">
        <f t="shared" si="44"/>
        <v>0</v>
      </c>
      <c r="BH201" s="81"/>
      <c r="BI201" s="82"/>
      <c r="BJ201" s="83"/>
      <c r="BK201" s="44">
        <f t="shared" si="45"/>
        <v>0</v>
      </c>
    </row>
    <row r="202" spans="1:63" ht="14.25" customHeight="1" x14ac:dyDescent="0.25">
      <c r="A202" s="41"/>
      <c r="B202" s="42"/>
      <c r="C202" s="42"/>
      <c r="D202" s="35">
        <v>168</v>
      </c>
      <c r="E202" s="84"/>
      <c r="F202" s="42"/>
      <c r="G202" s="48" t="str">
        <f t="shared" si="28"/>
        <v/>
      </c>
      <c r="H202" s="25" t="str">
        <f t="array" ref="H202">IF(I202="","",IFERROR(INDEX(Lid!$F:$F,MATCH($E202,Lid!$A:$A,0)),""))</f>
        <v/>
      </c>
      <c r="I202" s="93" t="str">
        <f t="shared" si="29"/>
        <v/>
      </c>
      <c r="J202" s="48" t="str">
        <f t="shared" si="30"/>
        <v/>
      </c>
      <c r="K202" s="25" t="str">
        <f>IF(I202="","",IFERROR($D$6&amp;" "&amp;LEFT(INDEX(Lid!$B:$B,MATCH($E202,Lid!$A:$A,0)),1)&amp;MID(INDEX(Lid!$B:$B,MATCH($E202,Lid!$A:$A,0)),FIND(" ",INDEX(Lid!$B:$B,MATCH($E202,Lid!$A:$A,0))),256),""))</f>
        <v/>
      </c>
      <c r="L202" s="44" t="str">
        <f t="shared" si="31"/>
        <v/>
      </c>
      <c r="M202" s="44" t="str">
        <f t="shared" si="32"/>
        <v/>
      </c>
      <c r="N202" s="44" t="str">
        <f t="shared" si="33"/>
        <v/>
      </c>
      <c r="O202" s="42"/>
      <c r="P202" s="81"/>
      <c r="Q202" s="82"/>
      <c r="R202" s="83"/>
      <c r="S202" s="44">
        <f t="shared" si="34"/>
        <v>0</v>
      </c>
      <c r="T202" s="81"/>
      <c r="U202" s="82"/>
      <c r="V202" s="83"/>
      <c r="W202" s="44">
        <f t="shared" si="35"/>
        <v>0</v>
      </c>
      <c r="X202" s="81"/>
      <c r="Y202" s="82"/>
      <c r="Z202" s="83"/>
      <c r="AA202" s="44">
        <f t="shared" si="36"/>
        <v>0</v>
      </c>
      <c r="AB202" s="81"/>
      <c r="AC202" s="82"/>
      <c r="AD202" s="83"/>
      <c r="AE202" s="44">
        <f t="shared" si="37"/>
        <v>0</v>
      </c>
      <c r="AF202" s="81"/>
      <c r="AG202" s="82"/>
      <c r="AH202" s="83"/>
      <c r="AI202" s="44">
        <f t="shared" si="38"/>
        <v>0</v>
      </c>
      <c r="AJ202" s="81"/>
      <c r="AK202" s="82"/>
      <c r="AL202" s="83"/>
      <c r="AM202" s="44">
        <f t="shared" si="39"/>
        <v>0</v>
      </c>
      <c r="AN202" s="81"/>
      <c r="AO202" s="82"/>
      <c r="AP202" s="83"/>
      <c r="AQ202" s="44">
        <f t="shared" si="40"/>
        <v>0</v>
      </c>
      <c r="AR202" s="81"/>
      <c r="AS202" s="82"/>
      <c r="AT202" s="83"/>
      <c r="AU202" s="44">
        <f t="shared" si="41"/>
        <v>0</v>
      </c>
      <c r="AV202" s="81"/>
      <c r="AW202" s="82"/>
      <c r="AX202" s="83"/>
      <c r="AY202" s="44">
        <f t="shared" si="42"/>
        <v>0</v>
      </c>
      <c r="AZ202" s="81"/>
      <c r="BA202" s="82"/>
      <c r="BB202" s="83"/>
      <c r="BC202" s="44">
        <f t="shared" si="43"/>
        <v>0</v>
      </c>
      <c r="BD202" s="81"/>
      <c r="BE202" s="82"/>
      <c r="BF202" s="83"/>
      <c r="BG202" s="44">
        <f t="shared" si="44"/>
        <v>0</v>
      </c>
      <c r="BH202" s="81"/>
      <c r="BI202" s="82"/>
      <c r="BJ202" s="83"/>
      <c r="BK202" s="44">
        <f t="shared" si="45"/>
        <v>0</v>
      </c>
    </row>
    <row r="203" spans="1:63" ht="14.25" customHeight="1" x14ac:dyDescent="0.25">
      <c r="A203" s="41"/>
      <c r="B203" s="42"/>
      <c r="C203" s="42"/>
      <c r="D203" s="35">
        <v>169</v>
      </c>
      <c r="E203" s="84"/>
      <c r="F203" s="42"/>
      <c r="G203" s="48" t="str">
        <f t="shared" si="28"/>
        <v/>
      </c>
      <c r="H203" s="25" t="str">
        <f t="array" ref="H203">IF(I203="","",IFERROR(INDEX(Lid!$F:$F,MATCH($E203,Lid!$A:$A,0)),""))</f>
        <v/>
      </c>
      <c r="I203" s="93" t="str">
        <f t="shared" si="29"/>
        <v/>
      </c>
      <c r="J203" s="48" t="str">
        <f t="shared" si="30"/>
        <v/>
      </c>
      <c r="K203" s="25" t="str">
        <f>IF(I203="","",IFERROR($D$6&amp;" "&amp;LEFT(INDEX(Lid!$B:$B,MATCH($E203,Lid!$A:$A,0)),1)&amp;MID(INDEX(Lid!$B:$B,MATCH($E203,Lid!$A:$A,0)),FIND(" ",INDEX(Lid!$B:$B,MATCH($E203,Lid!$A:$A,0))),256),""))</f>
        <v/>
      </c>
      <c r="L203" s="44" t="str">
        <f t="shared" si="31"/>
        <v/>
      </c>
      <c r="M203" s="44" t="str">
        <f t="shared" si="32"/>
        <v/>
      </c>
      <c r="N203" s="44" t="str">
        <f t="shared" si="33"/>
        <v/>
      </c>
      <c r="O203" s="42"/>
      <c r="P203" s="81"/>
      <c r="Q203" s="82"/>
      <c r="R203" s="83"/>
      <c r="S203" s="44">
        <f t="shared" si="34"/>
        <v>0</v>
      </c>
      <c r="T203" s="81"/>
      <c r="U203" s="82"/>
      <c r="V203" s="83"/>
      <c r="W203" s="44">
        <f t="shared" si="35"/>
        <v>0</v>
      </c>
      <c r="X203" s="81"/>
      <c r="Y203" s="82"/>
      <c r="Z203" s="83"/>
      <c r="AA203" s="44">
        <f t="shared" si="36"/>
        <v>0</v>
      </c>
      <c r="AB203" s="81"/>
      <c r="AC203" s="82"/>
      <c r="AD203" s="83"/>
      <c r="AE203" s="44">
        <f t="shared" si="37"/>
        <v>0</v>
      </c>
      <c r="AF203" s="81"/>
      <c r="AG203" s="82"/>
      <c r="AH203" s="83"/>
      <c r="AI203" s="44">
        <f t="shared" si="38"/>
        <v>0</v>
      </c>
      <c r="AJ203" s="81"/>
      <c r="AK203" s="82"/>
      <c r="AL203" s="83"/>
      <c r="AM203" s="44">
        <f t="shared" si="39"/>
        <v>0</v>
      </c>
      <c r="AN203" s="81"/>
      <c r="AO203" s="82"/>
      <c r="AP203" s="83"/>
      <c r="AQ203" s="44">
        <f t="shared" si="40"/>
        <v>0</v>
      </c>
      <c r="AR203" s="81"/>
      <c r="AS203" s="82"/>
      <c r="AT203" s="83"/>
      <c r="AU203" s="44">
        <f t="shared" si="41"/>
        <v>0</v>
      </c>
      <c r="AV203" s="81"/>
      <c r="AW203" s="82"/>
      <c r="AX203" s="83"/>
      <c r="AY203" s="44">
        <f t="shared" si="42"/>
        <v>0</v>
      </c>
      <c r="AZ203" s="81"/>
      <c r="BA203" s="82"/>
      <c r="BB203" s="83"/>
      <c r="BC203" s="44">
        <f t="shared" si="43"/>
        <v>0</v>
      </c>
      <c r="BD203" s="81"/>
      <c r="BE203" s="82"/>
      <c r="BF203" s="83"/>
      <c r="BG203" s="44">
        <f t="shared" si="44"/>
        <v>0</v>
      </c>
      <c r="BH203" s="81"/>
      <c r="BI203" s="82"/>
      <c r="BJ203" s="83"/>
      <c r="BK203" s="44">
        <f t="shared" si="45"/>
        <v>0</v>
      </c>
    </row>
    <row r="204" spans="1:63" ht="14.25" customHeight="1" x14ac:dyDescent="0.25">
      <c r="A204" s="41"/>
      <c r="B204" s="42"/>
      <c r="C204" s="42"/>
      <c r="D204" s="35">
        <v>170</v>
      </c>
      <c r="E204" s="84"/>
      <c r="F204" s="42"/>
      <c r="G204" s="48" t="str">
        <f t="shared" si="28"/>
        <v/>
      </c>
      <c r="H204" s="25" t="str">
        <f t="array" ref="H204">IF(I204="","",IFERROR(INDEX(Lid!$F:$F,MATCH($E204,Lid!$A:$A,0)),""))</f>
        <v/>
      </c>
      <c r="I204" s="93" t="str">
        <f t="shared" si="29"/>
        <v/>
      </c>
      <c r="J204" s="48" t="str">
        <f t="shared" si="30"/>
        <v/>
      </c>
      <c r="K204" s="25" t="str">
        <f>IF(I204="","",IFERROR($D$6&amp;" "&amp;LEFT(INDEX(Lid!$B:$B,MATCH($E204,Lid!$A:$A,0)),1)&amp;MID(INDEX(Lid!$B:$B,MATCH($E204,Lid!$A:$A,0)),FIND(" ",INDEX(Lid!$B:$B,MATCH($E204,Lid!$A:$A,0))),256),""))</f>
        <v/>
      </c>
      <c r="L204" s="44" t="str">
        <f t="shared" si="31"/>
        <v/>
      </c>
      <c r="M204" s="44" t="str">
        <f t="shared" si="32"/>
        <v/>
      </c>
      <c r="N204" s="44" t="str">
        <f t="shared" si="33"/>
        <v/>
      </c>
      <c r="O204" s="42"/>
      <c r="P204" s="81"/>
      <c r="Q204" s="82"/>
      <c r="R204" s="83"/>
      <c r="S204" s="44">
        <f t="shared" si="34"/>
        <v>0</v>
      </c>
      <c r="T204" s="81"/>
      <c r="U204" s="82"/>
      <c r="V204" s="83"/>
      <c r="W204" s="44">
        <f t="shared" si="35"/>
        <v>0</v>
      </c>
      <c r="X204" s="81"/>
      <c r="Y204" s="82"/>
      <c r="Z204" s="83"/>
      <c r="AA204" s="44">
        <f t="shared" si="36"/>
        <v>0</v>
      </c>
      <c r="AB204" s="81"/>
      <c r="AC204" s="82"/>
      <c r="AD204" s="83"/>
      <c r="AE204" s="44">
        <f t="shared" si="37"/>
        <v>0</v>
      </c>
      <c r="AF204" s="81"/>
      <c r="AG204" s="82"/>
      <c r="AH204" s="83"/>
      <c r="AI204" s="44">
        <f t="shared" si="38"/>
        <v>0</v>
      </c>
      <c r="AJ204" s="81"/>
      <c r="AK204" s="82"/>
      <c r="AL204" s="83"/>
      <c r="AM204" s="44">
        <f t="shared" si="39"/>
        <v>0</v>
      </c>
      <c r="AN204" s="81"/>
      <c r="AO204" s="82"/>
      <c r="AP204" s="83"/>
      <c r="AQ204" s="44">
        <f t="shared" si="40"/>
        <v>0</v>
      </c>
      <c r="AR204" s="81"/>
      <c r="AS204" s="82"/>
      <c r="AT204" s="83"/>
      <c r="AU204" s="44">
        <f t="shared" si="41"/>
        <v>0</v>
      </c>
      <c r="AV204" s="81"/>
      <c r="AW204" s="82"/>
      <c r="AX204" s="83"/>
      <c r="AY204" s="44">
        <f t="shared" si="42"/>
        <v>0</v>
      </c>
      <c r="AZ204" s="81"/>
      <c r="BA204" s="82"/>
      <c r="BB204" s="83"/>
      <c r="BC204" s="44">
        <f t="shared" si="43"/>
        <v>0</v>
      </c>
      <c r="BD204" s="81"/>
      <c r="BE204" s="82"/>
      <c r="BF204" s="83"/>
      <c r="BG204" s="44">
        <f t="shared" si="44"/>
        <v>0</v>
      </c>
      <c r="BH204" s="81"/>
      <c r="BI204" s="82"/>
      <c r="BJ204" s="83"/>
      <c r="BK204" s="44">
        <f t="shared" si="45"/>
        <v>0</v>
      </c>
    </row>
    <row r="205" spans="1:63" ht="14.25" customHeight="1" x14ac:dyDescent="0.25">
      <c r="A205" s="41"/>
      <c r="B205" s="42"/>
      <c r="C205" s="42"/>
      <c r="D205" s="35">
        <v>171</v>
      </c>
      <c r="E205" s="84"/>
      <c r="F205" s="42"/>
      <c r="G205" s="48" t="str">
        <f t="shared" si="28"/>
        <v/>
      </c>
      <c r="H205" s="25" t="str">
        <f t="array" ref="H205">IF(I205="","",IFERROR(INDEX(Lid!$F:$F,MATCH($E205,Lid!$A:$A,0)),""))</f>
        <v/>
      </c>
      <c r="I205" s="93" t="str">
        <f t="shared" si="29"/>
        <v/>
      </c>
      <c r="J205" s="48" t="str">
        <f t="shared" si="30"/>
        <v/>
      </c>
      <c r="K205" s="25" t="str">
        <f>IF(I205="","",IFERROR($D$6&amp;" "&amp;LEFT(INDEX(Lid!$B:$B,MATCH($E205,Lid!$A:$A,0)),1)&amp;MID(INDEX(Lid!$B:$B,MATCH($E205,Lid!$A:$A,0)),FIND(" ",INDEX(Lid!$B:$B,MATCH($E205,Lid!$A:$A,0))),256),""))</f>
        <v/>
      </c>
      <c r="L205" s="44" t="str">
        <f t="shared" si="31"/>
        <v/>
      </c>
      <c r="M205" s="44" t="str">
        <f t="shared" si="32"/>
        <v/>
      </c>
      <c r="N205" s="44" t="str">
        <f t="shared" si="33"/>
        <v/>
      </c>
      <c r="O205" s="42"/>
      <c r="P205" s="81"/>
      <c r="Q205" s="82"/>
      <c r="R205" s="83"/>
      <c r="S205" s="44">
        <f t="shared" si="34"/>
        <v>0</v>
      </c>
      <c r="T205" s="81"/>
      <c r="U205" s="82"/>
      <c r="V205" s="83"/>
      <c r="W205" s="44">
        <f t="shared" si="35"/>
        <v>0</v>
      </c>
      <c r="X205" s="81"/>
      <c r="Y205" s="82"/>
      <c r="Z205" s="83"/>
      <c r="AA205" s="44">
        <f t="shared" si="36"/>
        <v>0</v>
      </c>
      <c r="AB205" s="81"/>
      <c r="AC205" s="82"/>
      <c r="AD205" s="83"/>
      <c r="AE205" s="44">
        <f t="shared" si="37"/>
        <v>0</v>
      </c>
      <c r="AF205" s="81"/>
      <c r="AG205" s="82"/>
      <c r="AH205" s="83"/>
      <c r="AI205" s="44">
        <f t="shared" si="38"/>
        <v>0</v>
      </c>
      <c r="AJ205" s="81"/>
      <c r="AK205" s="82"/>
      <c r="AL205" s="83"/>
      <c r="AM205" s="44">
        <f t="shared" si="39"/>
        <v>0</v>
      </c>
      <c r="AN205" s="81"/>
      <c r="AO205" s="82"/>
      <c r="AP205" s="83"/>
      <c r="AQ205" s="44">
        <f t="shared" si="40"/>
        <v>0</v>
      </c>
      <c r="AR205" s="81"/>
      <c r="AS205" s="82"/>
      <c r="AT205" s="83"/>
      <c r="AU205" s="44">
        <f t="shared" si="41"/>
        <v>0</v>
      </c>
      <c r="AV205" s="81"/>
      <c r="AW205" s="82"/>
      <c r="AX205" s="83"/>
      <c r="AY205" s="44">
        <f t="shared" si="42"/>
        <v>0</v>
      </c>
      <c r="AZ205" s="81"/>
      <c r="BA205" s="82"/>
      <c r="BB205" s="83"/>
      <c r="BC205" s="44">
        <f t="shared" si="43"/>
        <v>0</v>
      </c>
      <c r="BD205" s="81"/>
      <c r="BE205" s="82"/>
      <c r="BF205" s="83"/>
      <c r="BG205" s="44">
        <f t="shared" si="44"/>
        <v>0</v>
      </c>
      <c r="BH205" s="81"/>
      <c r="BI205" s="82"/>
      <c r="BJ205" s="83"/>
      <c r="BK205" s="44">
        <f t="shared" si="45"/>
        <v>0</v>
      </c>
    </row>
    <row r="206" spans="1:63" ht="14.25" customHeight="1" x14ac:dyDescent="0.25">
      <c r="A206" s="41"/>
      <c r="B206" s="42"/>
      <c r="C206" s="42"/>
      <c r="D206" s="35">
        <v>172</v>
      </c>
      <c r="E206" s="84"/>
      <c r="F206" s="42"/>
      <c r="G206" s="48" t="str">
        <f t="shared" si="28"/>
        <v/>
      </c>
      <c r="H206" s="25" t="str">
        <f t="array" ref="H206">IF(I206="","",IFERROR(INDEX(Lid!$F:$F,MATCH($E206,Lid!$A:$A,0)),""))</f>
        <v/>
      </c>
      <c r="I206" s="93" t="str">
        <f t="shared" si="29"/>
        <v/>
      </c>
      <c r="J206" s="48" t="str">
        <f t="shared" si="30"/>
        <v/>
      </c>
      <c r="K206" s="25" t="str">
        <f>IF(I206="","",IFERROR($D$6&amp;" "&amp;LEFT(INDEX(Lid!$B:$B,MATCH($E206,Lid!$A:$A,0)),1)&amp;MID(INDEX(Lid!$B:$B,MATCH($E206,Lid!$A:$A,0)),FIND(" ",INDEX(Lid!$B:$B,MATCH($E206,Lid!$A:$A,0))),256),""))</f>
        <v/>
      </c>
      <c r="L206" s="44" t="str">
        <f t="shared" si="31"/>
        <v/>
      </c>
      <c r="M206" s="44" t="str">
        <f t="shared" si="32"/>
        <v/>
      </c>
      <c r="N206" s="44" t="str">
        <f t="shared" si="33"/>
        <v/>
      </c>
      <c r="O206" s="42"/>
      <c r="P206" s="81"/>
      <c r="Q206" s="82"/>
      <c r="R206" s="83"/>
      <c r="S206" s="44">
        <f t="shared" si="34"/>
        <v>0</v>
      </c>
      <c r="T206" s="81"/>
      <c r="U206" s="82"/>
      <c r="V206" s="83"/>
      <c r="W206" s="44">
        <f t="shared" si="35"/>
        <v>0</v>
      </c>
      <c r="X206" s="81"/>
      <c r="Y206" s="82"/>
      <c r="Z206" s="83"/>
      <c r="AA206" s="44">
        <f t="shared" si="36"/>
        <v>0</v>
      </c>
      <c r="AB206" s="81"/>
      <c r="AC206" s="82"/>
      <c r="AD206" s="83"/>
      <c r="AE206" s="44">
        <f t="shared" si="37"/>
        <v>0</v>
      </c>
      <c r="AF206" s="81"/>
      <c r="AG206" s="82"/>
      <c r="AH206" s="83"/>
      <c r="AI206" s="44">
        <f t="shared" si="38"/>
        <v>0</v>
      </c>
      <c r="AJ206" s="81"/>
      <c r="AK206" s="82"/>
      <c r="AL206" s="83"/>
      <c r="AM206" s="44">
        <f t="shared" si="39"/>
        <v>0</v>
      </c>
      <c r="AN206" s="81"/>
      <c r="AO206" s="82"/>
      <c r="AP206" s="83"/>
      <c r="AQ206" s="44">
        <f t="shared" si="40"/>
        <v>0</v>
      </c>
      <c r="AR206" s="81"/>
      <c r="AS206" s="82"/>
      <c r="AT206" s="83"/>
      <c r="AU206" s="44">
        <f t="shared" si="41"/>
        <v>0</v>
      </c>
      <c r="AV206" s="81"/>
      <c r="AW206" s="82"/>
      <c r="AX206" s="83"/>
      <c r="AY206" s="44">
        <f t="shared" si="42"/>
        <v>0</v>
      </c>
      <c r="AZ206" s="81"/>
      <c r="BA206" s="82"/>
      <c r="BB206" s="83"/>
      <c r="BC206" s="44">
        <f t="shared" si="43"/>
        <v>0</v>
      </c>
      <c r="BD206" s="81"/>
      <c r="BE206" s="82"/>
      <c r="BF206" s="83"/>
      <c r="BG206" s="44">
        <f t="shared" si="44"/>
        <v>0</v>
      </c>
      <c r="BH206" s="81"/>
      <c r="BI206" s="82"/>
      <c r="BJ206" s="83"/>
      <c r="BK206" s="44">
        <f t="shared" si="45"/>
        <v>0</v>
      </c>
    </row>
    <row r="207" spans="1:63" ht="14.25" customHeight="1" x14ac:dyDescent="0.25">
      <c r="A207" s="41"/>
      <c r="B207" s="42"/>
      <c r="C207" s="42"/>
      <c r="D207" s="35">
        <v>173</v>
      </c>
      <c r="E207" s="84"/>
      <c r="F207" s="42"/>
      <c r="G207" s="48" t="str">
        <f t="shared" si="28"/>
        <v/>
      </c>
      <c r="H207" s="25" t="str">
        <f t="array" ref="H207">IF(I207="","",IFERROR(INDEX(Lid!$F:$F,MATCH($E207,Lid!$A:$A,0)),""))</f>
        <v/>
      </c>
      <c r="I207" s="93" t="str">
        <f t="shared" si="29"/>
        <v/>
      </c>
      <c r="J207" s="48" t="str">
        <f t="shared" si="30"/>
        <v/>
      </c>
      <c r="K207" s="25" t="str">
        <f>IF(I207="","",IFERROR($D$6&amp;" "&amp;LEFT(INDEX(Lid!$B:$B,MATCH($E207,Lid!$A:$A,0)),1)&amp;MID(INDEX(Lid!$B:$B,MATCH($E207,Lid!$A:$A,0)),FIND(" ",INDEX(Lid!$B:$B,MATCH($E207,Lid!$A:$A,0))),256),""))</f>
        <v/>
      </c>
      <c r="L207" s="44" t="str">
        <f t="shared" si="31"/>
        <v/>
      </c>
      <c r="M207" s="44" t="str">
        <f t="shared" si="32"/>
        <v/>
      </c>
      <c r="N207" s="44" t="str">
        <f t="shared" si="33"/>
        <v/>
      </c>
      <c r="O207" s="42"/>
      <c r="P207" s="81"/>
      <c r="Q207" s="82"/>
      <c r="R207" s="83"/>
      <c r="S207" s="44">
        <f t="shared" si="34"/>
        <v>0</v>
      </c>
      <c r="T207" s="81"/>
      <c r="U207" s="82"/>
      <c r="V207" s="83"/>
      <c r="W207" s="44">
        <f t="shared" si="35"/>
        <v>0</v>
      </c>
      <c r="X207" s="81"/>
      <c r="Y207" s="82"/>
      <c r="Z207" s="83"/>
      <c r="AA207" s="44">
        <f t="shared" si="36"/>
        <v>0</v>
      </c>
      <c r="AB207" s="81"/>
      <c r="AC207" s="82"/>
      <c r="AD207" s="83"/>
      <c r="AE207" s="44">
        <f t="shared" si="37"/>
        <v>0</v>
      </c>
      <c r="AF207" s="81"/>
      <c r="AG207" s="82"/>
      <c r="AH207" s="83"/>
      <c r="AI207" s="44">
        <f t="shared" si="38"/>
        <v>0</v>
      </c>
      <c r="AJ207" s="81"/>
      <c r="AK207" s="82"/>
      <c r="AL207" s="83"/>
      <c r="AM207" s="44">
        <f t="shared" si="39"/>
        <v>0</v>
      </c>
      <c r="AN207" s="81"/>
      <c r="AO207" s="82"/>
      <c r="AP207" s="83"/>
      <c r="AQ207" s="44">
        <f t="shared" si="40"/>
        <v>0</v>
      </c>
      <c r="AR207" s="81"/>
      <c r="AS207" s="82"/>
      <c r="AT207" s="83"/>
      <c r="AU207" s="44">
        <f t="shared" si="41"/>
        <v>0</v>
      </c>
      <c r="AV207" s="81"/>
      <c r="AW207" s="82"/>
      <c r="AX207" s="83"/>
      <c r="AY207" s="44">
        <f t="shared" si="42"/>
        <v>0</v>
      </c>
      <c r="AZ207" s="81"/>
      <c r="BA207" s="82"/>
      <c r="BB207" s="83"/>
      <c r="BC207" s="44">
        <f t="shared" si="43"/>
        <v>0</v>
      </c>
      <c r="BD207" s="81"/>
      <c r="BE207" s="82"/>
      <c r="BF207" s="83"/>
      <c r="BG207" s="44">
        <f t="shared" si="44"/>
        <v>0</v>
      </c>
      <c r="BH207" s="81"/>
      <c r="BI207" s="82"/>
      <c r="BJ207" s="83"/>
      <c r="BK207" s="44">
        <f t="shared" si="45"/>
        <v>0</v>
      </c>
    </row>
    <row r="208" spans="1:63" ht="14.25" customHeight="1" x14ac:dyDescent="0.25">
      <c r="A208" s="41"/>
      <c r="B208" s="42"/>
      <c r="C208" s="42"/>
      <c r="D208" s="35">
        <v>174</v>
      </c>
      <c r="E208" s="84"/>
      <c r="F208" s="42"/>
      <c r="G208" s="48" t="str">
        <f t="shared" si="28"/>
        <v/>
      </c>
      <c r="H208" s="25" t="str">
        <f t="array" ref="H208">IF(I208="","",IFERROR(INDEX(Lid!$F:$F,MATCH($E208,Lid!$A:$A,0)),""))</f>
        <v/>
      </c>
      <c r="I208" s="93" t="str">
        <f t="shared" si="29"/>
        <v/>
      </c>
      <c r="J208" s="48" t="str">
        <f t="shared" si="30"/>
        <v/>
      </c>
      <c r="K208" s="25" t="str">
        <f>IF(I208="","",IFERROR($D$6&amp;" "&amp;LEFT(INDEX(Lid!$B:$B,MATCH($E208,Lid!$A:$A,0)),1)&amp;MID(INDEX(Lid!$B:$B,MATCH($E208,Lid!$A:$A,0)),FIND(" ",INDEX(Lid!$B:$B,MATCH($E208,Lid!$A:$A,0))),256),""))</f>
        <v/>
      </c>
      <c r="L208" s="44" t="str">
        <f t="shared" si="31"/>
        <v/>
      </c>
      <c r="M208" s="44" t="str">
        <f t="shared" si="32"/>
        <v/>
      </c>
      <c r="N208" s="44" t="str">
        <f t="shared" si="33"/>
        <v/>
      </c>
      <c r="O208" s="42"/>
      <c r="P208" s="81"/>
      <c r="Q208" s="82"/>
      <c r="R208" s="83"/>
      <c r="S208" s="44">
        <f t="shared" si="34"/>
        <v>0</v>
      </c>
      <c r="T208" s="81"/>
      <c r="U208" s="82"/>
      <c r="V208" s="83"/>
      <c r="W208" s="44">
        <f t="shared" si="35"/>
        <v>0</v>
      </c>
      <c r="X208" s="81"/>
      <c r="Y208" s="82"/>
      <c r="Z208" s="83"/>
      <c r="AA208" s="44">
        <f t="shared" si="36"/>
        <v>0</v>
      </c>
      <c r="AB208" s="81"/>
      <c r="AC208" s="82"/>
      <c r="AD208" s="83"/>
      <c r="AE208" s="44">
        <f t="shared" si="37"/>
        <v>0</v>
      </c>
      <c r="AF208" s="81"/>
      <c r="AG208" s="82"/>
      <c r="AH208" s="83"/>
      <c r="AI208" s="44">
        <f t="shared" si="38"/>
        <v>0</v>
      </c>
      <c r="AJ208" s="81"/>
      <c r="AK208" s="82"/>
      <c r="AL208" s="83"/>
      <c r="AM208" s="44">
        <f t="shared" si="39"/>
        <v>0</v>
      </c>
      <c r="AN208" s="81"/>
      <c r="AO208" s="82"/>
      <c r="AP208" s="83"/>
      <c r="AQ208" s="44">
        <f t="shared" si="40"/>
        <v>0</v>
      </c>
      <c r="AR208" s="81"/>
      <c r="AS208" s="82"/>
      <c r="AT208" s="83"/>
      <c r="AU208" s="44">
        <f t="shared" si="41"/>
        <v>0</v>
      </c>
      <c r="AV208" s="81"/>
      <c r="AW208" s="82"/>
      <c r="AX208" s="83"/>
      <c r="AY208" s="44">
        <f t="shared" si="42"/>
        <v>0</v>
      </c>
      <c r="AZ208" s="81"/>
      <c r="BA208" s="82"/>
      <c r="BB208" s="83"/>
      <c r="BC208" s="44">
        <f t="shared" si="43"/>
        <v>0</v>
      </c>
      <c r="BD208" s="81"/>
      <c r="BE208" s="82"/>
      <c r="BF208" s="83"/>
      <c r="BG208" s="44">
        <f t="shared" si="44"/>
        <v>0</v>
      </c>
      <c r="BH208" s="81"/>
      <c r="BI208" s="82"/>
      <c r="BJ208" s="83"/>
      <c r="BK208" s="44">
        <f t="shared" si="45"/>
        <v>0</v>
      </c>
    </row>
    <row r="209" spans="1:63" ht="14.25" customHeight="1" x14ac:dyDescent="0.25">
      <c r="A209" s="41"/>
      <c r="B209" s="42"/>
      <c r="C209" s="42"/>
      <c r="D209" s="35">
        <v>175</v>
      </c>
      <c r="E209" s="84"/>
      <c r="F209" s="42"/>
      <c r="G209" s="48" t="str">
        <f t="shared" si="28"/>
        <v/>
      </c>
      <c r="H209" s="25" t="str">
        <f t="array" ref="H209">IF(I209="","",IFERROR(INDEX(Lid!$F:$F,MATCH($E209,Lid!$A:$A,0)),""))</f>
        <v/>
      </c>
      <c r="I209" s="93" t="str">
        <f t="shared" si="29"/>
        <v/>
      </c>
      <c r="J209" s="48" t="str">
        <f t="shared" si="30"/>
        <v/>
      </c>
      <c r="K209" s="25" t="str">
        <f>IF(I209="","",IFERROR($D$6&amp;" "&amp;LEFT(INDEX(Lid!$B:$B,MATCH($E209,Lid!$A:$A,0)),1)&amp;MID(INDEX(Lid!$B:$B,MATCH($E209,Lid!$A:$A,0)),FIND(" ",INDEX(Lid!$B:$B,MATCH($E209,Lid!$A:$A,0))),256),""))</f>
        <v/>
      </c>
      <c r="L209" s="44" t="str">
        <f t="shared" si="31"/>
        <v/>
      </c>
      <c r="M209" s="44" t="str">
        <f t="shared" si="32"/>
        <v/>
      </c>
      <c r="N209" s="44" t="str">
        <f t="shared" si="33"/>
        <v/>
      </c>
      <c r="O209" s="42"/>
      <c r="P209" s="81"/>
      <c r="Q209" s="82"/>
      <c r="R209" s="83"/>
      <c r="S209" s="44">
        <f t="shared" si="34"/>
        <v>0</v>
      </c>
      <c r="T209" s="81"/>
      <c r="U209" s="82"/>
      <c r="V209" s="83"/>
      <c r="W209" s="44">
        <f t="shared" si="35"/>
        <v>0</v>
      </c>
      <c r="X209" s="81"/>
      <c r="Y209" s="82"/>
      <c r="Z209" s="83"/>
      <c r="AA209" s="44">
        <f t="shared" si="36"/>
        <v>0</v>
      </c>
      <c r="AB209" s="81"/>
      <c r="AC209" s="82"/>
      <c r="AD209" s="83"/>
      <c r="AE209" s="44">
        <f t="shared" si="37"/>
        <v>0</v>
      </c>
      <c r="AF209" s="81"/>
      <c r="AG209" s="82"/>
      <c r="AH209" s="83"/>
      <c r="AI209" s="44">
        <f t="shared" si="38"/>
        <v>0</v>
      </c>
      <c r="AJ209" s="81"/>
      <c r="AK209" s="82"/>
      <c r="AL209" s="83"/>
      <c r="AM209" s="44">
        <f t="shared" si="39"/>
        <v>0</v>
      </c>
      <c r="AN209" s="81"/>
      <c r="AO209" s="82"/>
      <c r="AP209" s="83"/>
      <c r="AQ209" s="44">
        <f t="shared" si="40"/>
        <v>0</v>
      </c>
      <c r="AR209" s="81"/>
      <c r="AS209" s="82"/>
      <c r="AT209" s="83"/>
      <c r="AU209" s="44">
        <f t="shared" si="41"/>
        <v>0</v>
      </c>
      <c r="AV209" s="81"/>
      <c r="AW209" s="82"/>
      <c r="AX209" s="83"/>
      <c r="AY209" s="44">
        <f t="shared" si="42"/>
        <v>0</v>
      </c>
      <c r="AZ209" s="81"/>
      <c r="BA209" s="82"/>
      <c r="BB209" s="83"/>
      <c r="BC209" s="44">
        <f t="shared" si="43"/>
        <v>0</v>
      </c>
      <c r="BD209" s="81"/>
      <c r="BE209" s="82"/>
      <c r="BF209" s="83"/>
      <c r="BG209" s="44">
        <f t="shared" si="44"/>
        <v>0</v>
      </c>
      <c r="BH209" s="81"/>
      <c r="BI209" s="82"/>
      <c r="BJ209" s="83"/>
      <c r="BK209" s="44">
        <f t="shared" si="45"/>
        <v>0</v>
      </c>
    </row>
    <row r="210" spans="1:63" ht="14.25" customHeight="1" x14ac:dyDescent="0.25">
      <c r="A210" s="41"/>
      <c r="B210" s="42"/>
      <c r="C210" s="42"/>
      <c r="D210" s="35">
        <v>176</v>
      </c>
      <c r="E210" s="84"/>
      <c r="F210" s="42"/>
      <c r="G210" s="48" t="str">
        <f t="shared" si="28"/>
        <v/>
      </c>
      <c r="H210" s="25" t="str">
        <f t="array" ref="H210">IF(I210="","",IFERROR(INDEX(Lid!$F:$F,MATCH($E210,Lid!$A:$A,0)),""))</f>
        <v/>
      </c>
      <c r="I210" s="93" t="str">
        <f t="shared" si="29"/>
        <v/>
      </c>
      <c r="J210" s="48" t="str">
        <f t="shared" si="30"/>
        <v/>
      </c>
      <c r="K210" s="25" t="str">
        <f>IF(I210="","",IFERROR($D$6&amp;" "&amp;LEFT(INDEX(Lid!$B:$B,MATCH($E210,Lid!$A:$A,0)),1)&amp;MID(INDEX(Lid!$B:$B,MATCH($E210,Lid!$A:$A,0)),FIND(" ",INDEX(Lid!$B:$B,MATCH($E210,Lid!$A:$A,0))),256),""))</f>
        <v/>
      </c>
      <c r="L210" s="44" t="str">
        <f t="shared" si="31"/>
        <v/>
      </c>
      <c r="M210" s="44" t="str">
        <f t="shared" si="32"/>
        <v/>
      </c>
      <c r="N210" s="44" t="str">
        <f t="shared" si="33"/>
        <v/>
      </c>
      <c r="O210" s="42"/>
      <c r="P210" s="81"/>
      <c r="Q210" s="82"/>
      <c r="R210" s="83"/>
      <c r="S210" s="44">
        <f t="shared" si="34"/>
        <v>0</v>
      </c>
      <c r="T210" s="81"/>
      <c r="U210" s="82"/>
      <c r="V210" s="83"/>
      <c r="W210" s="44">
        <f t="shared" si="35"/>
        <v>0</v>
      </c>
      <c r="X210" s="81"/>
      <c r="Y210" s="82"/>
      <c r="Z210" s="83"/>
      <c r="AA210" s="44">
        <f t="shared" si="36"/>
        <v>0</v>
      </c>
      <c r="AB210" s="81"/>
      <c r="AC210" s="82"/>
      <c r="AD210" s="83"/>
      <c r="AE210" s="44">
        <f t="shared" si="37"/>
        <v>0</v>
      </c>
      <c r="AF210" s="81"/>
      <c r="AG210" s="82"/>
      <c r="AH210" s="83"/>
      <c r="AI210" s="44">
        <f t="shared" si="38"/>
        <v>0</v>
      </c>
      <c r="AJ210" s="81"/>
      <c r="AK210" s="82"/>
      <c r="AL210" s="83"/>
      <c r="AM210" s="44">
        <f t="shared" si="39"/>
        <v>0</v>
      </c>
      <c r="AN210" s="81"/>
      <c r="AO210" s="82"/>
      <c r="AP210" s="83"/>
      <c r="AQ210" s="44">
        <f t="shared" si="40"/>
        <v>0</v>
      </c>
      <c r="AR210" s="81"/>
      <c r="AS210" s="82"/>
      <c r="AT210" s="83"/>
      <c r="AU210" s="44">
        <f t="shared" si="41"/>
        <v>0</v>
      </c>
      <c r="AV210" s="81"/>
      <c r="AW210" s="82"/>
      <c r="AX210" s="83"/>
      <c r="AY210" s="44">
        <f t="shared" si="42"/>
        <v>0</v>
      </c>
      <c r="AZ210" s="81"/>
      <c r="BA210" s="82"/>
      <c r="BB210" s="83"/>
      <c r="BC210" s="44">
        <f t="shared" si="43"/>
        <v>0</v>
      </c>
      <c r="BD210" s="81"/>
      <c r="BE210" s="82"/>
      <c r="BF210" s="83"/>
      <c r="BG210" s="44">
        <f t="shared" si="44"/>
        <v>0</v>
      </c>
      <c r="BH210" s="81"/>
      <c r="BI210" s="82"/>
      <c r="BJ210" s="83"/>
      <c r="BK210" s="44">
        <f t="shared" si="45"/>
        <v>0</v>
      </c>
    </row>
    <row r="211" spans="1:63" ht="14.25" customHeight="1" x14ac:dyDescent="0.25">
      <c r="A211" s="41"/>
      <c r="B211" s="42"/>
      <c r="C211" s="42"/>
      <c r="D211" s="35">
        <v>177</v>
      </c>
      <c r="E211" s="84"/>
      <c r="F211" s="42"/>
      <c r="G211" s="48" t="str">
        <f t="shared" si="28"/>
        <v/>
      </c>
      <c r="H211" s="25" t="str">
        <f t="array" ref="H211">IF(I211="","",IFERROR(INDEX(Lid!$F:$F,MATCH($E211,Lid!$A:$A,0)),""))</f>
        <v/>
      </c>
      <c r="I211" s="93" t="str">
        <f t="shared" si="29"/>
        <v/>
      </c>
      <c r="J211" s="48" t="str">
        <f t="shared" si="30"/>
        <v/>
      </c>
      <c r="K211" s="25" t="str">
        <f>IF(I211="","",IFERROR($D$6&amp;" "&amp;LEFT(INDEX(Lid!$B:$B,MATCH($E211,Lid!$A:$A,0)),1)&amp;MID(INDEX(Lid!$B:$B,MATCH($E211,Lid!$A:$A,0)),FIND(" ",INDEX(Lid!$B:$B,MATCH($E211,Lid!$A:$A,0))),256),""))</f>
        <v/>
      </c>
      <c r="L211" s="44" t="str">
        <f t="shared" si="31"/>
        <v/>
      </c>
      <c r="M211" s="44" t="str">
        <f t="shared" si="32"/>
        <v/>
      </c>
      <c r="N211" s="44" t="str">
        <f t="shared" si="33"/>
        <v/>
      </c>
      <c r="O211" s="42"/>
      <c r="P211" s="81"/>
      <c r="Q211" s="82"/>
      <c r="R211" s="83"/>
      <c r="S211" s="44">
        <f t="shared" si="34"/>
        <v>0</v>
      </c>
      <c r="T211" s="81"/>
      <c r="U211" s="82"/>
      <c r="V211" s="83"/>
      <c r="W211" s="44">
        <f t="shared" si="35"/>
        <v>0</v>
      </c>
      <c r="X211" s="81"/>
      <c r="Y211" s="82"/>
      <c r="Z211" s="83"/>
      <c r="AA211" s="44">
        <f t="shared" si="36"/>
        <v>0</v>
      </c>
      <c r="AB211" s="81"/>
      <c r="AC211" s="82"/>
      <c r="AD211" s="83"/>
      <c r="AE211" s="44">
        <f t="shared" si="37"/>
        <v>0</v>
      </c>
      <c r="AF211" s="81"/>
      <c r="AG211" s="82"/>
      <c r="AH211" s="83"/>
      <c r="AI211" s="44">
        <f t="shared" si="38"/>
        <v>0</v>
      </c>
      <c r="AJ211" s="81"/>
      <c r="AK211" s="82"/>
      <c r="AL211" s="83"/>
      <c r="AM211" s="44">
        <f t="shared" si="39"/>
        <v>0</v>
      </c>
      <c r="AN211" s="81"/>
      <c r="AO211" s="82"/>
      <c r="AP211" s="83"/>
      <c r="AQ211" s="44">
        <f t="shared" si="40"/>
        <v>0</v>
      </c>
      <c r="AR211" s="81"/>
      <c r="AS211" s="82"/>
      <c r="AT211" s="83"/>
      <c r="AU211" s="44">
        <f t="shared" si="41"/>
        <v>0</v>
      </c>
      <c r="AV211" s="81"/>
      <c r="AW211" s="82"/>
      <c r="AX211" s="83"/>
      <c r="AY211" s="44">
        <f t="shared" si="42"/>
        <v>0</v>
      </c>
      <c r="AZ211" s="81"/>
      <c r="BA211" s="82"/>
      <c r="BB211" s="83"/>
      <c r="BC211" s="44">
        <f t="shared" si="43"/>
        <v>0</v>
      </c>
      <c r="BD211" s="81"/>
      <c r="BE211" s="82"/>
      <c r="BF211" s="83"/>
      <c r="BG211" s="44">
        <f t="shared" si="44"/>
        <v>0</v>
      </c>
      <c r="BH211" s="81"/>
      <c r="BI211" s="82"/>
      <c r="BJ211" s="83"/>
      <c r="BK211" s="44">
        <f t="shared" si="45"/>
        <v>0</v>
      </c>
    </row>
    <row r="212" spans="1:63" ht="14.25" customHeight="1" x14ac:dyDescent="0.25">
      <c r="A212" s="41"/>
      <c r="B212" s="42"/>
      <c r="C212" s="42"/>
      <c r="D212" s="35">
        <v>178</v>
      </c>
      <c r="E212" s="84"/>
      <c r="F212" s="42"/>
      <c r="G212" s="48" t="str">
        <f t="shared" si="28"/>
        <v/>
      </c>
      <c r="H212" s="25" t="str">
        <f t="array" ref="H212">IF(I212="","",IFERROR(INDEX(Lid!$F:$F,MATCH($E212,Lid!$A:$A,0)),""))</f>
        <v/>
      </c>
      <c r="I212" s="93" t="str">
        <f t="shared" si="29"/>
        <v/>
      </c>
      <c r="J212" s="48" t="str">
        <f t="shared" si="30"/>
        <v/>
      </c>
      <c r="K212" s="25" t="str">
        <f>IF(I212="","",IFERROR($D$6&amp;" "&amp;LEFT(INDEX(Lid!$B:$B,MATCH($E212,Lid!$A:$A,0)),1)&amp;MID(INDEX(Lid!$B:$B,MATCH($E212,Lid!$A:$A,0)),FIND(" ",INDEX(Lid!$B:$B,MATCH($E212,Lid!$A:$A,0))),256),""))</f>
        <v/>
      </c>
      <c r="L212" s="44" t="str">
        <f t="shared" si="31"/>
        <v/>
      </c>
      <c r="M212" s="44" t="str">
        <f t="shared" si="32"/>
        <v/>
      </c>
      <c r="N212" s="44" t="str">
        <f t="shared" si="33"/>
        <v/>
      </c>
      <c r="O212" s="42"/>
      <c r="P212" s="81"/>
      <c r="Q212" s="82"/>
      <c r="R212" s="83"/>
      <c r="S212" s="44">
        <f t="shared" si="34"/>
        <v>0</v>
      </c>
      <c r="T212" s="81"/>
      <c r="U212" s="82"/>
      <c r="V212" s="83"/>
      <c r="W212" s="44">
        <f t="shared" si="35"/>
        <v>0</v>
      </c>
      <c r="X212" s="81"/>
      <c r="Y212" s="82"/>
      <c r="Z212" s="83"/>
      <c r="AA212" s="44">
        <f t="shared" si="36"/>
        <v>0</v>
      </c>
      <c r="AB212" s="81"/>
      <c r="AC212" s="82"/>
      <c r="AD212" s="83"/>
      <c r="AE212" s="44">
        <f t="shared" si="37"/>
        <v>0</v>
      </c>
      <c r="AF212" s="81"/>
      <c r="AG212" s="82"/>
      <c r="AH212" s="83"/>
      <c r="AI212" s="44">
        <f t="shared" si="38"/>
        <v>0</v>
      </c>
      <c r="AJ212" s="81"/>
      <c r="AK212" s="82"/>
      <c r="AL212" s="83"/>
      <c r="AM212" s="44">
        <f t="shared" si="39"/>
        <v>0</v>
      </c>
      <c r="AN212" s="81"/>
      <c r="AO212" s="82"/>
      <c r="AP212" s="83"/>
      <c r="AQ212" s="44">
        <f t="shared" si="40"/>
        <v>0</v>
      </c>
      <c r="AR212" s="81"/>
      <c r="AS212" s="82"/>
      <c r="AT212" s="83"/>
      <c r="AU212" s="44">
        <f t="shared" si="41"/>
        <v>0</v>
      </c>
      <c r="AV212" s="81"/>
      <c r="AW212" s="82"/>
      <c r="AX212" s="83"/>
      <c r="AY212" s="44">
        <f t="shared" si="42"/>
        <v>0</v>
      </c>
      <c r="AZ212" s="81"/>
      <c r="BA212" s="82"/>
      <c r="BB212" s="83"/>
      <c r="BC212" s="44">
        <f t="shared" si="43"/>
        <v>0</v>
      </c>
      <c r="BD212" s="81"/>
      <c r="BE212" s="82"/>
      <c r="BF212" s="83"/>
      <c r="BG212" s="44">
        <f t="shared" si="44"/>
        <v>0</v>
      </c>
      <c r="BH212" s="81"/>
      <c r="BI212" s="82"/>
      <c r="BJ212" s="83"/>
      <c r="BK212" s="44">
        <f t="shared" si="45"/>
        <v>0</v>
      </c>
    </row>
    <row r="213" spans="1:63" ht="14.25" customHeight="1" x14ac:dyDescent="0.25">
      <c r="A213" s="41"/>
      <c r="B213" s="42"/>
      <c r="C213" s="42"/>
      <c r="D213" s="35">
        <v>179</v>
      </c>
      <c r="E213" s="84"/>
      <c r="F213" s="42"/>
      <c r="G213" s="48" t="str">
        <f t="shared" si="28"/>
        <v/>
      </c>
      <c r="H213" s="25" t="str">
        <f t="array" ref="H213">IF(I213="","",IFERROR(INDEX(Lid!$F:$F,MATCH($E213,Lid!$A:$A,0)),""))</f>
        <v/>
      </c>
      <c r="I213" s="93" t="str">
        <f t="shared" si="29"/>
        <v/>
      </c>
      <c r="J213" s="48" t="str">
        <f t="shared" si="30"/>
        <v/>
      </c>
      <c r="K213" s="25" t="str">
        <f>IF(I213="","",IFERROR($D$6&amp;" "&amp;LEFT(INDEX(Lid!$B:$B,MATCH($E213,Lid!$A:$A,0)),1)&amp;MID(INDEX(Lid!$B:$B,MATCH($E213,Lid!$A:$A,0)),FIND(" ",INDEX(Lid!$B:$B,MATCH($E213,Lid!$A:$A,0))),256),""))</f>
        <v/>
      </c>
      <c r="L213" s="44" t="str">
        <f t="shared" si="31"/>
        <v/>
      </c>
      <c r="M213" s="44" t="str">
        <f t="shared" si="32"/>
        <v/>
      </c>
      <c r="N213" s="44" t="str">
        <f t="shared" si="33"/>
        <v/>
      </c>
      <c r="O213" s="42"/>
      <c r="P213" s="81"/>
      <c r="Q213" s="82"/>
      <c r="R213" s="83"/>
      <c r="S213" s="44">
        <f t="shared" si="34"/>
        <v>0</v>
      </c>
      <c r="T213" s="81"/>
      <c r="U213" s="82"/>
      <c r="V213" s="83"/>
      <c r="W213" s="44">
        <f t="shared" si="35"/>
        <v>0</v>
      </c>
      <c r="X213" s="81"/>
      <c r="Y213" s="82"/>
      <c r="Z213" s="83"/>
      <c r="AA213" s="44">
        <f t="shared" si="36"/>
        <v>0</v>
      </c>
      <c r="AB213" s="81"/>
      <c r="AC213" s="82"/>
      <c r="AD213" s="83"/>
      <c r="AE213" s="44">
        <f t="shared" si="37"/>
        <v>0</v>
      </c>
      <c r="AF213" s="81"/>
      <c r="AG213" s="82"/>
      <c r="AH213" s="83"/>
      <c r="AI213" s="44">
        <f t="shared" si="38"/>
        <v>0</v>
      </c>
      <c r="AJ213" s="81"/>
      <c r="AK213" s="82"/>
      <c r="AL213" s="83"/>
      <c r="AM213" s="44">
        <f t="shared" si="39"/>
        <v>0</v>
      </c>
      <c r="AN213" s="81"/>
      <c r="AO213" s="82"/>
      <c r="AP213" s="83"/>
      <c r="AQ213" s="44">
        <f t="shared" si="40"/>
        <v>0</v>
      </c>
      <c r="AR213" s="81"/>
      <c r="AS213" s="82"/>
      <c r="AT213" s="83"/>
      <c r="AU213" s="44">
        <f t="shared" si="41"/>
        <v>0</v>
      </c>
      <c r="AV213" s="81"/>
      <c r="AW213" s="82"/>
      <c r="AX213" s="83"/>
      <c r="AY213" s="44">
        <f t="shared" si="42"/>
        <v>0</v>
      </c>
      <c r="AZ213" s="81"/>
      <c r="BA213" s="82"/>
      <c r="BB213" s="83"/>
      <c r="BC213" s="44">
        <f t="shared" si="43"/>
        <v>0</v>
      </c>
      <c r="BD213" s="81"/>
      <c r="BE213" s="82"/>
      <c r="BF213" s="83"/>
      <c r="BG213" s="44">
        <f t="shared" si="44"/>
        <v>0</v>
      </c>
      <c r="BH213" s="81"/>
      <c r="BI213" s="82"/>
      <c r="BJ213" s="83"/>
      <c r="BK213" s="44">
        <f t="shared" si="45"/>
        <v>0</v>
      </c>
    </row>
    <row r="214" spans="1:63" ht="14.25" customHeight="1" x14ac:dyDescent="0.25">
      <c r="A214" s="41"/>
      <c r="B214" s="42"/>
      <c r="C214" s="42"/>
      <c r="D214" s="35">
        <v>180</v>
      </c>
      <c r="E214" s="84"/>
      <c r="F214" s="42"/>
      <c r="G214" s="48" t="str">
        <f t="shared" si="28"/>
        <v/>
      </c>
      <c r="H214" s="25" t="str">
        <f t="array" ref="H214">IF(I214="","",IFERROR(INDEX(Lid!$F:$F,MATCH($E214,Lid!$A:$A,0)),""))</f>
        <v/>
      </c>
      <c r="I214" s="93" t="str">
        <f t="shared" si="29"/>
        <v/>
      </c>
      <c r="J214" s="48" t="str">
        <f t="shared" si="30"/>
        <v/>
      </c>
      <c r="K214" s="25" t="str">
        <f>IF(I214="","",IFERROR($D$6&amp;" "&amp;LEFT(INDEX(Lid!$B:$B,MATCH($E214,Lid!$A:$A,0)),1)&amp;MID(INDEX(Lid!$B:$B,MATCH($E214,Lid!$A:$A,0)),FIND(" ",INDEX(Lid!$B:$B,MATCH($E214,Lid!$A:$A,0))),256),""))</f>
        <v/>
      </c>
      <c r="L214" s="44" t="str">
        <f t="shared" si="31"/>
        <v/>
      </c>
      <c r="M214" s="44" t="str">
        <f t="shared" si="32"/>
        <v/>
      </c>
      <c r="N214" s="44" t="str">
        <f t="shared" si="33"/>
        <v/>
      </c>
      <c r="O214" s="42"/>
      <c r="P214" s="81"/>
      <c r="Q214" s="82"/>
      <c r="R214" s="83"/>
      <c r="S214" s="44">
        <f t="shared" si="34"/>
        <v>0</v>
      </c>
      <c r="T214" s="81"/>
      <c r="U214" s="82"/>
      <c r="V214" s="83"/>
      <c r="W214" s="44">
        <f t="shared" si="35"/>
        <v>0</v>
      </c>
      <c r="X214" s="81"/>
      <c r="Y214" s="82"/>
      <c r="Z214" s="83"/>
      <c r="AA214" s="44">
        <f t="shared" si="36"/>
        <v>0</v>
      </c>
      <c r="AB214" s="81"/>
      <c r="AC214" s="82"/>
      <c r="AD214" s="83"/>
      <c r="AE214" s="44">
        <f t="shared" si="37"/>
        <v>0</v>
      </c>
      <c r="AF214" s="81"/>
      <c r="AG214" s="82"/>
      <c r="AH214" s="83"/>
      <c r="AI214" s="44">
        <f t="shared" si="38"/>
        <v>0</v>
      </c>
      <c r="AJ214" s="81"/>
      <c r="AK214" s="82"/>
      <c r="AL214" s="83"/>
      <c r="AM214" s="44">
        <f t="shared" si="39"/>
        <v>0</v>
      </c>
      <c r="AN214" s="81"/>
      <c r="AO214" s="82"/>
      <c r="AP214" s="83"/>
      <c r="AQ214" s="44">
        <f t="shared" si="40"/>
        <v>0</v>
      </c>
      <c r="AR214" s="81"/>
      <c r="AS214" s="82"/>
      <c r="AT214" s="83"/>
      <c r="AU214" s="44">
        <f t="shared" si="41"/>
        <v>0</v>
      </c>
      <c r="AV214" s="81"/>
      <c r="AW214" s="82"/>
      <c r="AX214" s="83"/>
      <c r="AY214" s="44">
        <f t="shared" si="42"/>
        <v>0</v>
      </c>
      <c r="AZ214" s="81"/>
      <c r="BA214" s="82"/>
      <c r="BB214" s="83"/>
      <c r="BC214" s="44">
        <f t="shared" si="43"/>
        <v>0</v>
      </c>
      <c r="BD214" s="81"/>
      <c r="BE214" s="82"/>
      <c r="BF214" s="83"/>
      <c r="BG214" s="44">
        <f t="shared" si="44"/>
        <v>0</v>
      </c>
      <c r="BH214" s="81"/>
      <c r="BI214" s="82"/>
      <c r="BJ214" s="83"/>
      <c r="BK214" s="44">
        <f t="shared" si="45"/>
        <v>0</v>
      </c>
    </row>
    <row r="215" spans="1:63" ht="14.25" customHeight="1" x14ac:dyDescent="0.25">
      <c r="A215" s="41"/>
      <c r="B215" s="42"/>
      <c r="C215" s="42"/>
      <c r="D215" s="35">
        <v>181</v>
      </c>
      <c r="E215" s="84"/>
      <c r="F215" s="42"/>
      <c r="G215" s="48" t="str">
        <f t="shared" si="28"/>
        <v/>
      </c>
      <c r="H215" s="25" t="str">
        <f t="array" ref="H215">IF(I215="","",IFERROR(INDEX(Lid!$F:$F,MATCH($E215,Lid!$A:$A,0)),""))</f>
        <v/>
      </c>
      <c r="I215" s="93" t="str">
        <f t="shared" si="29"/>
        <v/>
      </c>
      <c r="J215" s="48" t="str">
        <f t="shared" si="30"/>
        <v/>
      </c>
      <c r="K215" s="25" t="str">
        <f>IF(I215="","",IFERROR($D$6&amp;" "&amp;LEFT(INDEX(Lid!$B:$B,MATCH($E215,Lid!$A:$A,0)),1)&amp;MID(INDEX(Lid!$B:$B,MATCH($E215,Lid!$A:$A,0)),FIND(" ",INDEX(Lid!$B:$B,MATCH($E215,Lid!$A:$A,0))),256),""))</f>
        <v/>
      </c>
      <c r="L215" s="44" t="str">
        <f t="shared" si="31"/>
        <v/>
      </c>
      <c r="M215" s="44" t="str">
        <f t="shared" si="32"/>
        <v/>
      </c>
      <c r="N215" s="44" t="str">
        <f t="shared" si="33"/>
        <v/>
      </c>
      <c r="O215" s="42"/>
      <c r="P215" s="81"/>
      <c r="Q215" s="82"/>
      <c r="R215" s="83"/>
      <c r="S215" s="44">
        <f t="shared" si="34"/>
        <v>0</v>
      </c>
      <c r="T215" s="81"/>
      <c r="U215" s="82"/>
      <c r="V215" s="83"/>
      <c r="W215" s="44">
        <f t="shared" si="35"/>
        <v>0</v>
      </c>
      <c r="X215" s="81"/>
      <c r="Y215" s="82"/>
      <c r="Z215" s="83"/>
      <c r="AA215" s="44">
        <f t="shared" si="36"/>
        <v>0</v>
      </c>
      <c r="AB215" s="81"/>
      <c r="AC215" s="82"/>
      <c r="AD215" s="83"/>
      <c r="AE215" s="44">
        <f t="shared" si="37"/>
        <v>0</v>
      </c>
      <c r="AF215" s="81"/>
      <c r="AG215" s="82"/>
      <c r="AH215" s="83"/>
      <c r="AI215" s="44">
        <f t="shared" si="38"/>
        <v>0</v>
      </c>
      <c r="AJ215" s="81"/>
      <c r="AK215" s="82"/>
      <c r="AL215" s="83"/>
      <c r="AM215" s="44">
        <f t="shared" si="39"/>
        <v>0</v>
      </c>
      <c r="AN215" s="81"/>
      <c r="AO215" s="82"/>
      <c r="AP215" s="83"/>
      <c r="AQ215" s="44">
        <f t="shared" si="40"/>
        <v>0</v>
      </c>
      <c r="AR215" s="81"/>
      <c r="AS215" s="82"/>
      <c r="AT215" s="83"/>
      <c r="AU215" s="44">
        <f t="shared" si="41"/>
        <v>0</v>
      </c>
      <c r="AV215" s="81"/>
      <c r="AW215" s="82"/>
      <c r="AX215" s="83"/>
      <c r="AY215" s="44">
        <f t="shared" si="42"/>
        <v>0</v>
      </c>
      <c r="AZ215" s="81"/>
      <c r="BA215" s="82"/>
      <c r="BB215" s="83"/>
      <c r="BC215" s="44">
        <f t="shared" si="43"/>
        <v>0</v>
      </c>
      <c r="BD215" s="81"/>
      <c r="BE215" s="82"/>
      <c r="BF215" s="83"/>
      <c r="BG215" s="44">
        <f t="shared" si="44"/>
        <v>0</v>
      </c>
      <c r="BH215" s="81"/>
      <c r="BI215" s="82"/>
      <c r="BJ215" s="83"/>
      <c r="BK215" s="44">
        <f t="shared" si="45"/>
        <v>0</v>
      </c>
    </row>
    <row r="216" spans="1:63" ht="14.25" customHeight="1" x14ac:dyDescent="0.25">
      <c r="A216" s="41"/>
      <c r="B216" s="42"/>
      <c r="C216" s="42"/>
      <c r="D216" s="35">
        <v>182</v>
      </c>
      <c r="E216" s="84"/>
      <c r="F216" s="42"/>
      <c r="G216" s="48" t="str">
        <f t="shared" si="28"/>
        <v/>
      </c>
      <c r="H216" s="25" t="str">
        <f t="array" ref="H216">IF(I216="","",IFERROR(INDEX(Lid!$F:$F,MATCH($E216,Lid!$A:$A,0)),""))</f>
        <v/>
      </c>
      <c r="I216" s="93" t="str">
        <f t="shared" si="29"/>
        <v/>
      </c>
      <c r="J216" s="48" t="str">
        <f t="shared" si="30"/>
        <v/>
      </c>
      <c r="K216" s="25" t="str">
        <f>IF(I216="","",IFERROR($D$6&amp;" "&amp;LEFT(INDEX(Lid!$B:$B,MATCH($E216,Lid!$A:$A,0)),1)&amp;MID(INDEX(Lid!$B:$B,MATCH($E216,Lid!$A:$A,0)),FIND(" ",INDEX(Lid!$B:$B,MATCH($E216,Lid!$A:$A,0))),256),""))</f>
        <v/>
      </c>
      <c r="L216" s="44" t="str">
        <f t="shared" si="31"/>
        <v/>
      </c>
      <c r="M216" s="44" t="str">
        <f t="shared" si="32"/>
        <v/>
      </c>
      <c r="N216" s="44" t="str">
        <f t="shared" si="33"/>
        <v/>
      </c>
      <c r="O216" s="42"/>
      <c r="P216" s="81"/>
      <c r="Q216" s="82"/>
      <c r="R216" s="83"/>
      <c r="S216" s="44">
        <f t="shared" si="34"/>
        <v>0</v>
      </c>
      <c r="T216" s="81"/>
      <c r="U216" s="82"/>
      <c r="V216" s="83"/>
      <c r="W216" s="44">
        <f t="shared" si="35"/>
        <v>0</v>
      </c>
      <c r="X216" s="81"/>
      <c r="Y216" s="82"/>
      <c r="Z216" s="83"/>
      <c r="AA216" s="44">
        <f t="shared" si="36"/>
        <v>0</v>
      </c>
      <c r="AB216" s="81"/>
      <c r="AC216" s="82"/>
      <c r="AD216" s="83"/>
      <c r="AE216" s="44">
        <f t="shared" si="37"/>
        <v>0</v>
      </c>
      <c r="AF216" s="81"/>
      <c r="AG216" s="82"/>
      <c r="AH216" s="83"/>
      <c r="AI216" s="44">
        <f t="shared" si="38"/>
        <v>0</v>
      </c>
      <c r="AJ216" s="81"/>
      <c r="AK216" s="82"/>
      <c r="AL216" s="83"/>
      <c r="AM216" s="44">
        <f t="shared" si="39"/>
        <v>0</v>
      </c>
      <c r="AN216" s="81"/>
      <c r="AO216" s="82"/>
      <c r="AP216" s="83"/>
      <c r="AQ216" s="44">
        <f t="shared" si="40"/>
        <v>0</v>
      </c>
      <c r="AR216" s="81"/>
      <c r="AS216" s="82"/>
      <c r="AT216" s="83"/>
      <c r="AU216" s="44">
        <f t="shared" si="41"/>
        <v>0</v>
      </c>
      <c r="AV216" s="81"/>
      <c r="AW216" s="82"/>
      <c r="AX216" s="83"/>
      <c r="AY216" s="44">
        <f t="shared" si="42"/>
        <v>0</v>
      </c>
      <c r="AZ216" s="81"/>
      <c r="BA216" s="82"/>
      <c r="BB216" s="83"/>
      <c r="BC216" s="44">
        <f t="shared" si="43"/>
        <v>0</v>
      </c>
      <c r="BD216" s="81"/>
      <c r="BE216" s="82"/>
      <c r="BF216" s="83"/>
      <c r="BG216" s="44">
        <f t="shared" si="44"/>
        <v>0</v>
      </c>
      <c r="BH216" s="81"/>
      <c r="BI216" s="82"/>
      <c r="BJ216" s="83"/>
      <c r="BK216" s="44">
        <f t="shared" si="45"/>
        <v>0</v>
      </c>
    </row>
    <row r="217" spans="1:63" ht="14.25" customHeight="1" x14ac:dyDescent="0.25">
      <c r="A217" s="41"/>
      <c r="B217" s="42"/>
      <c r="C217" s="42"/>
      <c r="D217" s="35">
        <v>183</v>
      </c>
      <c r="E217" s="84"/>
      <c r="F217" s="42"/>
      <c r="G217" s="48" t="str">
        <f t="shared" si="28"/>
        <v/>
      </c>
      <c r="H217" s="25" t="str">
        <f t="array" ref="H217">IF(I217="","",IFERROR(INDEX(Lid!$F:$F,MATCH($E217,Lid!$A:$A,0)),""))</f>
        <v/>
      </c>
      <c r="I217" s="93" t="str">
        <f t="shared" si="29"/>
        <v/>
      </c>
      <c r="J217" s="48" t="str">
        <f t="shared" si="30"/>
        <v/>
      </c>
      <c r="K217" s="25" t="str">
        <f>IF(I217="","",IFERROR($D$6&amp;" "&amp;LEFT(INDEX(Lid!$B:$B,MATCH($E217,Lid!$A:$A,0)),1)&amp;MID(INDEX(Lid!$B:$B,MATCH($E217,Lid!$A:$A,0)),FIND(" ",INDEX(Lid!$B:$B,MATCH($E217,Lid!$A:$A,0))),256),""))</f>
        <v/>
      </c>
      <c r="L217" s="44" t="str">
        <f t="shared" si="31"/>
        <v/>
      </c>
      <c r="M217" s="44" t="str">
        <f t="shared" si="32"/>
        <v/>
      </c>
      <c r="N217" s="44" t="str">
        <f t="shared" si="33"/>
        <v/>
      </c>
      <c r="O217" s="42"/>
      <c r="P217" s="81"/>
      <c r="Q217" s="82"/>
      <c r="R217" s="83"/>
      <c r="S217" s="44">
        <f t="shared" si="34"/>
        <v>0</v>
      </c>
      <c r="T217" s="81"/>
      <c r="U217" s="82"/>
      <c r="V217" s="83"/>
      <c r="W217" s="44">
        <f t="shared" si="35"/>
        <v>0</v>
      </c>
      <c r="X217" s="81"/>
      <c r="Y217" s="82"/>
      <c r="Z217" s="83"/>
      <c r="AA217" s="44">
        <f t="shared" si="36"/>
        <v>0</v>
      </c>
      <c r="AB217" s="81"/>
      <c r="AC217" s="82"/>
      <c r="AD217" s="83"/>
      <c r="AE217" s="44">
        <f t="shared" si="37"/>
        <v>0</v>
      </c>
      <c r="AF217" s="81"/>
      <c r="AG217" s="82"/>
      <c r="AH217" s="83"/>
      <c r="AI217" s="44">
        <f t="shared" si="38"/>
        <v>0</v>
      </c>
      <c r="AJ217" s="81"/>
      <c r="AK217" s="82"/>
      <c r="AL217" s="83"/>
      <c r="AM217" s="44">
        <f t="shared" si="39"/>
        <v>0</v>
      </c>
      <c r="AN217" s="81"/>
      <c r="AO217" s="82"/>
      <c r="AP217" s="83"/>
      <c r="AQ217" s="44">
        <f t="shared" si="40"/>
        <v>0</v>
      </c>
      <c r="AR217" s="81"/>
      <c r="AS217" s="82"/>
      <c r="AT217" s="83"/>
      <c r="AU217" s="44">
        <f t="shared" si="41"/>
        <v>0</v>
      </c>
      <c r="AV217" s="81"/>
      <c r="AW217" s="82"/>
      <c r="AX217" s="83"/>
      <c r="AY217" s="44">
        <f t="shared" si="42"/>
        <v>0</v>
      </c>
      <c r="AZ217" s="81"/>
      <c r="BA217" s="82"/>
      <c r="BB217" s="83"/>
      <c r="BC217" s="44">
        <f t="shared" si="43"/>
        <v>0</v>
      </c>
      <c r="BD217" s="81"/>
      <c r="BE217" s="82"/>
      <c r="BF217" s="83"/>
      <c r="BG217" s="44">
        <f t="shared" si="44"/>
        <v>0</v>
      </c>
      <c r="BH217" s="81"/>
      <c r="BI217" s="82"/>
      <c r="BJ217" s="83"/>
      <c r="BK217" s="44">
        <f t="shared" si="45"/>
        <v>0</v>
      </c>
    </row>
    <row r="218" spans="1:63" ht="14.25" customHeight="1" x14ac:dyDescent="0.25">
      <c r="A218" s="41"/>
      <c r="B218" s="42"/>
      <c r="C218" s="42"/>
      <c r="D218" s="35">
        <v>184</v>
      </c>
      <c r="E218" s="84"/>
      <c r="F218" s="42"/>
      <c r="G218" s="48" t="str">
        <f t="shared" si="28"/>
        <v/>
      </c>
      <c r="H218" s="25" t="str">
        <f t="array" ref="H218">IF(I218="","",IFERROR(INDEX(Lid!$F:$F,MATCH($E218,Lid!$A:$A,0)),""))</f>
        <v/>
      </c>
      <c r="I218" s="93" t="str">
        <f t="shared" si="29"/>
        <v/>
      </c>
      <c r="J218" s="48" t="str">
        <f t="shared" si="30"/>
        <v/>
      </c>
      <c r="K218" s="25" t="str">
        <f>IF(I218="","",IFERROR($D$6&amp;" "&amp;LEFT(INDEX(Lid!$B:$B,MATCH($E218,Lid!$A:$A,0)),1)&amp;MID(INDEX(Lid!$B:$B,MATCH($E218,Lid!$A:$A,0)),FIND(" ",INDEX(Lid!$B:$B,MATCH($E218,Lid!$A:$A,0))),256),""))</f>
        <v/>
      </c>
      <c r="L218" s="44" t="str">
        <f t="shared" si="31"/>
        <v/>
      </c>
      <c r="M218" s="44" t="str">
        <f t="shared" si="32"/>
        <v/>
      </c>
      <c r="N218" s="44" t="str">
        <f t="shared" si="33"/>
        <v/>
      </c>
      <c r="O218" s="42"/>
      <c r="P218" s="81"/>
      <c r="Q218" s="82"/>
      <c r="R218" s="83"/>
      <c r="S218" s="44">
        <f t="shared" si="34"/>
        <v>0</v>
      </c>
      <c r="T218" s="81"/>
      <c r="U218" s="82"/>
      <c r="V218" s="83"/>
      <c r="W218" s="44">
        <f t="shared" si="35"/>
        <v>0</v>
      </c>
      <c r="X218" s="81"/>
      <c r="Y218" s="82"/>
      <c r="Z218" s="83"/>
      <c r="AA218" s="44">
        <f t="shared" si="36"/>
        <v>0</v>
      </c>
      <c r="AB218" s="81"/>
      <c r="AC218" s="82"/>
      <c r="AD218" s="83"/>
      <c r="AE218" s="44">
        <f t="shared" si="37"/>
        <v>0</v>
      </c>
      <c r="AF218" s="81"/>
      <c r="AG218" s="82"/>
      <c r="AH218" s="83"/>
      <c r="AI218" s="44">
        <f t="shared" si="38"/>
        <v>0</v>
      </c>
      <c r="AJ218" s="81"/>
      <c r="AK218" s="82"/>
      <c r="AL218" s="83"/>
      <c r="AM218" s="44">
        <f t="shared" si="39"/>
        <v>0</v>
      </c>
      <c r="AN218" s="81"/>
      <c r="AO218" s="82"/>
      <c r="AP218" s="83"/>
      <c r="AQ218" s="44">
        <f t="shared" si="40"/>
        <v>0</v>
      </c>
      <c r="AR218" s="81"/>
      <c r="AS218" s="82"/>
      <c r="AT218" s="83"/>
      <c r="AU218" s="44">
        <f t="shared" si="41"/>
        <v>0</v>
      </c>
      <c r="AV218" s="81"/>
      <c r="AW218" s="82"/>
      <c r="AX218" s="83"/>
      <c r="AY218" s="44">
        <f t="shared" si="42"/>
        <v>0</v>
      </c>
      <c r="AZ218" s="81"/>
      <c r="BA218" s="82"/>
      <c r="BB218" s="83"/>
      <c r="BC218" s="44">
        <f t="shared" si="43"/>
        <v>0</v>
      </c>
      <c r="BD218" s="81"/>
      <c r="BE218" s="82"/>
      <c r="BF218" s="83"/>
      <c r="BG218" s="44">
        <f t="shared" si="44"/>
        <v>0</v>
      </c>
      <c r="BH218" s="81"/>
      <c r="BI218" s="82"/>
      <c r="BJ218" s="83"/>
      <c r="BK218" s="44">
        <f t="shared" si="45"/>
        <v>0</v>
      </c>
    </row>
    <row r="219" spans="1:63" ht="14.25" customHeight="1" x14ac:dyDescent="0.25">
      <c r="A219" s="41"/>
      <c r="B219" s="42"/>
      <c r="C219" s="42"/>
      <c r="D219" s="35">
        <v>185</v>
      </c>
      <c r="E219" s="84"/>
      <c r="F219" s="42"/>
      <c r="G219" s="48" t="str">
        <f t="shared" si="28"/>
        <v/>
      </c>
      <c r="H219" s="25" t="str">
        <f t="array" ref="H219">IF(I219="","",IFERROR(INDEX(Lid!$F:$F,MATCH($E219,Lid!$A:$A,0)),""))</f>
        <v/>
      </c>
      <c r="I219" s="93" t="str">
        <f t="shared" si="29"/>
        <v/>
      </c>
      <c r="J219" s="48" t="str">
        <f t="shared" si="30"/>
        <v/>
      </c>
      <c r="K219" s="25" t="str">
        <f>IF(I219="","",IFERROR($D$6&amp;" "&amp;LEFT(INDEX(Lid!$B:$B,MATCH($E219,Lid!$A:$A,0)),1)&amp;MID(INDEX(Lid!$B:$B,MATCH($E219,Lid!$A:$A,0)),FIND(" ",INDEX(Lid!$B:$B,MATCH($E219,Lid!$A:$A,0))),256),""))</f>
        <v/>
      </c>
      <c r="L219" s="44" t="str">
        <f t="shared" si="31"/>
        <v/>
      </c>
      <c r="M219" s="44" t="str">
        <f t="shared" si="32"/>
        <v/>
      </c>
      <c r="N219" s="44" t="str">
        <f t="shared" si="33"/>
        <v/>
      </c>
      <c r="O219" s="42"/>
      <c r="P219" s="81"/>
      <c r="Q219" s="82"/>
      <c r="R219" s="83"/>
      <c r="S219" s="44">
        <f t="shared" si="34"/>
        <v>0</v>
      </c>
      <c r="T219" s="81"/>
      <c r="U219" s="82"/>
      <c r="V219" s="83"/>
      <c r="W219" s="44">
        <f t="shared" si="35"/>
        <v>0</v>
      </c>
      <c r="X219" s="81"/>
      <c r="Y219" s="82"/>
      <c r="Z219" s="83"/>
      <c r="AA219" s="44">
        <f t="shared" si="36"/>
        <v>0</v>
      </c>
      <c r="AB219" s="81"/>
      <c r="AC219" s="82"/>
      <c r="AD219" s="83"/>
      <c r="AE219" s="44">
        <f t="shared" si="37"/>
        <v>0</v>
      </c>
      <c r="AF219" s="81"/>
      <c r="AG219" s="82"/>
      <c r="AH219" s="83"/>
      <c r="AI219" s="44">
        <f t="shared" si="38"/>
        <v>0</v>
      </c>
      <c r="AJ219" s="81"/>
      <c r="AK219" s="82"/>
      <c r="AL219" s="83"/>
      <c r="AM219" s="44">
        <f t="shared" si="39"/>
        <v>0</v>
      </c>
      <c r="AN219" s="81"/>
      <c r="AO219" s="82"/>
      <c r="AP219" s="83"/>
      <c r="AQ219" s="44">
        <f t="shared" si="40"/>
        <v>0</v>
      </c>
      <c r="AR219" s="81"/>
      <c r="AS219" s="82"/>
      <c r="AT219" s="83"/>
      <c r="AU219" s="44">
        <f t="shared" si="41"/>
        <v>0</v>
      </c>
      <c r="AV219" s="81"/>
      <c r="AW219" s="82"/>
      <c r="AX219" s="83"/>
      <c r="AY219" s="44">
        <f t="shared" si="42"/>
        <v>0</v>
      </c>
      <c r="AZ219" s="81"/>
      <c r="BA219" s="82"/>
      <c r="BB219" s="83"/>
      <c r="BC219" s="44">
        <f t="shared" si="43"/>
        <v>0</v>
      </c>
      <c r="BD219" s="81"/>
      <c r="BE219" s="82"/>
      <c r="BF219" s="83"/>
      <c r="BG219" s="44">
        <f t="shared" si="44"/>
        <v>0</v>
      </c>
      <c r="BH219" s="81"/>
      <c r="BI219" s="82"/>
      <c r="BJ219" s="83"/>
      <c r="BK219" s="44">
        <f t="shared" si="45"/>
        <v>0</v>
      </c>
    </row>
    <row r="220" spans="1:63" ht="14.25" customHeight="1" x14ac:dyDescent="0.25">
      <c r="A220" s="41"/>
      <c r="B220" s="42"/>
      <c r="C220" s="42"/>
      <c r="D220" s="35">
        <v>186</v>
      </c>
      <c r="E220" s="84"/>
      <c r="F220" s="42"/>
      <c r="G220" s="48" t="str">
        <f t="shared" si="28"/>
        <v/>
      </c>
      <c r="H220" s="25" t="str">
        <f t="array" ref="H220">IF(I220="","",IFERROR(INDEX(Lid!$F:$F,MATCH($E220,Lid!$A:$A,0)),""))</f>
        <v/>
      </c>
      <c r="I220" s="93" t="str">
        <f t="shared" si="29"/>
        <v/>
      </c>
      <c r="J220" s="48" t="str">
        <f t="shared" si="30"/>
        <v/>
      </c>
      <c r="K220" s="25" t="str">
        <f>IF(I220="","",IFERROR($D$6&amp;" "&amp;LEFT(INDEX(Lid!$B:$B,MATCH($E220,Lid!$A:$A,0)),1)&amp;MID(INDEX(Lid!$B:$B,MATCH($E220,Lid!$A:$A,0)),FIND(" ",INDEX(Lid!$B:$B,MATCH($E220,Lid!$A:$A,0))),256),""))</f>
        <v/>
      </c>
      <c r="L220" s="44" t="str">
        <f t="shared" si="31"/>
        <v/>
      </c>
      <c r="M220" s="44" t="str">
        <f t="shared" si="32"/>
        <v/>
      </c>
      <c r="N220" s="44" t="str">
        <f t="shared" si="33"/>
        <v/>
      </c>
      <c r="O220" s="42"/>
      <c r="P220" s="81"/>
      <c r="Q220" s="82"/>
      <c r="R220" s="83"/>
      <c r="S220" s="44">
        <f t="shared" si="34"/>
        <v>0</v>
      </c>
      <c r="T220" s="81"/>
      <c r="U220" s="82"/>
      <c r="V220" s="83"/>
      <c r="W220" s="44">
        <f t="shared" si="35"/>
        <v>0</v>
      </c>
      <c r="X220" s="81"/>
      <c r="Y220" s="82"/>
      <c r="Z220" s="83"/>
      <c r="AA220" s="44">
        <f t="shared" si="36"/>
        <v>0</v>
      </c>
      <c r="AB220" s="81"/>
      <c r="AC220" s="82"/>
      <c r="AD220" s="83"/>
      <c r="AE220" s="44">
        <f t="shared" si="37"/>
        <v>0</v>
      </c>
      <c r="AF220" s="81"/>
      <c r="AG220" s="82"/>
      <c r="AH220" s="83"/>
      <c r="AI220" s="44">
        <f t="shared" si="38"/>
        <v>0</v>
      </c>
      <c r="AJ220" s="81"/>
      <c r="AK220" s="82"/>
      <c r="AL220" s="83"/>
      <c r="AM220" s="44">
        <f t="shared" si="39"/>
        <v>0</v>
      </c>
      <c r="AN220" s="81"/>
      <c r="AO220" s="82"/>
      <c r="AP220" s="83"/>
      <c r="AQ220" s="44">
        <f t="shared" si="40"/>
        <v>0</v>
      </c>
      <c r="AR220" s="81"/>
      <c r="AS220" s="82"/>
      <c r="AT220" s="83"/>
      <c r="AU220" s="44">
        <f t="shared" si="41"/>
        <v>0</v>
      </c>
      <c r="AV220" s="81"/>
      <c r="AW220" s="82"/>
      <c r="AX220" s="83"/>
      <c r="AY220" s="44">
        <f t="shared" si="42"/>
        <v>0</v>
      </c>
      <c r="AZ220" s="81"/>
      <c r="BA220" s="82"/>
      <c r="BB220" s="83"/>
      <c r="BC220" s="44">
        <f t="shared" si="43"/>
        <v>0</v>
      </c>
      <c r="BD220" s="81"/>
      <c r="BE220" s="82"/>
      <c r="BF220" s="83"/>
      <c r="BG220" s="44">
        <f t="shared" si="44"/>
        <v>0</v>
      </c>
      <c r="BH220" s="81"/>
      <c r="BI220" s="82"/>
      <c r="BJ220" s="83"/>
      <c r="BK220" s="44">
        <f t="shared" si="45"/>
        <v>0</v>
      </c>
    </row>
    <row r="221" spans="1:63" ht="14.25" customHeight="1" x14ac:dyDescent="0.25">
      <c r="A221" s="41"/>
      <c r="B221" s="42"/>
      <c r="C221" s="42"/>
      <c r="D221" s="35">
        <v>187</v>
      </c>
      <c r="E221" s="84"/>
      <c r="F221" s="42"/>
      <c r="G221" s="48" t="str">
        <f t="shared" si="28"/>
        <v/>
      </c>
      <c r="H221" s="25" t="str">
        <f t="array" ref="H221">IF(I221="","",IFERROR(INDEX(Lid!$F:$F,MATCH($E221,Lid!$A:$A,0)),""))</f>
        <v/>
      </c>
      <c r="I221" s="93" t="str">
        <f t="shared" si="29"/>
        <v/>
      </c>
      <c r="J221" s="48" t="str">
        <f t="shared" si="30"/>
        <v/>
      </c>
      <c r="K221" s="25" t="str">
        <f>IF(I221="","",IFERROR($D$6&amp;" "&amp;LEFT(INDEX(Lid!$B:$B,MATCH($E221,Lid!$A:$A,0)),1)&amp;MID(INDEX(Lid!$B:$B,MATCH($E221,Lid!$A:$A,0)),FIND(" ",INDEX(Lid!$B:$B,MATCH($E221,Lid!$A:$A,0))),256),""))</f>
        <v/>
      </c>
      <c r="L221" s="44" t="str">
        <f t="shared" si="31"/>
        <v/>
      </c>
      <c r="M221" s="44" t="str">
        <f t="shared" si="32"/>
        <v/>
      </c>
      <c r="N221" s="44" t="str">
        <f t="shared" si="33"/>
        <v/>
      </c>
      <c r="O221" s="42"/>
      <c r="P221" s="81"/>
      <c r="Q221" s="82"/>
      <c r="R221" s="83"/>
      <c r="S221" s="44">
        <f t="shared" si="34"/>
        <v>0</v>
      </c>
      <c r="T221" s="81"/>
      <c r="U221" s="82"/>
      <c r="V221" s="83"/>
      <c r="W221" s="44">
        <f t="shared" si="35"/>
        <v>0</v>
      </c>
      <c r="X221" s="81"/>
      <c r="Y221" s="82"/>
      <c r="Z221" s="83"/>
      <c r="AA221" s="44">
        <f t="shared" si="36"/>
        <v>0</v>
      </c>
      <c r="AB221" s="81"/>
      <c r="AC221" s="82"/>
      <c r="AD221" s="83"/>
      <c r="AE221" s="44">
        <f t="shared" si="37"/>
        <v>0</v>
      </c>
      <c r="AF221" s="81"/>
      <c r="AG221" s="82"/>
      <c r="AH221" s="83"/>
      <c r="AI221" s="44">
        <f t="shared" si="38"/>
        <v>0</v>
      </c>
      <c r="AJ221" s="81"/>
      <c r="AK221" s="82"/>
      <c r="AL221" s="83"/>
      <c r="AM221" s="44">
        <f t="shared" si="39"/>
        <v>0</v>
      </c>
      <c r="AN221" s="81"/>
      <c r="AO221" s="82"/>
      <c r="AP221" s="83"/>
      <c r="AQ221" s="44">
        <f t="shared" si="40"/>
        <v>0</v>
      </c>
      <c r="AR221" s="81"/>
      <c r="AS221" s="82"/>
      <c r="AT221" s="83"/>
      <c r="AU221" s="44">
        <f t="shared" si="41"/>
        <v>0</v>
      </c>
      <c r="AV221" s="81"/>
      <c r="AW221" s="82"/>
      <c r="AX221" s="83"/>
      <c r="AY221" s="44">
        <f t="shared" si="42"/>
        <v>0</v>
      </c>
      <c r="AZ221" s="81"/>
      <c r="BA221" s="82"/>
      <c r="BB221" s="83"/>
      <c r="BC221" s="44">
        <f t="shared" si="43"/>
        <v>0</v>
      </c>
      <c r="BD221" s="81"/>
      <c r="BE221" s="82"/>
      <c r="BF221" s="83"/>
      <c r="BG221" s="44">
        <f t="shared" si="44"/>
        <v>0</v>
      </c>
      <c r="BH221" s="81"/>
      <c r="BI221" s="82"/>
      <c r="BJ221" s="83"/>
      <c r="BK221" s="44">
        <f t="shared" si="45"/>
        <v>0</v>
      </c>
    </row>
    <row r="222" spans="1:63" ht="14.25" customHeight="1" x14ac:dyDescent="0.25">
      <c r="A222" s="41"/>
      <c r="B222" s="42"/>
      <c r="C222" s="42"/>
      <c r="D222" s="35">
        <v>188</v>
      </c>
      <c r="E222" s="84"/>
      <c r="F222" s="42"/>
      <c r="G222" s="48" t="str">
        <f t="shared" si="28"/>
        <v/>
      </c>
      <c r="H222" s="25" t="str">
        <f t="array" ref="H222">IF(I222="","",IFERROR(INDEX(Lid!$F:$F,MATCH($E222,Lid!$A:$A,0)),""))</f>
        <v/>
      </c>
      <c r="I222" s="93" t="str">
        <f t="shared" si="29"/>
        <v/>
      </c>
      <c r="J222" s="48" t="str">
        <f t="shared" si="30"/>
        <v/>
      </c>
      <c r="K222" s="25" t="str">
        <f>IF(I222="","",IFERROR($D$6&amp;" "&amp;LEFT(INDEX(Lid!$B:$B,MATCH($E222,Lid!$A:$A,0)),1)&amp;MID(INDEX(Lid!$B:$B,MATCH($E222,Lid!$A:$A,0)),FIND(" ",INDEX(Lid!$B:$B,MATCH($E222,Lid!$A:$A,0))),256),""))</f>
        <v/>
      </c>
      <c r="L222" s="44" t="str">
        <f t="shared" si="31"/>
        <v/>
      </c>
      <c r="M222" s="44" t="str">
        <f t="shared" si="32"/>
        <v/>
      </c>
      <c r="N222" s="44" t="str">
        <f t="shared" si="33"/>
        <v/>
      </c>
      <c r="O222" s="42"/>
      <c r="P222" s="81"/>
      <c r="Q222" s="82"/>
      <c r="R222" s="83"/>
      <c r="S222" s="44">
        <f t="shared" si="34"/>
        <v>0</v>
      </c>
      <c r="T222" s="81"/>
      <c r="U222" s="82"/>
      <c r="V222" s="83"/>
      <c r="W222" s="44">
        <f t="shared" si="35"/>
        <v>0</v>
      </c>
      <c r="X222" s="81"/>
      <c r="Y222" s="82"/>
      <c r="Z222" s="83"/>
      <c r="AA222" s="44">
        <f t="shared" si="36"/>
        <v>0</v>
      </c>
      <c r="AB222" s="81"/>
      <c r="AC222" s="82"/>
      <c r="AD222" s="83"/>
      <c r="AE222" s="44">
        <f t="shared" si="37"/>
        <v>0</v>
      </c>
      <c r="AF222" s="81"/>
      <c r="AG222" s="82"/>
      <c r="AH222" s="83"/>
      <c r="AI222" s="44">
        <f t="shared" si="38"/>
        <v>0</v>
      </c>
      <c r="AJ222" s="81"/>
      <c r="AK222" s="82"/>
      <c r="AL222" s="83"/>
      <c r="AM222" s="44">
        <f t="shared" si="39"/>
        <v>0</v>
      </c>
      <c r="AN222" s="81"/>
      <c r="AO222" s="82"/>
      <c r="AP222" s="83"/>
      <c r="AQ222" s="44">
        <f t="shared" si="40"/>
        <v>0</v>
      </c>
      <c r="AR222" s="81"/>
      <c r="AS222" s="82"/>
      <c r="AT222" s="83"/>
      <c r="AU222" s="44">
        <f t="shared" si="41"/>
        <v>0</v>
      </c>
      <c r="AV222" s="81"/>
      <c r="AW222" s="82"/>
      <c r="AX222" s="83"/>
      <c r="AY222" s="44">
        <f t="shared" si="42"/>
        <v>0</v>
      </c>
      <c r="AZ222" s="81"/>
      <c r="BA222" s="82"/>
      <c r="BB222" s="83"/>
      <c r="BC222" s="44">
        <f t="shared" si="43"/>
        <v>0</v>
      </c>
      <c r="BD222" s="81"/>
      <c r="BE222" s="82"/>
      <c r="BF222" s="83"/>
      <c r="BG222" s="44">
        <f t="shared" si="44"/>
        <v>0</v>
      </c>
      <c r="BH222" s="81"/>
      <c r="BI222" s="82"/>
      <c r="BJ222" s="83"/>
      <c r="BK222" s="44">
        <f t="shared" si="45"/>
        <v>0</v>
      </c>
    </row>
    <row r="223" spans="1:63" ht="14.25" customHeight="1" x14ac:dyDescent="0.25">
      <c r="A223" s="41"/>
      <c r="B223" s="42"/>
      <c r="C223" s="42"/>
      <c r="D223" s="35">
        <v>189</v>
      </c>
      <c r="E223" s="84"/>
      <c r="F223" s="42"/>
      <c r="G223" s="48" t="str">
        <f t="shared" si="28"/>
        <v/>
      </c>
      <c r="H223" s="25" t="str">
        <f t="array" ref="H223">IF(I223="","",IFERROR(INDEX(Lid!$F:$F,MATCH($E223,Lid!$A:$A,0)),""))</f>
        <v/>
      </c>
      <c r="I223" s="93" t="str">
        <f t="shared" si="29"/>
        <v/>
      </c>
      <c r="J223" s="48" t="str">
        <f t="shared" si="30"/>
        <v/>
      </c>
      <c r="K223" s="25" t="str">
        <f>IF(I223="","",IFERROR($D$6&amp;" "&amp;LEFT(INDEX(Lid!$B:$B,MATCH($E223,Lid!$A:$A,0)),1)&amp;MID(INDEX(Lid!$B:$B,MATCH($E223,Lid!$A:$A,0)),FIND(" ",INDEX(Lid!$B:$B,MATCH($E223,Lid!$A:$A,0))),256),""))</f>
        <v/>
      </c>
      <c r="L223" s="44" t="str">
        <f t="shared" si="31"/>
        <v/>
      </c>
      <c r="M223" s="44" t="str">
        <f t="shared" si="32"/>
        <v/>
      </c>
      <c r="N223" s="44" t="str">
        <f t="shared" si="33"/>
        <v/>
      </c>
      <c r="O223" s="42"/>
      <c r="P223" s="81"/>
      <c r="Q223" s="82"/>
      <c r="R223" s="83"/>
      <c r="S223" s="44">
        <f t="shared" si="34"/>
        <v>0</v>
      </c>
      <c r="T223" s="81"/>
      <c r="U223" s="82"/>
      <c r="V223" s="83"/>
      <c r="W223" s="44">
        <f t="shared" si="35"/>
        <v>0</v>
      </c>
      <c r="X223" s="81"/>
      <c r="Y223" s="82"/>
      <c r="Z223" s="83"/>
      <c r="AA223" s="44">
        <f t="shared" si="36"/>
        <v>0</v>
      </c>
      <c r="AB223" s="81"/>
      <c r="AC223" s="82"/>
      <c r="AD223" s="83"/>
      <c r="AE223" s="44">
        <f t="shared" si="37"/>
        <v>0</v>
      </c>
      <c r="AF223" s="81"/>
      <c r="AG223" s="82"/>
      <c r="AH223" s="83"/>
      <c r="AI223" s="44">
        <f t="shared" si="38"/>
        <v>0</v>
      </c>
      <c r="AJ223" s="81"/>
      <c r="AK223" s="82"/>
      <c r="AL223" s="83"/>
      <c r="AM223" s="44">
        <f t="shared" si="39"/>
        <v>0</v>
      </c>
      <c r="AN223" s="81"/>
      <c r="AO223" s="82"/>
      <c r="AP223" s="83"/>
      <c r="AQ223" s="44">
        <f t="shared" si="40"/>
        <v>0</v>
      </c>
      <c r="AR223" s="81"/>
      <c r="AS223" s="82"/>
      <c r="AT223" s="83"/>
      <c r="AU223" s="44">
        <f t="shared" si="41"/>
        <v>0</v>
      </c>
      <c r="AV223" s="81"/>
      <c r="AW223" s="82"/>
      <c r="AX223" s="83"/>
      <c r="AY223" s="44">
        <f t="shared" si="42"/>
        <v>0</v>
      </c>
      <c r="AZ223" s="81"/>
      <c r="BA223" s="82"/>
      <c r="BB223" s="83"/>
      <c r="BC223" s="44">
        <f t="shared" si="43"/>
        <v>0</v>
      </c>
      <c r="BD223" s="81"/>
      <c r="BE223" s="82"/>
      <c r="BF223" s="83"/>
      <c r="BG223" s="44">
        <f t="shared" si="44"/>
        <v>0</v>
      </c>
      <c r="BH223" s="81"/>
      <c r="BI223" s="82"/>
      <c r="BJ223" s="83"/>
      <c r="BK223" s="44">
        <f t="shared" si="45"/>
        <v>0</v>
      </c>
    </row>
    <row r="224" spans="1:63" ht="14.25" customHeight="1" x14ac:dyDescent="0.25">
      <c r="A224" s="41"/>
      <c r="B224" s="42"/>
      <c r="C224" s="42"/>
      <c r="D224" s="35">
        <v>190</v>
      </c>
      <c r="E224" s="84"/>
      <c r="F224" s="42"/>
      <c r="G224" s="48" t="str">
        <f t="shared" si="28"/>
        <v/>
      </c>
      <c r="H224" s="25" t="str">
        <f t="array" ref="H224">IF(I224="","",IFERROR(INDEX(Lid!$F:$F,MATCH($E224,Lid!$A:$A,0)),""))</f>
        <v/>
      </c>
      <c r="I224" s="93" t="str">
        <f t="shared" si="29"/>
        <v/>
      </c>
      <c r="J224" s="48" t="str">
        <f t="shared" si="30"/>
        <v/>
      </c>
      <c r="K224" s="25" t="str">
        <f>IF(I224="","",IFERROR($D$6&amp;" "&amp;LEFT(INDEX(Lid!$B:$B,MATCH($E224,Lid!$A:$A,0)),1)&amp;MID(INDEX(Lid!$B:$B,MATCH($E224,Lid!$A:$A,0)),FIND(" ",INDEX(Lid!$B:$B,MATCH($E224,Lid!$A:$A,0))),256),""))</f>
        <v/>
      </c>
      <c r="L224" s="44" t="str">
        <f t="shared" si="31"/>
        <v/>
      </c>
      <c r="M224" s="44" t="str">
        <f t="shared" si="32"/>
        <v/>
      </c>
      <c r="N224" s="44" t="str">
        <f t="shared" si="33"/>
        <v/>
      </c>
      <c r="O224" s="42"/>
      <c r="P224" s="81"/>
      <c r="Q224" s="82"/>
      <c r="R224" s="83"/>
      <c r="S224" s="44">
        <f t="shared" si="34"/>
        <v>0</v>
      </c>
      <c r="T224" s="81"/>
      <c r="U224" s="82"/>
      <c r="V224" s="83"/>
      <c r="W224" s="44">
        <f t="shared" si="35"/>
        <v>0</v>
      </c>
      <c r="X224" s="81"/>
      <c r="Y224" s="82"/>
      <c r="Z224" s="83"/>
      <c r="AA224" s="44">
        <f t="shared" si="36"/>
        <v>0</v>
      </c>
      <c r="AB224" s="81"/>
      <c r="AC224" s="82"/>
      <c r="AD224" s="83"/>
      <c r="AE224" s="44">
        <f t="shared" si="37"/>
        <v>0</v>
      </c>
      <c r="AF224" s="81"/>
      <c r="AG224" s="82"/>
      <c r="AH224" s="83"/>
      <c r="AI224" s="44">
        <f t="shared" si="38"/>
        <v>0</v>
      </c>
      <c r="AJ224" s="81"/>
      <c r="AK224" s="82"/>
      <c r="AL224" s="83"/>
      <c r="AM224" s="44">
        <f t="shared" si="39"/>
        <v>0</v>
      </c>
      <c r="AN224" s="81"/>
      <c r="AO224" s="82"/>
      <c r="AP224" s="83"/>
      <c r="AQ224" s="44">
        <f t="shared" si="40"/>
        <v>0</v>
      </c>
      <c r="AR224" s="81"/>
      <c r="AS224" s="82"/>
      <c r="AT224" s="83"/>
      <c r="AU224" s="44">
        <f t="shared" si="41"/>
        <v>0</v>
      </c>
      <c r="AV224" s="81"/>
      <c r="AW224" s="82"/>
      <c r="AX224" s="83"/>
      <c r="AY224" s="44">
        <f t="shared" si="42"/>
        <v>0</v>
      </c>
      <c r="AZ224" s="81"/>
      <c r="BA224" s="82"/>
      <c r="BB224" s="83"/>
      <c r="BC224" s="44">
        <f t="shared" si="43"/>
        <v>0</v>
      </c>
      <c r="BD224" s="81"/>
      <c r="BE224" s="82"/>
      <c r="BF224" s="83"/>
      <c r="BG224" s="44">
        <f t="shared" si="44"/>
        <v>0</v>
      </c>
      <c r="BH224" s="81"/>
      <c r="BI224" s="82"/>
      <c r="BJ224" s="83"/>
      <c r="BK224" s="44">
        <f t="shared" si="45"/>
        <v>0</v>
      </c>
    </row>
    <row r="225" spans="1:63" ht="14.25" customHeight="1" x14ac:dyDescent="0.25">
      <c r="A225" s="41"/>
      <c r="B225" s="42"/>
      <c r="C225" s="42"/>
      <c r="D225" s="35">
        <v>191</v>
      </c>
      <c r="E225" s="84"/>
      <c r="F225" s="42"/>
      <c r="G225" s="48" t="str">
        <f t="shared" si="28"/>
        <v/>
      </c>
      <c r="H225" s="25" t="str">
        <f t="array" ref="H225">IF(I225="","",IFERROR(INDEX(Lid!$F:$F,MATCH($E225,Lid!$A:$A,0)),""))</f>
        <v/>
      </c>
      <c r="I225" s="93" t="str">
        <f t="shared" si="29"/>
        <v/>
      </c>
      <c r="J225" s="48" t="str">
        <f t="shared" si="30"/>
        <v/>
      </c>
      <c r="K225" s="25" t="str">
        <f>IF(I225="","",IFERROR($D$6&amp;" "&amp;LEFT(INDEX(Lid!$B:$B,MATCH($E225,Lid!$A:$A,0)),1)&amp;MID(INDEX(Lid!$B:$B,MATCH($E225,Lid!$A:$A,0)),FIND(" ",INDEX(Lid!$B:$B,MATCH($E225,Lid!$A:$A,0))),256),""))</f>
        <v/>
      </c>
      <c r="L225" s="44" t="str">
        <f t="shared" si="31"/>
        <v/>
      </c>
      <c r="M225" s="44" t="str">
        <f t="shared" si="32"/>
        <v/>
      </c>
      <c r="N225" s="44" t="str">
        <f t="shared" si="33"/>
        <v/>
      </c>
      <c r="O225" s="42"/>
      <c r="P225" s="81"/>
      <c r="Q225" s="82"/>
      <c r="R225" s="83"/>
      <c r="S225" s="44">
        <f t="shared" si="34"/>
        <v>0</v>
      </c>
      <c r="T225" s="81"/>
      <c r="U225" s="82"/>
      <c r="V225" s="83"/>
      <c r="W225" s="44">
        <f t="shared" si="35"/>
        <v>0</v>
      </c>
      <c r="X225" s="81"/>
      <c r="Y225" s="82"/>
      <c r="Z225" s="83"/>
      <c r="AA225" s="44">
        <f t="shared" si="36"/>
        <v>0</v>
      </c>
      <c r="AB225" s="81"/>
      <c r="AC225" s="82"/>
      <c r="AD225" s="83"/>
      <c r="AE225" s="44">
        <f t="shared" si="37"/>
        <v>0</v>
      </c>
      <c r="AF225" s="81"/>
      <c r="AG225" s="82"/>
      <c r="AH225" s="83"/>
      <c r="AI225" s="44">
        <f t="shared" si="38"/>
        <v>0</v>
      </c>
      <c r="AJ225" s="81"/>
      <c r="AK225" s="82"/>
      <c r="AL225" s="83"/>
      <c r="AM225" s="44">
        <f t="shared" si="39"/>
        <v>0</v>
      </c>
      <c r="AN225" s="81"/>
      <c r="AO225" s="82"/>
      <c r="AP225" s="83"/>
      <c r="AQ225" s="44">
        <f t="shared" si="40"/>
        <v>0</v>
      </c>
      <c r="AR225" s="81"/>
      <c r="AS225" s="82"/>
      <c r="AT225" s="83"/>
      <c r="AU225" s="44">
        <f t="shared" si="41"/>
        <v>0</v>
      </c>
      <c r="AV225" s="81"/>
      <c r="AW225" s="82"/>
      <c r="AX225" s="83"/>
      <c r="AY225" s="44">
        <f t="shared" si="42"/>
        <v>0</v>
      </c>
      <c r="AZ225" s="81"/>
      <c r="BA225" s="82"/>
      <c r="BB225" s="83"/>
      <c r="BC225" s="44">
        <f t="shared" si="43"/>
        <v>0</v>
      </c>
      <c r="BD225" s="81"/>
      <c r="BE225" s="82"/>
      <c r="BF225" s="83"/>
      <c r="BG225" s="44">
        <f t="shared" si="44"/>
        <v>0</v>
      </c>
      <c r="BH225" s="81"/>
      <c r="BI225" s="82"/>
      <c r="BJ225" s="83"/>
      <c r="BK225" s="44">
        <f t="shared" si="45"/>
        <v>0</v>
      </c>
    </row>
    <row r="226" spans="1:63" ht="14.25" customHeight="1" x14ac:dyDescent="0.25">
      <c r="A226" s="41"/>
      <c r="B226" s="42"/>
      <c r="C226" s="42"/>
      <c r="D226" s="35">
        <v>192</v>
      </c>
      <c r="E226" s="84"/>
      <c r="F226" s="42"/>
      <c r="G226" s="48" t="str">
        <f t="shared" si="28"/>
        <v/>
      </c>
      <c r="H226" s="25" t="str">
        <f t="array" ref="H226">IF(I226="","",IFERROR(INDEX(Lid!$F:$F,MATCH($E226,Lid!$A:$A,0)),""))</f>
        <v/>
      </c>
      <c r="I226" s="93" t="str">
        <f t="shared" si="29"/>
        <v/>
      </c>
      <c r="J226" s="48" t="str">
        <f t="shared" si="30"/>
        <v/>
      </c>
      <c r="K226" s="25" t="str">
        <f>IF(I226="","",IFERROR($D$6&amp;" "&amp;LEFT(INDEX(Lid!$B:$B,MATCH($E226,Lid!$A:$A,0)),1)&amp;MID(INDEX(Lid!$B:$B,MATCH($E226,Lid!$A:$A,0)),FIND(" ",INDEX(Lid!$B:$B,MATCH($E226,Lid!$A:$A,0))),256),""))</f>
        <v/>
      </c>
      <c r="L226" s="44" t="str">
        <f t="shared" si="31"/>
        <v/>
      </c>
      <c r="M226" s="44" t="str">
        <f t="shared" si="32"/>
        <v/>
      </c>
      <c r="N226" s="44" t="str">
        <f t="shared" si="33"/>
        <v/>
      </c>
      <c r="O226" s="42"/>
      <c r="P226" s="81"/>
      <c r="Q226" s="82"/>
      <c r="R226" s="83"/>
      <c r="S226" s="44">
        <f t="shared" si="34"/>
        <v>0</v>
      </c>
      <c r="T226" s="81"/>
      <c r="U226" s="82"/>
      <c r="V226" s="83"/>
      <c r="W226" s="44">
        <f t="shared" si="35"/>
        <v>0</v>
      </c>
      <c r="X226" s="81"/>
      <c r="Y226" s="82"/>
      <c r="Z226" s="83"/>
      <c r="AA226" s="44">
        <f t="shared" si="36"/>
        <v>0</v>
      </c>
      <c r="AB226" s="81"/>
      <c r="AC226" s="82"/>
      <c r="AD226" s="83"/>
      <c r="AE226" s="44">
        <f t="shared" si="37"/>
        <v>0</v>
      </c>
      <c r="AF226" s="81"/>
      <c r="AG226" s="82"/>
      <c r="AH226" s="83"/>
      <c r="AI226" s="44">
        <f t="shared" si="38"/>
        <v>0</v>
      </c>
      <c r="AJ226" s="81"/>
      <c r="AK226" s="82"/>
      <c r="AL226" s="83"/>
      <c r="AM226" s="44">
        <f t="shared" si="39"/>
        <v>0</v>
      </c>
      <c r="AN226" s="81"/>
      <c r="AO226" s="82"/>
      <c r="AP226" s="83"/>
      <c r="AQ226" s="44">
        <f t="shared" si="40"/>
        <v>0</v>
      </c>
      <c r="AR226" s="81"/>
      <c r="AS226" s="82"/>
      <c r="AT226" s="83"/>
      <c r="AU226" s="44">
        <f t="shared" si="41"/>
        <v>0</v>
      </c>
      <c r="AV226" s="81"/>
      <c r="AW226" s="82"/>
      <c r="AX226" s="83"/>
      <c r="AY226" s="44">
        <f t="shared" si="42"/>
        <v>0</v>
      </c>
      <c r="AZ226" s="81"/>
      <c r="BA226" s="82"/>
      <c r="BB226" s="83"/>
      <c r="BC226" s="44">
        <f t="shared" si="43"/>
        <v>0</v>
      </c>
      <c r="BD226" s="81"/>
      <c r="BE226" s="82"/>
      <c r="BF226" s="83"/>
      <c r="BG226" s="44">
        <f t="shared" si="44"/>
        <v>0</v>
      </c>
      <c r="BH226" s="81"/>
      <c r="BI226" s="82"/>
      <c r="BJ226" s="83"/>
      <c r="BK226" s="44">
        <f t="shared" si="45"/>
        <v>0</v>
      </c>
    </row>
    <row r="227" spans="1:63" ht="14.25" customHeight="1" x14ac:dyDescent="0.25">
      <c r="A227" s="41"/>
      <c r="B227" s="42"/>
      <c r="C227" s="42"/>
      <c r="D227" s="35">
        <v>193</v>
      </c>
      <c r="E227" s="84"/>
      <c r="F227" s="42"/>
      <c r="G227" s="48" t="str">
        <f t="shared" si="28"/>
        <v/>
      </c>
      <c r="H227" s="25" t="str">
        <f t="array" ref="H227">IF(I227="","",IFERROR(INDEX(Lid!$F:$F,MATCH($E227,Lid!$A:$A,0)),""))</f>
        <v/>
      </c>
      <c r="I227" s="93" t="str">
        <f t="shared" si="29"/>
        <v/>
      </c>
      <c r="J227" s="48" t="str">
        <f t="shared" si="30"/>
        <v/>
      </c>
      <c r="K227" s="25" t="str">
        <f>IF(I227="","",IFERROR($D$6&amp;" "&amp;LEFT(INDEX(Lid!$B:$B,MATCH($E227,Lid!$A:$A,0)),1)&amp;MID(INDEX(Lid!$B:$B,MATCH($E227,Lid!$A:$A,0)),FIND(" ",INDEX(Lid!$B:$B,MATCH($E227,Lid!$A:$A,0))),256),""))</f>
        <v/>
      </c>
      <c r="L227" s="44" t="str">
        <f t="shared" si="31"/>
        <v/>
      </c>
      <c r="M227" s="44" t="str">
        <f t="shared" si="32"/>
        <v/>
      </c>
      <c r="N227" s="44" t="str">
        <f t="shared" si="33"/>
        <v/>
      </c>
      <c r="O227" s="42"/>
      <c r="P227" s="81"/>
      <c r="Q227" s="82"/>
      <c r="R227" s="83"/>
      <c r="S227" s="44">
        <f t="shared" si="34"/>
        <v>0</v>
      </c>
      <c r="T227" s="81"/>
      <c r="U227" s="82"/>
      <c r="V227" s="83"/>
      <c r="W227" s="44">
        <f t="shared" si="35"/>
        <v>0</v>
      </c>
      <c r="X227" s="81"/>
      <c r="Y227" s="82"/>
      <c r="Z227" s="83"/>
      <c r="AA227" s="44">
        <f t="shared" si="36"/>
        <v>0</v>
      </c>
      <c r="AB227" s="81"/>
      <c r="AC227" s="82"/>
      <c r="AD227" s="83"/>
      <c r="AE227" s="44">
        <f t="shared" si="37"/>
        <v>0</v>
      </c>
      <c r="AF227" s="81"/>
      <c r="AG227" s="82"/>
      <c r="AH227" s="83"/>
      <c r="AI227" s="44">
        <f t="shared" si="38"/>
        <v>0</v>
      </c>
      <c r="AJ227" s="81"/>
      <c r="AK227" s="82"/>
      <c r="AL227" s="83"/>
      <c r="AM227" s="44">
        <f t="shared" si="39"/>
        <v>0</v>
      </c>
      <c r="AN227" s="81"/>
      <c r="AO227" s="82"/>
      <c r="AP227" s="83"/>
      <c r="AQ227" s="44">
        <f t="shared" si="40"/>
        <v>0</v>
      </c>
      <c r="AR227" s="81"/>
      <c r="AS227" s="82"/>
      <c r="AT227" s="83"/>
      <c r="AU227" s="44">
        <f t="shared" si="41"/>
        <v>0</v>
      </c>
      <c r="AV227" s="81"/>
      <c r="AW227" s="82"/>
      <c r="AX227" s="83"/>
      <c r="AY227" s="44">
        <f t="shared" si="42"/>
        <v>0</v>
      </c>
      <c r="AZ227" s="81"/>
      <c r="BA227" s="82"/>
      <c r="BB227" s="83"/>
      <c r="BC227" s="44">
        <f t="shared" si="43"/>
        <v>0</v>
      </c>
      <c r="BD227" s="81"/>
      <c r="BE227" s="82"/>
      <c r="BF227" s="83"/>
      <c r="BG227" s="44">
        <f t="shared" si="44"/>
        <v>0</v>
      </c>
      <c r="BH227" s="81"/>
      <c r="BI227" s="82"/>
      <c r="BJ227" s="83"/>
      <c r="BK227" s="44">
        <f t="shared" si="45"/>
        <v>0</v>
      </c>
    </row>
    <row r="228" spans="1:63" ht="14.25" customHeight="1" x14ac:dyDescent="0.25">
      <c r="A228" s="41"/>
      <c r="B228" s="42"/>
      <c r="C228" s="42"/>
      <c r="D228" s="35">
        <v>194</v>
      </c>
      <c r="E228" s="84"/>
      <c r="F228" s="42"/>
      <c r="G228" s="48" t="str">
        <f t="shared" si="28"/>
        <v/>
      </c>
      <c r="H228" s="25" t="str">
        <f t="array" ref="H228">IF(I228="","",IFERROR(INDEX(Lid!$F:$F,MATCH($E228,Lid!$A:$A,0)),""))</f>
        <v/>
      </c>
      <c r="I228" s="93" t="str">
        <f t="shared" si="29"/>
        <v/>
      </c>
      <c r="J228" s="48" t="str">
        <f t="shared" si="30"/>
        <v/>
      </c>
      <c r="K228" s="25" t="str">
        <f>IF(I228="","",IFERROR($D$6&amp;" "&amp;LEFT(INDEX(Lid!$B:$B,MATCH($E228,Lid!$A:$A,0)),1)&amp;MID(INDEX(Lid!$B:$B,MATCH($E228,Lid!$A:$A,0)),FIND(" ",INDEX(Lid!$B:$B,MATCH($E228,Lid!$A:$A,0))),256),""))</f>
        <v/>
      </c>
      <c r="L228" s="44" t="str">
        <f t="shared" si="31"/>
        <v/>
      </c>
      <c r="M228" s="44" t="str">
        <f t="shared" si="32"/>
        <v/>
      </c>
      <c r="N228" s="44" t="str">
        <f t="shared" si="33"/>
        <v/>
      </c>
      <c r="O228" s="42"/>
      <c r="P228" s="81"/>
      <c r="Q228" s="82"/>
      <c r="R228" s="83"/>
      <c r="S228" s="44">
        <f t="shared" si="34"/>
        <v>0</v>
      </c>
      <c r="T228" s="81"/>
      <c r="U228" s="82"/>
      <c r="V228" s="83"/>
      <c r="W228" s="44">
        <f t="shared" si="35"/>
        <v>0</v>
      </c>
      <c r="X228" s="81"/>
      <c r="Y228" s="82"/>
      <c r="Z228" s="83"/>
      <c r="AA228" s="44">
        <f t="shared" si="36"/>
        <v>0</v>
      </c>
      <c r="AB228" s="81"/>
      <c r="AC228" s="82"/>
      <c r="AD228" s="83"/>
      <c r="AE228" s="44">
        <f t="shared" si="37"/>
        <v>0</v>
      </c>
      <c r="AF228" s="81"/>
      <c r="AG228" s="82"/>
      <c r="AH228" s="83"/>
      <c r="AI228" s="44">
        <f t="shared" si="38"/>
        <v>0</v>
      </c>
      <c r="AJ228" s="81"/>
      <c r="AK228" s="82"/>
      <c r="AL228" s="83"/>
      <c r="AM228" s="44">
        <f t="shared" si="39"/>
        <v>0</v>
      </c>
      <c r="AN228" s="81"/>
      <c r="AO228" s="82"/>
      <c r="AP228" s="83"/>
      <c r="AQ228" s="44">
        <f t="shared" si="40"/>
        <v>0</v>
      </c>
      <c r="AR228" s="81"/>
      <c r="AS228" s="82"/>
      <c r="AT228" s="83"/>
      <c r="AU228" s="44">
        <f t="shared" si="41"/>
        <v>0</v>
      </c>
      <c r="AV228" s="81"/>
      <c r="AW228" s="82"/>
      <c r="AX228" s="83"/>
      <c r="AY228" s="44">
        <f t="shared" si="42"/>
        <v>0</v>
      </c>
      <c r="AZ228" s="81"/>
      <c r="BA228" s="82"/>
      <c r="BB228" s="83"/>
      <c r="BC228" s="44">
        <f t="shared" si="43"/>
        <v>0</v>
      </c>
      <c r="BD228" s="81"/>
      <c r="BE228" s="82"/>
      <c r="BF228" s="83"/>
      <c r="BG228" s="44">
        <f t="shared" si="44"/>
        <v>0</v>
      </c>
      <c r="BH228" s="81"/>
      <c r="BI228" s="82"/>
      <c r="BJ228" s="83"/>
      <c r="BK228" s="44">
        <f t="shared" si="45"/>
        <v>0</v>
      </c>
    </row>
    <row r="229" spans="1:63" ht="14.25" customHeight="1" x14ac:dyDescent="0.25">
      <c r="A229" s="41"/>
      <c r="B229" s="42"/>
      <c r="C229" s="42"/>
      <c r="D229" s="35">
        <v>195</v>
      </c>
      <c r="E229" s="84"/>
      <c r="F229" s="42"/>
      <c r="G229" s="48" t="str">
        <f t="shared" si="28"/>
        <v/>
      </c>
      <c r="H229" s="25" t="str">
        <f t="array" ref="H229">IF(I229="","",IFERROR(INDEX(Lid!$F:$F,MATCH($E229,Lid!$A:$A,0)),""))</f>
        <v/>
      </c>
      <c r="I229" s="93" t="str">
        <f t="shared" si="29"/>
        <v/>
      </c>
      <c r="J229" s="48" t="str">
        <f t="shared" si="30"/>
        <v/>
      </c>
      <c r="K229" s="25" t="str">
        <f>IF(I229="","",IFERROR($D$6&amp;" "&amp;LEFT(INDEX(Lid!$B:$B,MATCH($E229,Lid!$A:$A,0)),1)&amp;MID(INDEX(Lid!$B:$B,MATCH($E229,Lid!$A:$A,0)),FIND(" ",INDEX(Lid!$B:$B,MATCH($E229,Lid!$A:$A,0))),256),""))</f>
        <v/>
      </c>
      <c r="L229" s="44" t="str">
        <f t="shared" si="31"/>
        <v/>
      </c>
      <c r="M229" s="44" t="str">
        <f t="shared" si="32"/>
        <v/>
      </c>
      <c r="N229" s="44" t="str">
        <f t="shared" si="33"/>
        <v/>
      </c>
      <c r="O229" s="42"/>
      <c r="P229" s="81"/>
      <c r="Q229" s="82"/>
      <c r="R229" s="83"/>
      <c r="S229" s="44">
        <f t="shared" si="34"/>
        <v>0</v>
      </c>
      <c r="T229" s="81"/>
      <c r="U229" s="82"/>
      <c r="V229" s="83"/>
      <c r="W229" s="44">
        <f t="shared" si="35"/>
        <v>0</v>
      </c>
      <c r="X229" s="81"/>
      <c r="Y229" s="82"/>
      <c r="Z229" s="83"/>
      <c r="AA229" s="44">
        <f t="shared" si="36"/>
        <v>0</v>
      </c>
      <c r="AB229" s="81"/>
      <c r="AC229" s="82"/>
      <c r="AD229" s="83"/>
      <c r="AE229" s="44">
        <f t="shared" si="37"/>
        <v>0</v>
      </c>
      <c r="AF229" s="81"/>
      <c r="AG229" s="82"/>
      <c r="AH229" s="83"/>
      <c r="AI229" s="44">
        <f t="shared" si="38"/>
        <v>0</v>
      </c>
      <c r="AJ229" s="81"/>
      <c r="AK229" s="82"/>
      <c r="AL229" s="83"/>
      <c r="AM229" s="44">
        <f t="shared" si="39"/>
        <v>0</v>
      </c>
      <c r="AN229" s="81"/>
      <c r="AO229" s="82"/>
      <c r="AP229" s="83"/>
      <c r="AQ229" s="44">
        <f t="shared" si="40"/>
        <v>0</v>
      </c>
      <c r="AR229" s="81"/>
      <c r="AS229" s="82"/>
      <c r="AT229" s="83"/>
      <c r="AU229" s="44">
        <f t="shared" si="41"/>
        <v>0</v>
      </c>
      <c r="AV229" s="81"/>
      <c r="AW229" s="82"/>
      <c r="AX229" s="83"/>
      <c r="AY229" s="44">
        <f t="shared" si="42"/>
        <v>0</v>
      </c>
      <c r="AZ229" s="81"/>
      <c r="BA229" s="82"/>
      <c r="BB229" s="83"/>
      <c r="BC229" s="44">
        <f t="shared" si="43"/>
        <v>0</v>
      </c>
      <c r="BD229" s="81"/>
      <c r="BE229" s="82"/>
      <c r="BF229" s="83"/>
      <c r="BG229" s="44">
        <f t="shared" si="44"/>
        <v>0</v>
      </c>
      <c r="BH229" s="81"/>
      <c r="BI229" s="82"/>
      <c r="BJ229" s="83"/>
      <c r="BK229" s="44">
        <f t="shared" si="45"/>
        <v>0</v>
      </c>
    </row>
    <row r="230" spans="1:63" ht="14.25" customHeight="1" x14ac:dyDescent="0.25">
      <c r="A230" s="41"/>
      <c r="B230" s="42"/>
      <c r="C230" s="42"/>
      <c r="D230" s="35">
        <v>196</v>
      </c>
      <c r="E230" s="84"/>
      <c r="F230" s="42"/>
      <c r="G230" s="48" t="str">
        <f t="shared" si="28"/>
        <v/>
      </c>
      <c r="H230" s="25" t="str">
        <f t="array" ref="H230">IF(I230="","",IFERROR(INDEX(Lid!$F:$F,MATCH($E230,Lid!$A:$A,0)),""))</f>
        <v/>
      </c>
      <c r="I230" s="93" t="str">
        <f t="shared" si="29"/>
        <v/>
      </c>
      <c r="J230" s="48" t="str">
        <f t="shared" si="30"/>
        <v/>
      </c>
      <c r="K230" s="25" t="str">
        <f>IF(I230="","",IFERROR($D$6&amp;" "&amp;LEFT(INDEX(Lid!$B:$B,MATCH($E230,Lid!$A:$A,0)),1)&amp;MID(INDEX(Lid!$B:$B,MATCH($E230,Lid!$A:$A,0)),FIND(" ",INDEX(Lid!$B:$B,MATCH($E230,Lid!$A:$A,0))),256),""))</f>
        <v/>
      </c>
      <c r="L230" s="44" t="str">
        <f t="shared" si="31"/>
        <v/>
      </c>
      <c r="M230" s="44" t="str">
        <f t="shared" si="32"/>
        <v/>
      </c>
      <c r="N230" s="44" t="str">
        <f t="shared" si="33"/>
        <v/>
      </c>
      <c r="O230" s="42"/>
      <c r="P230" s="81"/>
      <c r="Q230" s="82"/>
      <c r="R230" s="83"/>
      <c r="S230" s="44">
        <f t="shared" si="34"/>
        <v>0</v>
      </c>
      <c r="T230" s="81"/>
      <c r="U230" s="82"/>
      <c r="V230" s="83"/>
      <c r="W230" s="44">
        <f t="shared" si="35"/>
        <v>0</v>
      </c>
      <c r="X230" s="81"/>
      <c r="Y230" s="82"/>
      <c r="Z230" s="83"/>
      <c r="AA230" s="44">
        <f t="shared" si="36"/>
        <v>0</v>
      </c>
      <c r="AB230" s="81"/>
      <c r="AC230" s="82"/>
      <c r="AD230" s="83"/>
      <c r="AE230" s="44">
        <f t="shared" si="37"/>
        <v>0</v>
      </c>
      <c r="AF230" s="81"/>
      <c r="AG230" s="82"/>
      <c r="AH230" s="83"/>
      <c r="AI230" s="44">
        <f t="shared" si="38"/>
        <v>0</v>
      </c>
      <c r="AJ230" s="81"/>
      <c r="AK230" s="82"/>
      <c r="AL230" s="83"/>
      <c r="AM230" s="44">
        <f t="shared" si="39"/>
        <v>0</v>
      </c>
      <c r="AN230" s="81"/>
      <c r="AO230" s="82"/>
      <c r="AP230" s="83"/>
      <c r="AQ230" s="44">
        <f t="shared" si="40"/>
        <v>0</v>
      </c>
      <c r="AR230" s="81"/>
      <c r="AS230" s="82"/>
      <c r="AT230" s="83"/>
      <c r="AU230" s="44">
        <f t="shared" si="41"/>
        <v>0</v>
      </c>
      <c r="AV230" s="81"/>
      <c r="AW230" s="82"/>
      <c r="AX230" s="83"/>
      <c r="AY230" s="44">
        <f t="shared" si="42"/>
        <v>0</v>
      </c>
      <c r="AZ230" s="81"/>
      <c r="BA230" s="82"/>
      <c r="BB230" s="83"/>
      <c r="BC230" s="44">
        <f t="shared" si="43"/>
        <v>0</v>
      </c>
      <c r="BD230" s="81"/>
      <c r="BE230" s="82"/>
      <c r="BF230" s="83"/>
      <c r="BG230" s="44">
        <f t="shared" si="44"/>
        <v>0</v>
      </c>
      <c r="BH230" s="81"/>
      <c r="BI230" s="82"/>
      <c r="BJ230" s="83"/>
      <c r="BK230" s="44">
        <f t="shared" si="45"/>
        <v>0</v>
      </c>
    </row>
    <row r="231" spans="1:63" ht="14.25" customHeight="1" x14ac:dyDescent="0.25">
      <c r="A231" s="41"/>
      <c r="B231" s="42"/>
      <c r="C231" s="42"/>
      <c r="D231" s="35">
        <v>197</v>
      </c>
      <c r="E231" s="84"/>
      <c r="F231" s="42"/>
      <c r="G231" s="48" t="str">
        <f t="shared" si="28"/>
        <v/>
      </c>
      <c r="H231" s="25" t="str">
        <f t="array" ref="H231">IF(I231="","",IFERROR(INDEX(Lid!$F:$F,MATCH($E231,Lid!$A:$A,0)),""))</f>
        <v/>
      </c>
      <c r="I231" s="93" t="str">
        <f t="shared" si="29"/>
        <v/>
      </c>
      <c r="J231" s="48" t="str">
        <f t="shared" si="30"/>
        <v/>
      </c>
      <c r="K231" s="25" t="str">
        <f>IF(I231="","",IFERROR($D$6&amp;" "&amp;LEFT(INDEX(Lid!$B:$B,MATCH($E231,Lid!$A:$A,0)),1)&amp;MID(INDEX(Lid!$B:$B,MATCH($E231,Lid!$A:$A,0)),FIND(" ",INDEX(Lid!$B:$B,MATCH($E231,Lid!$A:$A,0))),256),""))</f>
        <v/>
      </c>
      <c r="L231" s="44" t="str">
        <f t="shared" si="31"/>
        <v/>
      </c>
      <c r="M231" s="44" t="str">
        <f t="shared" si="32"/>
        <v/>
      </c>
      <c r="N231" s="44" t="str">
        <f t="shared" si="33"/>
        <v/>
      </c>
      <c r="O231" s="42"/>
      <c r="P231" s="81"/>
      <c r="Q231" s="82"/>
      <c r="R231" s="83"/>
      <c r="S231" s="44">
        <f t="shared" si="34"/>
        <v>0</v>
      </c>
      <c r="T231" s="81"/>
      <c r="U231" s="82"/>
      <c r="V231" s="83"/>
      <c r="W231" s="44">
        <f t="shared" si="35"/>
        <v>0</v>
      </c>
      <c r="X231" s="81"/>
      <c r="Y231" s="82"/>
      <c r="Z231" s="83"/>
      <c r="AA231" s="44">
        <f t="shared" si="36"/>
        <v>0</v>
      </c>
      <c r="AB231" s="81"/>
      <c r="AC231" s="82"/>
      <c r="AD231" s="83"/>
      <c r="AE231" s="44">
        <f t="shared" si="37"/>
        <v>0</v>
      </c>
      <c r="AF231" s="81"/>
      <c r="AG231" s="82"/>
      <c r="AH231" s="83"/>
      <c r="AI231" s="44">
        <f t="shared" si="38"/>
        <v>0</v>
      </c>
      <c r="AJ231" s="81"/>
      <c r="AK231" s="82"/>
      <c r="AL231" s="83"/>
      <c r="AM231" s="44">
        <f t="shared" si="39"/>
        <v>0</v>
      </c>
      <c r="AN231" s="81"/>
      <c r="AO231" s="82"/>
      <c r="AP231" s="83"/>
      <c r="AQ231" s="44">
        <f t="shared" si="40"/>
        <v>0</v>
      </c>
      <c r="AR231" s="81"/>
      <c r="AS231" s="82"/>
      <c r="AT231" s="83"/>
      <c r="AU231" s="44">
        <f t="shared" si="41"/>
        <v>0</v>
      </c>
      <c r="AV231" s="81"/>
      <c r="AW231" s="82"/>
      <c r="AX231" s="83"/>
      <c r="AY231" s="44">
        <f t="shared" si="42"/>
        <v>0</v>
      </c>
      <c r="AZ231" s="81"/>
      <c r="BA231" s="82"/>
      <c r="BB231" s="83"/>
      <c r="BC231" s="44">
        <f t="shared" si="43"/>
        <v>0</v>
      </c>
      <c r="BD231" s="81"/>
      <c r="BE231" s="82"/>
      <c r="BF231" s="83"/>
      <c r="BG231" s="44">
        <f t="shared" si="44"/>
        <v>0</v>
      </c>
      <c r="BH231" s="81"/>
      <c r="BI231" s="82"/>
      <c r="BJ231" s="83"/>
      <c r="BK231" s="44">
        <f t="shared" si="45"/>
        <v>0</v>
      </c>
    </row>
    <row r="232" spans="1:63" ht="14.25" customHeight="1" x14ac:dyDescent="0.25">
      <c r="A232" s="41"/>
      <c r="B232" s="42"/>
      <c r="C232" s="42"/>
      <c r="D232" s="35">
        <v>198</v>
      </c>
      <c r="E232" s="84"/>
      <c r="F232" s="42"/>
      <c r="G232" s="48" t="str">
        <f t="shared" si="28"/>
        <v/>
      </c>
      <c r="H232" s="25" t="str">
        <f t="array" ref="H232">IF(I232="","",IFERROR(INDEX(Lid!$F:$F,MATCH($E232,Lid!$A:$A,0)),""))</f>
        <v/>
      </c>
      <c r="I232" s="93" t="str">
        <f t="shared" si="29"/>
        <v/>
      </c>
      <c r="J232" s="48" t="str">
        <f t="shared" si="30"/>
        <v/>
      </c>
      <c r="K232" s="25" t="str">
        <f>IF(I232="","",IFERROR($D$6&amp;" "&amp;LEFT(INDEX(Lid!$B:$B,MATCH($E232,Lid!$A:$A,0)),1)&amp;MID(INDEX(Lid!$B:$B,MATCH($E232,Lid!$A:$A,0)),FIND(" ",INDEX(Lid!$B:$B,MATCH($E232,Lid!$A:$A,0))),256),""))</f>
        <v/>
      </c>
      <c r="L232" s="44" t="str">
        <f t="shared" si="31"/>
        <v/>
      </c>
      <c r="M232" s="44" t="str">
        <f t="shared" si="32"/>
        <v/>
      </c>
      <c r="N232" s="44" t="str">
        <f t="shared" si="33"/>
        <v/>
      </c>
      <c r="O232" s="42"/>
      <c r="P232" s="81"/>
      <c r="Q232" s="82"/>
      <c r="R232" s="83"/>
      <c r="S232" s="44">
        <f t="shared" si="34"/>
        <v>0</v>
      </c>
      <c r="T232" s="81"/>
      <c r="U232" s="82"/>
      <c r="V232" s="83"/>
      <c r="W232" s="44">
        <f t="shared" si="35"/>
        <v>0</v>
      </c>
      <c r="X232" s="81"/>
      <c r="Y232" s="82"/>
      <c r="Z232" s="83"/>
      <c r="AA232" s="44">
        <f t="shared" si="36"/>
        <v>0</v>
      </c>
      <c r="AB232" s="81"/>
      <c r="AC232" s="82"/>
      <c r="AD232" s="83"/>
      <c r="AE232" s="44">
        <f t="shared" si="37"/>
        <v>0</v>
      </c>
      <c r="AF232" s="81"/>
      <c r="AG232" s="82"/>
      <c r="AH232" s="83"/>
      <c r="AI232" s="44">
        <f t="shared" si="38"/>
        <v>0</v>
      </c>
      <c r="AJ232" s="81"/>
      <c r="AK232" s="82"/>
      <c r="AL232" s="83"/>
      <c r="AM232" s="44">
        <f t="shared" si="39"/>
        <v>0</v>
      </c>
      <c r="AN232" s="81"/>
      <c r="AO232" s="82"/>
      <c r="AP232" s="83"/>
      <c r="AQ232" s="44">
        <f t="shared" si="40"/>
        <v>0</v>
      </c>
      <c r="AR232" s="81"/>
      <c r="AS232" s="82"/>
      <c r="AT232" s="83"/>
      <c r="AU232" s="44">
        <f t="shared" si="41"/>
        <v>0</v>
      </c>
      <c r="AV232" s="81"/>
      <c r="AW232" s="82"/>
      <c r="AX232" s="83"/>
      <c r="AY232" s="44">
        <f t="shared" si="42"/>
        <v>0</v>
      </c>
      <c r="AZ232" s="81"/>
      <c r="BA232" s="82"/>
      <c r="BB232" s="83"/>
      <c r="BC232" s="44">
        <f t="shared" si="43"/>
        <v>0</v>
      </c>
      <c r="BD232" s="81"/>
      <c r="BE232" s="82"/>
      <c r="BF232" s="83"/>
      <c r="BG232" s="44">
        <f t="shared" si="44"/>
        <v>0</v>
      </c>
      <c r="BH232" s="81"/>
      <c r="BI232" s="82"/>
      <c r="BJ232" s="83"/>
      <c r="BK232" s="44">
        <f t="shared" si="45"/>
        <v>0</v>
      </c>
    </row>
    <row r="233" spans="1:63" ht="14.25" customHeight="1" x14ac:dyDescent="0.25">
      <c r="A233" s="41"/>
      <c r="B233" s="42"/>
      <c r="C233" s="42"/>
      <c r="D233" s="35">
        <v>199</v>
      </c>
      <c r="E233" s="84"/>
      <c r="F233" s="42"/>
      <c r="G233" s="48" t="str">
        <f t="shared" si="28"/>
        <v/>
      </c>
      <c r="H233" s="25" t="str">
        <f t="array" ref="H233">IF(I233="","",IFERROR(INDEX(Lid!$F:$F,MATCH($E233,Lid!$A:$A,0)),""))</f>
        <v/>
      </c>
      <c r="I233" s="93" t="str">
        <f t="shared" si="29"/>
        <v/>
      </c>
      <c r="J233" s="48" t="str">
        <f t="shared" si="30"/>
        <v/>
      </c>
      <c r="K233" s="25" t="str">
        <f>IF(I233="","",IFERROR($D$6&amp;" "&amp;LEFT(INDEX(Lid!$B:$B,MATCH($E233,Lid!$A:$A,0)),1)&amp;MID(INDEX(Lid!$B:$B,MATCH($E233,Lid!$A:$A,0)),FIND(" ",INDEX(Lid!$B:$B,MATCH($E233,Lid!$A:$A,0))),256),""))</f>
        <v/>
      </c>
      <c r="L233" s="44" t="str">
        <f t="shared" si="31"/>
        <v/>
      </c>
      <c r="M233" s="44" t="str">
        <f t="shared" si="32"/>
        <v/>
      </c>
      <c r="N233" s="44" t="str">
        <f t="shared" si="33"/>
        <v/>
      </c>
      <c r="O233" s="42"/>
      <c r="P233" s="81"/>
      <c r="Q233" s="82"/>
      <c r="R233" s="83"/>
      <c r="S233" s="44">
        <f t="shared" si="34"/>
        <v>0</v>
      </c>
      <c r="T233" s="81"/>
      <c r="U233" s="82"/>
      <c r="V233" s="83"/>
      <c r="W233" s="44">
        <f t="shared" si="35"/>
        <v>0</v>
      </c>
      <c r="X233" s="81"/>
      <c r="Y233" s="82"/>
      <c r="Z233" s="83"/>
      <c r="AA233" s="44">
        <f t="shared" si="36"/>
        <v>0</v>
      </c>
      <c r="AB233" s="81"/>
      <c r="AC233" s="82"/>
      <c r="AD233" s="83"/>
      <c r="AE233" s="44">
        <f t="shared" si="37"/>
        <v>0</v>
      </c>
      <c r="AF233" s="81"/>
      <c r="AG233" s="82"/>
      <c r="AH233" s="83"/>
      <c r="AI233" s="44">
        <f t="shared" si="38"/>
        <v>0</v>
      </c>
      <c r="AJ233" s="81"/>
      <c r="AK233" s="82"/>
      <c r="AL233" s="83"/>
      <c r="AM233" s="44">
        <f t="shared" si="39"/>
        <v>0</v>
      </c>
      <c r="AN233" s="81"/>
      <c r="AO233" s="82"/>
      <c r="AP233" s="83"/>
      <c r="AQ233" s="44">
        <f t="shared" si="40"/>
        <v>0</v>
      </c>
      <c r="AR233" s="81"/>
      <c r="AS233" s="82"/>
      <c r="AT233" s="83"/>
      <c r="AU233" s="44">
        <f t="shared" si="41"/>
        <v>0</v>
      </c>
      <c r="AV233" s="81"/>
      <c r="AW233" s="82"/>
      <c r="AX233" s="83"/>
      <c r="AY233" s="44">
        <f t="shared" si="42"/>
        <v>0</v>
      </c>
      <c r="AZ233" s="81"/>
      <c r="BA233" s="82"/>
      <c r="BB233" s="83"/>
      <c r="BC233" s="44">
        <f t="shared" si="43"/>
        <v>0</v>
      </c>
      <c r="BD233" s="81"/>
      <c r="BE233" s="82"/>
      <c r="BF233" s="83"/>
      <c r="BG233" s="44">
        <f t="shared" si="44"/>
        <v>0</v>
      </c>
      <c r="BH233" s="81"/>
      <c r="BI233" s="82"/>
      <c r="BJ233" s="83"/>
      <c r="BK233" s="44">
        <f t="shared" si="45"/>
        <v>0</v>
      </c>
    </row>
    <row r="234" spans="1:63" ht="14.25" customHeight="1" x14ac:dyDescent="0.25">
      <c r="A234" s="41"/>
      <c r="B234" s="42"/>
      <c r="C234" s="42"/>
      <c r="D234" s="35">
        <v>200</v>
      </c>
      <c r="E234" s="84"/>
      <c r="F234" s="42"/>
      <c r="G234" s="48" t="str">
        <f t="shared" si="28"/>
        <v/>
      </c>
      <c r="H234" s="25" t="str">
        <f t="array" ref="H234">IF(I234="","",IFERROR(INDEX(Lid!$F:$F,MATCH($E234,Lid!$A:$A,0)),""))</f>
        <v/>
      </c>
      <c r="I234" s="93" t="str">
        <f t="shared" si="29"/>
        <v/>
      </c>
      <c r="J234" s="48" t="str">
        <f t="shared" si="30"/>
        <v/>
      </c>
      <c r="K234" s="25" t="str">
        <f>IF(I234="","",IFERROR($D$6&amp;" "&amp;LEFT(INDEX(Lid!$B:$B,MATCH($E234,Lid!$A:$A,0)),1)&amp;MID(INDEX(Lid!$B:$B,MATCH($E234,Lid!$A:$A,0)),FIND(" ",INDEX(Lid!$B:$B,MATCH($E234,Lid!$A:$A,0))),256),""))</f>
        <v/>
      </c>
      <c r="L234" s="44" t="str">
        <f t="shared" si="31"/>
        <v/>
      </c>
      <c r="M234" s="44" t="str">
        <f t="shared" si="32"/>
        <v/>
      </c>
      <c r="N234" s="44" t="str">
        <f t="shared" si="33"/>
        <v/>
      </c>
      <c r="O234" s="42"/>
      <c r="P234" s="81"/>
      <c r="Q234" s="82"/>
      <c r="R234" s="83"/>
      <c r="S234" s="44">
        <f t="shared" si="34"/>
        <v>0</v>
      </c>
      <c r="T234" s="81"/>
      <c r="U234" s="82"/>
      <c r="V234" s="83"/>
      <c r="W234" s="44">
        <f t="shared" si="35"/>
        <v>0</v>
      </c>
      <c r="X234" s="81"/>
      <c r="Y234" s="82"/>
      <c r="Z234" s="83"/>
      <c r="AA234" s="44">
        <f t="shared" si="36"/>
        <v>0</v>
      </c>
      <c r="AB234" s="81"/>
      <c r="AC234" s="82"/>
      <c r="AD234" s="83"/>
      <c r="AE234" s="44">
        <f t="shared" si="37"/>
        <v>0</v>
      </c>
      <c r="AF234" s="81"/>
      <c r="AG234" s="82"/>
      <c r="AH234" s="83"/>
      <c r="AI234" s="44">
        <f t="shared" si="38"/>
        <v>0</v>
      </c>
      <c r="AJ234" s="81"/>
      <c r="AK234" s="82"/>
      <c r="AL234" s="83"/>
      <c r="AM234" s="44">
        <f t="shared" si="39"/>
        <v>0</v>
      </c>
      <c r="AN234" s="81"/>
      <c r="AO234" s="82"/>
      <c r="AP234" s="83"/>
      <c r="AQ234" s="44">
        <f t="shared" si="40"/>
        <v>0</v>
      </c>
      <c r="AR234" s="81"/>
      <c r="AS234" s="82"/>
      <c r="AT234" s="83"/>
      <c r="AU234" s="44">
        <f t="shared" si="41"/>
        <v>0</v>
      </c>
      <c r="AV234" s="81"/>
      <c r="AW234" s="82"/>
      <c r="AX234" s="83"/>
      <c r="AY234" s="44">
        <f t="shared" si="42"/>
        <v>0</v>
      </c>
      <c r="AZ234" s="81"/>
      <c r="BA234" s="82"/>
      <c r="BB234" s="83"/>
      <c r="BC234" s="44">
        <f t="shared" si="43"/>
        <v>0</v>
      </c>
      <c r="BD234" s="81"/>
      <c r="BE234" s="82"/>
      <c r="BF234" s="83"/>
      <c r="BG234" s="44">
        <f t="shared" si="44"/>
        <v>0</v>
      </c>
      <c r="BH234" s="81"/>
      <c r="BI234" s="82"/>
      <c r="BJ234" s="83"/>
      <c r="BK234" s="44">
        <f t="shared" si="45"/>
        <v>0</v>
      </c>
    </row>
    <row r="235" spans="1:63" ht="14.25" customHeight="1" x14ac:dyDescent="0.25">
      <c r="A235" s="41"/>
      <c r="B235" s="42"/>
      <c r="C235" s="42"/>
      <c r="D235" s="35"/>
      <c r="E235" s="25"/>
      <c r="F235" s="42"/>
      <c r="G235" s="30"/>
      <c r="H235" s="25"/>
      <c r="I235" s="43"/>
      <c r="J235" s="25"/>
      <c r="K235" s="25"/>
      <c r="L235" s="44"/>
      <c r="M235" s="44"/>
      <c r="N235" s="44"/>
      <c r="O235" s="42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</row>
    <row r="236" spans="1:63" ht="14.25" customHeight="1" x14ac:dyDescent="0.25">
      <c r="A236" s="41"/>
      <c r="B236" s="42"/>
      <c r="C236" s="42"/>
      <c r="D236" s="35"/>
      <c r="E236" s="25"/>
      <c r="F236" s="42"/>
      <c r="G236" s="30"/>
      <c r="H236" s="25"/>
      <c r="I236" s="43"/>
      <c r="J236" s="25"/>
      <c r="K236" s="25"/>
      <c r="L236" s="44"/>
      <c r="M236" s="44"/>
      <c r="N236" s="44"/>
      <c r="O236" s="42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</row>
    <row r="237" spans="1:63" ht="14.25" customHeight="1" x14ac:dyDescent="0.25">
      <c r="A237" s="41"/>
      <c r="B237" s="42"/>
      <c r="C237" s="42"/>
      <c r="D237" s="35"/>
      <c r="E237" s="25"/>
      <c r="F237" s="42"/>
      <c r="G237" s="30"/>
      <c r="H237" s="25"/>
      <c r="I237" s="43"/>
      <c r="J237" s="25"/>
      <c r="K237" s="25"/>
      <c r="L237" s="44"/>
      <c r="M237" s="44"/>
      <c r="N237" s="44"/>
      <c r="O237" s="42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</row>
    <row r="238" spans="1:63" ht="14.25" customHeight="1" x14ac:dyDescent="0.25">
      <c r="A238" s="41"/>
      <c r="B238" s="42"/>
      <c r="C238" s="42"/>
      <c r="D238" s="35"/>
      <c r="E238" s="25"/>
      <c r="F238" s="42"/>
      <c r="G238" s="30"/>
      <c r="H238" s="25"/>
      <c r="I238" s="43"/>
      <c r="J238" s="25"/>
      <c r="K238" s="25"/>
      <c r="L238" s="44"/>
      <c r="M238" s="44"/>
      <c r="N238" s="44"/>
      <c r="O238" s="42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</row>
    <row r="239" spans="1:63" ht="14.25" customHeight="1" x14ac:dyDescent="0.25">
      <c r="A239" s="41"/>
      <c r="B239" s="42"/>
      <c r="C239" s="42"/>
      <c r="D239" s="35"/>
      <c r="E239" s="25"/>
      <c r="F239" s="42"/>
      <c r="G239" s="30"/>
      <c r="H239" s="25"/>
      <c r="I239" s="43"/>
      <c r="J239" s="25"/>
      <c r="K239" s="25"/>
      <c r="L239" s="44"/>
      <c r="M239" s="44"/>
      <c r="N239" s="44"/>
      <c r="O239" s="42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</row>
    <row r="240" spans="1:63" ht="14.25" customHeight="1" x14ac:dyDescent="0.25">
      <c r="A240" s="41"/>
      <c r="B240" s="42"/>
      <c r="C240" s="42"/>
      <c r="D240" s="35"/>
      <c r="E240" s="25"/>
      <c r="F240" s="42"/>
      <c r="G240" s="30"/>
      <c r="H240" s="25"/>
      <c r="I240" s="43"/>
      <c r="J240" s="25"/>
      <c r="K240" s="25"/>
      <c r="L240" s="44"/>
      <c r="M240" s="44"/>
      <c r="N240" s="44"/>
      <c r="O240" s="42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</row>
    <row r="241" spans="1:63" ht="14.25" customHeight="1" x14ac:dyDescent="0.25">
      <c r="A241" s="41"/>
      <c r="B241" s="42"/>
      <c r="C241" s="42"/>
      <c r="D241" s="35"/>
      <c r="E241" s="25"/>
      <c r="F241" s="42"/>
      <c r="G241" s="30"/>
      <c r="H241" s="25"/>
      <c r="I241" s="43"/>
      <c r="J241" s="25"/>
      <c r="K241" s="25"/>
      <c r="L241" s="44"/>
      <c r="M241" s="44"/>
      <c r="N241" s="44"/>
      <c r="O241" s="42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</row>
    <row r="242" spans="1:63" ht="14.25" customHeight="1" x14ac:dyDescent="0.25">
      <c r="A242" s="41"/>
      <c r="B242" s="42"/>
      <c r="C242" s="42"/>
      <c r="D242" s="35"/>
      <c r="E242" s="25"/>
      <c r="F242" s="42"/>
      <c r="G242" s="30"/>
      <c r="H242" s="25"/>
      <c r="I242" s="43"/>
      <c r="J242" s="25"/>
      <c r="K242" s="25"/>
      <c r="L242" s="44"/>
      <c r="M242" s="44"/>
      <c r="N242" s="44"/>
      <c r="O242" s="42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</row>
    <row r="243" spans="1:63" ht="14.25" customHeight="1" x14ac:dyDescent="0.25">
      <c r="A243" s="41"/>
      <c r="B243" s="42"/>
      <c r="C243" s="42"/>
      <c r="D243" s="35"/>
      <c r="E243" s="25"/>
      <c r="F243" s="42"/>
      <c r="G243" s="30"/>
      <c r="H243" s="25"/>
      <c r="I243" s="43"/>
      <c r="J243" s="25"/>
      <c r="K243" s="25"/>
      <c r="L243" s="44"/>
      <c r="M243" s="44"/>
      <c r="N243" s="44"/>
      <c r="O243" s="42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</row>
    <row r="244" spans="1:63" ht="14.25" customHeight="1" x14ac:dyDescent="0.25">
      <c r="A244" s="41"/>
      <c r="B244" s="42"/>
      <c r="C244" s="42"/>
      <c r="D244" s="35"/>
      <c r="E244" s="25"/>
      <c r="F244" s="42"/>
      <c r="G244" s="30"/>
      <c r="H244" s="25"/>
      <c r="I244" s="43"/>
      <c r="J244" s="25"/>
      <c r="K244" s="25"/>
      <c r="L244" s="44"/>
      <c r="M244" s="44"/>
      <c r="N244" s="44"/>
      <c r="O244" s="42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</row>
    <row r="245" spans="1:63" ht="14.25" customHeight="1" x14ac:dyDescent="0.25">
      <c r="A245" s="41"/>
      <c r="B245" s="42"/>
      <c r="C245" s="42"/>
      <c r="D245" s="35"/>
      <c r="E245" s="25"/>
      <c r="F245" s="42"/>
      <c r="G245" s="30"/>
      <c r="H245" s="25"/>
      <c r="I245" s="43"/>
      <c r="J245" s="25"/>
      <c r="K245" s="25"/>
      <c r="L245" s="44"/>
      <c r="M245" s="44"/>
      <c r="N245" s="44"/>
      <c r="O245" s="42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</row>
    <row r="246" spans="1:63" ht="14.25" customHeight="1" x14ac:dyDescent="0.25">
      <c r="A246" s="41"/>
      <c r="B246" s="42"/>
      <c r="C246" s="42"/>
      <c r="D246" s="35"/>
      <c r="E246" s="25"/>
      <c r="F246" s="42"/>
      <c r="G246" s="30"/>
      <c r="H246" s="25"/>
      <c r="I246" s="43"/>
      <c r="J246" s="25"/>
      <c r="K246" s="25"/>
      <c r="L246" s="44"/>
      <c r="M246" s="44"/>
      <c r="N246" s="44"/>
      <c r="O246" s="42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</row>
    <row r="247" spans="1:63" ht="14.25" customHeight="1" x14ac:dyDescent="0.25">
      <c r="A247" s="41"/>
      <c r="B247" s="42"/>
      <c r="C247" s="42"/>
      <c r="D247" s="35"/>
      <c r="E247" s="25"/>
      <c r="F247" s="42"/>
      <c r="G247" s="30"/>
      <c r="H247" s="25"/>
      <c r="I247" s="43"/>
      <c r="J247" s="25"/>
      <c r="K247" s="25"/>
      <c r="L247" s="44"/>
      <c r="M247" s="44"/>
      <c r="N247" s="44"/>
      <c r="O247" s="42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</row>
    <row r="248" spans="1:63" ht="14.25" customHeight="1" x14ac:dyDescent="0.25">
      <c r="A248" s="41"/>
      <c r="B248" s="42"/>
      <c r="C248" s="42"/>
      <c r="D248" s="35"/>
      <c r="E248" s="25"/>
      <c r="F248" s="42"/>
      <c r="G248" s="30"/>
      <c r="H248" s="25"/>
      <c r="I248" s="43"/>
      <c r="J248" s="25"/>
      <c r="K248" s="25"/>
      <c r="L248" s="44"/>
      <c r="M248" s="44"/>
      <c r="N248" s="44"/>
      <c r="O248" s="42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</row>
    <row r="249" spans="1:63" ht="14.25" customHeight="1" x14ac:dyDescent="0.25">
      <c r="A249" s="41"/>
      <c r="B249" s="42"/>
      <c r="C249" s="42"/>
      <c r="D249" s="35"/>
      <c r="E249" s="25"/>
      <c r="F249" s="42"/>
      <c r="G249" s="30"/>
      <c r="H249" s="25"/>
      <c r="I249" s="43"/>
      <c r="J249" s="25"/>
      <c r="K249" s="25"/>
      <c r="L249" s="44"/>
      <c r="M249" s="44"/>
      <c r="N249" s="44"/>
      <c r="O249" s="42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</row>
    <row r="250" spans="1:63" ht="14.25" customHeight="1" x14ac:dyDescent="0.25">
      <c r="A250" s="41"/>
      <c r="B250" s="42"/>
      <c r="C250" s="42"/>
      <c r="D250" s="35"/>
      <c r="E250" s="25"/>
      <c r="F250" s="42"/>
      <c r="G250" s="30"/>
      <c r="H250" s="25"/>
      <c r="I250" s="43"/>
      <c r="J250" s="25"/>
      <c r="K250" s="25"/>
      <c r="L250" s="44"/>
      <c r="M250" s="44"/>
      <c r="N250" s="44"/>
      <c r="O250" s="42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</row>
    <row r="251" spans="1:63" ht="14.25" customHeight="1" x14ac:dyDescent="0.25">
      <c r="A251" s="41"/>
      <c r="B251" s="42"/>
      <c r="C251" s="42"/>
      <c r="D251" s="35"/>
      <c r="E251" s="25"/>
      <c r="F251" s="42"/>
      <c r="G251" s="30"/>
      <c r="H251" s="25"/>
      <c r="I251" s="43"/>
      <c r="J251" s="25"/>
      <c r="K251" s="25"/>
      <c r="L251" s="44"/>
      <c r="M251" s="44"/>
      <c r="N251" s="44"/>
      <c r="O251" s="42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</row>
    <row r="252" spans="1:63" ht="14.25" customHeight="1" x14ac:dyDescent="0.25">
      <c r="A252" s="41"/>
      <c r="B252" s="42"/>
      <c r="C252" s="42"/>
      <c r="D252" s="35"/>
      <c r="E252" s="25"/>
      <c r="F252" s="42"/>
      <c r="G252" s="30"/>
      <c r="H252" s="25"/>
      <c r="I252" s="43"/>
      <c r="J252" s="25"/>
      <c r="K252" s="25"/>
      <c r="L252" s="44"/>
      <c r="M252" s="44"/>
      <c r="N252" s="44"/>
      <c r="O252" s="42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</row>
    <row r="253" spans="1:63" ht="14.25" customHeight="1" x14ac:dyDescent="0.25">
      <c r="A253" s="41"/>
      <c r="B253" s="42"/>
      <c r="C253" s="42"/>
      <c r="D253" s="35"/>
      <c r="E253" s="25"/>
      <c r="F253" s="42"/>
      <c r="G253" s="30"/>
      <c r="H253" s="25"/>
      <c r="I253" s="43"/>
      <c r="J253" s="25"/>
      <c r="K253" s="25"/>
      <c r="L253" s="44"/>
      <c r="M253" s="44"/>
      <c r="N253" s="44"/>
      <c r="O253" s="42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</row>
    <row r="254" spans="1:63" ht="14.25" customHeight="1" x14ac:dyDescent="0.25">
      <c r="A254" s="41"/>
      <c r="B254" s="42"/>
      <c r="C254" s="42"/>
      <c r="D254" s="35"/>
      <c r="E254" s="25"/>
      <c r="F254" s="42"/>
      <c r="G254" s="30"/>
      <c r="H254" s="25"/>
      <c r="I254" s="43"/>
      <c r="J254" s="25"/>
      <c r="K254" s="25"/>
      <c r="L254" s="44"/>
      <c r="M254" s="44"/>
      <c r="N254" s="44"/>
      <c r="O254" s="42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</row>
    <row r="255" spans="1:63" ht="14.25" customHeight="1" x14ac:dyDescent="0.25">
      <c r="A255" s="41"/>
      <c r="B255" s="42"/>
      <c r="C255" s="42"/>
      <c r="D255" s="35"/>
      <c r="E255" s="25"/>
      <c r="F255" s="42"/>
      <c r="G255" s="30"/>
      <c r="H255" s="25"/>
      <c r="I255" s="43"/>
      <c r="J255" s="25"/>
      <c r="K255" s="25"/>
      <c r="L255" s="44"/>
      <c r="M255" s="44"/>
      <c r="N255" s="44"/>
      <c r="O255" s="42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</row>
    <row r="256" spans="1:63" ht="14.25" customHeight="1" x14ac:dyDescent="0.25">
      <c r="A256" s="41"/>
      <c r="B256" s="42"/>
      <c r="C256" s="42"/>
      <c r="D256" s="35"/>
      <c r="E256" s="25"/>
      <c r="F256" s="42"/>
      <c r="G256" s="30"/>
      <c r="H256" s="25"/>
      <c r="I256" s="43"/>
      <c r="J256" s="25"/>
      <c r="K256" s="25"/>
      <c r="L256" s="44"/>
      <c r="M256" s="44"/>
      <c r="N256" s="44"/>
      <c r="O256" s="42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</row>
    <row r="257" spans="1:63" ht="14.25" customHeight="1" x14ac:dyDescent="0.25">
      <c r="A257" s="41"/>
      <c r="B257" s="42"/>
      <c r="C257" s="42"/>
      <c r="D257" s="35"/>
      <c r="E257" s="25"/>
      <c r="F257" s="42"/>
      <c r="G257" s="30"/>
      <c r="H257" s="25"/>
      <c r="I257" s="43"/>
      <c r="J257" s="25"/>
      <c r="K257" s="25"/>
      <c r="L257" s="44"/>
      <c r="M257" s="44"/>
      <c r="N257" s="44"/>
      <c r="O257" s="42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</row>
    <row r="258" spans="1:63" ht="14.25" customHeight="1" x14ac:dyDescent="0.25">
      <c r="A258" s="41"/>
      <c r="B258" s="42"/>
      <c r="C258" s="42"/>
      <c r="D258" s="35"/>
      <c r="E258" s="25"/>
      <c r="F258" s="42"/>
      <c r="G258" s="30"/>
      <c r="H258" s="25"/>
      <c r="I258" s="43"/>
      <c r="J258" s="25"/>
      <c r="K258" s="25"/>
      <c r="L258" s="44"/>
      <c r="M258" s="44"/>
      <c r="N258" s="44"/>
      <c r="O258" s="42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</row>
    <row r="259" spans="1:63" ht="14.25" customHeight="1" x14ac:dyDescent="0.25">
      <c r="A259" s="41"/>
      <c r="B259" s="42"/>
      <c r="C259" s="42"/>
      <c r="D259" s="35"/>
      <c r="E259" s="25"/>
      <c r="F259" s="42"/>
      <c r="G259" s="30"/>
      <c r="H259" s="25"/>
      <c r="I259" s="43"/>
      <c r="J259" s="25"/>
      <c r="K259" s="25"/>
      <c r="L259" s="44"/>
      <c r="M259" s="44"/>
      <c r="N259" s="44"/>
      <c r="O259" s="42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</row>
    <row r="260" spans="1:63" ht="14.25" customHeight="1" x14ac:dyDescent="0.25">
      <c r="A260" s="41"/>
      <c r="B260" s="42"/>
      <c r="C260" s="42"/>
      <c r="D260" s="35"/>
      <c r="E260" s="25"/>
      <c r="F260" s="42"/>
      <c r="G260" s="30"/>
      <c r="H260" s="25"/>
      <c r="I260" s="43"/>
      <c r="J260" s="25"/>
      <c r="K260" s="25"/>
      <c r="L260" s="44"/>
      <c r="M260" s="44"/>
      <c r="N260" s="44"/>
      <c r="O260" s="42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</row>
    <row r="261" spans="1:63" ht="14.25" customHeight="1" x14ac:dyDescent="0.25">
      <c r="A261" s="41"/>
      <c r="B261" s="42"/>
      <c r="C261" s="42"/>
      <c r="D261" s="35"/>
      <c r="E261" s="25"/>
      <c r="F261" s="42"/>
      <c r="G261" s="30"/>
      <c r="H261" s="25"/>
      <c r="I261" s="43"/>
      <c r="J261" s="25"/>
      <c r="K261" s="25"/>
      <c r="L261" s="44"/>
      <c r="M261" s="44"/>
      <c r="N261" s="44"/>
      <c r="O261" s="42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</row>
    <row r="262" spans="1:63" ht="14.25" customHeight="1" x14ac:dyDescent="0.25">
      <c r="A262" s="41"/>
      <c r="B262" s="42"/>
      <c r="C262" s="42"/>
      <c r="D262" s="35"/>
      <c r="E262" s="25"/>
      <c r="F262" s="42"/>
      <c r="G262" s="30"/>
      <c r="H262" s="25"/>
      <c r="I262" s="43"/>
      <c r="J262" s="25"/>
      <c r="K262" s="25"/>
      <c r="L262" s="44"/>
      <c r="M262" s="44"/>
      <c r="N262" s="44"/>
      <c r="O262" s="42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</row>
    <row r="263" spans="1:63" ht="14.25" customHeight="1" x14ac:dyDescent="0.25">
      <c r="A263" s="41"/>
      <c r="B263" s="42"/>
      <c r="C263" s="42"/>
      <c r="D263" s="35"/>
      <c r="E263" s="25"/>
      <c r="F263" s="42"/>
      <c r="G263" s="30"/>
      <c r="H263" s="25"/>
      <c r="I263" s="43"/>
      <c r="J263" s="25"/>
      <c r="K263" s="25"/>
      <c r="L263" s="44"/>
      <c r="M263" s="44"/>
      <c r="N263" s="44"/>
      <c r="O263" s="42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</row>
    <row r="264" spans="1:63" ht="14.25" customHeight="1" x14ac:dyDescent="0.25">
      <c r="A264" s="41"/>
      <c r="B264" s="42"/>
      <c r="C264" s="42"/>
      <c r="D264" s="35"/>
      <c r="E264" s="25"/>
      <c r="F264" s="42"/>
      <c r="G264" s="30"/>
      <c r="H264" s="25"/>
      <c r="I264" s="43"/>
      <c r="J264" s="25"/>
      <c r="K264" s="25"/>
      <c r="L264" s="44"/>
      <c r="M264" s="44"/>
      <c r="N264" s="44"/>
      <c r="O264" s="42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</row>
    <row r="265" spans="1:63" ht="14.25" customHeight="1" x14ac:dyDescent="0.25">
      <c r="A265" s="41"/>
      <c r="B265" s="42"/>
      <c r="C265" s="42"/>
      <c r="D265" s="35"/>
      <c r="E265" s="25"/>
      <c r="F265" s="42"/>
      <c r="G265" s="30"/>
      <c r="H265" s="25"/>
      <c r="I265" s="43"/>
      <c r="J265" s="25"/>
      <c r="K265" s="25"/>
      <c r="L265" s="44"/>
      <c r="M265" s="44"/>
      <c r="N265" s="44"/>
      <c r="O265" s="42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</row>
    <row r="266" spans="1:63" ht="14.25" customHeight="1" x14ac:dyDescent="0.25">
      <c r="A266" s="41"/>
      <c r="B266" s="42"/>
      <c r="C266" s="42"/>
      <c r="D266" s="35"/>
      <c r="E266" s="25"/>
      <c r="F266" s="42"/>
      <c r="G266" s="30"/>
      <c r="H266" s="25"/>
      <c r="I266" s="43"/>
      <c r="J266" s="25"/>
      <c r="K266" s="25"/>
      <c r="L266" s="44"/>
      <c r="M266" s="44"/>
      <c r="N266" s="44"/>
      <c r="O266" s="42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</row>
    <row r="267" spans="1:63" ht="14.25" customHeight="1" x14ac:dyDescent="0.25">
      <c r="A267" s="41"/>
      <c r="B267" s="42"/>
      <c r="C267" s="42"/>
      <c r="D267" s="35"/>
      <c r="E267" s="25"/>
      <c r="F267" s="42"/>
      <c r="G267" s="30"/>
      <c r="H267" s="25"/>
      <c r="I267" s="43"/>
      <c r="J267" s="25"/>
      <c r="K267" s="25"/>
      <c r="L267" s="44"/>
      <c r="M267" s="44"/>
      <c r="N267" s="44"/>
      <c r="O267" s="42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</row>
    <row r="268" spans="1:63" ht="14.25" customHeight="1" x14ac:dyDescent="0.25">
      <c r="A268" s="41"/>
      <c r="B268" s="42"/>
      <c r="C268" s="42"/>
      <c r="D268" s="35"/>
      <c r="E268" s="25"/>
      <c r="F268" s="42"/>
      <c r="G268" s="30"/>
      <c r="H268" s="25"/>
      <c r="I268" s="43"/>
      <c r="J268" s="25"/>
      <c r="K268" s="25"/>
      <c r="L268" s="44"/>
      <c r="M268" s="44"/>
      <c r="N268" s="44"/>
      <c r="O268" s="42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</row>
    <row r="269" spans="1:63" ht="14.25" customHeight="1" x14ac:dyDescent="0.25">
      <c r="A269" s="41"/>
      <c r="B269" s="42"/>
      <c r="C269" s="42"/>
      <c r="D269" s="35"/>
      <c r="E269" s="25"/>
      <c r="F269" s="42"/>
      <c r="G269" s="30"/>
      <c r="H269" s="25"/>
      <c r="I269" s="43"/>
      <c r="J269" s="25"/>
      <c r="K269" s="25"/>
      <c r="L269" s="44"/>
      <c r="M269" s="44"/>
      <c r="N269" s="44"/>
      <c r="O269" s="42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</row>
    <row r="270" spans="1:63" ht="14.25" customHeight="1" x14ac:dyDescent="0.25">
      <c r="A270" s="41"/>
      <c r="B270" s="42"/>
      <c r="C270" s="42"/>
      <c r="D270" s="35"/>
      <c r="E270" s="25"/>
      <c r="F270" s="42"/>
      <c r="G270" s="30"/>
      <c r="H270" s="25"/>
      <c r="I270" s="43"/>
      <c r="J270" s="25"/>
      <c r="K270" s="25"/>
      <c r="L270" s="44"/>
      <c r="M270" s="44"/>
      <c r="N270" s="44"/>
      <c r="O270" s="42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</row>
    <row r="271" spans="1:63" ht="14.25" customHeight="1" x14ac:dyDescent="0.25">
      <c r="A271" s="41"/>
      <c r="B271" s="42"/>
      <c r="C271" s="42"/>
      <c r="D271" s="35"/>
      <c r="E271" s="25"/>
      <c r="F271" s="42"/>
      <c r="G271" s="30"/>
      <c r="H271" s="25"/>
      <c r="I271" s="43"/>
      <c r="J271" s="25"/>
      <c r="K271" s="25"/>
      <c r="L271" s="44"/>
      <c r="M271" s="44"/>
      <c r="N271" s="44"/>
      <c r="O271" s="42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</row>
    <row r="272" spans="1:63" ht="14.25" customHeight="1" x14ac:dyDescent="0.25">
      <c r="A272" s="41"/>
      <c r="B272" s="42"/>
      <c r="C272" s="42"/>
      <c r="D272" s="35"/>
      <c r="E272" s="25"/>
      <c r="F272" s="42"/>
      <c r="G272" s="30"/>
      <c r="H272" s="25"/>
      <c r="I272" s="43"/>
      <c r="J272" s="25"/>
      <c r="K272" s="25"/>
      <c r="L272" s="44"/>
      <c r="M272" s="44"/>
      <c r="N272" s="44"/>
      <c r="O272" s="42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</row>
    <row r="273" spans="1:63" ht="14.25" customHeight="1" x14ac:dyDescent="0.25">
      <c r="A273" s="41"/>
      <c r="B273" s="42"/>
      <c r="C273" s="42"/>
      <c r="D273" s="35"/>
      <c r="E273" s="25"/>
      <c r="F273" s="42"/>
      <c r="G273" s="30"/>
      <c r="H273" s="25"/>
      <c r="I273" s="43"/>
      <c r="J273" s="25"/>
      <c r="K273" s="25"/>
      <c r="L273" s="44"/>
      <c r="M273" s="44"/>
      <c r="N273" s="44"/>
      <c r="O273" s="42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</row>
    <row r="274" spans="1:63" ht="14.25" customHeight="1" x14ac:dyDescent="0.25">
      <c r="A274" s="41"/>
      <c r="B274" s="42"/>
      <c r="C274" s="42"/>
      <c r="D274" s="35"/>
      <c r="E274" s="25"/>
      <c r="F274" s="42"/>
      <c r="G274" s="30"/>
      <c r="H274" s="25"/>
      <c r="I274" s="43"/>
      <c r="J274" s="25"/>
      <c r="K274" s="25"/>
      <c r="L274" s="44"/>
      <c r="M274" s="44"/>
      <c r="N274" s="44"/>
      <c r="O274" s="42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</row>
    <row r="275" spans="1:63" ht="14.25" customHeight="1" x14ac:dyDescent="0.25">
      <c r="A275" s="41"/>
      <c r="B275" s="42"/>
      <c r="C275" s="42"/>
      <c r="D275" s="35"/>
      <c r="E275" s="25"/>
      <c r="F275" s="42"/>
      <c r="G275" s="30"/>
      <c r="H275" s="25"/>
      <c r="I275" s="43"/>
      <c r="J275" s="25"/>
      <c r="K275" s="25"/>
      <c r="L275" s="44"/>
      <c r="M275" s="44"/>
      <c r="N275" s="44"/>
      <c r="O275" s="42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</row>
    <row r="276" spans="1:63" ht="14.25" customHeight="1" x14ac:dyDescent="0.25">
      <c r="A276" s="41"/>
      <c r="B276" s="42"/>
      <c r="C276" s="42"/>
      <c r="D276" s="35"/>
      <c r="E276" s="25"/>
      <c r="F276" s="42"/>
      <c r="G276" s="30"/>
      <c r="H276" s="25"/>
      <c r="I276" s="43"/>
      <c r="J276" s="25"/>
      <c r="K276" s="25"/>
      <c r="L276" s="44"/>
      <c r="M276" s="44"/>
      <c r="N276" s="44"/>
      <c r="O276" s="42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</row>
    <row r="277" spans="1:63" ht="14.25" customHeight="1" x14ac:dyDescent="0.25">
      <c r="A277" s="41"/>
      <c r="B277" s="42"/>
      <c r="C277" s="42"/>
      <c r="D277" s="35"/>
      <c r="E277" s="25"/>
      <c r="F277" s="42"/>
      <c r="G277" s="30"/>
      <c r="H277" s="25"/>
      <c r="I277" s="43"/>
      <c r="J277" s="25"/>
      <c r="K277" s="25"/>
      <c r="L277" s="44"/>
      <c r="M277" s="44"/>
      <c r="N277" s="44"/>
      <c r="O277" s="42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</row>
    <row r="278" spans="1:63" ht="14.25" customHeight="1" x14ac:dyDescent="0.25">
      <c r="A278" s="41"/>
      <c r="B278" s="42"/>
      <c r="C278" s="42"/>
      <c r="D278" s="35"/>
      <c r="E278" s="25"/>
      <c r="F278" s="42"/>
      <c r="G278" s="30"/>
      <c r="H278" s="25"/>
      <c r="I278" s="43"/>
      <c r="J278" s="25"/>
      <c r="K278" s="25"/>
      <c r="L278" s="44"/>
      <c r="M278" s="44"/>
      <c r="N278" s="44"/>
      <c r="O278" s="42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</row>
    <row r="279" spans="1:63" ht="14.25" customHeight="1" x14ac:dyDescent="0.25">
      <c r="A279" s="41"/>
      <c r="B279" s="42"/>
      <c r="C279" s="42"/>
      <c r="D279" s="35"/>
      <c r="E279" s="25"/>
      <c r="F279" s="42"/>
      <c r="G279" s="30"/>
      <c r="H279" s="25"/>
      <c r="I279" s="43"/>
      <c r="J279" s="25"/>
      <c r="K279" s="25"/>
      <c r="L279" s="44"/>
      <c r="M279" s="44"/>
      <c r="N279" s="44"/>
      <c r="O279" s="42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</row>
    <row r="280" spans="1:63" ht="14.25" customHeight="1" x14ac:dyDescent="0.25">
      <c r="A280" s="41"/>
      <c r="B280" s="42"/>
      <c r="C280" s="42"/>
      <c r="D280" s="35"/>
      <c r="E280" s="25"/>
      <c r="F280" s="42"/>
      <c r="G280" s="30"/>
      <c r="H280" s="25"/>
      <c r="I280" s="43"/>
      <c r="J280" s="25"/>
      <c r="K280" s="25"/>
      <c r="L280" s="44"/>
      <c r="M280" s="44"/>
      <c r="N280" s="44"/>
      <c r="O280" s="42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</row>
    <row r="281" spans="1:63" ht="14.25" customHeight="1" x14ac:dyDescent="0.25">
      <c r="A281" s="41"/>
      <c r="B281" s="42"/>
      <c r="C281" s="42"/>
      <c r="D281" s="35"/>
      <c r="E281" s="25"/>
      <c r="F281" s="42"/>
      <c r="G281" s="30"/>
      <c r="H281" s="25"/>
      <c r="I281" s="43"/>
      <c r="J281" s="25"/>
      <c r="K281" s="25"/>
      <c r="L281" s="44"/>
      <c r="M281" s="44"/>
      <c r="N281" s="44"/>
      <c r="O281" s="42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</row>
    <row r="282" spans="1:63" ht="14.25" customHeight="1" x14ac:dyDescent="0.25">
      <c r="A282" s="41"/>
      <c r="B282" s="42"/>
      <c r="C282" s="42"/>
      <c r="D282" s="35"/>
      <c r="E282" s="25"/>
      <c r="F282" s="42"/>
      <c r="G282" s="30"/>
      <c r="H282" s="25"/>
      <c r="I282" s="43"/>
      <c r="J282" s="25"/>
      <c r="K282" s="25"/>
      <c r="L282" s="44"/>
      <c r="M282" s="44"/>
      <c r="N282" s="44"/>
      <c r="O282" s="42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</row>
    <row r="283" spans="1:63" ht="14.25" customHeight="1" x14ac:dyDescent="0.25">
      <c r="A283" s="41"/>
      <c r="B283" s="42"/>
      <c r="C283" s="42"/>
      <c r="D283" s="35"/>
      <c r="E283" s="25"/>
      <c r="F283" s="42"/>
      <c r="G283" s="30"/>
      <c r="H283" s="25"/>
      <c r="I283" s="43"/>
      <c r="J283" s="25"/>
      <c r="K283" s="25"/>
      <c r="L283" s="44"/>
      <c r="M283" s="44"/>
      <c r="N283" s="44"/>
      <c r="O283" s="42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</row>
    <row r="284" spans="1:63" ht="14.25" customHeight="1" x14ac:dyDescent="0.25">
      <c r="A284" s="41"/>
      <c r="B284" s="42"/>
      <c r="C284" s="42"/>
      <c r="D284" s="35"/>
      <c r="E284" s="25"/>
      <c r="F284" s="42"/>
      <c r="G284" s="30"/>
      <c r="H284" s="25"/>
      <c r="I284" s="43"/>
      <c r="J284" s="25"/>
      <c r="K284" s="25"/>
      <c r="L284" s="44"/>
      <c r="M284" s="44"/>
      <c r="N284" s="44"/>
      <c r="O284" s="42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</row>
    <row r="285" spans="1:63" ht="14.25" customHeight="1" x14ac:dyDescent="0.25">
      <c r="A285" s="41"/>
      <c r="B285" s="42"/>
      <c r="C285" s="42"/>
      <c r="D285" s="35"/>
      <c r="E285" s="25"/>
      <c r="F285" s="42"/>
      <c r="G285" s="30"/>
      <c r="H285" s="25"/>
      <c r="I285" s="43"/>
      <c r="J285" s="25"/>
      <c r="K285" s="25"/>
      <c r="L285" s="44"/>
      <c r="M285" s="44"/>
      <c r="N285" s="44"/>
      <c r="O285" s="42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</row>
    <row r="286" spans="1:63" ht="14.25" customHeight="1" x14ac:dyDescent="0.25">
      <c r="A286" s="41"/>
      <c r="B286" s="42"/>
      <c r="C286" s="42"/>
      <c r="D286" s="35"/>
      <c r="E286" s="25"/>
      <c r="F286" s="42"/>
      <c r="G286" s="30"/>
      <c r="H286" s="25"/>
      <c r="I286" s="43"/>
      <c r="J286" s="25"/>
      <c r="K286" s="25"/>
      <c r="L286" s="44"/>
      <c r="M286" s="44"/>
      <c r="N286" s="44"/>
      <c r="O286" s="42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</row>
    <row r="287" spans="1:63" ht="14.25" customHeight="1" x14ac:dyDescent="0.25">
      <c r="A287" s="41"/>
      <c r="B287" s="42"/>
      <c r="C287" s="42"/>
      <c r="D287" s="35"/>
      <c r="E287" s="25"/>
      <c r="F287" s="42"/>
      <c r="G287" s="30"/>
      <c r="H287" s="25"/>
      <c r="I287" s="43"/>
      <c r="J287" s="25"/>
      <c r="K287" s="25"/>
      <c r="L287" s="44"/>
      <c r="M287" s="44"/>
      <c r="N287" s="44"/>
      <c r="O287" s="42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</row>
    <row r="288" spans="1:63" ht="14.25" customHeight="1" x14ac:dyDescent="0.25">
      <c r="A288" s="41"/>
      <c r="B288" s="42"/>
      <c r="C288" s="42"/>
      <c r="D288" s="35"/>
      <c r="E288" s="25"/>
      <c r="F288" s="42"/>
      <c r="G288" s="30"/>
      <c r="H288" s="25"/>
      <c r="I288" s="43"/>
      <c r="J288" s="25"/>
      <c r="K288" s="25"/>
      <c r="L288" s="44"/>
      <c r="M288" s="44"/>
      <c r="N288" s="44"/>
      <c r="O288" s="42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</row>
    <row r="289" spans="1:63" ht="14.25" customHeight="1" x14ac:dyDescent="0.25">
      <c r="A289" s="41"/>
      <c r="B289" s="42"/>
      <c r="C289" s="42"/>
      <c r="D289" s="35"/>
      <c r="E289" s="25"/>
      <c r="F289" s="42"/>
      <c r="G289" s="30"/>
      <c r="H289" s="25"/>
      <c r="I289" s="43"/>
      <c r="J289" s="25"/>
      <c r="K289" s="25"/>
      <c r="L289" s="44"/>
      <c r="M289" s="44"/>
      <c r="N289" s="44"/>
      <c r="O289" s="42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</row>
    <row r="290" spans="1:63" ht="14.25" customHeight="1" x14ac:dyDescent="0.25">
      <c r="A290" s="41"/>
      <c r="B290" s="42"/>
      <c r="C290" s="42"/>
      <c r="D290" s="35"/>
      <c r="E290" s="25"/>
      <c r="F290" s="42"/>
      <c r="G290" s="30"/>
      <c r="H290" s="25"/>
      <c r="I290" s="43"/>
      <c r="J290" s="25"/>
      <c r="K290" s="25"/>
      <c r="L290" s="44"/>
      <c r="M290" s="44"/>
      <c r="N290" s="44"/>
      <c r="O290" s="42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</row>
    <row r="291" spans="1:63" ht="14.25" customHeight="1" x14ac:dyDescent="0.25">
      <c r="A291" s="41"/>
      <c r="B291" s="42"/>
      <c r="C291" s="42"/>
      <c r="D291" s="35"/>
      <c r="E291" s="25"/>
      <c r="F291" s="42"/>
      <c r="G291" s="30"/>
      <c r="H291" s="25"/>
      <c r="I291" s="43"/>
      <c r="J291" s="25"/>
      <c r="K291" s="25"/>
      <c r="L291" s="44"/>
      <c r="M291" s="44"/>
      <c r="N291" s="44"/>
      <c r="O291" s="42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</row>
    <row r="292" spans="1:63" ht="14.25" customHeight="1" x14ac:dyDescent="0.25">
      <c r="A292" s="41"/>
      <c r="B292" s="42"/>
      <c r="C292" s="42"/>
      <c r="D292" s="35"/>
      <c r="E292" s="25"/>
      <c r="F292" s="42"/>
      <c r="G292" s="30"/>
      <c r="H292" s="25"/>
      <c r="I292" s="43"/>
      <c r="J292" s="25"/>
      <c r="K292" s="25"/>
      <c r="L292" s="44"/>
      <c r="M292" s="44"/>
      <c r="N292" s="44"/>
      <c r="O292" s="42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</row>
    <row r="293" spans="1:63" ht="14.25" customHeight="1" x14ac:dyDescent="0.25">
      <c r="A293" s="41"/>
      <c r="B293" s="42"/>
      <c r="C293" s="42"/>
      <c r="D293" s="35"/>
      <c r="E293" s="25"/>
      <c r="F293" s="42"/>
      <c r="G293" s="30"/>
      <c r="H293" s="25"/>
      <c r="I293" s="43"/>
      <c r="J293" s="25"/>
      <c r="K293" s="25"/>
      <c r="L293" s="44"/>
      <c r="M293" s="44"/>
      <c r="N293" s="44"/>
      <c r="O293" s="42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</row>
    <row r="294" spans="1:63" ht="14.25" customHeight="1" x14ac:dyDescent="0.25">
      <c r="A294" s="41"/>
      <c r="B294" s="42"/>
      <c r="C294" s="42"/>
      <c r="D294" s="35"/>
      <c r="E294" s="25"/>
      <c r="F294" s="42"/>
      <c r="G294" s="30"/>
      <c r="H294" s="25"/>
      <c r="I294" s="43"/>
      <c r="J294" s="25"/>
      <c r="K294" s="25"/>
      <c r="L294" s="44"/>
      <c r="M294" s="44"/>
      <c r="N294" s="44"/>
      <c r="O294" s="42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</row>
    <row r="295" spans="1:63" ht="14.25" customHeight="1" x14ac:dyDescent="0.25">
      <c r="A295" s="41"/>
      <c r="B295" s="42"/>
      <c r="C295" s="42"/>
      <c r="D295" s="35"/>
      <c r="E295" s="25"/>
      <c r="F295" s="42"/>
      <c r="G295" s="30"/>
      <c r="H295" s="25"/>
      <c r="I295" s="43"/>
      <c r="J295" s="25"/>
      <c r="K295" s="25"/>
      <c r="L295" s="44"/>
      <c r="M295" s="44"/>
      <c r="N295" s="44"/>
      <c r="O295" s="42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</row>
    <row r="296" spans="1:63" ht="14.25" customHeight="1" x14ac:dyDescent="0.25">
      <c r="A296" s="41"/>
      <c r="B296" s="42"/>
      <c r="C296" s="42"/>
      <c r="D296" s="35"/>
      <c r="E296" s="25"/>
      <c r="F296" s="42"/>
      <c r="G296" s="30"/>
      <c r="H296" s="25"/>
      <c r="I296" s="43"/>
      <c r="J296" s="25"/>
      <c r="K296" s="25"/>
      <c r="L296" s="44"/>
      <c r="M296" s="44"/>
      <c r="N296" s="44"/>
      <c r="O296" s="42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</row>
    <row r="297" spans="1:63" ht="14.25" customHeight="1" x14ac:dyDescent="0.25">
      <c r="A297" s="41"/>
      <c r="B297" s="42"/>
      <c r="C297" s="42"/>
      <c r="D297" s="35"/>
      <c r="E297" s="25"/>
      <c r="F297" s="42"/>
      <c r="G297" s="30"/>
      <c r="H297" s="25"/>
      <c r="I297" s="43"/>
      <c r="J297" s="25"/>
      <c r="K297" s="25"/>
      <c r="L297" s="44"/>
      <c r="M297" s="44"/>
      <c r="N297" s="44"/>
      <c r="O297" s="42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</row>
    <row r="298" spans="1:63" ht="14.25" customHeight="1" x14ac:dyDescent="0.25">
      <c r="A298" s="41"/>
      <c r="B298" s="42"/>
      <c r="C298" s="42"/>
      <c r="D298" s="35"/>
      <c r="E298" s="25"/>
      <c r="F298" s="42"/>
      <c r="G298" s="30"/>
      <c r="H298" s="25"/>
      <c r="I298" s="43"/>
      <c r="J298" s="25"/>
      <c r="K298" s="25"/>
      <c r="L298" s="44"/>
      <c r="M298" s="44"/>
      <c r="N298" s="44"/>
      <c r="O298" s="42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</row>
    <row r="299" spans="1:63" ht="14.25" customHeight="1" x14ac:dyDescent="0.25">
      <c r="A299" s="41"/>
      <c r="B299" s="42"/>
      <c r="C299" s="42"/>
      <c r="D299" s="35"/>
      <c r="E299" s="25"/>
      <c r="F299" s="42"/>
      <c r="G299" s="30"/>
      <c r="H299" s="25"/>
      <c r="I299" s="43"/>
      <c r="J299" s="25"/>
      <c r="K299" s="25"/>
      <c r="L299" s="44"/>
      <c r="M299" s="44"/>
      <c r="N299" s="44"/>
      <c r="O299" s="42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</row>
    <row r="300" spans="1:63" ht="14.25" customHeight="1" x14ac:dyDescent="0.25">
      <c r="A300" s="41"/>
      <c r="B300" s="42"/>
      <c r="C300" s="42"/>
      <c r="D300" s="35"/>
      <c r="E300" s="25"/>
      <c r="F300" s="42"/>
      <c r="G300" s="30"/>
      <c r="H300" s="25"/>
      <c r="I300" s="43"/>
      <c r="J300" s="25"/>
      <c r="K300" s="25"/>
      <c r="L300" s="44"/>
      <c r="M300" s="44"/>
      <c r="N300" s="44"/>
      <c r="O300" s="42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</row>
    <row r="301" spans="1:63" ht="14.25" customHeight="1" x14ac:dyDescent="0.25">
      <c r="A301" s="41"/>
      <c r="B301" s="42"/>
      <c r="C301" s="42"/>
      <c r="D301" s="35"/>
      <c r="E301" s="25"/>
      <c r="F301" s="42"/>
      <c r="G301" s="30"/>
      <c r="H301" s="25"/>
      <c r="I301" s="43"/>
      <c r="J301" s="25"/>
      <c r="K301" s="25"/>
      <c r="L301" s="44"/>
      <c r="M301" s="44"/>
      <c r="N301" s="44"/>
      <c r="O301" s="42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</row>
    <row r="302" spans="1:63" ht="14.25" customHeight="1" x14ac:dyDescent="0.25">
      <c r="A302" s="41"/>
      <c r="B302" s="42"/>
      <c r="C302" s="42"/>
      <c r="D302" s="35"/>
      <c r="E302" s="25"/>
      <c r="F302" s="42"/>
      <c r="G302" s="30"/>
      <c r="H302" s="25"/>
      <c r="I302" s="43"/>
      <c r="J302" s="25"/>
      <c r="K302" s="25"/>
      <c r="L302" s="44"/>
      <c r="M302" s="44"/>
      <c r="N302" s="44"/>
      <c r="O302" s="42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</row>
    <row r="303" spans="1:63" ht="14.25" customHeight="1" x14ac:dyDescent="0.25">
      <c r="A303" s="41"/>
      <c r="B303" s="42"/>
      <c r="C303" s="42"/>
      <c r="D303" s="35"/>
      <c r="E303" s="25"/>
      <c r="F303" s="42"/>
      <c r="G303" s="30"/>
      <c r="H303" s="25"/>
      <c r="I303" s="43"/>
      <c r="J303" s="25"/>
      <c r="K303" s="25"/>
      <c r="L303" s="44"/>
      <c r="M303" s="44"/>
      <c r="N303" s="44"/>
      <c r="O303" s="42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</row>
    <row r="304" spans="1:63" ht="14.25" customHeight="1" x14ac:dyDescent="0.25">
      <c r="A304" s="41"/>
      <c r="B304" s="42"/>
      <c r="C304" s="42"/>
      <c r="D304" s="35"/>
      <c r="E304" s="25"/>
      <c r="F304" s="42"/>
      <c r="G304" s="30"/>
      <c r="H304" s="25"/>
      <c r="I304" s="43"/>
      <c r="J304" s="25"/>
      <c r="K304" s="25"/>
      <c r="L304" s="44"/>
      <c r="M304" s="44"/>
      <c r="N304" s="44"/>
      <c r="O304" s="42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</row>
    <row r="305" spans="1:63" ht="14.25" customHeight="1" x14ac:dyDescent="0.25">
      <c r="A305" s="41"/>
      <c r="B305" s="42"/>
      <c r="C305" s="42"/>
      <c r="D305" s="35"/>
      <c r="E305" s="25"/>
      <c r="F305" s="42"/>
      <c r="G305" s="30"/>
      <c r="H305" s="25"/>
      <c r="I305" s="43"/>
      <c r="J305" s="25"/>
      <c r="K305" s="25"/>
      <c r="L305" s="44"/>
      <c r="M305" s="44"/>
      <c r="N305" s="44"/>
      <c r="O305" s="42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</row>
    <row r="306" spans="1:63" ht="14.25" customHeight="1" x14ac:dyDescent="0.25">
      <c r="A306" s="41"/>
      <c r="B306" s="42"/>
      <c r="C306" s="42"/>
      <c r="D306" s="35"/>
      <c r="E306" s="25"/>
      <c r="F306" s="42"/>
      <c r="G306" s="30"/>
      <c r="H306" s="25"/>
      <c r="I306" s="43"/>
      <c r="J306" s="25"/>
      <c r="K306" s="25"/>
      <c r="L306" s="44"/>
      <c r="M306" s="44"/>
      <c r="N306" s="44"/>
      <c r="O306" s="42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</row>
    <row r="307" spans="1:63" ht="14.25" customHeight="1" x14ac:dyDescent="0.25">
      <c r="A307" s="41"/>
      <c r="B307" s="42"/>
      <c r="C307" s="42"/>
      <c r="D307" s="35"/>
      <c r="E307" s="25"/>
      <c r="F307" s="42"/>
      <c r="G307" s="30"/>
      <c r="H307" s="25"/>
      <c r="I307" s="43"/>
      <c r="J307" s="25"/>
      <c r="K307" s="25"/>
      <c r="L307" s="44"/>
      <c r="M307" s="44"/>
      <c r="N307" s="44"/>
      <c r="O307" s="42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</row>
    <row r="308" spans="1:63" ht="14.25" customHeight="1" x14ac:dyDescent="0.25">
      <c r="A308" s="41"/>
      <c r="B308" s="42"/>
      <c r="C308" s="42"/>
      <c r="D308" s="35"/>
      <c r="E308" s="25"/>
      <c r="F308" s="42"/>
      <c r="G308" s="30"/>
      <c r="H308" s="25"/>
      <c r="I308" s="43"/>
      <c r="J308" s="25"/>
      <c r="K308" s="25"/>
      <c r="L308" s="44"/>
      <c r="M308" s="44"/>
      <c r="N308" s="44"/>
      <c r="O308" s="42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</row>
    <row r="309" spans="1:63" ht="14.25" customHeight="1" x14ac:dyDescent="0.25">
      <c r="A309" s="41"/>
      <c r="B309" s="42"/>
      <c r="C309" s="42"/>
      <c r="D309" s="35"/>
      <c r="E309" s="25"/>
      <c r="F309" s="42"/>
      <c r="G309" s="30"/>
      <c r="H309" s="25"/>
      <c r="I309" s="43"/>
      <c r="J309" s="25"/>
      <c r="K309" s="25"/>
      <c r="L309" s="44"/>
      <c r="M309" s="44"/>
      <c r="N309" s="44"/>
      <c r="O309" s="42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</row>
    <row r="310" spans="1:63" ht="14.25" customHeight="1" x14ac:dyDescent="0.25">
      <c r="A310" s="41"/>
      <c r="B310" s="42"/>
      <c r="C310" s="42"/>
      <c r="D310" s="35"/>
      <c r="E310" s="25"/>
      <c r="F310" s="42"/>
      <c r="G310" s="30"/>
      <c r="H310" s="25"/>
      <c r="I310" s="43"/>
      <c r="J310" s="25"/>
      <c r="K310" s="25"/>
      <c r="L310" s="44"/>
      <c r="M310" s="44"/>
      <c r="N310" s="44"/>
      <c r="O310" s="42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</row>
    <row r="311" spans="1:63" ht="14.25" customHeight="1" x14ac:dyDescent="0.25">
      <c r="A311" s="41"/>
      <c r="B311" s="42"/>
      <c r="C311" s="42"/>
      <c r="D311" s="35"/>
      <c r="E311" s="25"/>
      <c r="F311" s="42"/>
      <c r="G311" s="30"/>
      <c r="H311" s="25"/>
      <c r="I311" s="43"/>
      <c r="J311" s="25"/>
      <c r="K311" s="25"/>
      <c r="L311" s="44"/>
      <c r="M311" s="44"/>
      <c r="N311" s="44"/>
      <c r="O311" s="42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</row>
    <row r="312" spans="1:63" ht="14.25" customHeight="1" x14ac:dyDescent="0.25">
      <c r="A312" s="41"/>
      <c r="B312" s="42"/>
      <c r="C312" s="42"/>
      <c r="D312" s="35"/>
      <c r="E312" s="25"/>
      <c r="F312" s="42"/>
      <c r="G312" s="30"/>
      <c r="H312" s="25"/>
      <c r="I312" s="43"/>
      <c r="J312" s="25"/>
      <c r="K312" s="25"/>
      <c r="L312" s="44"/>
      <c r="M312" s="44"/>
      <c r="N312" s="44"/>
      <c r="O312" s="42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</row>
    <row r="313" spans="1:63" ht="14.25" customHeight="1" x14ac:dyDescent="0.25">
      <c r="A313" s="41"/>
      <c r="B313" s="42"/>
      <c r="C313" s="42"/>
      <c r="D313" s="35"/>
      <c r="E313" s="25"/>
      <c r="F313" s="42"/>
      <c r="G313" s="30"/>
      <c r="H313" s="25"/>
      <c r="I313" s="43"/>
      <c r="J313" s="25"/>
      <c r="K313" s="25"/>
      <c r="L313" s="44"/>
      <c r="M313" s="44"/>
      <c r="N313" s="44"/>
      <c r="O313" s="42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</row>
    <row r="314" spans="1:63" ht="14.25" customHeight="1" x14ac:dyDescent="0.25">
      <c r="A314" s="41"/>
      <c r="B314" s="42"/>
      <c r="C314" s="42"/>
      <c r="D314" s="35"/>
      <c r="E314" s="25"/>
      <c r="F314" s="42"/>
      <c r="G314" s="30"/>
      <c r="H314" s="25"/>
      <c r="I314" s="43"/>
      <c r="J314" s="25"/>
      <c r="K314" s="25"/>
      <c r="L314" s="44"/>
      <c r="M314" s="44"/>
      <c r="N314" s="44"/>
      <c r="O314" s="42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</row>
    <row r="315" spans="1:63" ht="14.25" customHeight="1" x14ac:dyDescent="0.25">
      <c r="A315" s="41"/>
      <c r="B315" s="42"/>
      <c r="C315" s="42"/>
      <c r="D315" s="35"/>
      <c r="E315" s="25"/>
      <c r="F315" s="42"/>
      <c r="G315" s="30"/>
      <c r="H315" s="25"/>
      <c r="I315" s="43"/>
      <c r="J315" s="25"/>
      <c r="K315" s="25"/>
      <c r="L315" s="44"/>
      <c r="M315" s="44"/>
      <c r="N315" s="44"/>
      <c r="O315" s="42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</row>
    <row r="316" spans="1:63" ht="14.25" customHeight="1" x14ac:dyDescent="0.25">
      <c r="A316" s="41"/>
      <c r="B316" s="42"/>
      <c r="C316" s="42"/>
      <c r="D316" s="35"/>
      <c r="E316" s="25"/>
      <c r="F316" s="42"/>
      <c r="G316" s="30"/>
      <c r="H316" s="25"/>
      <c r="I316" s="43"/>
      <c r="J316" s="25"/>
      <c r="K316" s="25"/>
      <c r="L316" s="44"/>
      <c r="M316" s="44"/>
      <c r="N316" s="44"/>
      <c r="O316" s="42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</row>
    <row r="317" spans="1:63" ht="14.25" customHeight="1" x14ac:dyDescent="0.25">
      <c r="A317" s="41"/>
      <c r="B317" s="42"/>
      <c r="C317" s="42"/>
      <c r="D317" s="35"/>
      <c r="E317" s="25"/>
      <c r="F317" s="42"/>
      <c r="G317" s="30"/>
      <c r="H317" s="25"/>
      <c r="I317" s="43"/>
      <c r="J317" s="25"/>
      <c r="K317" s="25"/>
      <c r="L317" s="44"/>
      <c r="M317" s="44"/>
      <c r="N317" s="44"/>
      <c r="O317" s="42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</row>
    <row r="318" spans="1:63" ht="14.25" customHeight="1" x14ac:dyDescent="0.25">
      <c r="A318" s="41"/>
      <c r="B318" s="42"/>
      <c r="C318" s="42"/>
      <c r="D318" s="35"/>
      <c r="E318" s="25"/>
      <c r="F318" s="42"/>
      <c r="G318" s="30"/>
      <c r="H318" s="25"/>
      <c r="I318" s="43"/>
      <c r="J318" s="25"/>
      <c r="K318" s="25"/>
      <c r="L318" s="44"/>
      <c r="M318" s="44"/>
      <c r="N318" s="44"/>
      <c r="O318" s="42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</row>
    <row r="319" spans="1:63" ht="14.25" customHeight="1" x14ac:dyDescent="0.25">
      <c r="A319" s="41"/>
      <c r="B319" s="42"/>
      <c r="C319" s="42"/>
      <c r="D319" s="35"/>
      <c r="E319" s="25"/>
      <c r="F319" s="42"/>
      <c r="G319" s="30"/>
      <c r="H319" s="25"/>
      <c r="I319" s="43"/>
      <c r="J319" s="25"/>
      <c r="K319" s="25"/>
      <c r="L319" s="44"/>
      <c r="M319" s="44"/>
      <c r="N319" s="44"/>
      <c r="O319" s="42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</row>
    <row r="320" spans="1:63" ht="14.25" customHeight="1" x14ac:dyDescent="0.25">
      <c r="A320" s="41"/>
      <c r="B320" s="42"/>
      <c r="C320" s="42"/>
      <c r="D320" s="35"/>
      <c r="E320" s="25"/>
      <c r="F320" s="42"/>
      <c r="G320" s="30"/>
      <c r="H320" s="25"/>
      <c r="I320" s="43"/>
      <c r="J320" s="25"/>
      <c r="K320" s="25"/>
      <c r="L320" s="44"/>
      <c r="M320" s="44"/>
      <c r="N320" s="44"/>
      <c r="O320" s="42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</row>
    <row r="321" spans="1:63" ht="14.25" customHeight="1" x14ac:dyDescent="0.25">
      <c r="A321" s="41"/>
      <c r="B321" s="42"/>
      <c r="C321" s="42"/>
      <c r="D321" s="35"/>
      <c r="E321" s="25"/>
      <c r="F321" s="42"/>
      <c r="G321" s="30"/>
      <c r="H321" s="25"/>
      <c r="I321" s="43"/>
      <c r="J321" s="25"/>
      <c r="K321" s="25"/>
      <c r="L321" s="44"/>
      <c r="M321" s="44"/>
      <c r="N321" s="44"/>
      <c r="O321" s="42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</row>
    <row r="322" spans="1:63" ht="14.25" customHeight="1" x14ac:dyDescent="0.25">
      <c r="A322" s="41"/>
      <c r="B322" s="42"/>
      <c r="C322" s="42"/>
      <c r="D322" s="35"/>
      <c r="E322" s="25"/>
      <c r="F322" s="42"/>
      <c r="G322" s="30"/>
      <c r="H322" s="25"/>
      <c r="I322" s="43"/>
      <c r="J322" s="25"/>
      <c r="K322" s="25"/>
      <c r="L322" s="44"/>
      <c r="M322" s="44"/>
      <c r="N322" s="44"/>
      <c r="O322" s="42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</row>
    <row r="323" spans="1:63" ht="14.25" customHeight="1" x14ac:dyDescent="0.25">
      <c r="A323" s="41"/>
      <c r="B323" s="42"/>
      <c r="C323" s="42"/>
      <c r="D323" s="35"/>
      <c r="E323" s="25"/>
      <c r="F323" s="42"/>
      <c r="G323" s="30"/>
      <c r="H323" s="25"/>
      <c r="I323" s="43"/>
      <c r="J323" s="25"/>
      <c r="K323" s="25"/>
      <c r="L323" s="44"/>
      <c r="M323" s="44"/>
      <c r="N323" s="44"/>
      <c r="O323" s="42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</row>
    <row r="324" spans="1:63" ht="14.25" customHeight="1" x14ac:dyDescent="0.25">
      <c r="A324" s="41"/>
      <c r="B324" s="42"/>
      <c r="C324" s="42"/>
      <c r="D324" s="35"/>
      <c r="E324" s="25"/>
      <c r="F324" s="42"/>
      <c r="G324" s="30"/>
      <c r="H324" s="25"/>
      <c r="I324" s="43"/>
      <c r="J324" s="25"/>
      <c r="K324" s="25"/>
      <c r="L324" s="44"/>
      <c r="M324" s="44"/>
      <c r="N324" s="44"/>
      <c r="O324" s="42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</row>
    <row r="325" spans="1:63" ht="14.25" customHeight="1" x14ac:dyDescent="0.25">
      <c r="A325" s="41"/>
      <c r="B325" s="42"/>
      <c r="C325" s="42"/>
      <c r="D325" s="35"/>
      <c r="E325" s="25"/>
      <c r="F325" s="42"/>
      <c r="G325" s="30"/>
      <c r="H325" s="25"/>
      <c r="I325" s="43"/>
      <c r="J325" s="25"/>
      <c r="K325" s="25"/>
      <c r="L325" s="44"/>
      <c r="M325" s="44"/>
      <c r="N325" s="44"/>
      <c r="O325" s="42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</row>
    <row r="326" spans="1:63" ht="14.25" customHeight="1" x14ac:dyDescent="0.25">
      <c r="A326" s="41"/>
      <c r="B326" s="42"/>
      <c r="C326" s="42"/>
      <c r="D326" s="35"/>
      <c r="E326" s="25"/>
      <c r="F326" s="42"/>
      <c r="G326" s="30"/>
      <c r="H326" s="25"/>
      <c r="I326" s="43"/>
      <c r="J326" s="25"/>
      <c r="K326" s="25"/>
      <c r="L326" s="44"/>
      <c r="M326" s="44"/>
      <c r="N326" s="44"/>
      <c r="O326" s="42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</row>
    <row r="327" spans="1:63" ht="14.25" customHeight="1" x14ac:dyDescent="0.25">
      <c r="A327" s="41"/>
      <c r="B327" s="42"/>
      <c r="C327" s="42"/>
      <c r="D327" s="35"/>
      <c r="E327" s="25"/>
      <c r="F327" s="42"/>
      <c r="G327" s="30"/>
      <c r="H327" s="25"/>
      <c r="I327" s="43"/>
      <c r="J327" s="25"/>
      <c r="K327" s="25"/>
      <c r="L327" s="44"/>
      <c r="M327" s="44"/>
      <c r="N327" s="44"/>
      <c r="O327" s="42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</row>
    <row r="328" spans="1:63" ht="14.25" customHeight="1" x14ac:dyDescent="0.25">
      <c r="A328" s="41"/>
      <c r="B328" s="42"/>
      <c r="C328" s="42"/>
      <c r="D328" s="35"/>
      <c r="E328" s="25"/>
      <c r="F328" s="42"/>
      <c r="G328" s="30"/>
      <c r="H328" s="25"/>
      <c r="I328" s="43"/>
      <c r="J328" s="25"/>
      <c r="K328" s="25"/>
      <c r="L328" s="44"/>
      <c r="M328" s="44"/>
      <c r="N328" s="44"/>
      <c r="O328" s="42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</row>
    <row r="329" spans="1:63" ht="14.25" customHeight="1" x14ac:dyDescent="0.25">
      <c r="A329" s="41"/>
      <c r="B329" s="42"/>
      <c r="C329" s="42"/>
      <c r="D329" s="35"/>
      <c r="E329" s="25"/>
      <c r="F329" s="42"/>
      <c r="G329" s="30"/>
      <c r="H329" s="25"/>
      <c r="I329" s="43"/>
      <c r="J329" s="25"/>
      <c r="K329" s="25"/>
      <c r="L329" s="44"/>
      <c r="M329" s="44"/>
      <c r="N329" s="44"/>
      <c r="O329" s="42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</row>
    <row r="330" spans="1:63" ht="14.25" customHeight="1" x14ac:dyDescent="0.25">
      <c r="A330" s="41"/>
      <c r="B330" s="42"/>
      <c r="C330" s="42"/>
      <c r="D330" s="35"/>
      <c r="E330" s="25"/>
      <c r="F330" s="42"/>
      <c r="G330" s="30"/>
      <c r="H330" s="25"/>
      <c r="I330" s="43"/>
      <c r="J330" s="25"/>
      <c r="K330" s="25"/>
      <c r="L330" s="44"/>
      <c r="M330" s="44"/>
      <c r="N330" s="44"/>
      <c r="O330" s="42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</row>
    <row r="331" spans="1:63" ht="14.25" customHeight="1" x14ac:dyDescent="0.25">
      <c r="A331" s="41"/>
      <c r="B331" s="42"/>
      <c r="C331" s="42"/>
      <c r="D331" s="35"/>
      <c r="E331" s="25"/>
      <c r="F331" s="42"/>
      <c r="G331" s="30"/>
      <c r="H331" s="25"/>
      <c r="I331" s="43"/>
      <c r="J331" s="25"/>
      <c r="K331" s="25"/>
      <c r="L331" s="44"/>
      <c r="M331" s="44"/>
      <c r="N331" s="44"/>
      <c r="O331" s="42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</row>
    <row r="332" spans="1:63" ht="14.25" customHeight="1" x14ac:dyDescent="0.25">
      <c r="A332" s="41"/>
      <c r="B332" s="42"/>
      <c r="C332" s="42"/>
      <c r="D332" s="35"/>
      <c r="E332" s="25"/>
      <c r="F332" s="42"/>
      <c r="G332" s="30"/>
      <c r="H332" s="25"/>
      <c r="I332" s="43"/>
      <c r="J332" s="25"/>
      <c r="K332" s="25"/>
      <c r="L332" s="44"/>
      <c r="M332" s="44"/>
      <c r="N332" s="44"/>
      <c r="O332" s="42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</row>
    <row r="333" spans="1:63" ht="14.25" customHeight="1" x14ac:dyDescent="0.25">
      <c r="A333" s="41"/>
      <c r="B333" s="42"/>
      <c r="C333" s="42"/>
      <c r="D333" s="35"/>
      <c r="E333" s="25"/>
      <c r="F333" s="42"/>
      <c r="G333" s="30"/>
      <c r="H333" s="25"/>
      <c r="I333" s="43"/>
      <c r="J333" s="25"/>
      <c r="K333" s="25"/>
      <c r="L333" s="44"/>
      <c r="M333" s="44"/>
      <c r="N333" s="44"/>
      <c r="O333" s="42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</row>
    <row r="334" spans="1:63" ht="14.25" customHeight="1" x14ac:dyDescent="0.25">
      <c r="A334" s="41"/>
      <c r="B334" s="42"/>
      <c r="C334" s="42"/>
      <c r="D334" s="35"/>
      <c r="E334" s="25"/>
      <c r="F334" s="42"/>
      <c r="G334" s="30"/>
      <c r="H334" s="25"/>
      <c r="I334" s="43"/>
      <c r="J334" s="25"/>
      <c r="K334" s="25"/>
      <c r="L334" s="44"/>
      <c r="M334" s="44"/>
      <c r="N334" s="44"/>
      <c r="O334" s="42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</row>
    <row r="335" spans="1:63" ht="14.25" customHeight="1" x14ac:dyDescent="0.25">
      <c r="A335" s="41"/>
      <c r="B335" s="42"/>
      <c r="C335" s="42"/>
      <c r="D335" s="35"/>
      <c r="E335" s="25"/>
      <c r="F335" s="42"/>
      <c r="G335" s="30"/>
      <c r="H335" s="25"/>
      <c r="I335" s="43"/>
      <c r="J335" s="25"/>
      <c r="K335" s="25"/>
      <c r="L335" s="44"/>
      <c r="M335" s="44"/>
      <c r="N335" s="44"/>
      <c r="O335" s="42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</row>
    <row r="336" spans="1:63" ht="14.25" customHeight="1" x14ac:dyDescent="0.25">
      <c r="A336" s="41"/>
      <c r="B336" s="42"/>
      <c r="C336" s="42"/>
      <c r="D336" s="35"/>
      <c r="E336" s="25"/>
      <c r="F336" s="42"/>
      <c r="G336" s="30"/>
      <c r="H336" s="25"/>
      <c r="I336" s="43"/>
      <c r="J336" s="25"/>
      <c r="K336" s="25"/>
      <c r="L336" s="44"/>
      <c r="M336" s="44"/>
      <c r="N336" s="44"/>
      <c r="O336" s="42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</row>
    <row r="337" spans="1:63" ht="14.25" customHeight="1" x14ac:dyDescent="0.25">
      <c r="A337" s="41"/>
      <c r="B337" s="42"/>
      <c r="C337" s="42"/>
      <c r="D337" s="35"/>
      <c r="E337" s="25"/>
      <c r="F337" s="42"/>
      <c r="G337" s="30"/>
      <c r="H337" s="25"/>
      <c r="I337" s="43"/>
      <c r="J337" s="25"/>
      <c r="K337" s="25"/>
      <c r="L337" s="44"/>
      <c r="M337" s="44"/>
      <c r="N337" s="44"/>
      <c r="O337" s="42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</row>
    <row r="338" spans="1:63" ht="14.25" customHeight="1" x14ac:dyDescent="0.25">
      <c r="A338" s="41"/>
      <c r="B338" s="42"/>
      <c r="C338" s="42"/>
      <c r="D338" s="35"/>
      <c r="E338" s="25"/>
      <c r="F338" s="42"/>
      <c r="G338" s="30"/>
      <c r="H338" s="25"/>
      <c r="I338" s="43"/>
      <c r="J338" s="25"/>
      <c r="K338" s="25"/>
      <c r="L338" s="44"/>
      <c r="M338" s="44"/>
      <c r="N338" s="44"/>
      <c r="O338" s="42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</row>
    <row r="339" spans="1:63" ht="14.25" customHeight="1" x14ac:dyDescent="0.25">
      <c r="A339" s="41"/>
      <c r="B339" s="42"/>
      <c r="C339" s="42"/>
      <c r="D339" s="35"/>
      <c r="E339" s="25"/>
      <c r="F339" s="42"/>
      <c r="G339" s="30"/>
      <c r="H339" s="25"/>
      <c r="I339" s="43"/>
      <c r="J339" s="25"/>
      <c r="K339" s="25"/>
      <c r="L339" s="44"/>
      <c r="M339" s="44"/>
      <c r="N339" s="44"/>
      <c r="O339" s="42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</row>
    <row r="340" spans="1:63" ht="14.25" customHeight="1" x14ac:dyDescent="0.25">
      <c r="A340" s="41"/>
      <c r="B340" s="42"/>
      <c r="C340" s="42"/>
      <c r="D340" s="35"/>
      <c r="E340" s="25"/>
      <c r="F340" s="42"/>
      <c r="G340" s="30"/>
      <c r="H340" s="25"/>
      <c r="I340" s="43"/>
      <c r="J340" s="25"/>
      <c r="K340" s="25"/>
      <c r="L340" s="44"/>
      <c r="M340" s="44"/>
      <c r="N340" s="44"/>
      <c r="O340" s="42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</row>
    <row r="341" spans="1:63" ht="14.25" customHeight="1" x14ac:dyDescent="0.25">
      <c r="A341" s="41"/>
      <c r="B341" s="42"/>
      <c r="C341" s="42"/>
      <c r="D341" s="35"/>
      <c r="E341" s="25"/>
      <c r="F341" s="42"/>
      <c r="G341" s="30"/>
      <c r="H341" s="25"/>
      <c r="I341" s="43"/>
      <c r="J341" s="25"/>
      <c r="K341" s="25"/>
      <c r="L341" s="44"/>
      <c r="M341" s="44"/>
      <c r="N341" s="44"/>
      <c r="O341" s="42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</row>
    <row r="342" spans="1:63" ht="14.25" customHeight="1" x14ac:dyDescent="0.25">
      <c r="A342" s="41"/>
      <c r="B342" s="42"/>
      <c r="C342" s="42"/>
      <c r="D342" s="35"/>
      <c r="E342" s="25"/>
      <c r="F342" s="42"/>
      <c r="G342" s="30"/>
      <c r="H342" s="25"/>
      <c r="I342" s="43"/>
      <c r="J342" s="25"/>
      <c r="K342" s="25"/>
      <c r="L342" s="44"/>
      <c r="M342" s="44"/>
      <c r="N342" s="44"/>
      <c r="O342" s="42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</row>
    <row r="343" spans="1:63" ht="14.25" customHeight="1" x14ac:dyDescent="0.25">
      <c r="A343" s="41"/>
      <c r="B343" s="42"/>
      <c r="C343" s="42"/>
      <c r="D343" s="35"/>
      <c r="E343" s="25"/>
      <c r="F343" s="42"/>
      <c r="G343" s="30"/>
      <c r="H343" s="25"/>
      <c r="I343" s="43"/>
      <c r="J343" s="25"/>
      <c r="K343" s="25"/>
      <c r="L343" s="44"/>
      <c r="M343" s="44"/>
      <c r="N343" s="44"/>
      <c r="O343" s="42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</row>
    <row r="344" spans="1:63" ht="14.25" customHeight="1" x14ac:dyDescent="0.25">
      <c r="A344" s="41"/>
      <c r="B344" s="42"/>
      <c r="C344" s="42"/>
      <c r="D344" s="35"/>
      <c r="E344" s="25"/>
      <c r="F344" s="42"/>
      <c r="G344" s="30"/>
      <c r="H344" s="25"/>
      <c r="I344" s="43"/>
      <c r="J344" s="25"/>
      <c r="K344" s="25"/>
      <c r="L344" s="44"/>
      <c r="M344" s="44"/>
      <c r="N344" s="44"/>
      <c r="O344" s="42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</row>
    <row r="345" spans="1:63" ht="14.25" customHeight="1" x14ac:dyDescent="0.25">
      <c r="A345" s="41"/>
      <c r="B345" s="42"/>
      <c r="C345" s="42"/>
      <c r="D345" s="35"/>
      <c r="E345" s="25"/>
      <c r="F345" s="42"/>
      <c r="G345" s="30"/>
      <c r="H345" s="25"/>
      <c r="I345" s="43"/>
      <c r="J345" s="25"/>
      <c r="K345" s="25"/>
      <c r="L345" s="44"/>
      <c r="M345" s="44"/>
      <c r="N345" s="44"/>
      <c r="O345" s="42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</row>
    <row r="346" spans="1:63" ht="14.25" customHeight="1" x14ac:dyDescent="0.25">
      <c r="A346" s="41"/>
      <c r="B346" s="42"/>
      <c r="C346" s="42"/>
      <c r="D346" s="35"/>
      <c r="E346" s="25"/>
      <c r="F346" s="42"/>
      <c r="G346" s="30"/>
      <c r="H346" s="25"/>
      <c r="I346" s="43"/>
      <c r="J346" s="25"/>
      <c r="K346" s="25"/>
      <c r="L346" s="44"/>
      <c r="M346" s="44"/>
      <c r="N346" s="44"/>
      <c r="O346" s="42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</row>
    <row r="347" spans="1:63" ht="14.25" customHeight="1" x14ac:dyDescent="0.25">
      <c r="A347" s="41"/>
      <c r="B347" s="42"/>
      <c r="C347" s="42"/>
      <c r="D347" s="35"/>
      <c r="E347" s="25"/>
      <c r="F347" s="42"/>
      <c r="G347" s="30"/>
      <c r="H347" s="25"/>
      <c r="I347" s="43"/>
      <c r="J347" s="25"/>
      <c r="K347" s="25"/>
      <c r="L347" s="44"/>
      <c r="M347" s="44"/>
      <c r="N347" s="44"/>
      <c r="O347" s="42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</row>
    <row r="348" spans="1:63" ht="14.25" customHeight="1" x14ac:dyDescent="0.25">
      <c r="A348" s="41"/>
      <c r="B348" s="42"/>
      <c r="C348" s="42"/>
      <c r="D348" s="35"/>
      <c r="E348" s="25"/>
      <c r="F348" s="42"/>
      <c r="G348" s="30"/>
      <c r="H348" s="25"/>
      <c r="I348" s="43"/>
      <c r="J348" s="25"/>
      <c r="K348" s="25"/>
      <c r="L348" s="44"/>
      <c r="M348" s="44"/>
      <c r="N348" s="44"/>
      <c r="O348" s="42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</row>
    <row r="349" spans="1:63" ht="14.25" customHeight="1" x14ac:dyDescent="0.25">
      <c r="A349" s="41"/>
      <c r="B349" s="42"/>
      <c r="C349" s="42"/>
      <c r="D349" s="35"/>
      <c r="E349" s="25"/>
      <c r="F349" s="42"/>
      <c r="G349" s="30"/>
      <c r="H349" s="25"/>
      <c r="I349" s="43"/>
      <c r="J349" s="25"/>
      <c r="K349" s="25"/>
      <c r="L349" s="44"/>
      <c r="M349" s="44"/>
      <c r="N349" s="44"/>
      <c r="O349" s="42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</row>
    <row r="350" spans="1:63" ht="14.25" customHeight="1" x14ac:dyDescent="0.25">
      <c r="A350" s="41"/>
      <c r="B350" s="42"/>
      <c r="C350" s="42"/>
      <c r="D350" s="35"/>
      <c r="E350" s="25"/>
      <c r="F350" s="42"/>
      <c r="G350" s="30"/>
      <c r="H350" s="25"/>
      <c r="I350" s="43"/>
      <c r="J350" s="25"/>
      <c r="K350" s="25"/>
      <c r="L350" s="44"/>
      <c r="M350" s="44"/>
      <c r="N350" s="44"/>
      <c r="O350" s="42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</row>
    <row r="351" spans="1:63" ht="14.25" customHeight="1" x14ac:dyDescent="0.25">
      <c r="A351" s="41"/>
      <c r="B351" s="42"/>
      <c r="C351" s="42"/>
      <c r="D351" s="35"/>
      <c r="E351" s="25"/>
      <c r="F351" s="42"/>
      <c r="G351" s="30"/>
      <c r="H351" s="25"/>
      <c r="I351" s="43"/>
      <c r="J351" s="25"/>
      <c r="K351" s="25"/>
      <c r="L351" s="44"/>
      <c r="M351" s="44"/>
      <c r="N351" s="44"/>
      <c r="O351" s="42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</row>
    <row r="352" spans="1:63" ht="14.25" customHeight="1" x14ac:dyDescent="0.25">
      <c r="A352" s="41"/>
      <c r="B352" s="42"/>
      <c r="C352" s="42"/>
      <c r="D352" s="35"/>
      <c r="E352" s="25"/>
      <c r="F352" s="42"/>
      <c r="G352" s="30"/>
      <c r="H352" s="25"/>
      <c r="I352" s="43"/>
      <c r="J352" s="25"/>
      <c r="K352" s="25"/>
      <c r="L352" s="44"/>
      <c r="M352" s="44"/>
      <c r="N352" s="44"/>
      <c r="O352" s="42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</row>
    <row r="353" spans="1:63" ht="14.25" customHeight="1" x14ac:dyDescent="0.25">
      <c r="A353" s="41"/>
      <c r="B353" s="42"/>
      <c r="C353" s="42"/>
      <c r="D353" s="35"/>
      <c r="E353" s="25"/>
      <c r="F353" s="42"/>
      <c r="G353" s="30"/>
      <c r="H353" s="25"/>
      <c r="I353" s="43"/>
      <c r="J353" s="25"/>
      <c r="K353" s="25"/>
      <c r="L353" s="44"/>
      <c r="M353" s="44"/>
      <c r="N353" s="44"/>
      <c r="O353" s="42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</row>
    <row r="354" spans="1:63" ht="14.25" customHeight="1" x14ac:dyDescent="0.25">
      <c r="A354" s="41"/>
      <c r="B354" s="42"/>
      <c r="C354" s="42"/>
      <c r="D354" s="35"/>
      <c r="E354" s="25"/>
      <c r="F354" s="42"/>
      <c r="G354" s="30"/>
      <c r="H354" s="25"/>
      <c r="I354" s="43"/>
      <c r="J354" s="25"/>
      <c r="K354" s="25"/>
      <c r="L354" s="44"/>
      <c r="M354" s="44"/>
      <c r="N354" s="44"/>
      <c r="O354" s="42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</row>
    <row r="355" spans="1:63" ht="14.25" customHeight="1" x14ac:dyDescent="0.25">
      <c r="A355" s="41"/>
      <c r="B355" s="42"/>
      <c r="C355" s="42"/>
      <c r="D355" s="35"/>
      <c r="E355" s="25"/>
      <c r="F355" s="42"/>
      <c r="G355" s="30"/>
      <c r="H355" s="25"/>
      <c r="I355" s="43"/>
      <c r="J355" s="25"/>
      <c r="K355" s="25"/>
      <c r="L355" s="44"/>
      <c r="M355" s="44"/>
      <c r="N355" s="44"/>
      <c r="O355" s="42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</row>
    <row r="356" spans="1:63" ht="14.25" customHeight="1" x14ac:dyDescent="0.25">
      <c r="A356" s="41"/>
      <c r="B356" s="42"/>
      <c r="C356" s="42"/>
      <c r="D356" s="35"/>
      <c r="E356" s="25"/>
      <c r="F356" s="42"/>
      <c r="G356" s="30"/>
      <c r="H356" s="25"/>
      <c r="I356" s="43"/>
      <c r="J356" s="25"/>
      <c r="K356" s="25"/>
      <c r="L356" s="44"/>
      <c r="M356" s="44"/>
      <c r="N356" s="44"/>
      <c r="O356" s="42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</row>
    <row r="357" spans="1:63" ht="14.25" customHeight="1" x14ac:dyDescent="0.25">
      <c r="A357" s="41"/>
      <c r="B357" s="42"/>
      <c r="C357" s="42"/>
      <c r="D357" s="35"/>
      <c r="E357" s="25"/>
      <c r="F357" s="42"/>
      <c r="G357" s="30"/>
      <c r="H357" s="25"/>
      <c r="I357" s="43"/>
      <c r="J357" s="25"/>
      <c r="K357" s="25"/>
      <c r="L357" s="44"/>
      <c r="M357" s="44"/>
      <c r="N357" s="44"/>
      <c r="O357" s="42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</row>
    <row r="358" spans="1:63" ht="14.25" customHeight="1" x14ac:dyDescent="0.25">
      <c r="A358" s="41"/>
      <c r="B358" s="42"/>
      <c r="C358" s="42"/>
      <c r="D358" s="35"/>
      <c r="E358" s="25"/>
      <c r="F358" s="42"/>
      <c r="G358" s="30"/>
      <c r="H358" s="25"/>
      <c r="I358" s="43"/>
      <c r="J358" s="25"/>
      <c r="K358" s="25"/>
      <c r="L358" s="44"/>
      <c r="M358" s="44"/>
      <c r="N358" s="44"/>
      <c r="O358" s="42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</row>
    <row r="359" spans="1:63" ht="14.25" customHeight="1" x14ac:dyDescent="0.25">
      <c r="A359" s="41"/>
      <c r="B359" s="42"/>
      <c r="C359" s="42"/>
      <c r="D359" s="35"/>
      <c r="E359" s="25"/>
      <c r="F359" s="42"/>
      <c r="G359" s="30"/>
      <c r="H359" s="25"/>
      <c r="I359" s="43"/>
      <c r="J359" s="25"/>
      <c r="K359" s="25"/>
      <c r="L359" s="44"/>
      <c r="M359" s="44"/>
      <c r="N359" s="44"/>
      <c r="O359" s="42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</row>
    <row r="360" spans="1:63" ht="14.25" customHeight="1" x14ac:dyDescent="0.25">
      <c r="A360" s="41"/>
      <c r="B360" s="42"/>
      <c r="C360" s="42"/>
      <c r="D360" s="35"/>
      <c r="E360" s="25"/>
      <c r="F360" s="42"/>
      <c r="G360" s="30"/>
      <c r="H360" s="25"/>
      <c r="I360" s="43"/>
      <c r="J360" s="25"/>
      <c r="K360" s="25"/>
      <c r="L360" s="44"/>
      <c r="M360" s="44"/>
      <c r="N360" s="44"/>
      <c r="O360" s="42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</row>
    <row r="361" spans="1:63" ht="14.25" customHeight="1" x14ac:dyDescent="0.25">
      <c r="A361" s="41"/>
      <c r="B361" s="42"/>
      <c r="C361" s="42"/>
      <c r="D361" s="35"/>
      <c r="E361" s="25"/>
      <c r="F361" s="42"/>
      <c r="G361" s="30"/>
      <c r="H361" s="25"/>
      <c r="I361" s="43"/>
      <c r="J361" s="25"/>
      <c r="K361" s="25"/>
      <c r="L361" s="44"/>
      <c r="M361" s="44"/>
      <c r="N361" s="44"/>
      <c r="O361" s="42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</row>
    <row r="362" spans="1:63" ht="14.25" customHeight="1" x14ac:dyDescent="0.25">
      <c r="A362" s="41"/>
      <c r="B362" s="42"/>
      <c r="C362" s="42"/>
      <c r="D362" s="35"/>
      <c r="E362" s="25"/>
      <c r="F362" s="42"/>
      <c r="G362" s="30"/>
      <c r="H362" s="25"/>
      <c r="I362" s="43"/>
      <c r="J362" s="25"/>
      <c r="K362" s="25"/>
      <c r="L362" s="44"/>
      <c r="M362" s="44"/>
      <c r="N362" s="44"/>
      <c r="O362" s="42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</row>
    <row r="363" spans="1:63" ht="14.25" customHeight="1" x14ac:dyDescent="0.25">
      <c r="A363" s="41"/>
      <c r="B363" s="42"/>
      <c r="C363" s="42"/>
      <c r="D363" s="35"/>
      <c r="E363" s="25"/>
      <c r="F363" s="42"/>
      <c r="G363" s="30"/>
      <c r="H363" s="25"/>
      <c r="I363" s="43"/>
      <c r="J363" s="25"/>
      <c r="K363" s="25"/>
      <c r="L363" s="44"/>
      <c r="M363" s="44"/>
      <c r="N363" s="44"/>
      <c r="O363" s="42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</row>
    <row r="364" spans="1:63" ht="14.25" customHeight="1" x14ac:dyDescent="0.25">
      <c r="A364" s="41"/>
      <c r="B364" s="42"/>
      <c r="C364" s="42"/>
      <c r="D364" s="35"/>
      <c r="E364" s="25"/>
      <c r="F364" s="42"/>
      <c r="G364" s="30"/>
      <c r="H364" s="25"/>
      <c r="I364" s="43"/>
      <c r="J364" s="25"/>
      <c r="K364" s="25"/>
      <c r="L364" s="44"/>
      <c r="M364" s="44"/>
      <c r="N364" s="44"/>
      <c r="O364" s="42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</row>
    <row r="365" spans="1:63" ht="14.25" customHeight="1" x14ac:dyDescent="0.25">
      <c r="A365" s="41"/>
      <c r="B365" s="42"/>
      <c r="C365" s="42"/>
      <c r="D365" s="35"/>
      <c r="E365" s="25"/>
      <c r="F365" s="42"/>
      <c r="G365" s="30"/>
      <c r="H365" s="25"/>
      <c r="I365" s="43"/>
      <c r="J365" s="25"/>
      <c r="K365" s="25"/>
      <c r="L365" s="44"/>
      <c r="M365" s="44"/>
      <c r="N365" s="44"/>
      <c r="O365" s="42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</row>
    <row r="366" spans="1:63" ht="14.25" customHeight="1" x14ac:dyDescent="0.25">
      <c r="A366" s="41"/>
      <c r="B366" s="42"/>
      <c r="C366" s="42"/>
      <c r="D366" s="35"/>
      <c r="E366" s="25"/>
      <c r="F366" s="42"/>
      <c r="G366" s="30"/>
      <c r="H366" s="25"/>
      <c r="I366" s="43"/>
      <c r="J366" s="25"/>
      <c r="K366" s="25"/>
      <c r="L366" s="44"/>
      <c r="M366" s="44"/>
      <c r="N366" s="44"/>
      <c r="O366" s="42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</row>
    <row r="367" spans="1:63" ht="14.25" customHeight="1" x14ac:dyDescent="0.25">
      <c r="A367" s="41"/>
      <c r="B367" s="42"/>
      <c r="C367" s="42"/>
      <c r="D367" s="35"/>
      <c r="E367" s="25"/>
      <c r="F367" s="42"/>
      <c r="G367" s="30"/>
      <c r="H367" s="25"/>
      <c r="I367" s="43"/>
      <c r="J367" s="25"/>
      <c r="K367" s="25"/>
      <c r="L367" s="44"/>
      <c r="M367" s="44"/>
      <c r="N367" s="44"/>
      <c r="O367" s="42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</row>
    <row r="368" spans="1:63" ht="14.25" customHeight="1" x14ac:dyDescent="0.25">
      <c r="A368" s="41"/>
      <c r="B368" s="42"/>
      <c r="C368" s="42"/>
      <c r="D368" s="35"/>
      <c r="E368" s="25"/>
      <c r="F368" s="42"/>
      <c r="G368" s="30"/>
      <c r="H368" s="25"/>
      <c r="I368" s="43"/>
      <c r="J368" s="25"/>
      <c r="K368" s="25"/>
      <c r="L368" s="44"/>
      <c r="M368" s="44"/>
      <c r="N368" s="44"/>
      <c r="O368" s="42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</row>
    <row r="369" spans="1:63" ht="14.25" customHeight="1" x14ac:dyDescent="0.25">
      <c r="A369" s="41"/>
      <c r="B369" s="42"/>
      <c r="C369" s="42"/>
      <c r="D369" s="35"/>
      <c r="E369" s="25"/>
      <c r="F369" s="42"/>
      <c r="G369" s="30"/>
      <c r="H369" s="25"/>
      <c r="I369" s="43"/>
      <c r="J369" s="25"/>
      <c r="K369" s="25"/>
      <c r="L369" s="44"/>
      <c r="M369" s="44"/>
      <c r="N369" s="44"/>
      <c r="O369" s="42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</row>
    <row r="370" spans="1:63" ht="14.25" customHeight="1" x14ac:dyDescent="0.25">
      <c r="A370" s="41"/>
      <c r="B370" s="42"/>
      <c r="C370" s="42"/>
      <c r="D370" s="35"/>
      <c r="E370" s="25"/>
      <c r="F370" s="42"/>
      <c r="G370" s="30"/>
      <c r="H370" s="25"/>
      <c r="I370" s="43"/>
      <c r="J370" s="25"/>
      <c r="K370" s="25"/>
      <c r="L370" s="44"/>
      <c r="M370" s="44"/>
      <c r="N370" s="44"/>
      <c r="O370" s="42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</row>
    <row r="371" spans="1:63" ht="14.25" customHeight="1" x14ac:dyDescent="0.25">
      <c r="A371" s="41"/>
      <c r="B371" s="42"/>
      <c r="C371" s="42"/>
      <c r="D371" s="35"/>
      <c r="E371" s="25"/>
      <c r="F371" s="42"/>
      <c r="G371" s="30"/>
      <c r="H371" s="25"/>
      <c r="I371" s="43"/>
      <c r="J371" s="25"/>
      <c r="K371" s="25"/>
      <c r="L371" s="44"/>
      <c r="M371" s="44"/>
      <c r="N371" s="44"/>
      <c r="O371" s="42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</row>
    <row r="372" spans="1:63" ht="14.25" customHeight="1" x14ac:dyDescent="0.25">
      <c r="A372" s="41"/>
      <c r="B372" s="42"/>
      <c r="C372" s="42"/>
      <c r="D372" s="35"/>
      <c r="E372" s="25"/>
      <c r="F372" s="42"/>
      <c r="G372" s="30"/>
      <c r="H372" s="25"/>
      <c r="I372" s="43"/>
      <c r="J372" s="25"/>
      <c r="K372" s="25"/>
      <c r="L372" s="44"/>
      <c r="M372" s="44"/>
      <c r="N372" s="44"/>
      <c r="O372" s="42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</row>
    <row r="373" spans="1:63" ht="14.25" customHeight="1" x14ac:dyDescent="0.25">
      <c r="A373" s="41"/>
      <c r="B373" s="42"/>
      <c r="C373" s="42"/>
      <c r="D373" s="35"/>
      <c r="E373" s="25"/>
      <c r="F373" s="42"/>
      <c r="G373" s="30"/>
      <c r="H373" s="25"/>
      <c r="I373" s="43"/>
      <c r="J373" s="25"/>
      <c r="K373" s="25"/>
      <c r="L373" s="44"/>
      <c r="M373" s="44"/>
      <c r="N373" s="44"/>
      <c r="O373" s="42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</row>
    <row r="374" spans="1:63" ht="14.25" customHeight="1" x14ac:dyDescent="0.25">
      <c r="A374" s="41"/>
      <c r="B374" s="42"/>
      <c r="C374" s="42"/>
      <c r="D374" s="35"/>
      <c r="E374" s="25"/>
      <c r="F374" s="42"/>
      <c r="G374" s="30"/>
      <c r="H374" s="25"/>
      <c r="I374" s="43"/>
      <c r="J374" s="25"/>
      <c r="K374" s="25"/>
      <c r="L374" s="44"/>
      <c r="M374" s="44"/>
      <c r="N374" s="44"/>
      <c r="O374" s="42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</row>
    <row r="375" spans="1:63" ht="14.25" customHeight="1" x14ac:dyDescent="0.25">
      <c r="A375" s="41"/>
      <c r="B375" s="42"/>
      <c r="C375" s="42"/>
      <c r="D375" s="35"/>
      <c r="E375" s="25"/>
      <c r="F375" s="42"/>
      <c r="G375" s="30"/>
      <c r="H375" s="25"/>
      <c r="I375" s="43"/>
      <c r="J375" s="25"/>
      <c r="K375" s="25"/>
      <c r="L375" s="44"/>
      <c r="M375" s="44"/>
      <c r="N375" s="44"/>
      <c r="O375" s="42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</row>
    <row r="376" spans="1:63" ht="14.25" customHeight="1" x14ac:dyDescent="0.25">
      <c r="A376" s="41"/>
      <c r="B376" s="42"/>
      <c r="C376" s="42"/>
      <c r="D376" s="35"/>
      <c r="E376" s="25"/>
      <c r="F376" s="42"/>
      <c r="G376" s="30"/>
      <c r="H376" s="25"/>
      <c r="I376" s="43"/>
      <c r="J376" s="25"/>
      <c r="K376" s="25"/>
      <c r="L376" s="44"/>
      <c r="M376" s="44"/>
      <c r="N376" s="44"/>
      <c r="O376" s="42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</row>
    <row r="377" spans="1:63" ht="14.25" customHeight="1" x14ac:dyDescent="0.25">
      <c r="A377" s="41"/>
      <c r="B377" s="42"/>
      <c r="C377" s="42"/>
      <c r="D377" s="35"/>
      <c r="E377" s="25"/>
      <c r="F377" s="42"/>
      <c r="G377" s="30"/>
      <c r="H377" s="25"/>
      <c r="I377" s="43"/>
      <c r="J377" s="25"/>
      <c r="K377" s="25"/>
      <c r="L377" s="44"/>
      <c r="M377" s="44"/>
      <c r="N377" s="44"/>
      <c r="O377" s="42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</row>
    <row r="378" spans="1:63" ht="14.25" customHeight="1" x14ac:dyDescent="0.25">
      <c r="A378" s="41"/>
      <c r="B378" s="42"/>
      <c r="C378" s="42"/>
      <c r="D378" s="35"/>
      <c r="E378" s="25"/>
      <c r="F378" s="42"/>
      <c r="G378" s="30"/>
      <c r="H378" s="25"/>
      <c r="I378" s="43"/>
      <c r="J378" s="25"/>
      <c r="K378" s="25"/>
      <c r="L378" s="44"/>
      <c r="M378" s="44"/>
      <c r="N378" s="44"/>
      <c r="O378" s="42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</row>
    <row r="379" spans="1:63" ht="14.25" customHeight="1" x14ac:dyDescent="0.25">
      <c r="A379" s="41"/>
      <c r="B379" s="42"/>
      <c r="C379" s="42"/>
      <c r="D379" s="35"/>
      <c r="E379" s="25"/>
      <c r="F379" s="42"/>
      <c r="G379" s="30"/>
      <c r="H379" s="25"/>
      <c r="I379" s="43"/>
      <c r="J379" s="25"/>
      <c r="K379" s="25"/>
      <c r="L379" s="44"/>
      <c r="M379" s="44"/>
      <c r="N379" s="44"/>
      <c r="O379" s="42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</row>
    <row r="380" spans="1:63" ht="14.25" customHeight="1" x14ac:dyDescent="0.25">
      <c r="A380" s="41"/>
      <c r="B380" s="42"/>
      <c r="C380" s="42"/>
      <c r="D380" s="35"/>
      <c r="E380" s="25"/>
      <c r="F380" s="42"/>
      <c r="G380" s="30"/>
      <c r="H380" s="25"/>
      <c r="I380" s="43"/>
      <c r="J380" s="25"/>
      <c r="K380" s="25"/>
      <c r="L380" s="44"/>
      <c r="M380" s="44"/>
      <c r="N380" s="44"/>
      <c r="O380" s="42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</row>
    <row r="381" spans="1:63" ht="14.25" customHeight="1" x14ac:dyDescent="0.25">
      <c r="A381" s="41"/>
      <c r="B381" s="42"/>
      <c r="C381" s="42"/>
      <c r="D381" s="35"/>
      <c r="E381" s="25"/>
      <c r="F381" s="42"/>
      <c r="G381" s="30"/>
      <c r="H381" s="25"/>
      <c r="I381" s="43"/>
      <c r="J381" s="25"/>
      <c r="K381" s="25"/>
      <c r="L381" s="44"/>
      <c r="M381" s="44"/>
      <c r="N381" s="44"/>
      <c r="O381" s="42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</row>
    <row r="382" spans="1:63" ht="14.25" customHeight="1" x14ac:dyDescent="0.25">
      <c r="A382" s="41"/>
      <c r="B382" s="42"/>
      <c r="C382" s="42"/>
      <c r="D382" s="35"/>
      <c r="E382" s="25"/>
      <c r="F382" s="42"/>
      <c r="G382" s="30"/>
      <c r="H382" s="25"/>
      <c r="I382" s="43"/>
      <c r="J382" s="25"/>
      <c r="K382" s="25"/>
      <c r="L382" s="44"/>
      <c r="M382" s="44"/>
      <c r="N382" s="44"/>
      <c r="O382" s="42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</row>
    <row r="383" spans="1:63" ht="14.25" customHeight="1" x14ac:dyDescent="0.25">
      <c r="A383" s="41"/>
      <c r="B383" s="42"/>
      <c r="C383" s="42"/>
      <c r="D383" s="35"/>
      <c r="E383" s="25"/>
      <c r="F383" s="42"/>
      <c r="G383" s="30"/>
      <c r="H383" s="25"/>
      <c r="I383" s="43"/>
      <c r="J383" s="25"/>
      <c r="K383" s="25"/>
      <c r="L383" s="44"/>
      <c r="M383" s="44"/>
      <c r="N383" s="44"/>
      <c r="O383" s="42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</row>
    <row r="384" spans="1:63" ht="14.25" customHeight="1" x14ac:dyDescent="0.25">
      <c r="A384" s="41"/>
      <c r="B384" s="42"/>
      <c r="C384" s="42"/>
      <c r="D384" s="35"/>
      <c r="E384" s="25"/>
      <c r="F384" s="42"/>
      <c r="G384" s="30"/>
      <c r="H384" s="25"/>
      <c r="I384" s="43"/>
      <c r="J384" s="25"/>
      <c r="K384" s="25"/>
      <c r="L384" s="44"/>
      <c r="M384" s="44"/>
      <c r="N384" s="44"/>
      <c r="O384" s="42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</row>
    <row r="385" spans="1:63" ht="14.25" customHeight="1" x14ac:dyDescent="0.25">
      <c r="A385" s="41"/>
      <c r="B385" s="42"/>
      <c r="C385" s="42"/>
      <c r="D385" s="35"/>
      <c r="E385" s="25"/>
      <c r="F385" s="42"/>
      <c r="G385" s="30"/>
      <c r="H385" s="25"/>
      <c r="I385" s="43"/>
      <c r="J385" s="25"/>
      <c r="K385" s="25"/>
      <c r="L385" s="44"/>
      <c r="M385" s="44"/>
      <c r="N385" s="44"/>
      <c r="O385" s="42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</row>
    <row r="386" spans="1:63" ht="14.25" customHeight="1" x14ac:dyDescent="0.25">
      <c r="A386" s="41"/>
      <c r="B386" s="42"/>
      <c r="C386" s="42"/>
      <c r="D386" s="35"/>
      <c r="E386" s="25"/>
      <c r="F386" s="42"/>
      <c r="G386" s="30"/>
      <c r="H386" s="25"/>
      <c r="I386" s="43"/>
      <c r="J386" s="25"/>
      <c r="K386" s="25"/>
      <c r="L386" s="44"/>
      <c r="M386" s="44"/>
      <c r="N386" s="44"/>
      <c r="O386" s="42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</row>
    <row r="387" spans="1:63" ht="14.25" customHeight="1" x14ac:dyDescent="0.25">
      <c r="A387" s="41"/>
      <c r="B387" s="42"/>
      <c r="C387" s="42"/>
      <c r="D387" s="35"/>
      <c r="E387" s="25"/>
      <c r="F387" s="42"/>
      <c r="G387" s="30"/>
      <c r="H387" s="25"/>
      <c r="I387" s="43"/>
      <c r="J387" s="25"/>
      <c r="K387" s="25"/>
      <c r="L387" s="44"/>
      <c r="M387" s="44"/>
      <c r="N387" s="44"/>
      <c r="O387" s="42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</row>
    <row r="388" spans="1:63" ht="14.25" customHeight="1" x14ac:dyDescent="0.25">
      <c r="A388" s="41"/>
      <c r="B388" s="42"/>
      <c r="C388" s="42"/>
      <c r="D388" s="35"/>
      <c r="E388" s="25"/>
      <c r="F388" s="42"/>
      <c r="G388" s="30"/>
      <c r="H388" s="25"/>
      <c r="I388" s="43"/>
      <c r="J388" s="25"/>
      <c r="K388" s="25"/>
      <c r="L388" s="44"/>
      <c r="M388" s="44"/>
      <c r="N388" s="44"/>
      <c r="O388" s="42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</row>
    <row r="389" spans="1:63" ht="14.25" customHeight="1" x14ac:dyDescent="0.25">
      <c r="A389" s="41"/>
      <c r="B389" s="42"/>
      <c r="C389" s="42"/>
      <c r="D389" s="35"/>
      <c r="E389" s="25"/>
      <c r="F389" s="42"/>
      <c r="G389" s="30"/>
      <c r="H389" s="25"/>
      <c r="I389" s="43"/>
      <c r="J389" s="25"/>
      <c r="K389" s="25"/>
      <c r="L389" s="44"/>
      <c r="M389" s="44"/>
      <c r="N389" s="44"/>
      <c r="O389" s="42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</row>
    <row r="390" spans="1:63" ht="14.25" customHeight="1" x14ac:dyDescent="0.25">
      <c r="A390" s="41"/>
      <c r="B390" s="42"/>
      <c r="C390" s="42"/>
      <c r="D390" s="35"/>
      <c r="E390" s="25"/>
      <c r="F390" s="42"/>
      <c r="G390" s="30"/>
      <c r="H390" s="25"/>
      <c r="I390" s="43"/>
      <c r="J390" s="25"/>
      <c r="K390" s="25"/>
      <c r="L390" s="44"/>
      <c r="M390" s="44"/>
      <c r="N390" s="44"/>
      <c r="O390" s="42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</row>
    <row r="391" spans="1:63" ht="14.25" customHeight="1" x14ac:dyDescent="0.25">
      <c r="A391" s="41"/>
      <c r="B391" s="42"/>
      <c r="C391" s="42"/>
      <c r="D391" s="35"/>
      <c r="E391" s="25"/>
      <c r="F391" s="42"/>
      <c r="G391" s="30"/>
      <c r="H391" s="25"/>
      <c r="I391" s="43"/>
      <c r="J391" s="25"/>
      <c r="K391" s="25"/>
      <c r="L391" s="44"/>
      <c r="M391" s="44"/>
      <c r="N391" s="44"/>
      <c r="O391" s="42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</row>
    <row r="392" spans="1:63" ht="14.25" customHeight="1" x14ac:dyDescent="0.25">
      <c r="A392" s="41"/>
      <c r="B392" s="42"/>
      <c r="C392" s="42"/>
      <c r="D392" s="35"/>
      <c r="E392" s="25"/>
      <c r="F392" s="42"/>
      <c r="G392" s="30"/>
      <c r="H392" s="25"/>
      <c r="I392" s="43"/>
      <c r="J392" s="25"/>
      <c r="K392" s="25"/>
      <c r="L392" s="44"/>
      <c r="M392" s="44"/>
      <c r="N392" s="44"/>
      <c r="O392" s="42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</row>
    <row r="393" spans="1:63" ht="14.25" customHeight="1" x14ac:dyDescent="0.25">
      <c r="A393" s="41"/>
      <c r="B393" s="42"/>
      <c r="C393" s="42"/>
      <c r="D393" s="35"/>
      <c r="E393" s="25"/>
      <c r="F393" s="42"/>
      <c r="G393" s="30"/>
      <c r="H393" s="25"/>
      <c r="I393" s="43"/>
      <c r="J393" s="25"/>
      <c r="K393" s="25"/>
      <c r="L393" s="44"/>
      <c r="M393" s="44"/>
      <c r="N393" s="44"/>
      <c r="O393" s="42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</row>
    <row r="394" spans="1:63" ht="14.25" customHeight="1" x14ac:dyDescent="0.25">
      <c r="A394" s="41"/>
      <c r="B394" s="42"/>
      <c r="C394" s="42"/>
      <c r="D394" s="35"/>
      <c r="E394" s="25"/>
      <c r="F394" s="42"/>
      <c r="G394" s="30"/>
      <c r="H394" s="25"/>
      <c r="I394" s="43"/>
      <c r="J394" s="25"/>
      <c r="K394" s="25"/>
      <c r="L394" s="44"/>
      <c r="M394" s="44"/>
      <c r="N394" s="44"/>
      <c r="O394" s="42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</row>
    <row r="395" spans="1:63" ht="14.25" customHeight="1" x14ac:dyDescent="0.25">
      <c r="A395" s="41"/>
      <c r="B395" s="42"/>
      <c r="C395" s="42"/>
      <c r="D395" s="35"/>
      <c r="E395" s="25"/>
      <c r="F395" s="42"/>
      <c r="G395" s="30"/>
      <c r="H395" s="25"/>
      <c r="I395" s="43"/>
      <c r="J395" s="25"/>
      <c r="K395" s="25"/>
      <c r="L395" s="44"/>
      <c r="M395" s="44"/>
      <c r="N395" s="44"/>
      <c r="O395" s="42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</row>
    <row r="396" spans="1:63" ht="14.25" customHeight="1" x14ac:dyDescent="0.25">
      <c r="A396" s="41"/>
      <c r="B396" s="42"/>
      <c r="C396" s="42"/>
      <c r="D396" s="35"/>
      <c r="E396" s="25"/>
      <c r="F396" s="42"/>
      <c r="G396" s="30"/>
      <c r="H396" s="25"/>
      <c r="I396" s="43"/>
      <c r="J396" s="25"/>
      <c r="K396" s="25"/>
      <c r="L396" s="44"/>
      <c r="M396" s="44"/>
      <c r="N396" s="44"/>
      <c r="O396" s="42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</row>
    <row r="397" spans="1:63" ht="14.25" customHeight="1" x14ac:dyDescent="0.25">
      <c r="A397" s="41"/>
      <c r="B397" s="42"/>
      <c r="C397" s="42"/>
      <c r="D397" s="35"/>
      <c r="E397" s="25"/>
      <c r="F397" s="42"/>
      <c r="G397" s="30"/>
      <c r="H397" s="25"/>
      <c r="I397" s="43"/>
      <c r="J397" s="25"/>
      <c r="K397" s="25"/>
      <c r="L397" s="44"/>
      <c r="M397" s="44"/>
      <c r="N397" s="44"/>
      <c r="O397" s="42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</row>
    <row r="398" spans="1:63" ht="14.25" customHeight="1" x14ac:dyDescent="0.25">
      <c r="A398" s="41"/>
      <c r="B398" s="42"/>
      <c r="C398" s="42"/>
      <c r="D398" s="35"/>
      <c r="E398" s="25"/>
      <c r="F398" s="42"/>
      <c r="G398" s="30"/>
      <c r="H398" s="25"/>
      <c r="I398" s="43"/>
      <c r="J398" s="25"/>
      <c r="K398" s="25"/>
      <c r="L398" s="44"/>
      <c r="M398" s="44"/>
      <c r="N398" s="44"/>
      <c r="O398" s="42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</row>
    <row r="399" spans="1:63" ht="14.25" customHeight="1" x14ac:dyDescent="0.25">
      <c r="A399" s="41"/>
      <c r="B399" s="42"/>
      <c r="C399" s="42"/>
      <c r="D399" s="35"/>
      <c r="E399" s="25"/>
      <c r="F399" s="42"/>
      <c r="G399" s="30"/>
      <c r="H399" s="25"/>
      <c r="I399" s="43"/>
      <c r="J399" s="25"/>
      <c r="K399" s="25"/>
      <c r="L399" s="44"/>
      <c r="M399" s="44"/>
      <c r="N399" s="44"/>
      <c r="O399" s="42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</row>
    <row r="400" spans="1:63" ht="14.25" customHeight="1" x14ac:dyDescent="0.25">
      <c r="A400" s="41"/>
      <c r="B400" s="42"/>
      <c r="C400" s="42"/>
      <c r="D400" s="35"/>
      <c r="E400" s="25"/>
      <c r="F400" s="42"/>
      <c r="G400" s="30"/>
      <c r="H400" s="25"/>
      <c r="I400" s="43"/>
      <c r="J400" s="25"/>
      <c r="K400" s="25"/>
      <c r="L400" s="44"/>
      <c r="M400" s="44"/>
      <c r="N400" s="44"/>
      <c r="O400" s="42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</row>
    <row r="401" spans="1:63" ht="14.25" customHeight="1" x14ac:dyDescent="0.25">
      <c r="A401" s="41"/>
      <c r="B401" s="42"/>
      <c r="C401" s="42"/>
      <c r="D401" s="35"/>
      <c r="E401" s="25"/>
      <c r="F401" s="42"/>
      <c r="G401" s="30"/>
      <c r="H401" s="25"/>
      <c r="I401" s="43"/>
      <c r="J401" s="25"/>
      <c r="K401" s="25"/>
      <c r="L401" s="44"/>
      <c r="M401" s="44"/>
      <c r="N401" s="44"/>
      <c r="O401" s="42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</row>
    <row r="402" spans="1:63" ht="14.25" customHeight="1" x14ac:dyDescent="0.25">
      <c r="A402" s="41"/>
      <c r="B402" s="42"/>
      <c r="C402" s="42"/>
      <c r="D402" s="35"/>
      <c r="E402" s="25"/>
      <c r="F402" s="42"/>
      <c r="G402" s="30"/>
      <c r="H402" s="25"/>
      <c r="I402" s="43"/>
      <c r="J402" s="25"/>
      <c r="K402" s="25"/>
      <c r="L402" s="44"/>
      <c r="M402" s="44"/>
      <c r="N402" s="44"/>
      <c r="O402" s="42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</row>
    <row r="403" spans="1:63" ht="14.25" customHeight="1" x14ac:dyDescent="0.25">
      <c r="A403" s="41"/>
      <c r="B403" s="42"/>
      <c r="C403" s="42"/>
      <c r="D403" s="35"/>
      <c r="E403" s="25"/>
      <c r="F403" s="42"/>
      <c r="G403" s="30"/>
      <c r="H403" s="25"/>
      <c r="I403" s="43"/>
      <c r="J403" s="25"/>
      <c r="K403" s="25"/>
      <c r="L403" s="44"/>
      <c r="M403" s="44"/>
      <c r="N403" s="44"/>
      <c r="O403" s="42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</row>
    <row r="404" spans="1:63" ht="14.25" customHeight="1" x14ac:dyDescent="0.25">
      <c r="A404" s="41"/>
      <c r="B404" s="42"/>
      <c r="C404" s="42"/>
      <c r="D404" s="35"/>
      <c r="E404" s="25"/>
      <c r="F404" s="42"/>
      <c r="G404" s="30"/>
      <c r="H404" s="25"/>
      <c r="I404" s="43"/>
      <c r="J404" s="25"/>
      <c r="K404" s="25"/>
      <c r="L404" s="44"/>
      <c r="M404" s="44"/>
      <c r="N404" s="44"/>
      <c r="O404" s="42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</row>
    <row r="405" spans="1:63" ht="14.25" customHeight="1" x14ac:dyDescent="0.25">
      <c r="A405" s="41"/>
      <c r="B405" s="42"/>
      <c r="C405" s="42"/>
      <c r="D405" s="35"/>
      <c r="E405" s="25"/>
      <c r="F405" s="42"/>
      <c r="G405" s="30"/>
      <c r="H405" s="25"/>
      <c r="I405" s="43"/>
      <c r="J405" s="25"/>
      <c r="K405" s="25"/>
      <c r="L405" s="44"/>
      <c r="M405" s="44"/>
      <c r="N405" s="44"/>
      <c r="O405" s="42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</row>
    <row r="406" spans="1:63" ht="14.25" customHeight="1" x14ac:dyDescent="0.25">
      <c r="A406" s="41"/>
      <c r="B406" s="42"/>
      <c r="C406" s="42"/>
      <c r="D406" s="35"/>
      <c r="E406" s="25"/>
      <c r="F406" s="42"/>
      <c r="G406" s="30"/>
      <c r="H406" s="25"/>
      <c r="I406" s="43"/>
      <c r="J406" s="25"/>
      <c r="K406" s="25"/>
      <c r="L406" s="44"/>
      <c r="M406" s="44"/>
      <c r="N406" s="44"/>
      <c r="O406" s="42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</row>
    <row r="407" spans="1:63" ht="14.25" customHeight="1" x14ac:dyDescent="0.25">
      <c r="A407" s="41"/>
      <c r="B407" s="42"/>
      <c r="C407" s="42"/>
      <c r="D407" s="35"/>
      <c r="E407" s="25"/>
      <c r="F407" s="42"/>
      <c r="G407" s="30"/>
      <c r="H407" s="25"/>
      <c r="I407" s="43"/>
      <c r="J407" s="25"/>
      <c r="K407" s="25"/>
      <c r="L407" s="44"/>
      <c r="M407" s="44"/>
      <c r="N407" s="44"/>
      <c r="O407" s="42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</row>
    <row r="408" spans="1:63" ht="14.25" customHeight="1" x14ac:dyDescent="0.25">
      <c r="A408" s="41"/>
      <c r="B408" s="42"/>
      <c r="C408" s="42"/>
      <c r="D408" s="35"/>
      <c r="E408" s="25"/>
      <c r="F408" s="42"/>
      <c r="G408" s="30"/>
      <c r="H408" s="25"/>
      <c r="I408" s="43"/>
      <c r="J408" s="25"/>
      <c r="K408" s="25"/>
      <c r="L408" s="44"/>
      <c r="M408" s="44"/>
      <c r="N408" s="44"/>
      <c r="O408" s="42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</row>
    <row r="409" spans="1:63" ht="14.25" customHeight="1" x14ac:dyDescent="0.25">
      <c r="A409" s="41"/>
      <c r="B409" s="42"/>
      <c r="C409" s="42"/>
      <c r="D409" s="35"/>
      <c r="E409" s="25"/>
      <c r="F409" s="42"/>
      <c r="G409" s="30"/>
      <c r="H409" s="25"/>
      <c r="I409" s="43"/>
      <c r="J409" s="25"/>
      <c r="K409" s="25"/>
      <c r="L409" s="44"/>
      <c r="M409" s="44"/>
      <c r="N409" s="44"/>
      <c r="O409" s="42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</row>
    <row r="410" spans="1:63" ht="14.25" customHeight="1" x14ac:dyDescent="0.25">
      <c r="A410" s="41"/>
      <c r="B410" s="42"/>
      <c r="C410" s="42"/>
      <c r="D410" s="35"/>
      <c r="E410" s="25"/>
      <c r="F410" s="42"/>
      <c r="G410" s="30"/>
      <c r="H410" s="25"/>
      <c r="I410" s="43"/>
      <c r="J410" s="25"/>
      <c r="K410" s="25"/>
      <c r="L410" s="44"/>
      <c r="M410" s="44"/>
      <c r="N410" s="44"/>
      <c r="O410" s="42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</row>
    <row r="411" spans="1:63" ht="14.25" customHeight="1" x14ac:dyDescent="0.25">
      <c r="A411" s="41"/>
      <c r="B411" s="42"/>
      <c r="C411" s="42"/>
      <c r="D411" s="35"/>
      <c r="E411" s="25"/>
      <c r="F411" s="42"/>
      <c r="G411" s="30"/>
      <c r="H411" s="25"/>
      <c r="I411" s="43"/>
      <c r="J411" s="25"/>
      <c r="K411" s="25"/>
      <c r="L411" s="44"/>
      <c r="M411" s="44"/>
      <c r="N411" s="44"/>
      <c r="O411" s="42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</row>
    <row r="412" spans="1:63" ht="14.25" customHeight="1" x14ac:dyDescent="0.25">
      <c r="A412" s="41"/>
      <c r="B412" s="42"/>
      <c r="C412" s="42"/>
      <c r="D412" s="35"/>
      <c r="E412" s="25"/>
      <c r="F412" s="42"/>
      <c r="G412" s="30"/>
      <c r="H412" s="25"/>
      <c r="I412" s="43"/>
      <c r="J412" s="25"/>
      <c r="K412" s="25"/>
      <c r="L412" s="44"/>
      <c r="M412" s="44"/>
      <c r="N412" s="44"/>
      <c r="O412" s="42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</row>
    <row r="413" spans="1:63" ht="14.25" customHeight="1" x14ac:dyDescent="0.25">
      <c r="A413" s="41"/>
      <c r="B413" s="42"/>
      <c r="C413" s="42"/>
      <c r="D413" s="35"/>
      <c r="E413" s="25"/>
      <c r="F413" s="42"/>
      <c r="G413" s="30"/>
      <c r="H413" s="25"/>
      <c r="I413" s="43"/>
      <c r="J413" s="25"/>
      <c r="K413" s="25"/>
      <c r="L413" s="44"/>
      <c r="M413" s="44"/>
      <c r="N413" s="44"/>
      <c r="O413" s="42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</row>
    <row r="414" spans="1:63" ht="14.25" customHeight="1" x14ac:dyDescent="0.25">
      <c r="A414" s="41"/>
      <c r="B414" s="42"/>
      <c r="C414" s="42"/>
      <c r="D414" s="35"/>
      <c r="E414" s="25"/>
      <c r="F414" s="42"/>
      <c r="G414" s="30"/>
      <c r="H414" s="25"/>
      <c r="I414" s="43"/>
      <c r="J414" s="25"/>
      <c r="K414" s="25"/>
      <c r="L414" s="44"/>
      <c r="M414" s="44"/>
      <c r="N414" s="44"/>
      <c r="O414" s="42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</row>
    <row r="415" spans="1:63" ht="14.25" customHeight="1" x14ac:dyDescent="0.25">
      <c r="A415" s="41"/>
      <c r="B415" s="42"/>
      <c r="C415" s="42"/>
      <c r="D415" s="35"/>
      <c r="E415" s="25"/>
      <c r="F415" s="42"/>
      <c r="G415" s="30"/>
      <c r="H415" s="25"/>
      <c r="I415" s="43"/>
      <c r="J415" s="25"/>
      <c r="K415" s="25"/>
      <c r="L415" s="44"/>
      <c r="M415" s="44"/>
      <c r="N415" s="44"/>
      <c r="O415" s="42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</row>
    <row r="416" spans="1:63" ht="14.25" customHeight="1" x14ac:dyDescent="0.25">
      <c r="A416" s="41"/>
      <c r="B416" s="42"/>
      <c r="C416" s="42"/>
      <c r="D416" s="35"/>
      <c r="E416" s="25"/>
      <c r="F416" s="42"/>
      <c r="G416" s="30"/>
      <c r="H416" s="25"/>
      <c r="I416" s="43"/>
      <c r="J416" s="25"/>
      <c r="K416" s="25"/>
      <c r="L416" s="44"/>
      <c r="M416" s="44"/>
      <c r="N416" s="44"/>
      <c r="O416" s="42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</row>
    <row r="417" spans="1:63" ht="14.25" customHeight="1" x14ac:dyDescent="0.25">
      <c r="A417" s="41"/>
      <c r="B417" s="42"/>
      <c r="C417" s="42"/>
      <c r="D417" s="35"/>
      <c r="E417" s="25"/>
      <c r="F417" s="42"/>
      <c r="G417" s="30"/>
      <c r="H417" s="25"/>
      <c r="I417" s="43"/>
      <c r="J417" s="25"/>
      <c r="K417" s="25"/>
      <c r="L417" s="44"/>
      <c r="M417" s="44"/>
      <c r="N417" s="44"/>
      <c r="O417" s="42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</row>
    <row r="418" spans="1:63" ht="14.25" customHeight="1" x14ac:dyDescent="0.25">
      <c r="A418" s="41"/>
      <c r="B418" s="42"/>
      <c r="C418" s="42"/>
      <c r="D418" s="35"/>
      <c r="E418" s="25"/>
      <c r="F418" s="42"/>
      <c r="G418" s="30"/>
      <c r="H418" s="25"/>
      <c r="I418" s="43"/>
      <c r="J418" s="25"/>
      <c r="K418" s="25"/>
      <c r="L418" s="44"/>
      <c r="M418" s="44"/>
      <c r="N418" s="44"/>
      <c r="O418" s="42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</row>
    <row r="419" spans="1:63" ht="14.25" customHeight="1" x14ac:dyDescent="0.25">
      <c r="A419" s="41"/>
      <c r="B419" s="42"/>
      <c r="C419" s="42"/>
      <c r="D419" s="35"/>
      <c r="E419" s="25"/>
      <c r="F419" s="42"/>
      <c r="G419" s="30"/>
      <c r="H419" s="25"/>
      <c r="I419" s="43"/>
      <c r="J419" s="25"/>
      <c r="K419" s="25"/>
      <c r="L419" s="44"/>
      <c r="M419" s="44"/>
      <c r="N419" s="44"/>
      <c r="O419" s="42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</row>
    <row r="420" spans="1:63" ht="14.25" customHeight="1" x14ac:dyDescent="0.25">
      <c r="A420" s="41"/>
      <c r="B420" s="42"/>
      <c r="C420" s="42"/>
      <c r="D420" s="35"/>
      <c r="E420" s="25"/>
      <c r="F420" s="42"/>
      <c r="G420" s="30"/>
      <c r="H420" s="25"/>
      <c r="I420" s="43"/>
      <c r="J420" s="25"/>
      <c r="K420" s="25"/>
      <c r="L420" s="44"/>
      <c r="M420" s="44"/>
      <c r="N420" s="44"/>
      <c r="O420" s="42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</row>
    <row r="421" spans="1:63" ht="14.25" customHeight="1" x14ac:dyDescent="0.25">
      <c r="A421" s="41"/>
      <c r="B421" s="42"/>
      <c r="C421" s="42"/>
      <c r="D421" s="35"/>
      <c r="E421" s="25"/>
      <c r="F421" s="42"/>
      <c r="G421" s="30"/>
      <c r="H421" s="25"/>
      <c r="I421" s="43"/>
      <c r="J421" s="25"/>
      <c r="K421" s="25"/>
      <c r="L421" s="44"/>
      <c r="M421" s="44"/>
      <c r="N421" s="44"/>
      <c r="O421" s="42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</row>
    <row r="422" spans="1:63" ht="14.25" customHeight="1" x14ac:dyDescent="0.25">
      <c r="A422" s="41"/>
      <c r="B422" s="42"/>
      <c r="C422" s="42"/>
      <c r="D422" s="35"/>
      <c r="E422" s="25"/>
      <c r="F422" s="42"/>
      <c r="G422" s="30"/>
      <c r="H422" s="25"/>
      <c r="I422" s="43"/>
      <c r="J422" s="25"/>
      <c r="K422" s="25"/>
      <c r="L422" s="44"/>
      <c r="M422" s="44"/>
      <c r="N422" s="44"/>
      <c r="O422" s="42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</row>
    <row r="423" spans="1:63" ht="14.25" customHeight="1" x14ac:dyDescent="0.25">
      <c r="A423" s="41"/>
      <c r="B423" s="42"/>
      <c r="C423" s="42"/>
      <c r="D423" s="35"/>
      <c r="E423" s="25"/>
      <c r="F423" s="42"/>
      <c r="G423" s="30"/>
      <c r="H423" s="25"/>
      <c r="I423" s="43"/>
      <c r="J423" s="25"/>
      <c r="K423" s="25"/>
      <c r="L423" s="44"/>
      <c r="M423" s="44"/>
      <c r="N423" s="44"/>
      <c r="O423" s="42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</row>
    <row r="424" spans="1:63" ht="14.25" customHeight="1" x14ac:dyDescent="0.25">
      <c r="A424" s="41"/>
      <c r="B424" s="42"/>
      <c r="C424" s="42"/>
      <c r="D424" s="35"/>
      <c r="E424" s="25"/>
      <c r="F424" s="42"/>
      <c r="G424" s="30"/>
      <c r="H424" s="25"/>
      <c r="I424" s="43"/>
      <c r="J424" s="25"/>
      <c r="K424" s="25"/>
      <c r="L424" s="44"/>
      <c r="M424" s="44"/>
      <c r="N424" s="44"/>
      <c r="O424" s="42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</row>
    <row r="425" spans="1:63" ht="14.25" customHeight="1" x14ac:dyDescent="0.25">
      <c r="A425" s="41"/>
      <c r="B425" s="42"/>
      <c r="C425" s="42"/>
      <c r="D425" s="35"/>
      <c r="E425" s="25"/>
      <c r="F425" s="42"/>
      <c r="G425" s="30"/>
      <c r="H425" s="25"/>
      <c r="I425" s="43"/>
      <c r="J425" s="25"/>
      <c r="K425" s="25"/>
      <c r="L425" s="44"/>
      <c r="M425" s="44"/>
      <c r="N425" s="44"/>
      <c r="O425" s="42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</row>
    <row r="426" spans="1:63" ht="14.25" customHeight="1" x14ac:dyDescent="0.25">
      <c r="A426" s="41"/>
      <c r="B426" s="42"/>
      <c r="C426" s="42"/>
      <c r="D426" s="35"/>
      <c r="E426" s="25"/>
      <c r="F426" s="42"/>
      <c r="G426" s="30"/>
      <c r="H426" s="25"/>
      <c r="I426" s="43"/>
      <c r="J426" s="25"/>
      <c r="K426" s="25"/>
      <c r="L426" s="44"/>
      <c r="M426" s="44"/>
      <c r="N426" s="44"/>
      <c r="O426" s="42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</row>
    <row r="427" spans="1:63" ht="14.25" customHeight="1" x14ac:dyDescent="0.25">
      <c r="A427" s="41"/>
      <c r="B427" s="42"/>
      <c r="C427" s="42"/>
      <c r="D427" s="35"/>
      <c r="E427" s="25"/>
      <c r="F427" s="42"/>
      <c r="G427" s="30"/>
      <c r="H427" s="25"/>
      <c r="I427" s="43"/>
      <c r="J427" s="25"/>
      <c r="K427" s="25"/>
      <c r="L427" s="44"/>
      <c r="M427" s="44"/>
      <c r="N427" s="44"/>
      <c r="O427" s="42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</row>
    <row r="428" spans="1:63" ht="14.25" customHeight="1" x14ac:dyDescent="0.25">
      <c r="A428" s="41"/>
      <c r="B428" s="42"/>
      <c r="C428" s="42"/>
      <c r="D428" s="35"/>
      <c r="E428" s="25"/>
      <c r="F428" s="42"/>
      <c r="G428" s="30"/>
      <c r="H428" s="25"/>
      <c r="I428" s="43"/>
      <c r="J428" s="25"/>
      <c r="K428" s="25"/>
      <c r="L428" s="44"/>
      <c r="M428" s="44"/>
      <c r="N428" s="44"/>
      <c r="O428" s="42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</row>
    <row r="429" spans="1:63" ht="14.25" customHeight="1" x14ac:dyDescent="0.25">
      <c r="A429" s="41"/>
      <c r="B429" s="42"/>
      <c r="C429" s="42"/>
      <c r="D429" s="35"/>
      <c r="E429" s="25"/>
      <c r="F429" s="42"/>
      <c r="G429" s="30"/>
      <c r="H429" s="25"/>
      <c r="I429" s="43"/>
      <c r="J429" s="25"/>
      <c r="K429" s="25"/>
      <c r="L429" s="44"/>
      <c r="M429" s="44"/>
      <c r="N429" s="44"/>
      <c r="O429" s="42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</row>
    <row r="430" spans="1:63" ht="14.25" customHeight="1" x14ac:dyDescent="0.25">
      <c r="A430" s="41"/>
      <c r="B430" s="42"/>
      <c r="C430" s="42"/>
      <c r="D430" s="35"/>
      <c r="E430" s="25"/>
      <c r="F430" s="42"/>
      <c r="G430" s="30"/>
      <c r="H430" s="25"/>
      <c r="I430" s="43"/>
      <c r="J430" s="25"/>
      <c r="K430" s="25"/>
      <c r="L430" s="44"/>
      <c r="M430" s="44"/>
      <c r="N430" s="44"/>
      <c r="O430" s="42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</row>
    <row r="431" spans="1:63" ht="14.25" customHeight="1" x14ac:dyDescent="0.25">
      <c r="A431" s="41"/>
      <c r="B431" s="42"/>
      <c r="C431" s="42"/>
      <c r="D431" s="35"/>
      <c r="E431" s="25"/>
      <c r="F431" s="42"/>
      <c r="G431" s="30"/>
      <c r="H431" s="25"/>
      <c r="I431" s="43"/>
      <c r="J431" s="25"/>
      <c r="K431" s="25"/>
      <c r="L431" s="44"/>
      <c r="M431" s="44"/>
      <c r="N431" s="44"/>
      <c r="O431" s="42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</row>
    <row r="432" spans="1:63" ht="14.25" customHeight="1" x14ac:dyDescent="0.25">
      <c r="A432" s="41"/>
      <c r="B432" s="42"/>
      <c r="C432" s="42"/>
      <c r="D432" s="35"/>
      <c r="E432" s="25"/>
      <c r="F432" s="42"/>
      <c r="G432" s="30"/>
      <c r="H432" s="25"/>
      <c r="I432" s="43"/>
      <c r="J432" s="25"/>
      <c r="K432" s="25"/>
      <c r="L432" s="44"/>
      <c r="M432" s="44"/>
      <c r="N432" s="44"/>
      <c r="O432" s="42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</row>
    <row r="433" spans="1:63" ht="14.25" customHeight="1" x14ac:dyDescent="0.25">
      <c r="A433" s="41"/>
      <c r="B433" s="42"/>
      <c r="C433" s="42"/>
      <c r="D433" s="35"/>
      <c r="E433" s="25"/>
      <c r="F433" s="42"/>
      <c r="G433" s="30"/>
      <c r="H433" s="25"/>
      <c r="I433" s="43"/>
      <c r="J433" s="25"/>
      <c r="K433" s="25"/>
      <c r="L433" s="44"/>
      <c r="M433" s="44"/>
      <c r="N433" s="44"/>
      <c r="O433" s="42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</row>
    <row r="434" spans="1:63" ht="14.25" customHeight="1" x14ac:dyDescent="0.25">
      <c r="A434" s="41"/>
      <c r="B434" s="42"/>
      <c r="C434" s="42"/>
      <c r="D434" s="35"/>
      <c r="E434" s="25"/>
      <c r="F434" s="42"/>
      <c r="G434" s="30"/>
      <c r="H434" s="25"/>
      <c r="I434" s="43"/>
      <c r="J434" s="25"/>
      <c r="K434" s="25"/>
      <c r="L434" s="44"/>
      <c r="M434" s="44"/>
      <c r="N434" s="44"/>
      <c r="O434" s="42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</row>
    <row r="435" spans="1:63" ht="14.25" customHeight="1" x14ac:dyDescent="0.25">
      <c r="A435" s="41"/>
      <c r="B435" s="42"/>
      <c r="C435" s="42"/>
      <c r="D435" s="35"/>
      <c r="E435" s="25"/>
      <c r="F435" s="42"/>
      <c r="G435" s="30"/>
      <c r="H435" s="25"/>
      <c r="I435" s="43"/>
      <c r="J435" s="25"/>
      <c r="K435" s="25"/>
      <c r="L435" s="44"/>
      <c r="M435" s="44"/>
      <c r="N435" s="44"/>
      <c r="O435" s="42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</row>
    <row r="436" spans="1:63" ht="14.25" customHeight="1" x14ac:dyDescent="0.25">
      <c r="A436" s="41"/>
      <c r="B436" s="42"/>
      <c r="C436" s="42"/>
      <c r="D436" s="35"/>
      <c r="E436" s="25"/>
      <c r="F436" s="42"/>
      <c r="G436" s="30"/>
      <c r="H436" s="25"/>
      <c r="I436" s="43"/>
      <c r="J436" s="25"/>
      <c r="K436" s="25"/>
      <c r="L436" s="44"/>
      <c r="M436" s="44"/>
      <c r="N436" s="44"/>
      <c r="O436" s="42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</row>
    <row r="437" spans="1:63" ht="14.25" customHeight="1" x14ac:dyDescent="0.25">
      <c r="A437" s="41"/>
      <c r="B437" s="42"/>
      <c r="C437" s="42"/>
      <c r="D437" s="35"/>
      <c r="E437" s="25"/>
      <c r="F437" s="42"/>
      <c r="G437" s="30"/>
      <c r="H437" s="25"/>
      <c r="I437" s="43"/>
      <c r="J437" s="25"/>
      <c r="K437" s="25"/>
      <c r="L437" s="44"/>
      <c r="M437" s="44"/>
      <c r="N437" s="44"/>
      <c r="O437" s="42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</row>
    <row r="438" spans="1:63" ht="14.25" customHeight="1" x14ac:dyDescent="0.25">
      <c r="A438" s="41"/>
      <c r="B438" s="42"/>
      <c r="C438" s="42"/>
      <c r="D438" s="35"/>
      <c r="E438" s="25"/>
      <c r="F438" s="42"/>
      <c r="G438" s="30"/>
      <c r="H438" s="25"/>
      <c r="I438" s="43"/>
      <c r="J438" s="25"/>
      <c r="K438" s="25"/>
      <c r="L438" s="44"/>
      <c r="M438" s="44"/>
      <c r="N438" s="44"/>
      <c r="O438" s="42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</row>
    <row r="439" spans="1:63" ht="14.25" customHeight="1" x14ac:dyDescent="0.25">
      <c r="A439" s="41"/>
      <c r="B439" s="42"/>
      <c r="C439" s="42"/>
      <c r="D439" s="35"/>
      <c r="E439" s="25"/>
      <c r="F439" s="42"/>
      <c r="G439" s="30"/>
      <c r="H439" s="25"/>
      <c r="I439" s="43"/>
      <c r="J439" s="25"/>
      <c r="K439" s="25"/>
      <c r="L439" s="44"/>
      <c r="M439" s="44"/>
      <c r="N439" s="44"/>
      <c r="O439" s="42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</row>
    <row r="440" spans="1:63" ht="14.25" customHeight="1" x14ac:dyDescent="0.25">
      <c r="A440" s="41"/>
      <c r="B440" s="42"/>
      <c r="C440" s="42"/>
      <c r="D440" s="35"/>
      <c r="E440" s="25"/>
      <c r="F440" s="42"/>
      <c r="G440" s="30"/>
      <c r="H440" s="25"/>
      <c r="I440" s="43"/>
      <c r="J440" s="25"/>
      <c r="K440" s="25"/>
      <c r="L440" s="44"/>
      <c r="M440" s="44"/>
      <c r="N440" s="44"/>
      <c r="O440" s="42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</row>
    <row r="441" spans="1:63" ht="14.25" customHeight="1" x14ac:dyDescent="0.25">
      <c r="A441" s="41"/>
      <c r="B441" s="42"/>
      <c r="C441" s="42"/>
      <c r="D441" s="35"/>
      <c r="E441" s="25"/>
      <c r="F441" s="42"/>
      <c r="G441" s="30"/>
      <c r="H441" s="25"/>
      <c r="I441" s="43"/>
      <c r="J441" s="25"/>
      <c r="K441" s="25"/>
      <c r="L441" s="44"/>
      <c r="M441" s="44"/>
      <c r="N441" s="44"/>
      <c r="O441" s="42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</row>
    <row r="442" spans="1:63" ht="14.25" customHeight="1" x14ac:dyDescent="0.25">
      <c r="A442" s="41"/>
      <c r="B442" s="42"/>
      <c r="C442" s="42"/>
      <c r="D442" s="35"/>
      <c r="E442" s="25"/>
      <c r="F442" s="42"/>
      <c r="G442" s="30"/>
      <c r="H442" s="25"/>
      <c r="I442" s="43"/>
      <c r="J442" s="25"/>
      <c r="K442" s="25"/>
      <c r="L442" s="44"/>
      <c r="M442" s="44"/>
      <c r="N442" s="44"/>
      <c r="O442" s="42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</row>
    <row r="443" spans="1:63" ht="14.25" customHeight="1" x14ac:dyDescent="0.25">
      <c r="A443" s="41"/>
      <c r="B443" s="42"/>
      <c r="C443" s="42"/>
      <c r="D443" s="35"/>
      <c r="E443" s="25"/>
      <c r="F443" s="42"/>
      <c r="G443" s="30"/>
      <c r="H443" s="25"/>
      <c r="I443" s="43"/>
      <c r="J443" s="25"/>
      <c r="K443" s="25"/>
      <c r="L443" s="44"/>
      <c r="M443" s="44"/>
      <c r="N443" s="44"/>
      <c r="O443" s="42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</row>
    <row r="444" spans="1:63" ht="14.25" customHeight="1" x14ac:dyDescent="0.25">
      <c r="A444" s="41"/>
      <c r="B444" s="42"/>
      <c r="C444" s="42"/>
      <c r="D444" s="35"/>
      <c r="E444" s="25"/>
      <c r="F444" s="42"/>
      <c r="G444" s="30"/>
      <c r="H444" s="25"/>
      <c r="I444" s="43"/>
      <c r="J444" s="25"/>
      <c r="K444" s="25"/>
      <c r="L444" s="44"/>
      <c r="M444" s="44"/>
      <c r="N444" s="44"/>
      <c r="O444" s="42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</row>
    <row r="445" spans="1:63" ht="14.25" customHeight="1" x14ac:dyDescent="0.25">
      <c r="A445" s="41"/>
      <c r="B445" s="42"/>
      <c r="C445" s="42"/>
      <c r="D445" s="35"/>
      <c r="E445" s="25"/>
      <c r="F445" s="42"/>
      <c r="G445" s="30"/>
      <c r="H445" s="25"/>
      <c r="I445" s="43"/>
      <c r="J445" s="25"/>
      <c r="K445" s="25"/>
      <c r="L445" s="44"/>
      <c r="M445" s="44"/>
      <c r="N445" s="44"/>
      <c r="O445" s="42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</row>
    <row r="446" spans="1:63" ht="14.25" customHeight="1" x14ac:dyDescent="0.25">
      <c r="A446" s="41"/>
      <c r="B446" s="42"/>
      <c r="C446" s="42"/>
      <c r="D446" s="35"/>
      <c r="E446" s="25"/>
      <c r="F446" s="42"/>
      <c r="G446" s="30"/>
      <c r="H446" s="25"/>
      <c r="I446" s="43"/>
      <c r="J446" s="25"/>
      <c r="K446" s="25"/>
      <c r="L446" s="44"/>
      <c r="M446" s="44"/>
      <c r="N446" s="44"/>
      <c r="O446" s="42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</row>
    <row r="447" spans="1:63" ht="14.25" customHeight="1" x14ac:dyDescent="0.25">
      <c r="A447" s="41"/>
      <c r="B447" s="42"/>
      <c r="C447" s="42"/>
      <c r="D447" s="35"/>
      <c r="E447" s="25"/>
      <c r="F447" s="42"/>
      <c r="G447" s="30"/>
      <c r="H447" s="25"/>
      <c r="I447" s="43"/>
      <c r="J447" s="25"/>
      <c r="K447" s="25"/>
      <c r="L447" s="44"/>
      <c r="M447" s="44"/>
      <c r="N447" s="44"/>
      <c r="O447" s="42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</row>
    <row r="448" spans="1:63" ht="14.25" customHeight="1" x14ac:dyDescent="0.25">
      <c r="A448" s="41"/>
      <c r="B448" s="42"/>
      <c r="C448" s="42"/>
      <c r="D448" s="35"/>
      <c r="E448" s="25"/>
      <c r="F448" s="42"/>
      <c r="G448" s="30"/>
      <c r="H448" s="25"/>
      <c r="I448" s="43"/>
      <c r="J448" s="25"/>
      <c r="K448" s="25"/>
      <c r="L448" s="44"/>
      <c r="M448" s="44"/>
      <c r="N448" s="44"/>
      <c r="O448" s="42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</row>
    <row r="449" spans="1:63" ht="14.25" customHeight="1" x14ac:dyDescent="0.25">
      <c r="A449" s="41"/>
      <c r="B449" s="42"/>
      <c r="C449" s="42"/>
      <c r="D449" s="35"/>
      <c r="E449" s="25"/>
      <c r="F449" s="42"/>
      <c r="G449" s="30"/>
      <c r="H449" s="25"/>
      <c r="I449" s="43"/>
      <c r="J449" s="25"/>
      <c r="K449" s="25"/>
      <c r="L449" s="44"/>
      <c r="M449" s="44"/>
      <c r="N449" s="44"/>
      <c r="O449" s="42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</row>
    <row r="450" spans="1:63" ht="14.25" customHeight="1" x14ac:dyDescent="0.25">
      <c r="A450" s="41"/>
      <c r="B450" s="42"/>
      <c r="C450" s="42"/>
      <c r="D450" s="35"/>
      <c r="E450" s="25"/>
      <c r="F450" s="42"/>
      <c r="G450" s="30"/>
      <c r="H450" s="25"/>
      <c r="I450" s="43"/>
      <c r="J450" s="25"/>
      <c r="K450" s="25"/>
      <c r="L450" s="44"/>
      <c r="M450" s="44"/>
      <c r="N450" s="44"/>
      <c r="O450" s="42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</row>
    <row r="451" spans="1:63" ht="14.25" customHeight="1" x14ac:dyDescent="0.25">
      <c r="A451" s="41"/>
      <c r="B451" s="42"/>
      <c r="C451" s="42"/>
      <c r="D451" s="35"/>
      <c r="E451" s="25"/>
      <c r="F451" s="42"/>
      <c r="G451" s="30"/>
      <c r="H451" s="25"/>
      <c r="I451" s="43"/>
      <c r="J451" s="25"/>
      <c r="K451" s="25"/>
      <c r="L451" s="44"/>
      <c r="M451" s="44"/>
      <c r="N451" s="44"/>
      <c r="O451" s="42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</row>
    <row r="452" spans="1:63" ht="14.25" customHeight="1" x14ac:dyDescent="0.25">
      <c r="A452" s="41"/>
      <c r="B452" s="42"/>
      <c r="C452" s="42"/>
      <c r="D452" s="35"/>
      <c r="E452" s="25"/>
      <c r="F452" s="42"/>
      <c r="G452" s="30"/>
      <c r="H452" s="25"/>
      <c r="I452" s="43"/>
      <c r="J452" s="25"/>
      <c r="K452" s="25"/>
      <c r="L452" s="44"/>
      <c r="M452" s="44"/>
      <c r="N452" s="44"/>
      <c r="O452" s="42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</row>
    <row r="453" spans="1:63" ht="14.25" customHeight="1" x14ac:dyDescent="0.25">
      <c r="A453" s="41"/>
      <c r="B453" s="42"/>
      <c r="C453" s="42"/>
      <c r="D453" s="35"/>
      <c r="E453" s="25"/>
      <c r="F453" s="42"/>
      <c r="G453" s="30"/>
      <c r="H453" s="25"/>
      <c r="I453" s="43"/>
      <c r="J453" s="25"/>
      <c r="K453" s="25"/>
      <c r="L453" s="44"/>
      <c r="M453" s="44"/>
      <c r="N453" s="44"/>
      <c r="O453" s="42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</row>
    <row r="454" spans="1:63" ht="14.25" customHeight="1" x14ac:dyDescent="0.25">
      <c r="A454" s="41"/>
      <c r="B454" s="42"/>
      <c r="C454" s="42"/>
      <c r="D454" s="35"/>
      <c r="E454" s="25"/>
      <c r="F454" s="42"/>
      <c r="G454" s="30"/>
      <c r="H454" s="25"/>
      <c r="I454" s="43"/>
      <c r="J454" s="25"/>
      <c r="K454" s="25"/>
      <c r="L454" s="44"/>
      <c r="M454" s="44"/>
      <c r="N454" s="44"/>
      <c r="O454" s="42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</row>
    <row r="455" spans="1:63" ht="14.25" customHeight="1" x14ac:dyDescent="0.25">
      <c r="A455" s="41"/>
      <c r="B455" s="42"/>
      <c r="C455" s="42"/>
      <c r="D455" s="35"/>
      <c r="E455" s="25"/>
      <c r="F455" s="42"/>
      <c r="G455" s="30"/>
      <c r="H455" s="25"/>
      <c r="I455" s="43"/>
      <c r="J455" s="25"/>
      <c r="K455" s="25"/>
      <c r="L455" s="44"/>
      <c r="M455" s="44"/>
      <c r="N455" s="44"/>
      <c r="O455" s="42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</row>
    <row r="456" spans="1:63" ht="14.25" customHeight="1" x14ac:dyDescent="0.25">
      <c r="A456" s="41"/>
      <c r="B456" s="42"/>
      <c r="C456" s="42"/>
      <c r="D456" s="35"/>
      <c r="E456" s="25"/>
      <c r="F456" s="42"/>
      <c r="G456" s="30"/>
      <c r="H456" s="25"/>
      <c r="I456" s="43"/>
      <c r="J456" s="25"/>
      <c r="K456" s="25"/>
      <c r="L456" s="44"/>
      <c r="M456" s="44"/>
      <c r="N456" s="44"/>
      <c r="O456" s="42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</row>
    <row r="457" spans="1:63" ht="14.25" customHeight="1" x14ac:dyDescent="0.25">
      <c r="A457" s="41"/>
      <c r="B457" s="42"/>
      <c r="C457" s="42"/>
      <c r="D457" s="35"/>
      <c r="E457" s="25"/>
      <c r="F457" s="42"/>
      <c r="G457" s="30"/>
      <c r="H457" s="25"/>
      <c r="I457" s="43"/>
      <c r="J457" s="25"/>
      <c r="K457" s="25"/>
      <c r="L457" s="44"/>
      <c r="M457" s="44"/>
      <c r="N457" s="44"/>
      <c r="O457" s="42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</row>
    <row r="458" spans="1:63" ht="14.25" customHeight="1" x14ac:dyDescent="0.25">
      <c r="A458" s="41"/>
      <c r="B458" s="42"/>
      <c r="C458" s="42"/>
      <c r="D458" s="35"/>
      <c r="E458" s="25"/>
      <c r="F458" s="42"/>
      <c r="G458" s="30"/>
      <c r="H458" s="25"/>
      <c r="I458" s="43"/>
      <c r="J458" s="25"/>
      <c r="K458" s="25"/>
      <c r="L458" s="44"/>
      <c r="M458" s="44"/>
      <c r="N458" s="44"/>
      <c r="O458" s="42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</row>
    <row r="459" spans="1:63" ht="14.25" customHeight="1" x14ac:dyDescent="0.25">
      <c r="A459" s="41"/>
      <c r="B459" s="42"/>
      <c r="C459" s="42"/>
      <c r="D459" s="35"/>
      <c r="E459" s="25"/>
      <c r="F459" s="42"/>
      <c r="G459" s="30"/>
      <c r="H459" s="25"/>
      <c r="I459" s="43"/>
      <c r="J459" s="25"/>
      <c r="K459" s="25"/>
      <c r="L459" s="44"/>
      <c r="M459" s="44"/>
      <c r="N459" s="44"/>
      <c r="O459" s="42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</row>
    <row r="460" spans="1:63" ht="14.25" customHeight="1" x14ac:dyDescent="0.25">
      <c r="A460" s="41"/>
      <c r="B460" s="42"/>
      <c r="C460" s="42"/>
      <c r="D460" s="35"/>
      <c r="E460" s="25"/>
      <c r="F460" s="42"/>
      <c r="G460" s="30"/>
      <c r="H460" s="25"/>
      <c r="I460" s="43"/>
      <c r="J460" s="25"/>
      <c r="K460" s="25"/>
      <c r="L460" s="44"/>
      <c r="M460" s="44"/>
      <c r="N460" s="44"/>
      <c r="O460" s="42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</row>
    <row r="461" spans="1:63" ht="14.25" customHeight="1" x14ac:dyDescent="0.25">
      <c r="A461" s="41"/>
      <c r="B461" s="42"/>
      <c r="C461" s="42"/>
      <c r="D461" s="35"/>
      <c r="E461" s="25"/>
      <c r="F461" s="42"/>
      <c r="G461" s="30"/>
      <c r="H461" s="25"/>
      <c r="I461" s="43"/>
      <c r="J461" s="25"/>
      <c r="K461" s="25"/>
      <c r="L461" s="44"/>
      <c r="M461" s="44"/>
      <c r="N461" s="44"/>
      <c r="O461" s="42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</row>
    <row r="462" spans="1:63" ht="14.25" customHeight="1" x14ac:dyDescent="0.25">
      <c r="A462" s="41"/>
      <c r="B462" s="42"/>
      <c r="C462" s="42"/>
      <c r="D462" s="35"/>
      <c r="E462" s="25"/>
      <c r="F462" s="42"/>
      <c r="G462" s="30"/>
      <c r="H462" s="25"/>
      <c r="I462" s="43"/>
      <c r="J462" s="25"/>
      <c r="K462" s="25"/>
      <c r="L462" s="44"/>
      <c r="M462" s="44"/>
      <c r="N462" s="44"/>
      <c r="O462" s="42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</row>
    <row r="463" spans="1:63" ht="14.25" customHeight="1" x14ac:dyDescent="0.25">
      <c r="A463" s="41"/>
      <c r="B463" s="42"/>
      <c r="C463" s="42"/>
      <c r="D463" s="35"/>
      <c r="E463" s="25"/>
      <c r="F463" s="42"/>
      <c r="G463" s="30"/>
      <c r="H463" s="25"/>
      <c r="I463" s="43"/>
      <c r="J463" s="25"/>
      <c r="K463" s="25"/>
      <c r="L463" s="44"/>
      <c r="M463" s="44"/>
      <c r="N463" s="44"/>
      <c r="O463" s="42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</row>
    <row r="464" spans="1:63" ht="14.25" customHeight="1" x14ac:dyDescent="0.25">
      <c r="A464" s="41"/>
      <c r="B464" s="42"/>
      <c r="C464" s="42"/>
      <c r="D464" s="35"/>
      <c r="E464" s="25"/>
      <c r="F464" s="42"/>
      <c r="G464" s="30"/>
      <c r="H464" s="25"/>
      <c r="I464" s="43"/>
      <c r="J464" s="25"/>
      <c r="K464" s="25"/>
      <c r="L464" s="44"/>
      <c r="M464" s="44"/>
      <c r="N464" s="44"/>
      <c r="O464" s="42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</row>
    <row r="465" spans="1:63" ht="14.25" customHeight="1" x14ac:dyDescent="0.25">
      <c r="A465" s="41"/>
      <c r="B465" s="42"/>
      <c r="C465" s="42"/>
      <c r="D465" s="35"/>
      <c r="E465" s="25"/>
      <c r="F465" s="42"/>
      <c r="G465" s="30"/>
      <c r="H465" s="25"/>
      <c r="I465" s="43"/>
      <c r="J465" s="25"/>
      <c r="K465" s="25"/>
      <c r="L465" s="44"/>
      <c r="M465" s="44"/>
      <c r="N465" s="44"/>
      <c r="O465" s="42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</row>
    <row r="466" spans="1:63" ht="14.25" customHeight="1" x14ac:dyDescent="0.25">
      <c r="A466" s="41"/>
      <c r="B466" s="42"/>
      <c r="C466" s="42"/>
      <c r="D466" s="35"/>
      <c r="E466" s="25"/>
      <c r="F466" s="42"/>
      <c r="G466" s="30"/>
      <c r="H466" s="25"/>
      <c r="I466" s="43"/>
      <c r="J466" s="25"/>
      <c r="K466" s="25"/>
      <c r="L466" s="44"/>
      <c r="M466" s="44"/>
      <c r="N466" s="44"/>
      <c r="O466" s="42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</row>
    <row r="467" spans="1:63" ht="14.25" customHeight="1" x14ac:dyDescent="0.25">
      <c r="A467" s="41"/>
      <c r="B467" s="42"/>
      <c r="C467" s="42"/>
      <c r="D467" s="35"/>
      <c r="E467" s="25"/>
      <c r="F467" s="42"/>
      <c r="G467" s="30"/>
      <c r="H467" s="25"/>
      <c r="I467" s="43"/>
      <c r="J467" s="25"/>
      <c r="K467" s="25"/>
      <c r="L467" s="44"/>
      <c r="M467" s="44"/>
      <c r="N467" s="44"/>
      <c r="O467" s="42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</row>
    <row r="468" spans="1:63" ht="14.25" customHeight="1" x14ac:dyDescent="0.25">
      <c r="A468" s="41"/>
      <c r="B468" s="42"/>
      <c r="C468" s="42"/>
      <c r="D468" s="35"/>
      <c r="E468" s="25"/>
      <c r="F468" s="42"/>
      <c r="G468" s="30"/>
      <c r="H468" s="25"/>
      <c r="I468" s="43"/>
      <c r="J468" s="25"/>
      <c r="K468" s="25"/>
      <c r="L468" s="44"/>
      <c r="M468" s="44"/>
      <c r="N468" s="44"/>
      <c r="O468" s="42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</row>
    <row r="469" spans="1:63" ht="14.25" customHeight="1" x14ac:dyDescent="0.25">
      <c r="A469" s="41"/>
      <c r="B469" s="42"/>
      <c r="C469" s="42"/>
      <c r="D469" s="35"/>
      <c r="E469" s="25"/>
      <c r="F469" s="42"/>
      <c r="G469" s="30"/>
      <c r="H469" s="25"/>
      <c r="I469" s="43"/>
      <c r="J469" s="25"/>
      <c r="K469" s="25"/>
      <c r="L469" s="44"/>
      <c r="M469" s="44"/>
      <c r="N469" s="44"/>
      <c r="O469" s="42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</row>
    <row r="470" spans="1:63" ht="14.25" customHeight="1" x14ac:dyDescent="0.25">
      <c r="A470" s="41"/>
      <c r="B470" s="42"/>
      <c r="C470" s="42"/>
      <c r="D470" s="35"/>
      <c r="E470" s="25"/>
      <c r="F470" s="42"/>
      <c r="G470" s="30"/>
      <c r="H470" s="25"/>
      <c r="I470" s="43"/>
      <c r="J470" s="25"/>
      <c r="K470" s="25"/>
      <c r="L470" s="44"/>
      <c r="M470" s="44"/>
      <c r="N470" s="44"/>
      <c r="O470" s="42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</row>
    <row r="471" spans="1:63" ht="14.25" customHeight="1" x14ac:dyDescent="0.25">
      <c r="A471" s="41"/>
      <c r="B471" s="42"/>
      <c r="C471" s="42"/>
      <c r="D471" s="35"/>
      <c r="E471" s="25"/>
      <c r="F471" s="42"/>
      <c r="G471" s="30"/>
      <c r="H471" s="25"/>
      <c r="I471" s="43"/>
      <c r="J471" s="25"/>
      <c r="K471" s="25"/>
      <c r="L471" s="44"/>
      <c r="M471" s="44"/>
      <c r="N471" s="44"/>
      <c r="O471" s="42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</row>
    <row r="472" spans="1:63" ht="14.25" customHeight="1" x14ac:dyDescent="0.25">
      <c r="A472" s="41"/>
      <c r="B472" s="42"/>
      <c r="C472" s="42"/>
      <c r="D472" s="35"/>
      <c r="E472" s="25"/>
      <c r="F472" s="42"/>
      <c r="G472" s="30"/>
      <c r="H472" s="25"/>
      <c r="I472" s="43"/>
      <c r="J472" s="25"/>
      <c r="K472" s="25"/>
      <c r="L472" s="44"/>
      <c r="M472" s="44"/>
      <c r="N472" s="44"/>
      <c r="O472" s="42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</row>
    <row r="473" spans="1:63" ht="14.25" customHeight="1" x14ac:dyDescent="0.25">
      <c r="A473" s="41"/>
      <c r="B473" s="42"/>
      <c r="C473" s="42"/>
      <c r="D473" s="35"/>
      <c r="E473" s="25"/>
      <c r="F473" s="42"/>
      <c r="G473" s="30"/>
      <c r="H473" s="25"/>
      <c r="I473" s="43"/>
      <c r="J473" s="25"/>
      <c r="K473" s="25"/>
      <c r="L473" s="44"/>
      <c r="M473" s="44"/>
      <c r="N473" s="44"/>
      <c r="O473" s="42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</row>
    <row r="474" spans="1:63" ht="14.25" customHeight="1" x14ac:dyDescent="0.25">
      <c r="A474" s="41"/>
      <c r="B474" s="42"/>
      <c r="C474" s="42"/>
      <c r="D474" s="35"/>
      <c r="E474" s="25"/>
      <c r="F474" s="42"/>
      <c r="G474" s="30"/>
      <c r="H474" s="25"/>
      <c r="I474" s="43"/>
      <c r="J474" s="25"/>
      <c r="K474" s="25"/>
      <c r="L474" s="44"/>
      <c r="M474" s="44"/>
      <c r="N474" s="44"/>
      <c r="O474" s="42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</row>
    <row r="475" spans="1:63" ht="14.25" customHeight="1" x14ac:dyDescent="0.25">
      <c r="A475" s="41"/>
      <c r="B475" s="42"/>
      <c r="C475" s="42"/>
      <c r="D475" s="35"/>
      <c r="E475" s="25"/>
      <c r="F475" s="42"/>
      <c r="G475" s="30"/>
      <c r="H475" s="25"/>
      <c r="I475" s="43"/>
      <c r="J475" s="25"/>
      <c r="K475" s="25"/>
      <c r="L475" s="44"/>
      <c r="M475" s="44"/>
      <c r="N475" s="44"/>
      <c r="O475" s="42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</row>
    <row r="476" spans="1:63" ht="14.25" customHeight="1" x14ac:dyDescent="0.25">
      <c r="A476" s="41"/>
      <c r="B476" s="42"/>
      <c r="C476" s="42"/>
      <c r="D476" s="35"/>
      <c r="E476" s="25"/>
      <c r="F476" s="42"/>
      <c r="G476" s="30"/>
      <c r="H476" s="25"/>
      <c r="I476" s="43"/>
      <c r="J476" s="25"/>
      <c r="K476" s="25"/>
      <c r="L476" s="44"/>
      <c r="M476" s="44"/>
      <c r="N476" s="44"/>
      <c r="O476" s="42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</row>
    <row r="477" spans="1:63" ht="14.25" customHeight="1" x14ac:dyDescent="0.25">
      <c r="A477" s="41"/>
      <c r="B477" s="42"/>
      <c r="C477" s="42"/>
      <c r="D477" s="35"/>
      <c r="E477" s="25"/>
      <c r="F477" s="42"/>
      <c r="G477" s="30"/>
      <c r="H477" s="25"/>
      <c r="I477" s="43"/>
      <c r="J477" s="25"/>
      <c r="K477" s="25"/>
      <c r="L477" s="44"/>
      <c r="M477" s="44"/>
      <c r="N477" s="44"/>
      <c r="O477" s="42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</row>
    <row r="478" spans="1:63" ht="14.25" customHeight="1" x14ac:dyDescent="0.25">
      <c r="A478" s="41"/>
      <c r="B478" s="42"/>
      <c r="C478" s="42"/>
      <c r="D478" s="35"/>
      <c r="E478" s="25"/>
      <c r="F478" s="42"/>
      <c r="G478" s="30"/>
      <c r="H478" s="25"/>
      <c r="I478" s="43"/>
      <c r="J478" s="25"/>
      <c r="K478" s="25"/>
      <c r="L478" s="44"/>
      <c r="M478" s="44"/>
      <c r="N478" s="44"/>
      <c r="O478" s="42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</row>
    <row r="479" spans="1:63" ht="14.25" customHeight="1" x14ac:dyDescent="0.25">
      <c r="A479" s="41"/>
      <c r="B479" s="42"/>
      <c r="C479" s="42"/>
      <c r="D479" s="35"/>
      <c r="E479" s="25"/>
      <c r="F479" s="42"/>
      <c r="G479" s="30"/>
      <c r="H479" s="25"/>
      <c r="I479" s="43"/>
      <c r="J479" s="25"/>
      <c r="K479" s="25"/>
      <c r="L479" s="44"/>
      <c r="M479" s="44"/>
      <c r="N479" s="44"/>
      <c r="O479" s="42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</row>
    <row r="480" spans="1:63" ht="14.25" customHeight="1" x14ac:dyDescent="0.25">
      <c r="A480" s="41"/>
      <c r="B480" s="42"/>
      <c r="C480" s="42"/>
      <c r="D480" s="35"/>
      <c r="E480" s="25"/>
      <c r="F480" s="42"/>
      <c r="G480" s="30"/>
      <c r="H480" s="25"/>
      <c r="I480" s="43"/>
      <c r="J480" s="25"/>
      <c r="K480" s="25"/>
      <c r="L480" s="44"/>
      <c r="M480" s="44"/>
      <c r="N480" s="44"/>
      <c r="O480" s="42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</row>
    <row r="481" spans="1:63" ht="14.25" customHeight="1" x14ac:dyDescent="0.25">
      <c r="A481" s="41"/>
      <c r="B481" s="42"/>
      <c r="C481" s="42"/>
      <c r="D481" s="35"/>
      <c r="E481" s="25"/>
      <c r="F481" s="42"/>
      <c r="G481" s="30"/>
      <c r="H481" s="25"/>
      <c r="I481" s="43"/>
      <c r="J481" s="25"/>
      <c r="K481" s="25"/>
      <c r="L481" s="44"/>
      <c r="M481" s="44"/>
      <c r="N481" s="44"/>
      <c r="O481" s="42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</row>
    <row r="482" spans="1:63" ht="14.25" customHeight="1" x14ac:dyDescent="0.25">
      <c r="A482" s="41"/>
      <c r="B482" s="42"/>
      <c r="C482" s="42"/>
      <c r="D482" s="35"/>
      <c r="E482" s="25"/>
      <c r="F482" s="42"/>
      <c r="G482" s="30"/>
      <c r="H482" s="25"/>
      <c r="I482" s="43"/>
      <c r="J482" s="25"/>
      <c r="K482" s="25"/>
      <c r="L482" s="44"/>
      <c r="M482" s="44"/>
      <c r="N482" s="44"/>
      <c r="O482" s="42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</row>
    <row r="483" spans="1:63" ht="14.25" customHeight="1" x14ac:dyDescent="0.25">
      <c r="A483" s="41"/>
      <c r="B483" s="42"/>
      <c r="C483" s="42"/>
      <c r="D483" s="35"/>
      <c r="E483" s="25"/>
      <c r="F483" s="42"/>
      <c r="G483" s="30"/>
      <c r="H483" s="25"/>
      <c r="I483" s="43"/>
      <c r="J483" s="25"/>
      <c r="K483" s="25"/>
      <c r="L483" s="44"/>
      <c r="M483" s="44"/>
      <c r="N483" s="44"/>
      <c r="O483" s="42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</row>
    <row r="484" spans="1:63" ht="14.25" customHeight="1" x14ac:dyDescent="0.25">
      <c r="A484" s="41"/>
      <c r="B484" s="42"/>
      <c r="C484" s="42"/>
      <c r="D484" s="35"/>
      <c r="E484" s="25"/>
      <c r="F484" s="42"/>
      <c r="G484" s="30"/>
      <c r="H484" s="25"/>
      <c r="I484" s="43"/>
      <c r="J484" s="25"/>
      <c r="K484" s="25"/>
      <c r="L484" s="44"/>
      <c r="M484" s="44"/>
      <c r="N484" s="44"/>
      <c r="O484" s="42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</row>
    <row r="485" spans="1:63" ht="14.25" customHeight="1" x14ac:dyDescent="0.25">
      <c r="A485" s="41"/>
      <c r="B485" s="42"/>
      <c r="C485" s="42"/>
      <c r="D485" s="35"/>
      <c r="E485" s="25"/>
      <c r="F485" s="42"/>
      <c r="G485" s="30"/>
      <c r="H485" s="25"/>
      <c r="I485" s="43"/>
      <c r="J485" s="25"/>
      <c r="K485" s="25"/>
      <c r="L485" s="44"/>
      <c r="M485" s="44"/>
      <c r="N485" s="44"/>
      <c r="O485" s="42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</row>
    <row r="486" spans="1:63" ht="14.25" customHeight="1" x14ac:dyDescent="0.25">
      <c r="A486" s="41"/>
      <c r="B486" s="42"/>
      <c r="C486" s="42"/>
      <c r="D486" s="35"/>
      <c r="E486" s="25"/>
      <c r="F486" s="42"/>
      <c r="G486" s="30"/>
      <c r="H486" s="25"/>
      <c r="I486" s="43"/>
      <c r="J486" s="25"/>
      <c r="K486" s="25"/>
      <c r="L486" s="44"/>
      <c r="M486" s="44"/>
      <c r="N486" s="44"/>
      <c r="O486" s="42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</row>
    <row r="487" spans="1:63" ht="14.25" customHeight="1" x14ac:dyDescent="0.25">
      <c r="A487" s="41"/>
      <c r="B487" s="42"/>
      <c r="C487" s="42"/>
      <c r="D487" s="35"/>
      <c r="E487" s="25"/>
      <c r="F487" s="42"/>
      <c r="G487" s="30"/>
      <c r="H487" s="25"/>
      <c r="I487" s="43"/>
      <c r="J487" s="25"/>
      <c r="K487" s="25"/>
      <c r="L487" s="44"/>
      <c r="M487" s="44"/>
      <c r="N487" s="44"/>
      <c r="O487" s="42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</row>
    <row r="488" spans="1:63" ht="14.25" customHeight="1" x14ac:dyDescent="0.25">
      <c r="A488" s="41"/>
      <c r="B488" s="42"/>
      <c r="C488" s="42"/>
      <c r="D488" s="35"/>
      <c r="E488" s="25"/>
      <c r="F488" s="42"/>
      <c r="G488" s="30"/>
      <c r="H488" s="25"/>
      <c r="I488" s="43"/>
      <c r="J488" s="25"/>
      <c r="K488" s="25"/>
      <c r="L488" s="44"/>
      <c r="M488" s="44"/>
      <c r="N488" s="44"/>
      <c r="O488" s="42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</row>
    <row r="489" spans="1:63" ht="14.25" customHeight="1" x14ac:dyDescent="0.25">
      <c r="A489" s="41"/>
      <c r="B489" s="42"/>
      <c r="C489" s="42"/>
      <c r="D489" s="35"/>
      <c r="E489" s="25"/>
      <c r="F489" s="42"/>
      <c r="G489" s="30"/>
      <c r="H489" s="25"/>
      <c r="I489" s="43"/>
      <c r="J489" s="25"/>
      <c r="K489" s="25"/>
      <c r="L489" s="44"/>
      <c r="M489" s="44"/>
      <c r="N489" s="44"/>
      <c r="O489" s="42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</row>
    <row r="490" spans="1:63" ht="14.25" customHeight="1" x14ac:dyDescent="0.25">
      <c r="A490" s="41"/>
      <c r="B490" s="42"/>
      <c r="C490" s="42"/>
      <c r="D490" s="35"/>
      <c r="E490" s="25"/>
      <c r="F490" s="42"/>
      <c r="G490" s="30"/>
      <c r="H490" s="25"/>
      <c r="I490" s="43"/>
      <c r="J490" s="25"/>
      <c r="K490" s="25"/>
      <c r="L490" s="44"/>
      <c r="M490" s="44"/>
      <c r="N490" s="44"/>
      <c r="O490" s="42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</row>
    <row r="491" spans="1:63" ht="14.25" customHeight="1" x14ac:dyDescent="0.25">
      <c r="A491" s="41"/>
      <c r="B491" s="42"/>
      <c r="C491" s="42"/>
      <c r="D491" s="35"/>
      <c r="E491" s="25"/>
      <c r="F491" s="42"/>
      <c r="G491" s="30"/>
      <c r="H491" s="25"/>
      <c r="I491" s="43"/>
      <c r="J491" s="25"/>
      <c r="K491" s="25"/>
      <c r="L491" s="44"/>
      <c r="M491" s="44"/>
      <c r="N491" s="44"/>
      <c r="O491" s="42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</row>
    <row r="492" spans="1:63" ht="14.25" customHeight="1" x14ac:dyDescent="0.25">
      <c r="A492" s="41"/>
      <c r="B492" s="42"/>
      <c r="C492" s="42"/>
      <c r="D492" s="35"/>
      <c r="E492" s="25"/>
      <c r="F492" s="42"/>
      <c r="G492" s="30"/>
      <c r="H492" s="25"/>
      <c r="I492" s="43"/>
      <c r="J492" s="25"/>
      <c r="K492" s="25"/>
      <c r="L492" s="44"/>
      <c r="M492" s="44"/>
      <c r="N492" s="44"/>
      <c r="O492" s="42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</row>
    <row r="493" spans="1:63" ht="14.25" customHeight="1" x14ac:dyDescent="0.25">
      <c r="A493" s="41"/>
      <c r="B493" s="42"/>
      <c r="C493" s="42"/>
      <c r="D493" s="35"/>
      <c r="E493" s="25"/>
      <c r="F493" s="42"/>
      <c r="G493" s="30"/>
      <c r="H493" s="25"/>
      <c r="I493" s="43"/>
      <c r="J493" s="25"/>
      <c r="K493" s="25"/>
      <c r="L493" s="44"/>
      <c r="M493" s="44"/>
      <c r="N493" s="44"/>
      <c r="O493" s="42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</row>
    <row r="494" spans="1:63" ht="14.25" customHeight="1" x14ac:dyDescent="0.25">
      <c r="A494" s="41"/>
      <c r="B494" s="42"/>
      <c r="C494" s="42"/>
      <c r="D494" s="35"/>
      <c r="E494" s="25"/>
      <c r="F494" s="42"/>
      <c r="G494" s="30"/>
      <c r="H494" s="25"/>
      <c r="I494" s="43"/>
      <c r="J494" s="25"/>
      <c r="K494" s="25"/>
      <c r="L494" s="44"/>
      <c r="M494" s="44"/>
      <c r="N494" s="44"/>
      <c r="O494" s="42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</row>
    <row r="495" spans="1:63" ht="14.25" customHeight="1" x14ac:dyDescent="0.25">
      <c r="A495" s="41"/>
      <c r="B495" s="42"/>
      <c r="C495" s="42"/>
      <c r="D495" s="35"/>
      <c r="E495" s="25"/>
      <c r="F495" s="42"/>
      <c r="G495" s="30"/>
      <c r="H495" s="25"/>
      <c r="I495" s="43"/>
      <c r="J495" s="25"/>
      <c r="K495" s="25"/>
      <c r="L495" s="44"/>
      <c r="M495" s="44"/>
      <c r="N495" s="44"/>
      <c r="O495" s="42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</row>
    <row r="496" spans="1:63" ht="14.25" customHeight="1" x14ac:dyDescent="0.25">
      <c r="A496" s="41"/>
      <c r="B496" s="42"/>
      <c r="C496" s="42"/>
      <c r="D496" s="35"/>
      <c r="E496" s="25"/>
      <c r="F496" s="42"/>
      <c r="G496" s="30"/>
      <c r="H496" s="25"/>
      <c r="I496" s="43"/>
      <c r="J496" s="25"/>
      <c r="K496" s="25"/>
      <c r="L496" s="44"/>
      <c r="M496" s="44"/>
      <c r="N496" s="44"/>
      <c r="O496" s="42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</row>
    <row r="497" spans="1:63" ht="14.25" customHeight="1" x14ac:dyDescent="0.25">
      <c r="A497" s="41"/>
      <c r="B497" s="42"/>
      <c r="C497" s="42"/>
      <c r="D497" s="35"/>
      <c r="E497" s="25"/>
      <c r="F497" s="42"/>
      <c r="G497" s="30"/>
      <c r="H497" s="25"/>
      <c r="I497" s="43"/>
      <c r="J497" s="25"/>
      <c r="K497" s="25"/>
      <c r="L497" s="44"/>
      <c r="M497" s="44"/>
      <c r="N497" s="44"/>
      <c r="O497" s="42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</row>
    <row r="498" spans="1:63" ht="14.25" customHeight="1" x14ac:dyDescent="0.25">
      <c r="A498" s="41"/>
      <c r="B498" s="42"/>
      <c r="C498" s="42"/>
      <c r="D498" s="35"/>
      <c r="E498" s="25"/>
      <c r="F498" s="42"/>
      <c r="G498" s="30"/>
      <c r="H498" s="25"/>
      <c r="I498" s="43"/>
      <c r="J498" s="25"/>
      <c r="K498" s="25"/>
      <c r="L498" s="44"/>
      <c r="M498" s="44"/>
      <c r="N498" s="44"/>
      <c r="O498" s="42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</row>
    <row r="499" spans="1:63" ht="14.25" customHeight="1" x14ac:dyDescent="0.25">
      <c r="A499" s="41"/>
      <c r="B499" s="42"/>
      <c r="C499" s="42"/>
      <c r="D499" s="35"/>
      <c r="E499" s="25"/>
      <c r="F499" s="42"/>
      <c r="G499" s="30"/>
      <c r="H499" s="25"/>
      <c r="I499" s="43"/>
      <c r="J499" s="25"/>
      <c r="K499" s="25"/>
      <c r="L499" s="44"/>
      <c r="M499" s="44"/>
      <c r="N499" s="44"/>
      <c r="O499" s="42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</row>
    <row r="500" spans="1:63" ht="14.25" customHeight="1" x14ac:dyDescent="0.25">
      <c r="A500" s="41"/>
      <c r="B500" s="42"/>
      <c r="C500" s="42"/>
      <c r="D500" s="35"/>
      <c r="E500" s="25"/>
      <c r="F500" s="42"/>
      <c r="G500" s="30"/>
      <c r="H500" s="25"/>
      <c r="I500" s="43"/>
      <c r="J500" s="25"/>
      <c r="K500" s="25"/>
      <c r="L500" s="44"/>
      <c r="M500" s="44"/>
      <c r="N500" s="44"/>
      <c r="O500" s="42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</row>
    <row r="501" spans="1:63" ht="14.25" customHeight="1" x14ac:dyDescent="0.25">
      <c r="A501" s="41"/>
      <c r="B501" s="42"/>
      <c r="C501" s="42"/>
      <c r="D501" s="35"/>
      <c r="E501" s="25"/>
      <c r="F501" s="42"/>
      <c r="G501" s="30"/>
      <c r="H501" s="25"/>
      <c r="I501" s="43"/>
      <c r="J501" s="25"/>
      <c r="K501" s="25"/>
      <c r="L501" s="44"/>
      <c r="M501" s="44"/>
      <c r="N501" s="44"/>
      <c r="O501" s="42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</row>
    <row r="502" spans="1:63" ht="14.25" customHeight="1" x14ac:dyDescent="0.25">
      <c r="A502" s="41"/>
      <c r="B502" s="42"/>
      <c r="C502" s="42"/>
      <c r="D502" s="35"/>
      <c r="E502" s="25"/>
      <c r="F502" s="42"/>
      <c r="G502" s="30"/>
      <c r="H502" s="25"/>
      <c r="I502" s="43"/>
      <c r="J502" s="25"/>
      <c r="K502" s="25"/>
      <c r="L502" s="44"/>
      <c r="M502" s="44"/>
      <c r="N502" s="44"/>
      <c r="O502" s="42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</row>
    <row r="503" spans="1:63" ht="14.25" customHeight="1" x14ac:dyDescent="0.25">
      <c r="A503" s="41"/>
      <c r="B503" s="42"/>
      <c r="C503" s="42"/>
      <c r="D503" s="35"/>
      <c r="E503" s="25"/>
      <c r="F503" s="42"/>
      <c r="G503" s="30"/>
      <c r="H503" s="25"/>
      <c r="I503" s="43"/>
      <c r="J503" s="25"/>
      <c r="K503" s="25"/>
      <c r="L503" s="44"/>
      <c r="M503" s="44"/>
      <c r="N503" s="44"/>
      <c r="O503" s="42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</row>
    <row r="504" spans="1:63" ht="14.25" customHeight="1" x14ac:dyDescent="0.25">
      <c r="A504" s="41"/>
      <c r="B504" s="42"/>
      <c r="C504" s="42"/>
      <c r="D504" s="35"/>
      <c r="E504" s="25"/>
      <c r="F504" s="42"/>
      <c r="G504" s="30"/>
      <c r="H504" s="25"/>
      <c r="I504" s="43"/>
      <c r="J504" s="25"/>
      <c r="K504" s="25"/>
      <c r="L504" s="44"/>
      <c r="M504" s="44"/>
      <c r="N504" s="44"/>
      <c r="O504" s="42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</row>
    <row r="505" spans="1:63" ht="14.25" customHeight="1" x14ac:dyDescent="0.25">
      <c r="A505" s="41"/>
      <c r="B505" s="42"/>
      <c r="C505" s="42"/>
      <c r="D505" s="35"/>
      <c r="E505" s="25"/>
      <c r="F505" s="42"/>
      <c r="G505" s="30"/>
      <c r="H505" s="25"/>
      <c r="I505" s="43"/>
      <c r="J505" s="25"/>
      <c r="K505" s="25"/>
      <c r="L505" s="44"/>
      <c r="M505" s="44"/>
      <c r="N505" s="44"/>
      <c r="O505" s="42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</row>
    <row r="506" spans="1:63" ht="14.25" customHeight="1" x14ac:dyDescent="0.25">
      <c r="A506" s="41"/>
      <c r="B506" s="42"/>
      <c r="C506" s="42"/>
      <c r="D506" s="35"/>
      <c r="E506" s="25"/>
      <c r="F506" s="42"/>
      <c r="G506" s="30"/>
      <c r="H506" s="25"/>
      <c r="I506" s="43"/>
      <c r="J506" s="25"/>
      <c r="K506" s="25"/>
      <c r="L506" s="44"/>
      <c r="M506" s="44"/>
      <c r="N506" s="44"/>
      <c r="O506" s="42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</row>
    <row r="507" spans="1:63" ht="14.25" customHeight="1" x14ac:dyDescent="0.25">
      <c r="A507" s="41"/>
      <c r="B507" s="42"/>
      <c r="C507" s="42"/>
      <c r="D507" s="35"/>
      <c r="E507" s="25"/>
      <c r="F507" s="42"/>
      <c r="G507" s="30"/>
      <c r="H507" s="25"/>
      <c r="I507" s="43"/>
      <c r="J507" s="25"/>
      <c r="K507" s="25"/>
      <c r="L507" s="44"/>
      <c r="M507" s="44"/>
      <c r="N507" s="44"/>
      <c r="O507" s="42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</row>
    <row r="508" spans="1:63" ht="14.25" customHeight="1" x14ac:dyDescent="0.25">
      <c r="A508" s="41"/>
      <c r="B508" s="42"/>
      <c r="C508" s="42"/>
      <c r="D508" s="35"/>
      <c r="E508" s="25"/>
      <c r="F508" s="42"/>
      <c r="G508" s="30"/>
      <c r="H508" s="25"/>
      <c r="I508" s="43"/>
      <c r="J508" s="25"/>
      <c r="K508" s="25"/>
      <c r="L508" s="44"/>
      <c r="M508" s="44"/>
      <c r="N508" s="44"/>
      <c r="O508" s="42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</row>
    <row r="509" spans="1:63" ht="14.25" customHeight="1" x14ac:dyDescent="0.25">
      <c r="A509" s="41"/>
      <c r="B509" s="42"/>
      <c r="C509" s="42"/>
      <c r="D509" s="35"/>
      <c r="E509" s="25"/>
      <c r="F509" s="42"/>
      <c r="G509" s="30"/>
      <c r="H509" s="25"/>
      <c r="I509" s="43"/>
      <c r="J509" s="25"/>
      <c r="K509" s="25"/>
      <c r="L509" s="44"/>
      <c r="M509" s="44"/>
      <c r="N509" s="44"/>
      <c r="O509" s="42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</row>
    <row r="510" spans="1:63" ht="14.25" customHeight="1" x14ac:dyDescent="0.25">
      <c r="A510" s="41"/>
      <c r="B510" s="42"/>
      <c r="C510" s="42"/>
      <c r="D510" s="35"/>
      <c r="E510" s="25"/>
      <c r="F510" s="42"/>
      <c r="G510" s="30"/>
      <c r="H510" s="25"/>
      <c r="I510" s="43"/>
      <c r="J510" s="25"/>
      <c r="K510" s="25"/>
      <c r="L510" s="44"/>
      <c r="M510" s="44"/>
      <c r="N510" s="44"/>
      <c r="O510" s="42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</row>
    <row r="511" spans="1:63" ht="14.25" customHeight="1" x14ac:dyDescent="0.25">
      <c r="A511" s="41"/>
      <c r="B511" s="42"/>
      <c r="C511" s="42"/>
      <c r="D511" s="35"/>
      <c r="E511" s="25"/>
      <c r="F511" s="42"/>
      <c r="G511" s="30"/>
      <c r="H511" s="25"/>
      <c r="I511" s="43"/>
      <c r="J511" s="25"/>
      <c r="K511" s="25"/>
      <c r="L511" s="44"/>
      <c r="M511" s="44"/>
      <c r="N511" s="44"/>
      <c r="O511" s="42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</row>
    <row r="512" spans="1:63" ht="14.25" customHeight="1" x14ac:dyDescent="0.25">
      <c r="A512" s="41"/>
      <c r="B512" s="42"/>
      <c r="C512" s="42"/>
      <c r="D512" s="35"/>
      <c r="E512" s="25"/>
      <c r="F512" s="42"/>
      <c r="G512" s="30"/>
      <c r="H512" s="25"/>
      <c r="I512" s="43"/>
      <c r="J512" s="25"/>
      <c r="K512" s="25"/>
      <c r="L512" s="44"/>
      <c r="M512" s="44"/>
      <c r="N512" s="44"/>
      <c r="O512" s="42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</row>
    <row r="513" spans="1:63" ht="14.25" customHeight="1" x14ac:dyDescent="0.25">
      <c r="A513" s="41"/>
      <c r="B513" s="42"/>
      <c r="C513" s="42"/>
      <c r="D513" s="35"/>
      <c r="E513" s="25"/>
      <c r="F513" s="42"/>
      <c r="G513" s="30"/>
      <c r="H513" s="25"/>
      <c r="I513" s="43"/>
      <c r="J513" s="25"/>
      <c r="K513" s="25"/>
      <c r="L513" s="44"/>
      <c r="M513" s="44"/>
      <c r="N513" s="44"/>
      <c r="O513" s="42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</row>
    <row r="514" spans="1:63" ht="14.25" customHeight="1" x14ac:dyDescent="0.25">
      <c r="A514" s="41"/>
      <c r="B514" s="42"/>
      <c r="C514" s="42"/>
      <c r="D514" s="35"/>
      <c r="E514" s="25"/>
      <c r="F514" s="42"/>
      <c r="G514" s="30"/>
      <c r="H514" s="25"/>
      <c r="I514" s="43"/>
      <c r="J514" s="25"/>
      <c r="K514" s="25"/>
      <c r="L514" s="44"/>
      <c r="M514" s="44"/>
      <c r="N514" s="44"/>
      <c r="O514" s="42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</row>
    <row r="515" spans="1:63" ht="14.25" customHeight="1" x14ac:dyDescent="0.25">
      <c r="A515" s="41"/>
      <c r="B515" s="42"/>
      <c r="C515" s="42"/>
      <c r="D515" s="35"/>
      <c r="E515" s="25"/>
      <c r="F515" s="42"/>
      <c r="G515" s="30"/>
      <c r="H515" s="25"/>
      <c r="I515" s="43"/>
      <c r="J515" s="25"/>
      <c r="K515" s="25"/>
      <c r="L515" s="44"/>
      <c r="M515" s="44"/>
      <c r="N515" s="44"/>
      <c r="O515" s="42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</row>
    <row r="516" spans="1:63" ht="14.25" customHeight="1" x14ac:dyDescent="0.25">
      <c r="A516" s="41"/>
      <c r="B516" s="42"/>
      <c r="C516" s="42"/>
      <c r="D516" s="35"/>
      <c r="E516" s="25"/>
      <c r="F516" s="42"/>
      <c r="G516" s="30"/>
      <c r="H516" s="25"/>
      <c r="I516" s="43"/>
      <c r="J516" s="25"/>
      <c r="K516" s="25"/>
      <c r="L516" s="44"/>
      <c r="M516" s="44"/>
      <c r="N516" s="44"/>
      <c r="O516" s="42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</row>
    <row r="517" spans="1:63" ht="14.25" customHeight="1" x14ac:dyDescent="0.25">
      <c r="A517" s="41"/>
      <c r="B517" s="42"/>
      <c r="C517" s="42"/>
      <c r="D517" s="35"/>
      <c r="E517" s="25"/>
      <c r="F517" s="42"/>
      <c r="G517" s="30"/>
      <c r="H517" s="25"/>
      <c r="I517" s="43"/>
      <c r="J517" s="25"/>
      <c r="K517" s="25"/>
      <c r="L517" s="44"/>
      <c r="M517" s="44"/>
      <c r="N517" s="44"/>
      <c r="O517" s="42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</row>
    <row r="518" spans="1:63" ht="14.25" customHeight="1" x14ac:dyDescent="0.25">
      <c r="A518" s="41"/>
      <c r="B518" s="42"/>
      <c r="C518" s="42"/>
      <c r="D518" s="35"/>
      <c r="E518" s="25"/>
      <c r="F518" s="42"/>
      <c r="G518" s="30"/>
      <c r="H518" s="25"/>
      <c r="I518" s="43"/>
      <c r="J518" s="25"/>
      <c r="K518" s="25"/>
      <c r="L518" s="44"/>
      <c r="M518" s="44"/>
      <c r="N518" s="44"/>
      <c r="O518" s="42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</row>
    <row r="519" spans="1:63" ht="14.25" customHeight="1" x14ac:dyDescent="0.25">
      <c r="A519" s="41"/>
      <c r="B519" s="42"/>
      <c r="C519" s="42"/>
      <c r="D519" s="35"/>
      <c r="E519" s="25"/>
      <c r="F519" s="42"/>
      <c r="G519" s="30"/>
      <c r="H519" s="25"/>
      <c r="I519" s="43"/>
      <c r="J519" s="25"/>
      <c r="K519" s="25"/>
      <c r="L519" s="44"/>
      <c r="M519" s="44"/>
      <c r="N519" s="44"/>
      <c r="O519" s="42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</row>
    <row r="520" spans="1:63" ht="14.25" customHeight="1" x14ac:dyDescent="0.25">
      <c r="A520" s="41"/>
      <c r="B520" s="42"/>
      <c r="C520" s="42"/>
      <c r="D520" s="35"/>
      <c r="E520" s="25"/>
      <c r="F520" s="42"/>
      <c r="G520" s="30"/>
      <c r="H520" s="25"/>
      <c r="I520" s="43"/>
      <c r="J520" s="25"/>
      <c r="K520" s="25"/>
      <c r="L520" s="44"/>
      <c r="M520" s="44"/>
      <c r="N520" s="44"/>
      <c r="O520" s="42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</row>
    <row r="521" spans="1:63" ht="14.25" customHeight="1" x14ac:dyDescent="0.25">
      <c r="A521" s="41"/>
      <c r="B521" s="42"/>
      <c r="C521" s="42"/>
      <c r="D521" s="35"/>
      <c r="E521" s="25"/>
      <c r="F521" s="42"/>
      <c r="G521" s="30"/>
      <c r="H521" s="25"/>
      <c r="I521" s="43"/>
      <c r="J521" s="25"/>
      <c r="K521" s="25"/>
      <c r="L521" s="44"/>
      <c r="M521" s="44"/>
      <c r="N521" s="44"/>
      <c r="O521" s="42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</row>
    <row r="522" spans="1:63" ht="14.25" customHeight="1" x14ac:dyDescent="0.25">
      <c r="A522" s="41"/>
      <c r="B522" s="42"/>
      <c r="C522" s="42"/>
      <c r="D522" s="35"/>
      <c r="E522" s="25"/>
      <c r="F522" s="42"/>
      <c r="G522" s="30"/>
      <c r="H522" s="25"/>
      <c r="I522" s="43"/>
      <c r="J522" s="25"/>
      <c r="K522" s="25"/>
      <c r="L522" s="44"/>
      <c r="M522" s="44"/>
      <c r="N522" s="44"/>
      <c r="O522" s="42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</row>
    <row r="523" spans="1:63" ht="14.25" customHeight="1" x14ac:dyDescent="0.25">
      <c r="A523" s="41"/>
      <c r="B523" s="42"/>
      <c r="C523" s="42"/>
      <c r="D523" s="35"/>
      <c r="E523" s="25"/>
      <c r="F523" s="42"/>
      <c r="G523" s="30"/>
      <c r="H523" s="25"/>
      <c r="I523" s="43"/>
      <c r="J523" s="25"/>
      <c r="K523" s="25"/>
      <c r="L523" s="44"/>
      <c r="M523" s="44"/>
      <c r="N523" s="44"/>
      <c r="O523" s="42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</row>
    <row r="524" spans="1:63" ht="14.25" customHeight="1" x14ac:dyDescent="0.25">
      <c r="A524" s="41"/>
      <c r="B524" s="42"/>
      <c r="C524" s="42"/>
      <c r="D524" s="35"/>
      <c r="E524" s="25"/>
      <c r="F524" s="42"/>
      <c r="G524" s="30"/>
      <c r="H524" s="25"/>
      <c r="I524" s="43"/>
      <c r="J524" s="25"/>
      <c r="K524" s="25"/>
      <c r="L524" s="44"/>
      <c r="M524" s="44"/>
      <c r="N524" s="44"/>
      <c r="O524" s="42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</row>
    <row r="525" spans="1:63" ht="14.25" customHeight="1" x14ac:dyDescent="0.25">
      <c r="A525" s="41"/>
      <c r="B525" s="42"/>
      <c r="C525" s="42"/>
      <c r="D525" s="35"/>
      <c r="E525" s="25"/>
      <c r="F525" s="42"/>
      <c r="G525" s="30"/>
      <c r="H525" s="25"/>
      <c r="I525" s="43"/>
      <c r="J525" s="25"/>
      <c r="K525" s="25"/>
      <c r="L525" s="44"/>
      <c r="M525" s="44"/>
      <c r="N525" s="44"/>
      <c r="O525" s="42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</row>
    <row r="526" spans="1:63" ht="14.25" customHeight="1" x14ac:dyDescent="0.25">
      <c r="A526" s="41"/>
      <c r="B526" s="42"/>
      <c r="C526" s="42"/>
      <c r="D526" s="35"/>
      <c r="E526" s="25"/>
      <c r="F526" s="42"/>
      <c r="G526" s="30"/>
      <c r="H526" s="25"/>
      <c r="I526" s="43"/>
      <c r="J526" s="25"/>
      <c r="K526" s="25"/>
      <c r="L526" s="44"/>
      <c r="M526" s="44"/>
      <c r="N526" s="44"/>
      <c r="O526" s="42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</row>
    <row r="527" spans="1:63" ht="14.25" customHeight="1" x14ac:dyDescent="0.25">
      <c r="A527" s="41"/>
      <c r="B527" s="42"/>
      <c r="C527" s="42"/>
      <c r="D527" s="35"/>
      <c r="E527" s="25"/>
      <c r="F527" s="42"/>
      <c r="G527" s="30"/>
      <c r="H527" s="25"/>
      <c r="I527" s="43"/>
      <c r="J527" s="25"/>
      <c r="K527" s="25"/>
      <c r="L527" s="44"/>
      <c r="M527" s="44"/>
      <c r="N527" s="44"/>
      <c r="O527" s="42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</row>
    <row r="528" spans="1:63" ht="14.25" customHeight="1" x14ac:dyDescent="0.25">
      <c r="A528" s="41"/>
      <c r="B528" s="42"/>
      <c r="C528" s="42"/>
      <c r="D528" s="35"/>
      <c r="E528" s="25"/>
      <c r="F528" s="42"/>
      <c r="G528" s="30"/>
      <c r="H528" s="25"/>
      <c r="I528" s="43"/>
      <c r="J528" s="25"/>
      <c r="K528" s="25"/>
      <c r="L528" s="44"/>
      <c r="M528" s="44"/>
      <c r="N528" s="44"/>
      <c r="O528" s="42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</row>
    <row r="529" spans="1:63" ht="14.25" customHeight="1" x14ac:dyDescent="0.25">
      <c r="A529" s="41"/>
      <c r="B529" s="42"/>
      <c r="C529" s="42"/>
      <c r="D529" s="35"/>
      <c r="E529" s="25"/>
      <c r="F529" s="42"/>
      <c r="G529" s="30"/>
      <c r="H529" s="25"/>
      <c r="I529" s="43"/>
      <c r="J529" s="25"/>
      <c r="K529" s="25"/>
      <c r="L529" s="44"/>
      <c r="M529" s="44"/>
      <c r="N529" s="44"/>
      <c r="O529" s="42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</row>
    <row r="530" spans="1:63" ht="14.25" customHeight="1" x14ac:dyDescent="0.25">
      <c r="A530" s="41"/>
      <c r="B530" s="42"/>
      <c r="C530" s="42"/>
      <c r="D530" s="35"/>
      <c r="E530" s="25"/>
      <c r="F530" s="42"/>
      <c r="G530" s="30"/>
      <c r="H530" s="25"/>
      <c r="I530" s="43"/>
      <c r="J530" s="25"/>
      <c r="K530" s="25"/>
      <c r="L530" s="44"/>
      <c r="M530" s="44"/>
      <c r="N530" s="44"/>
      <c r="O530" s="42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</row>
    <row r="531" spans="1:63" ht="14.25" customHeight="1" x14ac:dyDescent="0.25">
      <c r="A531" s="41"/>
      <c r="B531" s="42"/>
      <c r="C531" s="42"/>
      <c r="D531" s="35"/>
      <c r="E531" s="25"/>
      <c r="F531" s="42"/>
      <c r="G531" s="30"/>
      <c r="H531" s="25"/>
      <c r="I531" s="43"/>
      <c r="J531" s="25"/>
      <c r="K531" s="25"/>
      <c r="L531" s="44"/>
      <c r="M531" s="44"/>
      <c r="N531" s="44"/>
      <c r="O531" s="42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</row>
    <row r="532" spans="1:63" ht="14.25" customHeight="1" x14ac:dyDescent="0.25">
      <c r="A532" s="41"/>
      <c r="B532" s="42"/>
      <c r="C532" s="42"/>
      <c r="D532" s="35"/>
      <c r="E532" s="25"/>
      <c r="F532" s="42"/>
      <c r="G532" s="30"/>
      <c r="H532" s="25"/>
      <c r="I532" s="43"/>
      <c r="J532" s="25"/>
      <c r="K532" s="25"/>
      <c r="L532" s="44"/>
      <c r="M532" s="44"/>
      <c r="N532" s="44"/>
      <c r="O532" s="42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</row>
    <row r="533" spans="1:63" ht="14.25" customHeight="1" x14ac:dyDescent="0.25">
      <c r="A533" s="41"/>
      <c r="B533" s="42"/>
      <c r="C533" s="42"/>
      <c r="D533" s="35"/>
      <c r="E533" s="25"/>
      <c r="F533" s="42"/>
      <c r="G533" s="30"/>
      <c r="H533" s="25"/>
      <c r="I533" s="43"/>
      <c r="J533" s="25"/>
      <c r="K533" s="25"/>
      <c r="L533" s="44"/>
      <c r="M533" s="44"/>
      <c r="N533" s="44"/>
      <c r="O533" s="42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</row>
    <row r="534" spans="1:63" ht="14.25" customHeight="1" x14ac:dyDescent="0.25">
      <c r="A534" s="41"/>
      <c r="B534" s="42"/>
      <c r="C534" s="42"/>
      <c r="D534" s="35"/>
      <c r="E534" s="25"/>
      <c r="F534" s="42"/>
      <c r="G534" s="30"/>
      <c r="H534" s="25"/>
      <c r="I534" s="43"/>
      <c r="J534" s="25"/>
      <c r="K534" s="25"/>
      <c r="L534" s="44"/>
      <c r="M534" s="44"/>
      <c r="N534" s="44"/>
      <c r="O534" s="42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</row>
    <row r="535" spans="1:63" ht="14.25" customHeight="1" x14ac:dyDescent="0.25">
      <c r="A535" s="41"/>
      <c r="B535" s="42"/>
      <c r="C535" s="42"/>
      <c r="D535" s="35"/>
      <c r="E535" s="25"/>
      <c r="F535" s="42"/>
      <c r="G535" s="30"/>
      <c r="H535" s="25"/>
      <c r="I535" s="43"/>
      <c r="J535" s="25"/>
      <c r="K535" s="25"/>
      <c r="L535" s="44"/>
      <c r="M535" s="44"/>
      <c r="N535" s="44"/>
      <c r="O535" s="42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</row>
    <row r="536" spans="1:63" ht="14.25" customHeight="1" x14ac:dyDescent="0.25">
      <c r="A536" s="41"/>
      <c r="B536" s="42"/>
      <c r="C536" s="42"/>
      <c r="D536" s="35"/>
      <c r="E536" s="25"/>
      <c r="F536" s="42"/>
      <c r="G536" s="30"/>
      <c r="H536" s="25"/>
      <c r="I536" s="43"/>
      <c r="J536" s="25"/>
      <c r="K536" s="25"/>
      <c r="L536" s="44"/>
      <c r="M536" s="44"/>
      <c r="N536" s="44"/>
      <c r="O536" s="42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</row>
    <row r="537" spans="1:63" ht="14.25" customHeight="1" x14ac:dyDescent="0.25">
      <c r="A537" s="41"/>
      <c r="B537" s="42"/>
      <c r="C537" s="42"/>
      <c r="D537" s="35"/>
      <c r="E537" s="25"/>
      <c r="F537" s="42"/>
      <c r="G537" s="30"/>
      <c r="H537" s="25"/>
      <c r="I537" s="43"/>
      <c r="J537" s="25"/>
      <c r="K537" s="25"/>
      <c r="L537" s="44"/>
      <c r="M537" s="44"/>
      <c r="N537" s="44"/>
      <c r="O537" s="42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</row>
    <row r="538" spans="1:63" ht="14.25" customHeight="1" x14ac:dyDescent="0.25">
      <c r="A538" s="41"/>
      <c r="B538" s="42"/>
      <c r="C538" s="42"/>
      <c r="D538" s="35"/>
      <c r="E538" s="25"/>
      <c r="F538" s="42"/>
      <c r="G538" s="30"/>
      <c r="H538" s="25"/>
      <c r="I538" s="43"/>
      <c r="J538" s="25"/>
      <c r="K538" s="25"/>
      <c r="L538" s="44"/>
      <c r="M538" s="44"/>
      <c r="N538" s="44"/>
      <c r="O538" s="42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</row>
    <row r="539" spans="1:63" ht="14.25" customHeight="1" x14ac:dyDescent="0.25">
      <c r="A539" s="41"/>
      <c r="B539" s="42"/>
      <c r="C539" s="42"/>
      <c r="D539" s="35"/>
      <c r="E539" s="25"/>
      <c r="F539" s="42"/>
      <c r="G539" s="30"/>
      <c r="H539" s="25"/>
      <c r="I539" s="43"/>
      <c r="J539" s="25"/>
      <c r="K539" s="25"/>
      <c r="L539" s="44"/>
      <c r="M539" s="44"/>
      <c r="N539" s="44"/>
      <c r="O539" s="42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</row>
    <row r="540" spans="1:63" ht="14.25" customHeight="1" x14ac:dyDescent="0.25">
      <c r="A540" s="41"/>
      <c r="B540" s="42"/>
      <c r="C540" s="42"/>
      <c r="D540" s="35"/>
      <c r="E540" s="25"/>
      <c r="F540" s="42"/>
      <c r="G540" s="30"/>
      <c r="H540" s="25"/>
      <c r="I540" s="43"/>
      <c r="J540" s="25"/>
      <c r="K540" s="25"/>
      <c r="L540" s="44"/>
      <c r="M540" s="44"/>
      <c r="N540" s="44"/>
      <c r="O540" s="42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</row>
    <row r="541" spans="1:63" ht="14.25" customHeight="1" x14ac:dyDescent="0.25">
      <c r="A541" s="41"/>
      <c r="B541" s="42"/>
      <c r="C541" s="42"/>
      <c r="D541" s="35"/>
      <c r="E541" s="25"/>
      <c r="F541" s="42"/>
      <c r="G541" s="30"/>
      <c r="H541" s="25"/>
      <c r="I541" s="43"/>
      <c r="J541" s="25"/>
      <c r="K541" s="25"/>
      <c r="L541" s="44"/>
      <c r="M541" s="44"/>
      <c r="N541" s="44"/>
      <c r="O541" s="42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</row>
    <row r="542" spans="1:63" ht="14.25" customHeight="1" x14ac:dyDescent="0.25">
      <c r="A542" s="41"/>
      <c r="B542" s="42"/>
      <c r="C542" s="42"/>
      <c r="D542" s="35"/>
      <c r="E542" s="25"/>
      <c r="F542" s="42"/>
      <c r="G542" s="30"/>
      <c r="H542" s="25"/>
      <c r="I542" s="43"/>
      <c r="J542" s="25"/>
      <c r="K542" s="25"/>
      <c r="L542" s="44"/>
      <c r="M542" s="44"/>
      <c r="N542" s="44"/>
      <c r="O542" s="42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</row>
    <row r="543" spans="1:63" ht="14.25" customHeight="1" x14ac:dyDescent="0.25">
      <c r="A543" s="41"/>
      <c r="B543" s="42"/>
      <c r="C543" s="42"/>
      <c r="D543" s="35"/>
      <c r="E543" s="25"/>
      <c r="F543" s="42"/>
      <c r="G543" s="30"/>
      <c r="H543" s="25"/>
      <c r="I543" s="43"/>
      <c r="J543" s="25"/>
      <c r="K543" s="25"/>
      <c r="L543" s="44"/>
      <c r="M543" s="44"/>
      <c r="N543" s="44"/>
      <c r="O543" s="42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</row>
    <row r="544" spans="1:63" ht="14.25" customHeight="1" x14ac:dyDescent="0.25">
      <c r="A544" s="41"/>
      <c r="B544" s="42"/>
      <c r="C544" s="42"/>
      <c r="D544" s="35"/>
      <c r="E544" s="25"/>
      <c r="F544" s="42"/>
      <c r="G544" s="30"/>
      <c r="H544" s="25"/>
      <c r="I544" s="43"/>
      <c r="J544" s="25"/>
      <c r="K544" s="25"/>
      <c r="L544" s="44"/>
      <c r="M544" s="44"/>
      <c r="N544" s="44"/>
      <c r="O544" s="42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</row>
    <row r="545" spans="1:63" ht="14.25" customHeight="1" x14ac:dyDescent="0.25">
      <c r="A545" s="41"/>
      <c r="B545" s="42"/>
      <c r="C545" s="42"/>
      <c r="D545" s="35"/>
      <c r="E545" s="25"/>
      <c r="F545" s="42"/>
      <c r="G545" s="30"/>
      <c r="H545" s="25"/>
      <c r="I545" s="43"/>
      <c r="J545" s="25"/>
      <c r="K545" s="25"/>
      <c r="L545" s="44"/>
      <c r="M545" s="44"/>
      <c r="N545" s="44"/>
      <c r="O545" s="42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</row>
    <row r="546" spans="1:63" ht="14.25" customHeight="1" x14ac:dyDescent="0.25">
      <c r="A546" s="41"/>
      <c r="B546" s="42"/>
      <c r="C546" s="42"/>
      <c r="D546" s="35"/>
      <c r="E546" s="25"/>
      <c r="F546" s="42"/>
      <c r="G546" s="30"/>
      <c r="H546" s="25"/>
      <c r="I546" s="43"/>
      <c r="J546" s="25"/>
      <c r="K546" s="25"/>
      <c r="L546" s="44"/>
      <c r="M546" s="44"/>
      <c r="N546" s="44"/>
      <c r="O546" s="42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</row>
    <row r="547" spans="1:63" ht="14.25" customHeight="1" x14ac:dyDescent="0.25">
      <c r="A547" s="41"/>
      <c r="B547" s="42"/>
      <c r="C547" s="42"/>
      <c r="D547" s="35"/>
      <c r="E547" s="25"/>
      <c r="F547" s="42"/>
      <c r="G547" s="30"/>
      <c r="H547" s="25"/>
      <c r="I547" s="43"/>
      <c r="J547" s="25"/>
      <c r="K547" s="25"/>
      <c r="L547" s="44"/>
      <c r="M547" s="44"/>
      <c r="N547" s="44"/>
      <c r="O547" s="42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</row>
    <row r="548" spans="1:63" ht="14.25" customHeight="1" x14ac:dyDescent="0.25">
      <c r="A548" s="41"/>
      <c r="B548" s="42"/>
      <c r="C548" s="42"/>
      <c r="D548" s="35"/>
      <c r="E548" s="25"/>
      <c r="F548" s="42"/>
      <c r="G548" s="30"/>
      <c r="H548" s="25"/>
      <c r="I548" s="43"/>
      <c r="J548" s="25"/>
      <c r="K548" s="25"/>
      <c r="L548" s="44"/>
      <c r="M548" s="44"/>
      <c r="N548" s="44"/>
      <c r="O548" s="42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</row>
    <row r="549" spans="1:63" ht="14.25" customHeight="1" x14ac:dyDescent="0.25">
      <c r="A549" s="41"/>
      <c r="B549" s="42"/>
      <c r="C549" s="42"/>
      <c r="D549" s="35"/>
      <c r="E549" s="25"/>
      <c r="F549" s="42"/>
      <c r="G549" s="30"/>
      <c r="H549" s="25"/>
      <c r="I549" s="43"/>
      <c r="J549" s="25"/>
      <c r="K549" s="25"/>
      <c r="L549" s="44"/>
      <c r="M549" s="44"/>
      <c r="N549" s="44"/>
      <c r="O549" s="42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</row>
    <row r="550" spans="1:63" ht="14.25" customHeight="1" x14ac:dyDescent="0.25">
      <c r="A550" s="41"/>
      <c r="B550" s="42"/>
      <c r="C550" s="42"/>
      <c r="D550" s="35"/>
      <c r="E550" s="25"/>
      <c r="F550" s="42"/>
      <c r="G550" s="30"/>
      <c r="H550" s="25"/>
      <c r="I550" s="43"/>
      <c r="J550" s="25"/>
      <c r="K550" s="25"/>
      <c r="L550" s="44"/>
      <c r="M550" s="44"/>
      <c r="N550" s="44"/>
      <c r="O550" s="42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</row>
    <row r="551" spans="1:63" ht="14.25" customHeight="1" x14ac:dyDescent="0.25">
      <c r="A551" s="41"/>
      <c r="B551" s="42"/>
      <c r="C551" s="42"/>
      <c r="D551" s="35"/>
      <c r="E551" s="25"/>
      <c r="F551" s="42"/>
      <c r="G551" s="30"/>
      <c r="H551" s="25"/>
      <c r="I551" s="43"/>
      <c r="J551" s="25"/>
      <c r="K551" s="25"/>
      <c r="L551" s="44"/>
      <c r="M551" s="44"/>
      <c r="N551" s="44"/>
      <c r="O551" s="42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</row>
    <row r="552" spans="1:63" ht="14.25" customHeight="1" x14ac:dyDescent="0.25">
      <c r="A552" s="41"/>
      <c r="B552" s="42"/>
      <c r="C552" s="42"/>
      <c r="D552" s="35"/>
      <c r="E552" s="25"/>
      <c r="F552" s="42"/>
      <c r="G552" s="30"/>
      <c r="H552" s="25"/>
      <c r="I552" s="43"/>
      <c r="J552" s="25"/>
      <c r="K552" s="25"/>
      <c r="L552" s="44"/>
      <c r="M552" s="44"/>
      <c r="N552" s="44"/>
      <c r="O552" s="42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</row>
    <row r="553" spans="1:63" ht="14.25" customHeight="1" x14ac:dyDescent="0.25">
      <c r="A553" s="41"/>
      <c r="B553" s="42"/>
      <c r="C553" s="42"/>
      <c r="D553" s="35"/>
      <c r="E553" s="25"/>
      <c r="F553" s="42"/>
      <c r="G553" s="30"/>
      <c r="H553" s="25"/>
      <c r="I553" s="43"/>
      <c r="J553" s="25"/>
      <c r="K553" s="25"/>
      <c r="L553" s="44"/>
      <c r="M553" s="44"/>
      <c r="N553" s="44"/>
      <c r="O553" s="42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</row>
    <row r="554" spans="1:63" ht="14.25" customHeight="1" x14ac:dyDescent="0.25">
      <c r="A554" s="41"/>
      <c r="B554" s="42"/>
      <c r="C554" s="42"/>
      <c r="D554" s="35"/>
      <c r="E554" s="25"/>
      <c r="F554" s="42"/>
      <c r="G554" s="30"/>
      <c r="H554" s="25"/>
      <c r="I554" s="43"/>
      <c r="J554" s="25"/>
      <c r="K554" s="25"/>
      <c r="L554" s="44"/>
      <c r="M554" s="44"/>
      <c r="N554" s="44"/>
      <c r="O554" s="42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</row>
    <row r="555" spans="1:63" ht="14.25" customHeight="1" x14ac:dyDescent="0.25">
      <c r="A555" s="41"/>
      <c r="B555" s="42"/>
      <c r="C555" s="42"/>
      <c r="D555" s="35"/>
      <c r="E555" s="25"/>
      <c r="F555" s="42"/>
      <c r="G555" s="30"/>
      <c r="H555" s="25"/>
      <c r="I555" s="43"/>
      <c r="J555" s="25"/>
      <c r="K555" s="25"/>
      <c r="L555" s="44"/>
      <c r="M555" s="44"/>
      <c r="N555" s="44"/>
      <c r="O555" s="42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</row>
    <row r="556" spans="1:63" ht="14.25" customHeight="1" x14ac:dyDescent="0.25">
      <c r="A556" s="41"/>
      <c r="B556" s="42"/>
      <c r="C556" s="42"/>
      <c r="D556" s="35"/>
      <c r="E556" s="25"/>
      <c r="F556" s="42"/>
      <c r="G556" s="30"/>
      <c r="H556" s="25"/>
      <c r="I556" s="43"/>
      <c r="J556" s="25"/>
      <c r="K556" s="25"/>
      <c r="L556" s="44"/>
      <c r="M556" s="44"/>
      <c r="N556" s="44"/>
      <c r="O556" s="42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</row>
    <row r="557" spans="1:63" ht="14.25" customHeight="1" x14ac:dyDescent="0.25">
      <c r="A557" s="41"/>
      <c r="B557" s="42"/>
      <c r="C557" s="42"/>
      <c r="D557" s="35"/>
      <c r="E557" s="25"/>
      <c r="F557" s="42"/>
      <c r="G557" s="30"/>
      <c r="H557" s="25"/>
      <c r="I557" s="43"/>
      <c r="J557" s="25"/>
      <c r="K557" s="25"/>
      <c r="L557" s="44"/>
      <c r="M557" s="44"/>
      <c r="N557" s="44"/>
      <c r="O557" s="42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</row>
    <row r="558" spans="1:63" ht="14.25" customHeight="1" x14ac:dyDescent="0.25">
      <c r="A558" s="41"/>
      <c r="B558" s="42"/>
      <c r="C558" s="42"/>
      <c r="D558" s="35"/>
      <c r="E558" s="25"/>
      <c r="F558" s="42"/>
      <c r="G558" s="30"/>
      <c r="H558" s="25"/>
      <c r="I558" s="43"/>
      <c r="J558" s="25"/>
      <c r="K558" s="25"/>
      <c r="L558" s="44"/>
      <c r="M558" s="44"/>
      <c r="N558" s="44"/>
      <c r="O558" s="42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</row>
    <row r="559" spans="1:63" ht="14.25" customHeight="1" x14ac:dyDescent="0.25">
      <c r="A559" s="41"/>
      <c r="B559" s="42"/>
      <c r="C559" s="42"/>
      <c r="D559" s="35"/>
      <c r="E559" s="25"/>
      <c r="F559" s="42"/>
      <c r="G559" s="30"/>
      <c r="H559" s="25"/>
      <c r="I559" s="43"/>
      <c r="J559" s="25"/>
      <c r="K559" s="25"/>
      <c r="L559" s="44"/>
      <c r="M559" s="44"/>
      <c r="N559" s="44"/>
      <c r="O559" s="42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</row>
    <row r="560" spans="1:63" ht="14.25" customHeight="1" x14ac:dyDescent="0.25">
      <c r="A560" s="41"/>
      <c r="B560" s="42"/>
      <c r="C560" s="42"/>
      <c r="D560" s="35"/>
      <c r="E560" s="25"/>
      <c r="F560" s="42"/>
      <c r="G560" s="30"/>
      <c r="H560" s="25"/>
      <c r="I560" s="43"/>
      <c r="J560" s="25"/>
      <c r="K560" s="25"/>
      <c r="L560" s="44"/>
      <c r="M560" s="44"/>
      <c r="N560" s="44"/>
      <c r="O560" s="42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</row>
    <row r="561" spans="1:63" ht="14.25" customHeight="1" x14ac:dyDescent="0.25">
      <c r="A561" s="41"/>
      <c r="B561" s="42"/>
      <c r="C561" s="42"/>
      <c r="D561" s="35"/>
      <c r="E561" s="25"/>
      <c r="F561" s="42"/>
      <c r="G561" s="30"/>
      <c r="H561" s="25"/>
      <c r="I561" s="43"/>
      <c r="J561" s="25"/>
      <c r="K561" s="25"/>
      <c r="L561" s="44"/>
      <c r="M561" s="44"/>
      <c r="N561" s="44"/>
      <c r="O561" s="42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</row>
    <row r="562" spans="1:63" ht="14.25" customHeight="1" x14ac:dyDescent="0.25">
      <c r="A562" s="41"/>
      <c r="B562" s="42"/>
      <c r="C562" s="42"/>
      <c r="D562" s="35"/>
      <c r="E562" s="25"/>
      <c r="F562" s="42"/>
      <c r="G562" s="30"/>
      <c r="H562" s="25"/>
      <c r="I562" s="43"/>
      <c r="J562" s="25"/>
      <c r="K562" s="25"/>
      <c r="L562" s="44"/>
      <c r="M562" s="44"/>
      <c r="N562" s="44"/>
      <c r="O562" s="42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</row>
    <row r="563" spans="1:63" ht="14.25" customHeight="1" x14ac:dyDescent="0.25">
      <c r="A563" s="41"/>
      <c r="B563" s="42"/>
      <c r="C563" s="42"/>
      <c r="D563" s="35"/>
      <c r="E563" s="25"/>
      <c r="F563" s="42"/>
      <c r="G563" s="30"/>
      <c r="H563" s="25"/>
      <c r="I563" s="43"/>
      <c r="J563" s="25"/>
      <c r="K563" s="25"/>
      <c r="L563" s="44"/>
      <c r="M563" s="44"/>
      <c r="N563" s="44"/>
      <c r="O563" s="42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</row>
    <row r="564" spans="1:63" ht="14.25" customHeight="1" x14ac:dyDescent="0.25">
      <c r="A564" s="41"/>
      <c r="B564" s="42"/>
      <c r="C564" s="42"/>
      <c r="D564" s="35"/>
      <c r="E564" s="25"/>
      <c r="F564" s="42"/>
      <c r="G564" s="30"/>
      <c r="H564" s="25"/>
      <c r="I564" s="43"/>
      <c r="J564" s="25"/>
      <c r="K564" s="25"/>
      <c r="L564" s="44"/>
      <c r="M564" s="44"/>
      <c r="N564" s="44"/>
      <c r="O564" s="42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</row>
    <row r="565" spans="1:63" ht="14.25" customHeight="1" x14ac:dyDescent="0.25">
      <c r="A565" s="41"/>
      <c r="B565" s="42"/>
      <c r="C565" s="42"/>
      <c r="D565" s="35"/>
      <c r="E565" s="25"/>
      <c r="F565" s="42"/>
      <c r="G565" s="30"/>
      <c r="H565" s="25"/>
      <c r="I565" s="43"/>
      <c r="J565" s="25"/>
      <c r="K565" s="25"/>
      <c r="L565" s="44"/>
      <c r="M565" s="44"/>
      <c r="N565" s="44"/>
      <c r="O565" s="42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</row>
    <row r="566" spans="1:63" ht="14.25" customHeight="1" x14ac:dyDescent="0.25">
      <c r="A566" s="41"/>
      <c r="B566" s="42"/>
      <c r="C566" s="42"/>
      <c r="D566" s="35"/>
      <c r="E566" s="25"/>
      <c r="F566" s="42"/>
      <c r="G566" s="30"/>
      <c r="H566" s="25"/>
      <c r="I566" s="43"/>
      <c r="J566" s="25"/>
      <c r="K566" s="25"/>
      <c r="L566" s="44"/>
      <c r="M566" s="44"/>
      <c r="N566" s="44"/>
      <c r="O566" s="42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</row>
    <row r="567" spans="1:63" ht="14.25" customHeight="1" x14ac:dyDescent="0.25">
      <c r="A567" s="41"/>
      <c r="B567" s="42"/>
      <c r="C567" s="42"/>
      <c r="D567" s="35"/>
      <c r="E567" s="25"/>
      <c r="F567" s="42"/>
      <c r="G567" s="30"/>
      <c r="H567" s="25"/>
      <c r="I567" s="43"/>
      <c r="J567" s="25"/>
      <c r="K567" s="25"/>
      <c r="L567" s="44"/>
      <c r="M567" s="44"/>
      <c r="N567" s="44"/>
      <c r="O567" s="42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</row>
    <row r="568" spans="1:63" ht="14.25" customHeight="1" x14ac:dyDescent="0.25">
      <c r="A568" s="41"/>
      <c r="B568" s="42"/>
      <c r="C568" s="42"/>
      <c r="D568" s="35"/>
      <c r="E568" s="25"/>
      <c r="F568" s="42"/>
      <c r="G568" s="30"/>
      <c r="H568" s="25"/>
      <c r="I568" s="43"/>
      <c r="J568" s="25"/>
      <c r="K568" s="25"/>
      <c r="L568" s="44"/>
      <c r="M568" s="44"/>
      <c r="N568" s="44"/>
      <c r="O568" s="42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</row>
    <row r="569" spans="1:63" ht="14.25" customHeight="1" x14ac:dyDescent="0.25">
      <c r="A569" s="41"/>
      <c r="B569" s="42"/>
      <c r="C569" s="42"/>
      <c r="D569" s="35"/>
      <c r="E569" s="25"/>
      <c r="F569" s="42"/>
      <c r="G569" s="30"/>
      <c r="H569" s="25"/>
      <c r="I569" s="43"/>
      <c r="J569" s="25"/>
      <c r="K569" s="25"/>
      <c r="L569" s="44"/>
      <c r="M569" s="44"/>
      <c r="N569" s="44"/>
      <c r="O569" s="42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</row>
    <row r="570" spans="1:63" ht="14.25" customHeight="1" x14ac:dyDescent="0.25">
      <c r="A570" s="41"/>
      <c r="B570" s="42"/>
      <c r="C570" s="42"/>
      <c r="D570" s="35"/>
      <c r="E570" s="25"/>
      <c r="F570" s="42"/>
      <c r="G570" s="30"/>
      <c r="H570" s="25"/>
      <c r="I570" s="43"/>
      <c r="J570" s="25"/>
      <c r="K570" s="25"/>
      <c r="L570" s="44"/>
      <c r="M570" s="44"/>
      <c r="N570" s="44"/>
      <c r="O570" s="42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</row>
    <row r="571" spans="1:63" ht="14.25" customHeight="1" x14ac:dyDescent="0.25">
      <c r="A571" s="41"/>
      <c r="B571" s="42"/>
      <c r="C571" s="42"/>
      <c r="D571" s="35"/>
      <c r="E571" s="25"/>
      <c r="F571" s="42"/>
      <c r="G571" s="30"/>
      <c r="H571" s="25"/>
      <c r="I571" s="43"/>
      <c r="J571" s="25"/>
      <c r="K571" s="25"/>
      <c r="L571" s="44"/>
      <c r="M571" s="44"/>
      <c r="N571" s="44"/>
      <c r="O571" s="42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</row>
    <row r="572" spans="1:63" ht="14.25" customHeight="1" x14ac:dyDescent="0.25">
      <c r="A572" s="41"/>
      <c r="B572" s="42"/>
      <c r="C572" s="42"/>
      <c r="D572" s="35"/>
      <c r="E572" s="25"/>
      <c r="F572" s="42"/>
      <c r="G572" s="30"/>
      <c r="H572" s="25"/>
      <c r="I572" s="43"/>
      <c r="J572" s="25"/>
      <c r="K572" s="25"/>
      <c r="L572" s="44"/>
      <c r="M572" s="44"/>
      <c r="N572" s="44"/>
      <c r="O572" s="42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</row>
    <row r="573" spans="1:63" ht="14.25" customHeight="1" x14ac:dyDescent="0.25">
      <c r="A573" s="41"/>
      <c r="B573" s="42"/>
      <c r="C573" s="42"/>
      <c r="D573" s="35"/>
      <c r="E573" s="25"/>
      <c r="F573" s="42"/>
      <c r="G573" s="30"/>
      <c r="H573" s="25"/>
      <c r="I573" s="43"/>
      <c r="J573" s="25"/>
      <c r="K573" s="25"/>
      <c r="L573" s="44"/>
      <c r="M573" s="44"/>
      <c r="N573" s="44"/>
      <c r="O573" s="42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</row>
    <row r="574" spans="1:63" ht="14.25" customHeight="1" x14ac:dyDescent="0.25">
      <c r="A574" s="41"/>
      <c r="B574" s="42"/>
      <c r="C574" s="42"/>
      <c r="D574" s="35"/>
      <c r="E574" s="25"/>
      <c r="F574" s="42"/>
      <c r="G574" s="30"/>
      <c r="H574" s="25"/>
      <c r="I574" s="43"/>
      <c r="J574" s="25"/>
      <c r="K574" s="25"/>
      <c r="L574" s="44"/>
      <c r="M574" s="44"/>
      <c r="N574" s="44"/>
      <c r="O574" s="42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</row>
    <row r="575" spans="1:63" ht="14.25" customHeight="1" x14ac:dyDescent="0.25">
      <c r="A575" s="41"/>
      <c r="B575" s="42"/>
      <c r="C575" s="42"/>
      <c r="D575" s="35"/>
      <c r="E575" s="25"/>
      <c r="F575" s="42"/>
      <c r="G575" s="30"/>
      <c r="H575" s="25"/>
      <c r="I575" s="43"/>
      <c r="J575" s="25"/>
      <c r="K575" s="25"/>
      <c r="L575" s="44"/>
      <c r="M575" s="44"/>
      <c r="N575" s="44"/>
      <c r="O575" s="42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</row>
    <row r="576" spans="1:63" ht="14.25" customHeight="1" x14ac:dyDescent="0.25">
      <c r="A576" s="41"/>
      <c r="B576" s="42"/>
      <c r="C576" s="42"/>
      <c r="D576" s="35"/>
      <c r="E576" s="25"/>
      <c r="F576" s="42"/>
      <c r="G576" s="30"/>
      <c r="H576" s="25"/>
      <c r="I576" s="43"/>
      <c r="J576" s="25"/>
      <c r="K576" s="25"/>
      <c r="L576" s="44"/>
      <c r="M576" s="44"/>
      <c r="N576" s="44"/>
      <c r="O576" s="42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</row>
    <row r="577" spans="1:63" ht="14.25" customHeight="1" x14ac:dyDescent="0.25">
      <c r="A577" s="41"/>
      <c r="B577" s="42"/>
      <c r="C577" s="42"/>
      <c r="D577" s="35"/>
      <c r="E577" s="25"/>
      <c r="F577" s="42"/>
      <c r="G577" s="30"/>
      <c r="H577" s="25"/>
      <c r="I577" s="43"/>
      <c r="J577" s="25"/>
      <c r="K577" s="25"/>
      <c r="L577" s="44"/>
      <c r="M577" s="44"/>
      <c r="N577" s="44"/>
      <c r="O577" s="42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</row>
    <row r="578" spans="1:63" ht="14.25" customHeight="1" x14ac:dyDescent="0.25">
      <c r="A578" s="41"/>
      <c r="B578" s="42"/>
      <c r="C578" s="42"/>
      <c r="D578" s="35"/>
      <c r="E578" s="25"/>
      <c r="F578" s="42"/>
      <c r="G578" s="30"/>
      <c r="H578" s="25"/>
      <c r="I578" s="43"/>
      <c r="J578" s="25"/>
      <c r="K578" s="25"/>
      <c r="L578" s="44"/>
      <c r="M578" s="44"/>
      <c r="N578" s="44"/>
      <c r="O578" s="42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</row>
    <row r="579" spans="1:63" ht="14.25" customHeight="1" x14ac:dyDescent="0.25">
      <c r="A579" s="41"/>
      <c r="B579" s="42"/>
      <c r="C579" s="42"/>
      <c r="D579" s="35"/>
      <c r="E579" s="25"/>
      <c r="F579" s="42"/>
      <c r="G579" s="30"/>
      <c r="H579" s="25"/>
      <c r="I579" s="43"/>
      <c r="J579" s="25"/>
      <c r="K579" s="25"/>
      <c r="L579" s="44"/>
      <c r="M579" s="44"/>
      <c r="N579" s="44"/>
      <c r="O579" s="42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</row>
    <row r="580" spans="1:63" ht="14.25" customHeight="1" x14ac:dyDescent="0.25">
      <c r="A580" s="41"/>
      <c r="B580" s="42"/>
      <c r="C580" s="42"/>
      <c r="D580" s="35"/>
      <c r="E580" s="25"/>
      <c r="F580" s="42"/>
      <c r="G580" s="30"/>
      <c r="H580" s="25"/>
      <c r="I580" s="43"/>
      <c r="J580" s="25"/>
      <c r="K580" s="25"/>
      <c r="L580" s="44"/>
      <c r="M580" s="44"/>
      <c r="N580" s="44"/>
      <c r="O580" s="42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</row>
    <row r="581" spans="1:63" ht="14.25" customHeight="1" x14ac:dyDescent="0.25">
      <c r="A581" s="41"/>
      <c r="B581" s="42"/>
      <c r="C581" s="42"/>
      <c r="D581" s="35"/>
      <c r="E581" s="25"/>
      <c r="F581" s="42"/>
      <c r="G581" s="30"/>
      <c r="H581" s="25"/>
      <c r="I581" s="43"/>
      <c r="J581" s="25"/>
      <c r="K581" s="25"/>
      <c r="L581" s="44"/>
      <c r="M581" s="44"/>
      <c r="N581" s="44"/>
      <c r="O581" s="42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</row>
    <row r="582" spans="1:63" ht="14.25" customHeight="1" x14ac:dyDescent="0.25">
      <c r="A582" s="41"/>
      <c r="B582" s="42"/>
      <c r="C582" s="42"/>
      <c r="D582" s="35"/>
      <c r="E582" s="25"/>
      <c r="F582" s="42"/>
      <c r="G582" s="30"/>
      <c r="H582" s="25"/>
      <c r="I582" s="43"/>
      <c r="J582" s="25"/>
      <c r="K582" s="25"/>
      <c r="L582" s="44"/>
      <c r="M582" s="44"/>
      <c r="N582" s="44"/>
      <c r="O582" s="42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</row>
    <row r="583" spans="1:63" ht="14.25" customHeight="1" x14ac:dyDescent="0.25">
      <c r="A583" s="41"/>
      <c r="B583" s="42"/>
      <c r="C583" s="42"/>
      <c r="D583" s="35"/>
      <c r="E583" s="25"/>
      <c r="F583" s="42"/>
      <c r="G583" s="30"/>
      <c r="H583" s="25"/>
      <c r="I583" s="43"/>
      <c r="J583" s="25"/>
      <c r="K583" s="25"/>
      <c r="L583" s="44"/>
      <c r="M583" s="44"/>
      <c r="N583" s="44"/>
      <c r="O583" s="42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</row>
    <row r="584" spans="1:63" ht="14.25" customHeight="1" x14ac:dyDescent="0.25">
      <c r="A584" s="41"/>
      <c r="B584" s="42"/>
      <c r="C584" s="42"/>
      <c r="D584" s="35"/>
      <c r="E584" s="25"/>
      <c r="F584" s="42"/>
      <c r="G584" s="30"/>
      <c r="H584" s="25"/>
      <c r="I584" s="43"/>
      <c r="J584" s="25"/>
      <c r="K584" s="25"/>
      <c r="L584" s="44"/>
      <c r="M584" s="44"/>
      <c r="N584" s="44"/>
      <c r="O584" s="42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</row>
    <row r="585" spans="1:63" ht="14.25" customHeight="1" x14ac:dyDescent="0.25">
      <c r="A585" s="41"/>
      <c r="B585" s="42"/>
      <c r="C585" s="42"/>
      <c r="D585" s="35"/>
      <c r="E585" s="25"/>
      <c r="F585" s="42"/>
      <c r="G585" s="30"/>
      <c r="H585" s="25"/>
      <c r="I585" s="43"/>
      <c r="J585" s="25"/>
      <c r="K585" s="25"/>
      <c r="L585" s="44"/>
      <c r="M585" s="44"/>
      <c r="N585" s="44"/>
      <c r="O585" s="42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</row>
    <row r="586" spans="1:63" ht="14.25" customHeight="1" x14ac:dyDescent="0.25">
      <c r="A586" s="41"/>
      <c r="B586" s="42"/>
      <c r="C586" s="42"/>
      <c r="D586" s="35"/>
      <c r="E586" s="25"/>
      <c r="F586" s="42"/>
      <c r="G586" s="30"/>
      <c r="H586" s="25"/>
      <c r="I586" s="43"/>
      <c r="J586" s="25"/>
      <c r="K586" s="25"/>
      <c r="L586" s="44"/>
      <c r="M586" s="44"/>
      <c r="N586" s="44"/>
      <c r="O586" s="42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</row>
    <row r="587" spans="1:63" ht="14.25" customHeight="1" x14ac:dyDescent="0.25">
      <c r="A587" s="41"/>
      <c r="B587" s="42"/>
      <c r="C587" s="42"/>
      <c r="D587" s="35"/>
      <c r="E587" s="25"/>
      <c r="F587" s="42"/>
      <c r="G587" s="30"/>
      <c r="H587" s="25"/>
      <c r="I587" s="43"/>
      <c r="J587" s="25"/>
      <c r="K587" s="25"/>
      <c r="L587" s="44"/>
      <c r="M587" s="44"/>
      <c r="N587" s="44"/>
      <c r="O587" s="42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</row>
    <row r="588" spans="1:63" ht="14.25" customHeight="1" x14ac:dyDescent="0.25">
      <c r="A588" s="41"/>
      <c r="B588" s="42"/>
      <c r="C588" s="42"/>
      <c r="D588" s="35"/>
      <c r="E588" s="25"/>
      <c r="F588" s="42"/>
      <c r="G588" s="30"/>
      <c r="H588" s="25"/>
      <c r="I588" s="43"/>
      <c r="J588" s="25"/>
      <c r="K588" s="25"/>
      <c r="L588" s="44"/>
      <c r="M588" s="44"/>
      <c r="N588" s="44"/>
      <c r="O588" s="42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</row>
    <row r="589" spans="1:63" ht="14.25" customHeight="1" x14ac:dyDescent="0.25">
      <c r="A589" s="41"/>
      <c r="B589" s="42"/>
      <c r="C589" s="42"/>
      <c r="D589" s="35"/>
      <c r="E589" s="25"/>
      <c r="F589" s="42"/>
      <c r="G589" s="30"/>
      <c r="H589" s="25"/>
      <c r="I589" s="43"/>
      <c r="J589" s="25"/>
      <c r="K589" s="25"/>
      <c r="L589" s="44"/>
      <c r="M589" s="44"/>
      <c r="N589" s="44"/>
      <c r="O589" s="42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</row>
    <row r="590" spans="1:63" ht="14.25" customHeight="1" x14ac:dyDescent="0.25">
      <c r="A590" s="41"/>
      <c r="B590" s="42"/>
      <c r="C590" s="42"/>
      <c r="D590" s="35"/>
      <c r="E590" s="25"/>
      <c r="F590" s="42"/>
      <c r="G590" s="30"/>
      <c r="H590" s="25"/>
      <c r="I590" s="43"/>
      <c r="J590" s="25"/>
      <c r="K590" s="25"/>
      <c r="L590" s="44"/>
      <c r="M590" s="44"/>
      <c r="N590" s="44"/>
      <c r="O590" s="42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</row>
    <row r="591" spans="1:63" ht="14.25" customHeight="1" x14ac:dyDescent="0.25">
      <c r="A591" s="41"/>
      <c r="B591" s="42"/>
      <c r="C591" s="42"/>
      <c r="D591" s="35"/>
      <c r="E591" s="25"/>
      <c r="F591" s="42"/>
      <c r="G591" s="30"/>
      <c r="H591" s="25"/>
      <c r="I591" s="43"/>
      <c r="J591" s="25"/>
      <c r="K591" s="25"/>
      <c r="L591" s="44"/>
      <c r="M591" s="44"/>
      <c r="N591" s="44"/>
      <c r="O591" s="42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</row>
    <row r="592" spans="1:63" ht="14.25" customHeight="1" x14ac:dyDescent="0.25">
      <c r="A592" s="41"/>
      <c r="B592" s="42"/>
      <c r="C592" s="42"/>
      <c r="D592" s="35"/>
      <c r="E592" s="25"/>
      <c r="F592" s="42"/>
      <c r="G592" s="30"/>
      <c r="H592" s="25"/>
      <c r="I592" s="43"/>
      <c r="J592" s="25"/>
      <c r="K592" s="25"/>
      <c r="L592" s="44"/>
      <c r="M592" s="44"/>
      <c r="N592" s="44"/>
      <c r="O592" s="42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</row>
    <row r="593" spans="1:63" ht="14.25" customHeight="1" x14ac:dyDescent="0.25">
      <c r="A593" s="41"/>
      <c r="B593" s="42"/>
      <c r="C593" s="42"/>
      <c r="D593" s="35"/>
      <c r="E593" s="25"/>
      <c r="F593" s="42"/>
      <c r="G593" s="30"/>
      <c r="H593" s="25"/>
      <c r="I593" s="43"/>
      <c r="J593" s="25"/>
      <c r="K593" s="25"/>
      <c r="L593" s="44"/>
      <c r="M593" s="44"/>
      <c r="N593" s="44"/>
      <c r="O593" s="42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</row>
    <row r="594" spans="1:63" ht="14.25" customHeight="1" x14ac:dyDescent="0.25">
      <c r="A594" s="41"/>
      <c r="B594" s="42"/>
      <c r="C594" s="42"/>
      <c r="D594" s="35"/>
      <c r="E594" s="25"/>
      <c r="F594" s="42"/>
      <c r="G594" s="30"/>
      <c r="H594" s="25"/>
      <c r="I594" s="43"/>
      <c r="J594" s="25"/>
      <c r="K594" s="25"/>
      <c r="L594" s="44"/>
      <c r="M594" s="44"/>
      <c r="N594" s="44"/>
      <c r="O594" s="42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</row>
    <row r="595" spans="1:63" ht="14.25" customHeight="1" x14ac:dyDescent="0.25">
      <c r="A595" s="41"/>
      <c r="B595" s="42"/>
      <c r="C595" s="42"/>
      <c r="D595" s="35"/>
      <c r="E595" s="25"/>
      <c r="F595" s="42"/>
      <c r="G595" s="30"/>
      <c r="H595" s="25"/>
      <c r="I595" s="43"/>
      <c r="J595" s="25"/>
      <c r="K595" s="25"/>
      <c r="L595" s="44"/>
      <c r="M595" s="44"/>
      <c r="N595" s="44"/>
      <c r="O595" s="42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</row>
    <row r="596" spans="1:63" ht="14.25" customHeight="1" x14ac:dyDescent="0.25">
      <c r="A596" s="41"/>
      <c r="B596" s="42"/>
      <c r="C596" s="42"/>
      <c r="D596" s="35"/>
      <c r="E596" s="25"/>
      <c r="F596" s="42"/>
      <c r="G596" s="30"/>
      <c r="H596" s="25"/>
      <c r="I596" s="43"/>
      <c r="J596" s="25"/>
      <c r="K596" s="25"/>
      <c r="L596" s="44"/>
      <c r="M596" s="44"/>
      <c r="N596" s="44"/>
      <c r="O596" s="42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</row>
    <row r="597" spans="1:63" ht="14.25" customHeight="1" x14ac:dyDescent="0.25">
      <c r="A597" s="41"/>
      <c r="B597" s="42"/>
      <c r="C597" s="42"/>
      <c r="D597" s="35"/>
      <c r="E597" s="25"/>
      <c r="F597" s="42"/>
      <c r="G597" s="30"/>
      <c r="H597" s="25"/>
      <c r="I597" s="43"/>
      <c r="J597" s="25"/>
      <c r="K597" s="25"/>
      <c r="L597" s="44"/>
      <c r="M597" s="44"/>
      <c r="N597" s="44"/>
      <c r="O597" s="42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</row>
    <row r="598" spans="1:63" ht="14.25" customHeight="1" x14ac:dyDescent="0.25">
      <c r="A598" s="41"/>
      <c r="B598" s="42"/>
      <c r="C598" s="42"/>
      <c r="D598" s="35"/>
      <c r="E598" s="25"/>
      <c r="F598" s="42"/>
      <c r="G598" s="30"/>
      <c r="H598" s="25"/>
      <c r="I598" s="43"/>
      <c r="J598" s="25"/>
      <c r="K598" s="25"/>
      <c r="L598" s="44"/>
      <c r="M598" s="44"/>
      <c r="N598" s="44"/>
      <c r="O598" s="42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</row>
    <row r="599" spans="1:63" ht="14.25" customHeight="1" x14ac:dyDescent="0.25">
      <c r="A599" s="41"/>
      <c r="B599" s="42"/>
      <c r="C599" s="42"/>
      <c r="D599" s="35"/>
      <c r="E599" s="25"/>
      <c r="F599" s="42"/>
      <c r="G599" s="30"/>
      <c r="H599" s="25"/>
      <c r="I599" s="43"/>
      <c r="J599" s="25"/>
      <c r="K599" s="25"/>
      <c r="L599" s="44"/>
      <c r="M599" s="44"/>
      <c r="N599" s="44"/>
      <c r="O599" s="42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</row>
    <row r="600" spans="1:63" ht="14.25" customHeight="1" x14ac:dyDescent="0.25">
      <c r="A600" s="41"/>
      <c r="B600" s="42"/>
      <c r="C600" s="42"/>
      <c r="D600" s="35"/>
      <c r="E600" s="25"/>
      <c r="F600" s="42"/>
      <c r="G600" s="30"/>
      <c r="H600" s="25"/>
      <c r="I600" s="43"/>
      <c r="J600" s="25"/>
      <c r="K600" s="25"/>
      <c r="L600" s="44"/>
      <c r="M600" s="44"/>
      <c r="N600" s="44"/>
      <c r="O600" s="42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</row>
    <row r="601" spans="1:63" ht="14.25" customHeight="1" x14ac:dyDescent="0.25">
      <c r="A601" s="41"/>
      <c r="B601" s="42"/>
      <c r="C601" s="42"/>
      <c r="D601" s="35"/>
      <c r="E601" s="25"/>
      <c r="F601" s="42"/>
      <c r="G601" s="30"/>
      <c r="H601" s="25"/>
      <c r="I601" s="43"/>
      <c r="J601" s="25"/>
      <c r="K601" s="25"/>
      <c r="L601" s="44"/>
      <c r="M601" s="44"/>
      <c r="N601" s="44"/>
      <c r="O601" s="42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</row>
    <row r="602" spans="1:63" ht="14.25" customHeight="1" x14ac:dyDescent="0.25">
      <c r="A602" s="41"/>
      <c r="B602" s="42"/>
      <c r="C602" s="42"/>
      <c r="D602" s="35"/>
      <c r="E602" s="25"/>
      <c r="F602" s="42"/>
      <c r="G602" s="30"/>
      <c r="H602" s="25"/>
      <c r="I602" s="43"/>
      <c r="J602" s="25"/>
      <c r="K602" s="25"/>
      <c r="L602" s="44"/>
      <c r="M602" s="44"/>
      <c r="N602" s="44"/>
      <c r="O602" s="42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</row>
    <row r="603" spans="1:63" ht="14.25" customHeight="1" x14ac:dyDescent="0.25">
      <c r="A603" s="41"/>
      <c r="B603" s="42"/>
      <c r="C603" s="42"/>
      <c r="D603" s="35"/>
      <c r="E603" s="25"/>
      <c r="F603" s="42"/>
      <c r="G603" s="30"/>
      <c r="H603" s="25"/>
      <c r="I603" s="43"/>
      <c r="J603" s="25"/>
      <c r="K603" s="25"/>
      <c r="L603" s="44"/>
      <c r="M603" s="44"/>
      <c r="N603" s="44"/>
      <c r="O603" s="42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</row>
    <row r="604" spans="1:63" ht="14.25" customHeight="1" x14ac:dyDescent="0.25">
      <c r="A604" s="41"/>
      <c r="B604" s="42"/>
      <c r="C604" s="42"/>
      <c r="D604" s="35"/>
      <c r="E604" s="25"/>
      <c r="F604" s="42"/>
      <c r="G604" s="30"/>
      <c r="H604" s="25"/>
      <c r="I604" s="43"/>
      <c r="J604" s="25"/>
      <c r="K604" s="25"/>
      <c r="L604" s="44"/>
      <c r="M604" s="44"/>
      <c r="N604" s="44"/>
      <c r="O604" s="42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</row>
    <row r="605" spans="1:63" ht="14.25" customHeight="1" x14ac:dyDescent="0.25">
      <c r="A605" s="41"/>
      <c r="B605" s="42"/>
      <c r="C605" s="42"/>
      <c r="D605" s="35"/>
      <c r="E605" s="25"/>
      <c r="F605" s="42"/>
      <c r="G605" s="30"/>
      <c r="H605" s="25"/>
      <c r="I605" s="43"/>
      <c r="J605" s="25"/>
      <c r="K605" s="25"/>
      <c r="L605" s="44"/>
      <c r="M605" s="44"/>
      <c r="N605" s="44"/>
      <c r="O605" s="42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</row>
    <row r="606" spans="1:63" ht="14.25" customHeight="1" x14ac:dyDescent="0.25">
      <c r="A606" s="41"/>
      <c r="B606" s="42"/>
      <c r="C606" s="42"/>
      <c r="D606" s="35"/>
      <c r="E606" s="25"/>
      <c r="F606" s="42"/>
      <c r="G606" s="30"/>
      <c r="H606" s="25"/>
      <c r="I606" s="43"/>
      <c r="J606" s="25"/>
      <c r="K606" s="25"/>
      <c r="L606" s="44"/>
      <c r="M606" s="44"/>
      <c r="N606" s="44"/>
      <c r="O606" s="42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</row>
    <row r="607" spans="1:63" ht="14.25" customHeight="1" x14ac:dyDescent="0.25">
      <c r="A607" s="41"/>
      <c r="B607" s="42"/>
      <c r="C607" s="42"/>
      <c r="D607" s="35"/>
      <c r="E607" s="25"/>
      <c r="F607" s="42"/>
      <c r="G607" s="30"/>
      <c r="H607" s="25"/>
      <c r="I607" s="43"/>
      <c r="J607" s="25"/>
      <c r="K607" s="25"/>
      <c r="L607" s="44"/>
      <c r="M607" s="44"/>
      <c r="N607" s="44"/>
      <c r="O607" s="42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</row>
    <row r="608" spans="1:63" ht="14.25" customHeight="1" x14ac:dyDescent="0.25">
      <c r="A608" s="41"/>
      <c r="B608" s="42"/>
      <c r="C608" s="42"/>
      <c r="D608" s="35"/>
      <c r="E608" s="25"/>
      <c r="F608" s="42"/>
      <c r="G608" s="30"/>
      <c r="H608" s="25"/>
      <c r="I608" s="43"/>
      <c r="J608" s="25"/>
      <c r="K608" s="25"/>
      <c r="L608" s="44"/>
      <c r="M608" s="44"/>
      <c r="N608" s="44"/>
      <c r="O608" s="42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</row>
    <row r="609" spans="1:63" ht="14.25" customHeight="1" x14ac:dyDescent="0.25">
      <c r="A609" s="41"/>
      <c r="B609" s="42"/>
      <c r="C609" s="42"/>
      <c r="D609" s="35"/>
      <c r="E609" s="25"/>
      <c r="F609" s="42"/>
      <c r="G609" s="30"/>
      <c r="H609" s="25"/>
      <c r="I609" s="43"/>
      <c r="J609" s="25"/>
      <c r="K609" s="25"/>
      <c r="L609" s="44"/>
      <c r="M609" s="44"/>
      <c r="N609" s="44"/>
      <c r="O609" s="42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</row>
    <row r="610" spans="1:63" ht="14.25" customHeight="1" x14ac:dyDescent="0.25">
      <c r="A610" s="41"/>
      <c r="B610" s="42"/>
      <c r="C610" s="42"/>
      <c r="D610" s="35"/>
      <c r="E610" s="25"/>
      <c r="F610" s="42"/>
      <c r="G610" s="30"/>
      <c r="H610" s="25"/>
      <c r="I610" s="43"/>
      <c r="J610" s="25"/>
      <c r="K610" s="25"/>
      <c r="L610" s="44"/>
      <c r="M610" s="44"/>
      <c r="N610" s="44"/>
      <c r="O610" s="42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</row>
    <row r="611" spans="1:63" ht="14.25" customHeight="1" x14ac:dyDescent="0.25">
      <c r="A611" s="41"/>
      <c r="B611" s="42"/>
      <c r="C611" s="42"/>
      <c r="D611" s="35"/>
      <c r="E611" s="25"/>
      <c r="F611" s="42"/>
      <c r="G611" s="30"/>
      <c r="H611" s="25"/>
      <c r="I611" s="43"/>
      <c r="J611" s="25"/>
      <c r="K611" s="25"/>
      <c r="L611" s="44"/>
      <c r="M611" s="44"/>
      <c r="N611" s="44"/>
      <c r="O611" s="42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</row>
    <row r="612" spans="1:63" ht="14.25" customHeight="1" x14ac:dyDescent="0.25">
      <c r="A612" s="41"/>
      <c r="B612" s="42"/>
      <c r="C612" s="42"/>
      <c r="D612" s="35"/>
      <c r="E612" s="25"/>
      <c r="F612" s="42"/>
      <c r="G612" s="30"/>
      <c r="H612" s="25"/>
      <c r="I612" s="43"/>
      <c r="J612" s="25"/>
      <c r="K612" s="25"/>
      <c r="L612" s="44"/>
      <c r="M612" s="44"/>
      <c r="N612" s="44"/>
      <c r="O612" s="42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</row>
    <row r="613" spans="1:63" ht="14.25" customHeight="1" x14ac:dyDescent="0.25">
      <c r="A613" s="41"/>
      <c r="B613" s="42"/>
      <c r="C613" s="42"/>
      <c r="D613" s="35"/>
      <c r="E613" s="25"/>
      <c r="F613" s="42"/>
      <c r="G613" s="30"/>
      <c r="H613" s="25"/>
      <c r="I613" s="43"/>
      <c r="J613" s="25"/>
      <c r="K613" s="25"/>
      <c r="L613" s="44"/>
      <c r="M613" s="44"/>
      <c r="N613" s="44"/>
      <c r="O613" s="42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</row>
    <row r="614" spans="1:63" ht="14.25" customHeight="1" x14ac:dyDescent="0.25">
      <c r="A614" s="41"/>
      <c r="B614" s="42"/>
      <c r="C614" s="42"/>
      <c r="D614" s="35"/>
      <c r="E614" s="25"/>
      <c r="F614" s="42"/>
      <c r="G614" s="30"/>
      <c r="H614" s="25"/>
      <c r="I614" s="43"/>
      <c r="J614" s="25"/>
      <c r="K614" s="25"/>
      <c r="L614" s="44"/>
      <c r="M614" s="44"/>
      <c r="N614" s="44"/>
      <c r="O614" s="42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</row>
    <row r="615" spans="1:63" ht="14.25" customHeight="1" x14ac:dyDescent="0.25">
      <c r="A615" s="41"/>
      <c r="B615" s="42"/>
      <c r="C615" s="42"/>
      <c r="D615" s="35"/>
      <c r="E615" s="25"/>
      <c r="F615" s="42"/>
      <c r="G615" s="30"/>
      <c r="H615" s="25"/>
      <c r="I615" s="43"/>
      <c r="J615" s="25"/>
      <c r="K615" s="25"/>
      <c r="L615" s="44"/>
      <c r="M615" s="44"/>
      <c r="N615" s="44"/>
      <c r="O615" s="42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</row>
    <row r="616" spans="1:63" ht="14.25" customHeight="1" x14ac:dyDescent="0.25">
      <c r="A616" s="41"/>
      <c r="B616" s="42"/>
      <c r="C616" s="42"/>
      <c r="D616" s="35"/>
      <c r="E616" s="25"/>
      <c r="F616" s="42"/>
      <c r="G616" s="30"/>
      <c r="H616" s="25"/>
      <c r="I616" s="43"/>
      <c r="J616" s="25"/>
      <c r="K616" s="25"/>
      <c r="L616" s="44"/>
      <c r="M616" s="44"/>
      <c r="N616" s="44"/>
      <c r="O616" s="42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</row>
    <row r="617" spans="1:63" ht="14.25" customHeight="1" x14ac:dyDescent="0.25">
      <c r="A617" s="41"/>
      <c r="B617" s="42"/>
      <c r="C617" s="42"/>
      <c r="D617" s="35"/>
      <c r="E617" s="25"/>
      <c r="F617" s="42"/>
      <c r="G617" s="30"/>
      <c r="H617" s="25"/>
      <c r="I617" s="43"/>
      <c r="J617" s="25"/>
      <c r="K617" s="25"/>
      <c r="L617" s="44"/>
      <c r="M617" s="44"/>
      <c r="N617" s="44"/>
      <c r="O617" s="42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</row>
    <row r="618" spans="1:63" ht="14.25" customHeight="1" x14ac:dyDescent="0.25">
      <c r="A618" s="41"/>
      <c r="B618" s="42"/>
      <c r="C618" s="42"/>
      <c r="D618" s="35"/>
      <c r="E618" s="25"/>
      <c r="F618" s="42"/>
      <c r="G618" s="30"/>
      <c r="H618" s="25"/>
      <c r="I618" s="43"/>
      <c r="J618" s="25"/>
      <c r="K618" s="25"/>
      <c r="L618" s="44"/>
      <c r="M618" s="44"/>
      <c r="N618" s="44"/>
      <c r="O618" s="42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</row>
    <row r="619" spans="1:63" ht="14.25" customHeight="1" x14ac:dyDescent="0.25">
      <c r="A619" s="41"/>
      <c r="B619" s="42"/>
      <c r="C619" s="42"/>
      <c r="D619" s="35"/>
      <c r="E619" s="25"/>
      <c r="F619" s="42"/>
      <c r="G619" s="30"/>
      <c r="H619" s="25"/>
      <c r="I619" s="43"/>
      <c r="J619" s="25"/>
      <c r="K619" s="25"/>
      <c r="L619" s="44"/>
      <c r="M619" s="44"/>
      <c r="N619" s="44"/>
      <c r="O619" s="42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</row>
    <row r="620" spans="1:63" ht="14.25" customHeight="1" x14ac:dyDescent="0.25">
      <c r="A620" s="41"/>
      <c r="B620" s="42"/>
      <c r="C620" s="42"/>
      <c r="D620" s="35"/>
      <c r="E620" s="25"/>
      <c r="F620" s="42"/>
      <c r="G620" s="30"/>
      <c r="H620" s="25"/>
      <c r="I620" s="43"/>
      <c r="J620" s="25"/>
      <c r="K620" s="25"/>
      <c r="L620" s="44"/>
      <c r="M620" s="44"/>
      <c r="N620" s="44"/>
      <c r="O620" s="42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</row>
    <row r="621" spans="1:63" ht="14.25" customHeight="1" x14ac:dyDescent="0.25">
      <c r="A621" s="41"/>
      <c r="B621" s="42"/>
      <c r="C621" s="42"/>
      <c r="D621" s="35"/>
      <c r="E621" s="25"/>
      <c r="F621" s="42"/>
      <c r="G621" s="30"/>
      <c r="H621" s="25"/>
      <c r="I621" s="43"/>
      <c r="J621" s="25"/>
      <c r="K621" s="25"/>
      <c r="L621" s="44"/>
      <c r="M621" s="44"/>
      <c r="N621" s="44"/>
      <c r="O621" s="42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</row>
    <row r="622" spans="1:63" ht="14.25" customHeight="1" x14ac:dyDescent="0.25">
      <c r="A622" s="41"/>
      <c r="B622" s="42"/>
      <c r="C622" s="42"/>
      <c r="D622" s="35"/>
      <c r="E622" s="25"/>
      <c r="F622" s="42"/>
      <c r="G622" s="30"/>
      <c r="H622" s="25"/>
      <c r="I622" s="43"/>
      <c r="J622" s="25"/>
      <c r="K622" s="25"/>
      <c r="L622" s="44"/>
      <c r="M622" s="44"/>
      <c r="N622" s="44"/>
      <c r="O622" s="42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</row>
    <row r="623" spans="1:63" ht="14.25" customHeight="1" x14ac:dyDescent="0.25">
      <c r="A623" s="41"/>
      <c r="B623" s="42"/>
      <c r="C623" s="42"/>
      <c r="D623" s="35"/>
      <c r="E623" s="25"/>
      <c r="F623" s="42"/>
      <c r="G623" s="30"/>
      <c r="H623" s="25"/>
      <c r="I623" s="43"/>
      <c r="J623" s="25"/>
      <c r="K623" s="25"/>
      <c r="L623" s="44"/>
      <c r="M623" s="44"/>
      <c r="N623" s="44"/>
      <c r="O623" s="42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</row>
    <row r="624" spans="1:63" ht="14.25" customHeight="1" x14ac:dyDescent="0.25">
      <c r="A624" s="41"/>
      <c r="B624" s="42"/>
      <c r="C624" s="42"/>
      <c r="D624" s="35"/>
      <c r="E624" s="25"/>
      <c r="F624" s="42"/>
      <c r="G624" s="30"/>
      <c r="H624" s="25"/>
      <c r="I624" s="43"/>
      <c r="J624" s="25"/>
      <c r="K624" s="25"/>
      <c r="L624" s="44"/>
      <c r="M624" s="44"/>
      <c r="N624" s="44"/>
      <c r="O624" s="42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</row>
    <row r="625" spans="1:63" ht="14.25" customHeight="1" x14ac:dyDescent="0.25">
      <c r="A625" s="41"/>
      <c r="B625" s="42"/>
      <c r="C625" s="42"/>
      <c r="D625" s="35"/>
      <c r="E625" s="25"/>
      <c r="F625" s="42"/>
      <c r="G625" s="30"/>
      <c r="H625" s="25"/>
      <c r="I625" s="43"/>
      <c r="J625" s="25"/>
      <c r="K625" s="25"/>
      <c r="L625" s="44"/>
      <c r="M625" s="44"/>
      <c r="N625" s="44"/>
      <c r="O625" s="42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</row>
    <row r="626" spans="1:63" ht="14.25" customHeight="1" x14ac:dyDescent="0.25">
      <c r="A626" s="41"/>
      <c r="B626" s="42"/>
      <c r="C626" s="42"/>
      <c r="D626" s="35"/>
      <c r="E626" s="25"/>
      <c r="F626" s="42"/>
      <c r="G626" s="30"/>
      <c r="H626" s="25"/>
      <c r="I626" s="43"/>
      <c r="J626" s="25"/>
      <c r="K626" s="25"/>
      <c r="L626" s="44"/>
      <c r="M626" s="44"/>
      <c r="N626" s="44"/>
      <c r="O626" s="42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</row>
    <row r="627" spans="1:63" ht="14.25" customHeight="1" x14ac:dyDescent="0.25">
      <c r="A627" s="41"/>
      <c r="B627" s="42"/>
      <c r="C627" s="42"/>
      <c r="D627" s="35"/>
      <c r="E627" s="25"/>
      <c r="F627" s="42"/>
      <c r="G627" s="30"/>
      <c r="H627" s="25"/>
      <c r="I627" s="43"/>
      <c r="J627" s="25"/>
      <c r="K627" s="25"/>
      <c r="L627" s="44"/>
      <c r="M627" s="44"/>
      <c r="N627" s="44"/>
      <c r="O627" s="42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</row>
    <row r="628" spans="1:63" ht="14.25" customHeight="1" x14ac:dyDescent="0.25">
      <c r="A628" s="41"/>
      <c r="B628" s="42"/>
      <c r="C628" s="42"/>
      <c r="D628" s="35"/>
      <c r="E628" s="25"/>
      <c r="F628" s="42"/>
      <c r="G628" s="30"/>
      <c r="H628" s="25"/>
      <c r="I628" s="43"/>
      <c r="J628" s="25"/>
      <c r="K628" s="25"/>
      <c r="L628" s="44"/>
      <c r="M628" s="44"/>
      <c r="N628" s="44"/>
      <c r="O628" s="42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</row>
    <row r="629" spans="1:63" ht="14.25" customHeight="1" x14ac:dyDescent="0.25">
      <c r="A629" s="41"/>
      <c r="B629" s="42"/>
      <c r="C629" s="42"/>
      <c r="D629" s="35"/>
      <c r="E629" s="25"/>
      <c r="F629" s="42"/>
      <c r="G629" s="30"/>
      <c r="H629" s="25"/>
      <c r="I629" s="43"/>
      <c r="J629" s="25"/>
      <c r="K629" s="25"/>
      <c r="L629" s="44"/>
      <c r="M629" s="44"/>
      <c r="N629" s="44"/>
      <c r="O629" s="42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</row>
    <row r="630" spans="1:63" ht="14.25" customHeight="1" x14ac:dyDescent="0.25">
      <c r="A630" s="41"/>
      <c r="B630" s="42"/>
      <c r="C630" s="42"/>
      <c r="D630" s="35"/>
      <c r="E630" s="25"/>
      <c r="F630" s="42"/>
      <c r="G630" s="30"/>
      <c r="H630" s="25"/>
      <c r="I630" s="43"/>
      <c r="J630" s="25"/>
      <c r="K630" s="25"/>
      <c r="L630" s="44"/>
      <c r="M630" s="44"/>
      <c r="N630" s="44"/>
      <c r="O630" s="42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</row>
    <row r="631" spans="1:63" ht="14.25" customHeight="1" x14ac:dyDescent="0.25">
      <c r="A631" s="41"/>
      <c r="B631" s="42"/>
      <c r="C631" s="42"/>
      <c r="D631" s="35"/>
      <c r="E631" s="25"/>
      <c r="F631" s="42"/>
      <c r="G631" s="30"/>
      <c r="H631" s="25"/>
      <c r="I631" s="43"/>
      <c r="J631" s="25"/>
      <c r="K631" s="25"/>
      <c r="L631" s="44"/>
      <c r="M631" s="44"/>
      <c r="N631" s="44"/>
      <c r="O631" s="42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</row>
    <row r="632" spans="1:63" ht="14.25" customHeight="1" x14ac:dyDescent="0.25">
      <c r="A632" s="41"/>
      <c r="B632" s="42"/>
      <c r="C632" s="42"/>
      <c r="D632" s="35"/>
      <c r="E632" s="25"/>
      <c r="F632" s="42"/>
      <c r="G632" s="30"/>
      <c r="H632" s="25"/>
      <c r="I632" s="43"/>
      <c r="J632" s="25"/>
      <c r="K632" s="25"/>
      <c r="L632" s="44"/>
      <c r="M632" s="44"/>
      <c r="N632" s="44"/>
      <c r="O632" s="42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</row>
    <row r="633" spans="1:63" ht="14.25" customHeight="1" x14ac:dyDescent="0.25">
      <c r="A633" s="41"/>
      <c r="B633" s="42"/>
      <c r="C633" s="42"/>
      <c r="D633" s="35"/>
      <c r="E633" s="25"/>
      <c r="F633" s="42"/>
      <c r="G633" s="30"/>
      <c r="H633" s="25"/>
      <c r="I633" s="43"/>
      <c r="J633" s="25"/>
      <c r="K633" s="25"/>
      <c r="L633" s="44"/>
      <c r="M633" s="44"/>
      <c r="N633" s="44"/>
      <c r="O633" s="42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</row>
    <row r="634" spans="1:63" ht="14.25" customHeight="1" x14ac:dyDescent="0.25">
      <c r="A634" s="41"/>
      <c r="B634" s="42"/>
      <c r="C634" s="42"/>
      <c r="D634" s="35"/>
      <c r="E634" s="25"/>
      <c r="F634" s="42"/>
      <c r="G634" s="30"/>
      <c r="H634" s="25"/>
      <c r="I634" s="43"/>
      <c r="J634" s="25"/>
      <c r="K634" s="25"/>
      <c r="L634" s="44"/>
      <c r="M634" s="44"/>
      <c r="N634" s="44"/>
      <c r="O634" s="42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</row>
    <row r="635" spans="1:63" ht="14.25" customHeight="1" x14ac:dyDescent="0.25">
      <c r="A635" s="41"/>
      <c r="B635" s="42"/>
      <c r="C635" s="42"/>
      <c r="D635" s="35"/>
      <c r="E635" s="25"/>
      <c r="F635" s="42"/>
      <c r="G635" s="30"/>
      <c r="H635" s="25"/>
      <c r="I635" s="43"/>
      <c r="J635" s="25"/>
      <c r="K635" s="25"/>
      <c r="L635" s="44"/>
      <c r="M635" s="44"/>
      <c r="N635" s="44"/>
      <c r="O635" s="42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</row>
    <row r="636" spans="1:63" ht="14.25" customHeight="1" x14ac:dyDescent="0.25">
      <c r="A636" s="41"/>
      <c r="B636" s="42"/>
      <c r="C636" s="42"/>
      <c r="D636" s="35"/>
      <c r="E636" s="25"/>
      <c r="F636" s="42"/>
      <c r="G636" s="30"/>
      <c r="H636" s="25"/>
      <c r="I636" s="43"/>
      <c r="J636" s="25"/>
      <c r="K636" s="25"/>
      <c r="L636" s="44"/>
      <c r="M636" s="44"/>
      <c r="N636" s="44"/>
      <c r="O636" s="42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</row>
    <row r="637" spans="1:63" ht="14.25" customHeight="1" x14ac:dyDescent="0.25">
      <c r="A637" s="41"/>
      <c r="B637" s="42"/>
      <c r="C637" s="42"/>
      <c r="D637" s="35"/>
      <c r="E637" s="25"/>
      <c r="F637" s="42"/>
      <c r="G637" s="30"/>
      <c r="H637" s="25"/>
      <c r="I637" s="43"/>
      <c r="J637" s="25"/>
      <c r="K637" s="25"/>
      <c r="L637" s="44"/>
      <c r="M637" s="44"/>
      <c r="N637" s="44"/>
      <c r="O637" s="42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</row>
    <row r="638" spans="1:63" ht="14.25" customHeight="1" x14ac:dyDescent="0.25">
      <c r="A638" s="41"/>
      <c r="B638" s="42"/>
      <c r="C638" s="42"/>
      <c r="D638" s="35"/>
      <c r="E638" s="25"/>
      <c r="F638" s="42"/>
      <c r="G638" s="30"/>
      <c r="H638" s="25"/>
      <c r="I638" s="43"/>
      <c r="J638" s="25"/>
      <c r="K638" s="25"/>
      <c r="L638" s="44"/>
      <c r="M638" s="44"/>
      <c r="N638" s="44"/>
      <c r="O638" s="42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</row>
    <row r="639" spans="1:63" ht="14.25" customHeight="1" x14ac:dyDescent="0.25">
      <c r="A639" s="41"/>
      <c r="B639" s="42"/>
      <c r="C639" s="42"/>
      <c r="D639" s="35"/>
      <c r="E639" s="25"/>
      <c r="F639" s="42"/>
      <c r="G639" s="30"/>
      <c r="H639" s="25"/>
      <c r="I639" s="43"/>
      <c r="J639" s="25"/>
      <c r="K639" s="25"/>
      <c r="L639" s="44"/>
      <c r="M639" s="44"/>
      <c r="N639" s="44"/>
      <c r="O639" s="42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</row>
    <row r="640" spans="1:63" ht="14.25" customHeight="1" x14ac:dyDescent="0.25">
      <c r="A640" s="41"/>
      <c r="B640" s="42"/>
      <c r="C640" s="42"/>
      <c r="D640" s="35"/>
      <c r="E640" s="25"/>
      <c r="F640" s="42"/>
      <c r="G640" s="30"/>
      <c r="H640" s="25"/>
      <c r="I640" s="43"/>
      <c r="J640" s="25"/>
      <c r="K640" s="25"/>
      <c r="L640" s="44"/>
      <c r="M640" s="44"/>
      <c r="N640" s="44"/>
      <c r="O640" s="42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</row>
    <row r="641" spans="1:63" ht="14.25" customHeight="1" x14ac:dyDescent="0.25">
      <c r="A641" s="41"/>
      <c r="B641" s="42"/>
      <c r="C641" s="42"/>
      <c r="D641" s="35"/>
      <c r="E641" s="25"/>
      <c r="F641" s="42"/>
      <c r="G641" s="30"/>
      <c r="H641" s="25"/>
      <c r="I641" s="43"/>
      <c r="J641" s="25"/>
      <c r="K641" s="25"/>
      <c r="L641" s="44"/>
      <c r="M641" s="44"/>
      <c r="N641" s="44"/>
      <c r="O641" s="42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</row>
    <row r="642" spans="1:63" ht="14.25" customHeight="1" x14ac:dyDescent="0.25">
      <c r="A642" s="41"/>
      <c r="B642" s="42"/>
      <c r="C642" s="42"/>
      <c r="D642" s="35"/>
      <c r="E642" s="25"/>
      <c r="F642" s="42"/>
      <c r="G642" s="30"/>
      <c r="H642" s="25"/>
      <c r="I642" s="43"/>
      <c r="J642" s="25"/>
      <c r="K642" s="25"/>
      <c r="L642" s="44"/>
      <c r="M642" s="44"/>
      <c r="N642" s="44"/>
      <c r="O642" s="42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</row>
    <row r="643" spans="1:63" ht="14.25" customHeight="1" x14ac:dyDescent="0.25">
      <c r="A643" s="41"/>
      <c r="B643" s="42"/>
      <c r="C643" s="42"/>
      <c r="D643" s="35"/>
      <c r="E643" s="25"/>
      <c r="F643" s="42"/>
      <c r="G643" s="30"/>
      <c r="H643" s="25"/>
      <c r="I643" s="43"/>
      <c r="J643" s="25"/>
      <c r="K643" s="25"/>
      <c r="L643" s="44"/>
      <c r="M643" s="44"/>
      <c r="N643" s="44"/>
      <c r="O643" s="42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</row>
    <row r="644" spans="1:63" ht="14.25" customHeight="1" x14ac:dyDescent="0.25">
      <c r="A644" s="41"/>
      <c r="B644" s="42"/>
      <c r="C644" s="42"/>
      <c r="D644" s="35"/>
      <c r="E644" s="25"/>
      <c r="F644" s="42"/>
      <c r="G644" s="30"/>
      <c r="H644" s="25"/>
      <c r="I644" s="43"/>
      <c r="J644" s="25"/>
      <c r="K644" s="25"/>
      <c r="L644" s="44"/>
      <c r="M644" s="44"/>
      <c r="N644" s="44"/>
      <c r="O644" s="42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</row>
    <row r="645" spans="1:63" ht="14.25" customHeight="1" x14ac:dyDescent="0.25">
      <c r="A645" s="41"/>
      <c r="B645" s="42"/>
      <c r="C645" s="42"/>
      <c r="D645" s="35"/>
      <c r="E645" s="25"/>
      <c r="F645" s="42"/>
      <c r="G645" s="30"/>
      <c r="H645" s="25"/>
      <c r="I645" s="43"/>
      <c r="J645" s="25"/>
      <c r="K645" s="25"/>
      <c r="L645" s="44"/>
      <c r="M645" s="44"/>
      <c r="N645" s="44"/>
      <c r="O645" s="42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</row>
    <row r="646" spans="1:63" ht="14.25" customHeight="1" x14ac:dyDescent="0.25">
      <c r="A646" s="41"/>
      <c r="B646" s="42"/>
      <c r="C646" s="42"/>
      <c r="D646" s="35"/>
      <c r="E646" s="25"/>
      <c r="F646" s="42"/>
      <c r="G646" s="30"/>
      <c r="H646" s="25"/>
      <c r="I646" s="43"/>
      <c r="J646" s="25"/>
      <c r="K646" s="25"/>
      <c r="L646" s="44"/>
      <c r="M646" s="44"/>
      <c r="N646" s="44"/>
      <c r="O646" s="42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</row>
    <row r="647" spans="1:63" ht="14.25" customHeight="1" x14ac:dyDescent="0.25">
      <c r="A647" s="41"/>
      <c r="B647" s="42"/>
      <c r="C647" s="42"/>
      <c r="D647" s="35"/>
      <c r="E647" s="25"/>
      <c r="F647" s="42"/>
      <c r="G647" s="30"/>
      <c r="H647" s="25"/>
      <c r="I647" s="43"/>
      <c r="J647" s="25"/>
      <c r="K647" s="25"/>
      <c r="L647" s="44"/>
      <c r="M647" s="44"/>
      <c r="N647" s="44"/>
      <c r="O647" s="42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</row>
    <row r="648" spans="1:63" ht="14.25" customHeight="1" x14ac:dyDescent="0.25">
      <c r="A648" s="41"/>
      <c r="B648" s="42"/>
      <c r="C648" s="42"/>
      <c r="D648" s="35"/>
      <c r="E648" s="25"/>
      <c r="F648" s="42"/>
      <c r="G648" s="30"/>
      <c r="H648" s="25"/>
      <c r="I648" s="43"/>
      <c r="J648" s="25"/>
      <c r="K648" s="25"/>
      <c r="L648" s="44"/>
      <c r="M648" s="44"/>
      <c r="N648" s="44"/>
      <c r="O648" s="42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</row>
    <row r="649" spans="1:63" ht="14.25" customHeight="1" x14ac:dyDescent="0.25">
      <c r="A649" s="41"/>
      <c r="B649" s="42"/>
      <c r="C649" s="42"/>
      <c r="D649" s="35"/>
      <c r="E649" s="25"/>
      <c r="F649" s="42"/>
      <c r="G649" s="30"/>
      <c r="H649" s="25"/>
      <c r="I649" s="43"/>
      <c r="J649" s="25"/>
      <c r="K649" s="25"/>
      <c r="L649" s="44"/>
      <c r="M649" s="44"/>
      <c r="N649" s="44"/>
      <c r="O649" s="42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</row>
    <row r="650" spans="1:63" ht="14.25" customHeight="1" x14ac:dyDescent="0.25">
      <c r="A650" s="41"/>
      <c r="B650" s="42"/>
      <c r="C650" s="42"/>
      <c r="D650" s="35"/>
      <c r="E650" s="25"/>
      <c r="F650" s="42"/>
      <c r="G650" s="30"/>
      <c r="H650" s="25"/>
      <c r="I650" s="43"/>
      <c r="J650" s="25"/>
      <c r="K650" s="25"/>
      <c r="L650" s="44"/>
      <c r="M650" s="44"/>
      <c r="N650" s="44"/>
      <c r="O650" s="42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</row>
    <row r="651" spans="1:63" ht="14.25" customHeight="1" x14ac:dyDescent="0.25">
      <c r="A651" s="41"/>
      <c r="B651" s="42"/>
      <c r="C651" s="42"/>
      <c r="D651" s="35"/>
      <c r="E651" s="25"/>
      <c r="F651" s="42"/>
      <c r="G651" s="30"/>
      <c r="H651" s="25"/>
      <c r="I651" s="43"/>
      <c r="J651" s="25"/>
      <c r="K651" s="25"/>
      <c r="L651" s="44"/>
      <c r="M651" s="44"/>
      <c r="N651" s="44"/>
      <c r="O651" s="42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</row>
    <row r="652" spans="1:63" ht="14.25" customHeight="1" x14ac:dyDescent="0.25">
      <c r="A652" s="41"/>
      <c r="B652" s="42"/>
      <c r="C652" s="42"/>
      <c r="D652" s="35"/>
      <c r="E652" s="25"/>
      <c r="F652" s="42"/>
      <c r="G652" s="30"/>
      <c r="H652" s="25"/>
      <c r="I652" s="43"/>
      <c r="J652" s="25"/>
      <c r="K652" s="25"/>
      <c r="L652" s="44"/>
      <c r="M652" s="44"/>
      <c r="N652" s="44"/>
      <c r="O652" s="42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</row>
    <row r="653" spans="1:63" ht="14.25" customHeight="1" x14ac:dyDescent="0.25">
      <c r="A653" s="41"/>
      <c r="B653" s="42"/>
      <c r="C653" s="42"/>
      <c r="D653" s="35"/>
      <c r="E653" s="25"/>
      <c r="F653" s="42"/>
      <c r="G653" s="30"/>
      <c r="H653" s="25"/>
      <c r="I653" s="43"/>
      <c r="J653" s="25"/>
      <c r="K653" s="25"/>
      <c r="L653" s="44"/>
      <c r="M653" s="44"/>
      <c r="N653" s="44"/>
      <c r="O653" s="42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</row>
    <row r="654" spans="1:63" ht="14.25" customHeight="1" x14ac:dyDescent="0.25">
      <c r="A654" s="41"/>
      <c r="B654" s="42"/>
      <c r="C654" s="42"/>
      <c r="D654" s="35"/>
      <c r="E654" s="25"/>
      <c r="F654" s="42"/>
      <c r="G654" s="30"/>
      <c r="H654" s="25"/>
      <c r="I654" s="43"/>
      <c r="J654" s="25"/>
      <c r="K654" s="25"/>
      <c r="L654" s="44"/>
      <c r="M654" s="44"/>
      <c r="N654" s="44"/>
      <c r="O654" s="42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</row>
    <row r="655" spans="1:63" ht="14.25" customHeight="1" x14ac:dyDescent="0.25">
      <c r="A655" s="41"/>
      <c r="B655" s="42"/>
      <c r="C655" s="42"/>
      <c r="D655" s="35"/>
      <c r="E655" s="25"/>
      <c r="F655" s="42"/>
      <c r="G655" s="30"/>
      <c r="H655" s="25"/>
      <c r="I655" s="43"/>
      <c r="J655" s="25"/>
      <c r="K655" s="25"/>
      <c r="L655" s="44"/>
      <c r="M655" s="44"/>
      <c r="N655" s="44"/>
      <c r="O655" s="42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</row>
    <row r="656" spans="1:63" ht="14.25" customHeight="1" x14ac:dyDescent="0.25">
      <c r="A656" s="41"/>
      <c r="B656" s="42"/>
      <c r="C656" s="42"/>
      <c r="D656" s="35"/>
      <c r="E656" s="25"/>
      <c r="F656" s="42"/>
      <c r="G656" s="30"/>
      <c r="H656" s="25"/>
      <c r="I656" s="43"/>
      <c r="J656" s="25"/>
      <c r="K656" s="25"/>
      <c r="L656" s="44"/>
      <c r="M656" s="44"/>
      <c r="N656" s="44"/>
      <c r="O656" s="42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</row>
    <row r="657" spans="1:63" ht="14.25" customHeight="1" x14ac:dyDescent="0.25">
      <c r="A657" s="41"/>
      <c r="B657" s="42"/>
      <c r="C657" s="42"/>
      <c r="D657" s="35"/>
      <c r="E657" s="25"/>
      <c r="F657" s="42"/>
      <c r="G657" s="30"/>
      <c r="H657" s="25"/>
      <c r="I657" s="43"/>
      <c r="J657" s="25"/>
      <c r="K657" s="25"/>
      <c r="L657" s="44"/>
      <c r="M657" s="44"/>
      <c r="N657" s="44"/>
      <c r="O657" s="42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</row>
    <row r="658" spans="1:63" ht="14.25" customHeight="1" x14ac:dyDescent="0.25">
      <c r="A658" s="41"/>
      <c r="B658" s="42"/>
      <c r="C658" s="42"/>
      <c r="D658" s="35"/>
      <c r="E658" s="25"/>
      <c r="F658" s="42"/>
      <c r="G658" s="30"/>
      <c r="H658" s="25"/>
      <c r="I658" s="43"/>
      <c r="J658" s="25"/>
      <c r="K658" s="25"/>
      <c r="L658" s="44"/>
      <c r="M658" s="44"/>
      <c r="N658" s="44"/>
      <c r="O658" s="42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</row>
    <row r="659" spans="1:63" ht="14.25" customHeight="1" x14ac:dyDescent="0.25">
      <c r="A659" s="41"/>
      <c r="B659" s="42"/>
      <c r="C659" s="42"/>
      <c r="D659" s="35"/>
      <c r="E659" s="25"/>
      <c r="F659" s="42"/>
      <c r="G659" s="30"/>
      <c r="H659" s="25"/>
      <c r="I659" s="43"/>
      <c r="J659" s="25"/>
      <c r="K659" s="25"/>
      <c r="L659" s="44"/>
      <c r="M659" s="44"/>
      <c r="N659" s="44"/>
      <c r="O659" s="42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</row>
    <row r="660" spans="1:63" ht="14.25" customHeight="1" x14ac:dyDescent="0.25">
      <c r="A660" s="41"/>
      <c r="B660" s="42"/>
      <c r="C660" s="42"/>
      <c r="D660" s="35"/>
      <c r="E660" s="25"/>
      <c r="F660" s="42"/>
      <c r="G660" s="30"/>
      <c r="H660" s="25"/>
      <c r="I660" s="43"/>
      <c r="J660" s="25"/>
      <c r="K660" s="25"/>
      <c r="L660" s="44"/>
      <c r="M660" s="44"/>
      <c r="N660" s="44"/>
      <c r="O660" s="42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</row>
    <row r="661" spans="1:63" ht="14.25" customHeight="1" x14ac:dyDescent="0.25">
      <c r="A661" s="41"/>
      <c r="B661" s="42"/>
      <c r="C661" s="42"/>
      <c r="D661" s="35"/>
      <c r="E661" s="25"/>
      <c r="F661" s="42"/>
      <c r="G661" s="30"/>
      <c r="H661" s="25"/>
      <c r="I661" s="43"/>
      <c r="J661" s="25"/>
      <c r="K661" s="25"/>
      <c r="L661" s="44"/>
      <c r="M661" s="44"/>
      <c r="N661" s="44"/>
      <c r="O661" s="42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</row>
    <row r="662" spans="1:63" ht="14.25" customHeight="1" x14ac:dyDescent="0.25">
      <c r="A662" s="41"/>
      <c r="B662" s="42"/>
      <c r="C662" s="42"/>
      <c r="D662" s="35"/>
      <c r="E662" s="25"/>
      <c r="F662" s="42"/>
      <c r="G662" s="30"/>
      <c r="H662" s="25"/>
      <c r="I662" s="43"/>
      <c r="J662" s="25"/>
      <c r="K662" s="25"/>
      <c r="L662" s="44"/>
      <c r="M662" s="44"/>
      <c r="N662" s="44"/>
      <c r="O662" s="42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</row>
    <row r="663" spans="1:63" ht="14.25" customHeight="1" x14ac:dyDescent="0.25">
      <c r="A663" s="41"/>
      <c r="B663" s="42"/>
      <c r="C663" s="42"/>
      <c r="D663" s="35"/>
      <c r="E663" s="25"/>
      <c r="F663" s="42"/>
      <c r="G663" s="30"/>
      <c r="H663" s="25"/>
      <c r="I663" s="43"/>
      <c r="J663" s="25"/>
      <c r="K663" s="25"/>
      <c r="L663" s="44"/>
      <c r="M663" s="44"/>
      <c r="N663" s="44"/>
      <c r="O663" s="42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</row>
    <row r="664" spans="1:63" ht="14.25" customHeight="1" x14ac:dyDescent="0.25">
      <c r="A664" s="41"/>
      <c r="B664" s="42"/>
      <c r="C664" s="42"/>
      <c r="D664" s="35"/>
      <c r="E664" s="25"/>
      <c r="F664" s="42"/>
      <c r="G664" s="30"/>
      <c r="H664" s="25"/>
      <c r="I664" s="43"/>
      <c r="J664" s="25"/>
      <c r="K664" s="25"/>
      <c r="L664" s="44"/>
      <c r="M664" s="44"/>
      <c r="N664" s="44"/>
      <c r="O664" s="42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</row>
    <row r="665" spans="1:63" ht="14.25" customHeight="1" x14ac:dyDescent="0.25">
      <c r="A665" s="41"/>
      <c r="B665" s="42"/>
      <c r="C665" s="42"/>
      <c r="D665" s="35"/>
      <c r="E665" s="25"/>
      <c r="F665" s="42"/>
      <c r="G665" s="30"/>
      <c r="H665" s="25"/>
      <c r="I665" s="43"/>
      <c r="J665" s="25"/>
      <c r="K665" s="25"/>
      <c r="L665" s="44"/>
      <c r="M665" s="44"/>
      <c r="N665" s="44"/>
      <c r="O665" s="42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</row>
    <row r="666" spans="1:63" ht="14.25" customHeight="1" x14ac:dyDescent="0.25">
      <c r="A666" s="41"/>
      <c r="B666" s="42"/>
      <c r="C666" s="42"/>
      <c r="D666" s="35"/>
      <c r="E666" s="25"/>
      <c r="F666" s="42"/>
      <c r="G666" s="30"/>
      <c r="H666" s="25"/>
      <c r="I666" s="43"/>
      <c r="J666" s="25"/>
      <c r="K666" s="25"/>
      <c r="L666" s="44"/>
      <c r="M666" s="44"/>
      <c r="N666" s="44"/>
      <c r="O666" s="42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</row>
    <row r="667" spans="1:63" ht="14.25" customHeight="1" x14ac:dyDescent="0.25">
      <c r="A667" s="41"/>
      <c r="B667" s="42"/>
      <c r="C667" s="42"/>
      <c r="D667" s="35"/>
      <c r="E667" s="25"/>
      <c r="F667" s="42"/>
      <c r="G667" s="30"/>
      <c r="H667" s="25"/>
      <c r="I667" s="43"/>
      <c r="J667" s="25"/>
      <c r="K667" s="25"/>
      <c r="L667" s="44"/>
      <c r="M667" s="44"/>
      <c r="N667" s="44"/>
      <c r="O667" s="42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</row>
    <row r="668" spans="1:63" ht="14.25" customHeight="1" x14ac:dyDescent="0.25">
      <c r="A668" s="41"/>
      <c r="B668" s="42"/>
      <c r="C668" s="42"/>
      <c r="D668" s="35"/>
      <c r="E668" s="25"/>
      <c r="F668" s="42"/>
      <c r="G668" s="30"/>
      <c r="H668" s="25"/>
      <c r="I668" s="43"/>
      <c r="J668" s="25"/>
      <c r="K668" s="25"/>
      <c r="L668" s="44"/>
      <c r="M668" s="44"/>
      <c r="N668" s="44"/>
      <c r="O668" s="42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</row>
    <row r="669" spans="1:63" ht="14.25" customHeight="1" x14ac:dyDescent="0.25">
      <c r="A669" s="41"/>
      <c r="B669" s="42"/>
      <c r="C669" s="42"/>
      <c r="D669" s="35"/>
      <c r="E669" s="25"/>
      <c r="F669" s="42"/>
      <c r="G669" s="30"/>
      <c r="H669" s="25"/>
      <c r="I669" s="43"/>
      <c r="J669" s="25"/>
      <c r="K669" s="25"/>
      <c r="L669" s="44"/>
      <c r="M669" s="44"/>
      <c r="N669" s="44"/>
      <c r="O669" s="42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</row>
    <row r="670" spans="1:63" ht="14.25" customHeight="1" x14ac:dyDescent="0.25">
      <c r="A670" s="41"/>
      <c r="B670" s="42"/>
      <c r="C670" s="42"/>
      <c r="D670" s="35"/>
      <c r="E670" s="25"/>
      <c r="F670" s="42"/>
      <c r="G670" s="30"/>
      <c r="H670" s="25"/>
      <c r="I670" s="43"/>
      <c r="J670" s="25"/>
      <c r="K670" s="25"/>
      <c r="L670" s="44"/>
      <c r="M670" s="44"/>
      <c r="N670" s="44"/>
      <c r="O670" s="42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</row>
    <row r="671" spans="1:63" ht="14.25" customHeight="1" x14ac:dyDescent="0.25">
      <c r="A671" s="41"/>
      <c r="B671" s="42"/>
      <c r="C671" s="42"/>
      <c r="D671" s="35"/>
      <c r="E671" s="25"/>
      <c r="F671" s="42"/>
      <c r="G671" s="30"/>
      <c r="H671" s="25"/>
      <c r="I671" s="43"/>
      <c r="J671" s="25"/>
      <c r="K671" s="25"/>
      <c r="L671" s="44"/>
      <c r="M671" s="44"/>
      <c r="N671" s="44"/>
      <c r="O671" s="42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</row>
    <row r="672" spans="1:63" ht="14.25" customHeight="1" x14ac:dyDescent="0.25">
      <c r="A672" s="41"/>
      <c r="B672" s="42"/>
      <c r="C672" s="42"/>
      <c r="D672" s="35"/>
      <c r="E672" s="25"/>
      <c r="F672" s="42"/>
      <c r="G672" s="30"/>
      <c r="H672" s="25"/>
      <c r="I672" s="43"/>
      <c r="J672" s="25"/>
      <c r="K672" s="25"/>
      <c r="L672" s="44"/>
      <c r="M672" s="44"/>
      <c r="N672" s="44"/>
      <c r="O672" s="42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</row>
    <row r="673" spans="1:63" ht="14.25" customHeight="1" x14ac:dyDescent="0.25">
      <c r="A673" s="41"/>
      <c r="B673" s="42"/>
      <c r="C673" s="42"/>
      <c r="D673" s="35"/>
      <c r="E673" s="25"/>
      <c r="F673" s="42"/>
      <c r="G673" s="30"/>
      <c r="H673" s="25"/>
      <c r="I673" s="43"/>
      <c r="J673" s="25"/>
      <c r="K673" s="25"/>
      <c r="L673" s="44"/>
      <c r="M673" s="44"/>
      <c r="N673" s="44"/>
      <c r="O673" s="42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</row>
    <row r="674" spans="1:63" ht="14.25" customHeight="1" x14ac:dyDescent="0.25">
      <c r="A674" s="41"/>
      <c r="B674" s="42"/>
      <c r="C674" s="42"/>
      <c r="D674" s="35"/>
      <c r="E674" s="25"/>
      <c r="F674" s="42"/>
      <c r="G674" s="30"/>
      <c r="H674" s="25"/>
      <c r="I674" s="43"/>
      <c r="J674" s="25"/>
      <c r="K674" s="25"/>
      <c r="L674" s="44"/>
      <c r="M674" s="44"/>
      <c r="N674" s="44"/>
      <c r="O674" s="42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</row>
    <row r="675" spans="1:63" ht="14.25" customHeight="1" x14ac:dyDescent="0.25">
      <c r="A675" s="41"/>
      <c r="B675" s="42"/>
      <c r="C675" s="42"/>
      <c r="D675" s="35"/>
      <c r="E675" s="25"/>
      <c r="F675" s="42"/>
      <c r="G675" s="30"/>
      <c r="H675" s="25"/>
      <c r="I675" s="43"/>
      <c r="J675" s="25"/>
      <c r="K675" s="25"/>
      <c r="L675" s="44"/>
      <c r="M675" s="44"/>
      <c r="N675" s="44"/>
      <c r="O675" s="42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</row>
    <row r="676" spans="1:63" ht="14.25" customHeight="1" x14ac:dyDescent="0.25">
      <c r="A676" s="41"/>
      <c r="B676" s="42"/>
      <c r="C676" s="42"/>
      <c r="D676" s="35"/>
      <c r="E676" s="25"/>
      <c r="F676" s="42"/>
      <c r="G676" s="30"/>
      <c r="H676" s="25"/>
      <c r="I676" s="43"/>
      <c r="J676" s="25"/>
      <c r="K676" s="25"/>
      <c r="L676" s="44"/>
      <c r="M676" s="44"/>
      <c r="N676" s="44"/>
      <c r="O676" s="42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</row>
    <row r="677" spans="1:63" ht="14.25" customHeight="1" x14ac:dyDescent="0.25">
      <c r="A677" s="41"/>
      <c r="B677" s="42"/>
      <c r="C677" s="42"/>
      <c r="D677" s="35"/>
      <c r="E677" s="25"/>
      <c r="F677" s="42"/>
      <c r="G677" s="30"/>
      <c r="H677" s="25"/>
      <c r="I677" s="43"/>
      <c r="J677" s="25"/>
      <c r="K677" s="25"/>
      <c r="L677" s="44"/>
      <c r="M677" s="44"/>
      <c r="N677" s="44"/>
      <c r="O677" s="42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</row>
    <row r="678" spans="1:63" ht="14.25" customHeight="1" x14ac:dyDescent="0.25">
      <c r="A678" s="41"/>
      <c r="B678" s="42"/>
      <c r="C678" s="42"/>
      <c r="D678" s="35"/>
      <c r="E678" s="25"/>
      <c r="F678" s="42"/>
      <c r="G678" s="30"/>
      <c r="H678" s="25"/>
      <c r="I678" s="43"/>
      <c r="J678" s="25"/>
      <c r="K678" s="25"/>
      <c r="L678" s="44"/>
      <c r="M678" s="44"/>
      <c r="N678" s="44"/>
      <c r="O678" s="42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</row>
    <row r="679" spans="1:63" ht="14.25" customHeight="1" x14ac:dyDescent="0.25">
      <c r="A679" s="41"/>
      <c r="B679" s="42"/>
      <c r="C679" s="42"/>
      <c r="D679" s="35"/>
      <c r="E679" s="25"/>
      <c r="F679" s="42"/>
      <c r="G679" s="30"/>
      <c r="H679" s="25"/>
      <c r="I679" s="43"/>
      <c r="J679" s="25"/>
      <c r="K679" s="25"/>
      <c r="L679" s="44"/>
      <c r="M679" s="44"/>
      <c r="N679" s="44"/>
      <c r="O679" s="42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</row>
    <row r="680" spans="1:63" ht="14.25" customHeight="1" x14ac:dyDescent="0.25">
      <c r="A680" s="41"/>
      <c r="B680" s="42"/>
      <c r="C680" s="42"/>
      <c r="D680" s="35"/>
      <c r="E680" s="25"/>
      <c r="F680" s="42"/>
      <c r="G680" s="30"/>
      <c r="H680" s="25"/>
      <c r="I680" s="43"/>
      <c r="J680" s="25"/>
      <c r="K680" s="25"/>
      <c r="L680" s="44"/>
      <c r="M680" s="44"/>
      <c r="N680" s="44"/>
      <c r="O680" s="42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</row>
    <row r="681" spans="1:63" ht="14.25" customHeight="1" x14ac:dyDescent="0.25">
      <c r="A681" s="41"/>
      <c r="B681" s="42"/>
      <c r="C681" s="42"/>
      <c r="D681" s="35"/>
      <c r="E681" s="25"/>
      <c r="F681" s="42"/>
      <c r="G681" s="30"/>
      <c r="H681" s="25"/>
      <c r="I681" s="43"/>
      <c r="J681" s="25"/>
      <c r="K681" s="25"/>
      <c r="L681" s="44"/>
      <c r="M681" s="44"/>
      <c r="N681" s="44"/>
      <c r="O681" s="42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</row>
    <row r="682" spans="1:63" ht="14.25" customHeight="1" x14ac:dyDescent="0.25">
      <c r="A682" s="41"/>
      <c r="B682" s="42"/>
      <c r="C682" s="42"/>
      <c r="D682" s="35"/>
      <c r="E682" s="25"/>
      <c r="F682" s="42"/>
      <c r="G682" s="30"/>
      <c r="H682" s="25"/>
      <c r="I682" s="43"/>
      <c r="J682" s="25"/>
      <c r="K682" s="25"/>
      <c r="L682" s="44"/>
      <c r="M682" s="44"/>
      <c r="N682" s="44"/>
      <c r="O682" s="42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</row>
    <row r="683" spans="1:63" ht="14.25" customHeight="1" x14ac:dyDescent="0.25">
      <c r="A683" s="41"/>
      <c r="B683" s="42"/>
      <c r="C683" s="42"/>
      <c r="D683" s="35"/>
      <c r="E683" s="25"/>
      <c r="F683" s="42"/>
      <c r="G683" s="30"/>
      <c r="H683" s="25"/>
      <c r="I683" s="43"/>
      <c r="J683" s="25"/>
      <c r="K683" s="25"/>
      <c r="L683" s="44"/>
      <c r="M683" s="44"/>
      <c r="N683" s="44"/>
      <c r="O683" s="42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</row>
    <row r="684" spans="1:63" ht="14.25" customHeight="1" x14ac:dyDescent="0.25">
      <c r="A684" s="41"/>
      <c r="B684" s="42"/>
      <c r="C684" s="42"/>
      <c r="D684" s="35"/>
      <c r="E684" s="25"/>
      <c r="F684" s="42"/>
      <c r="G684" s="30"/>
      <c r="H684" s="25"/>
      <c r="I684" s="43"/>
      <c r="J684" s="25"/>
      <c r="K684" s="25"/>
      <c r="L684" s="44"/>
      <c r="M684" s="44"/>
      <c r="N684" s="44"/>
      <c r="O684" s="42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</row>
    <row r="685" spans="1:63" ht="14.25" customHeight="1" x14ac:dyDescent="0.25">
      <c r="A685" s="41"/>
      <c r="B685" s="42"/>
      <c r="C685" s="42"/>
      <c r="D685" s="35"/>
      <c r="E685" s="25"/>
      <c r="F685" s="42"/>
      <c r="G685" s="30"/>
      <c r="H685" s="25"/>
      <c r="I685" s="43"/>
      <c r="J685" s="25"/>
      <c r="K685" s="25"/>
      <c r="L685" s="44"/>
      <c r="M685" s="44"/>
      <c r="N685" s="44"/>
      <c r="O685" s="42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</row>
    <row r="686" spans="1:63" ht="14.25" customHeight="1" x14ac:dyDescent="0.25">
      <c r="A686" s="41"/>
      <c r="B686" s="42"/>
      <c r="C686" s="42"/>
      <c r="D686" s="35"/>
      <c r="E686" s="25"/>
      <c r="F686" s="42"/>
      <c r="G686" s="30"/>
      <c r="H686" s="25"/>
      <c r="I686" s="43"/>
      <c r="J686" s="25"/>
      <c r="K686" s="25"/>
      <c r="L686" s="44"/>
      <c r="M686" s="44"/>
      <c r="N686" s="44"/>
      <c r="O686" s="42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</row>
    <row r="687" spans="1:63" ht="14.25" customHeight="1" x14ac:dyDescent="0.25">
      <c r="A687" s="41"/>
      <c r="B687" s="42"/>
      <c r="C687" s="42"/>
      <c r="D687" s="35"/>
      <c r="E687" s="25"/>
      <c r="F687" s="42"/>
      <c r="G687" s="30"/>
      <c r="H687" s="25"/>
      <c r="I687" s="43"/>
      <c r="J687" s="25"/>
      <c r="K687" s="25"/>
      <c r="L687" s="44"/>
      <c r="M687" s="44"/>
      <c r="N687" s="44"/>
      <c r="O687" s="42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</row>
    <row r="688" spans="1:63" ht="14.25" customHeight="1" x14ac:dyDescent="0.25">
      <c r="A688" s="41"/>
      <c r="B688" s="42"/>
      <c r="C688" s="42"/>
      <c r="D688" s="35"/>
      <c r="E688" s="25"/>
      <c r="F688" s="42"/>
      <c r="G688" s="30"/>
      <c r="H688" s="25"/>
      <c r="I688" s="43"/>
      <c r="J688" s="25"/>
      <c r="K688" s="25"/>
      <c r="L688" s="44"/>
      <c r="M688" s="44"/>
      <c r="N688" s="44"/>
      <c r="O688" s="42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</row>
    <row r="689" spans="1:63" ht="14.25" customHeight="1" x14ac:dyDescent="0.25">
      <c r="A689" s="41"/>
      <c r="B689" s="42"/>
      <c r="C689" s="42"/>
      <c r="D689" s="35"/>
      <c r="E689" s="25"/>
      <c r="F689" s="42"/>
      <c r="G689" s="30"/>
      <c r="H689" s="25"/>
      <c r="I689" s="43"/>
      <c r="J689" s="25"/>
      <c r="K689" s="25"/>
      <c r="L689" s="44"/>
      <c r="M689" s="44"/>
      <c r="N689" s="44"/>
      <c r="O689" s="42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</row>
    <row r="690" spans="1:63" ht="14.25" customHeight="1" x14ac:dyDescent="0.25">
      <c r="A690" s="41"/>
      <c r="B690" s="42"/>
      <c r="C690" s="42"/>
      <c r="D690" s="35"/>
      <c r="E690" s="25"/>
      <c r="F690" s="42"/>
      <c r="G690" s="30"/>
      <c r="H690" s="25"/>
      <c r="I690" s="43"/>
      <c r="J690" s="25"/>
      <c r="K690" s="25"/>
      <c r="L690" s="44"/>
      <c r="M690" s="44"/>
      <c r="N690" s="44"/>
      <c r="O690" s="42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</row>
    <row r="691" spans="1:63" ht="14.25" customHeight="1" x14ac:dyDescent="0.25">
      <c r="A691" s="41"/>
      <c r="B691" s="42"/>
      <c r="C691" s="42"/>
      <c r="D691" s="35"/>
      <c r="E691" s="25"/>
      <c r="F691" s="42"/>
      <c r="G691" s="30"/>
      <c r="H691" s="25"/>
      <c r="I691" s="43"/>
      <c r="J691" s="25"/>
      <c r="K691" s="25"/>
      <c r="L691" s="44"/>
      <c r="M691" s="44"/>
      <c r="N691" s="44"/>
      <c r="O691" s="42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</row>
    <row r="692" spans="1:63" ht="14.25" customHeight="1" x14ac:dyDescent="0.25">
      <c r="A692" s="41"/>
      <c r="B692" s="42"/>
      <c r="C692" s="42"/>
      <c r="D692" s="35"/>
      <c r="E692" s="25"/>
      <c r="F692" s="42"/>
      <c r="G692" s="30"/>
      <c r="H692" s="25"/>
      <c r="I692" s="43"/>
      <c r="J692" s="25"/>
      <c r="K692" s="25"/>
      <c r="L692" s="44"/>
      <c r="M692" s="44"/>
      <c r="N692" s="44"/>
      <c r="O692" s="42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</row>
    <row r="693" spans="1:63" ht="14.25" customHeight="1" x14ac:dyDescent="0.25">
      <c r="A693" s="41"/>
      <c r="B693" s="42"/>
      <c r="C693" s="42"/>
      <c r="D693" s="35"/>
      <c r="E693" s="25"/>
      <c r="F693" s="42"/>
      <c r="G693" s="30"/>
      <c r="H693" s="25"/>
      <c r="I693" s="43"/>
      <c r="J693" s="25"/>
      <c r="K693" s="25"/>
      <c r="L693" s="44"/>
      <c r="M693" s="44"/>
      <c r="N693" s="44"/>
      <c r="O693" s="42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</row>
    <row r="694" spans="1:63" ht="14.25" customHeight="1" x14ac:dyDescent="0.25">
      <c r="A694" s="41"/>
      <c r="B694" s="42"/>
      <c r="C694" s="42"/>
      <c r="D694" s="35"/>
      <c r="E694" s="25"/>
      <c r="F694" s="42"/>
      <c r="G694" s="30"/>
      <c r="H694" s="25"/>
      <c r="I694" s="43"/>
      <c r="J694" s="25"/>
      <c r="K694" s="25"/>
      <c r="L694" s="44"/>
      <c r="M694" s="44"/>
      <c r="N694" s="44"/>
      <c r="O694" s="42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</row>
    <row r="695" spans="1:63" ht="14.25" customHeight="1" x14ac:dyDescent="0.25">
      <c r="A695" s="41"/>
      <c r="B695" s="42"/>
      <c r="C695" s="42"/>
      <c r="D695" s="35"/>
      <c r="E695" s="25"/>
      <c r="F695" s="42"/>
      <c r="G695" s="30"/>
      <c r="H695" s="25"/>
      <c r="I695" s="43"/>
      <c r="J695" s="25"/>
      <c r="K695" s="25"/>
      <c r="L695" s="44"/>
      <c r="M695" s="44"/>
      <c r="N695" s="44"/>
      <c r="O695" s="42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</row>
    <row r="696" spans="1:63" ht="14.25" customHeight="1" x14ac:dyDescent="0.25">
      <c r="A696" s="41"/>
      <c r="B696" s="42"/>
      <c r="C696" s="42"/>
      <c r="D696" s="35"/>
      <c r="E696" s="25"/>
      <c r="F696" s="42"/>
      <c r="G696" s="30"/>
      <c r="H696" s="25"/>
      <c r="I696" s="43"/>
      <c r="J696" s="25"/>
      <c r="K696" s="25"/>
      <c r="L696" s="44"/>
      <c r="M696" s="44"/>
      <c r="N696" s="44"/>
      <c r="O696" s="42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</row>
    <row r="697" spans="1:63" ht="14.25" customHeight="1" x14ac:dyDescent="0.25">
      <c r="A697" s="41"/>
      <c r="B697" s="42"/>
      <c r="C697" s="42"/>
      <c r="D697" s="35"/>
      <c r="E697" s="25"/>
      <c r="F697" s="42"/>
      <c r="G697" s="30"/>
      <c r="H697" s="25"/>
      <c r="I697" s="43"/>
      <c r="J697" s="25"/>
      <c r="K697" s="25"/>
      <c r="L697" s="44"/>
      <c r="M697" s="44"/>
      <c r="N697" s="44"/>
      <c r="O697" s="42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</row>
    <row r="698" spans="1:63" ht="14.25" customHeight="1" x14ac:dyDescent="0.25">
      <c r="A698" s="41"/>
      <c r="B698" s="42"/>
      <c r="C698" s="42"/>
      <c r="D698" s="35"/>
      <c r="E698" s="25"/>
      <c r="F698" s="42"/>
      <c r="G698" s="30"/>
      <c r="H698" s="25"/>
      <c r="I698" s="43"/>
      <c r="J698" s="25"/>
      <c r="K698" s="25"/>
      <c r="L698" s="44"/>
      <c r="M698" s="44"/>
      <c r="N698" s="44"/>
      <c r="O698" s="42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</row>
    <row r="699" spans="1:63" ht="14.25" customHeight="1" x14ac:dyDescent="0.25">
      <c r="A699" s="41"/>
      <c r="B699" s="42"/>
      <c r="C699" s="42"/>
      <c r="D699" s="35"/>
      <c r="E699" s="25"/>
      <c r="F699" s="42"/>
      <c r="G699" s="30"/>
      <c r="H699" s="25"/>
      <c r="I699" s="43"/>
      <c r="J699" s="25"/>
      <c r="K699" s="25"/>
      <c r="L699" s="44"/>
      <c r="M699" s="44"/>
      <c r="N699" s="44"/>
      <c r="O699" s="42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</row>
    <row r="700" spans="1:63" ht="14.25" customHeight="1" x14ac:dyDescent="0.25">
      <c r="A700" s="41"/>
      <c r="B700" s="42"/>
      <c r="C700" s="42"/>
      <c r="D700" s="35"/>
      <c r="E700" s="25"/>
      <c r="F700" s="42"/>
      <c r="G700" s="30"/>
      <c r="H700" s="25"/>
      <c r="I700" s="43"/>
      <c r="J700" s="25"/>
      <c r="K700" s="25"/>
      <c r="L700" s="44"/>
      <c r="M700" s="44"/>
      <c r="N700" s="44"/>
      <c r="O700" s="42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</row>
    <row r="701" spans="1:63" ht="14.25" customHeight="1" x14ac:dyDescent="0.25">
      <c r="A701" s="41"/>
      <c r="B701" s="42"/>
      <c r="C701" s="42"/>
      <c r="D701" s="35"/>
      <c r="E701" s="25"/>
      <c r="F701" s="42"/>
      <c r="G701" s="30"/>
      <c r="H701" s="25"/>
      <c r="I701" s="43"/>
      <c r="J701" s="25"/>
      <c r="K701" s="25"/>
      <c r="L701" s="44"/>
      <c r="M701" s="44"/>
      <c r="N701" s="44"/>
      <c r="O701" s="42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</row>
    <row r="702" spans="1:63" ht="14.25" customHeight="1" x14ac:dyDescent="0.25">
      <c r="A702" s="41"/>
      <c r="B702" s="42"/>
      <c r="C702" s="42"/>
      <c r="D702" s="35"/>
      <c r="E702" s="25"/>
      <c r="F702" s="42"/>
      <c r="G702" s="30"/>
      <c r="H702" s="25"/>
      <c r="I702" s="43"/>
      <c r="J702" s="25"/>
      <c r="K702" s="25"/>
      <c r="L702" s="44"/>
      <c r="M702" s="44"/>
      <c r="N702" s="44"/>
      <c r="O702" s="42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</row>
    <row r="703" spans="1:63" ht="14.25" customHeight="1" x14ac:dyDescent="0.25">
      <c r="A703" s="41"/>
      <c r="B703" s="42"/>
      <c r="C703" s="42"/>
      <c r="D703" s="35"/>
      <c r="E703" s="25"/>
      <c r="F703" s="42"/>
      <c r="G703" s="30"/>
      <c r="H703" s="25"/>
      <c r="I703" s="43"/>
      <c r="J703" s="25"/>
      <c r="K703" s="25"/>
      <c r="L703" s="44"/>
      <c r="M703" s="44"/>
      <c r="N703" s="44"/>
      <c r="O703" s="42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</row>
    <row r="704" spans="1:63" ht="14.25" customHeight="1" x14ac:dyDescent="0.25">
      <c r="A704" s="41"/>
      <c r="B704" s="42"/>
      <c r="C704" s="42"/>
      <c r="D704" s="35"/>
      <c r="E704" s="25"/>
      <c r="F704" s="42"/>
      <c r="G704" s="30"/>
      <c r="H704" s="25"/>
      <c r="I704" s="43"/>
      <c r="J704" s="25"/>
      <c r="K704" s="25"/>
      <c r="L704" s="44"/>
      <c r="M704" s="44"/>
      <c r="N704" s="44"/>
      <c r="O704" s="42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</row>
    <row r="705" spans="1:63" ht="14.25" customHeight="1" x14ac:dyDescent="0.25">
      <c r="A705" s="41"/>
      <c r="B705" s="42"/>
      <c r="C705" s="42"/>
      <c r="D705" s="35"/>
      <c r="E705" s="25"/>
      <c r="F705" s="42"/>
      <c r="G705" s="30"/>
      <c r="H705" s="25"/>
      <c r="I705" s="43"/>
      <c r="J705" s="25"/>
      <c r="K705" s="25"/>
      <c r="L705" s="44"/>
      <c r="M705" s="44"/>
      <c r="N705" s="44"/>
      <c r="O705" s="42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</row>
    <row r="706" spans="1:63" ht="14.25" customHeight="1" x14ac:dyDescent="0.25">
      <c r="A706" s="41"/>
      <c r="B706" s="42"/>
      <c r="C706" s="42"/>
      <c r="D706" s="35"/>
      <c r="E706" s="25"/>
      <c r="F706" s="42"/>
      <c r="G706" s="30"/>
      <c r="H706" s="25"/>
      <c r="I706" s="43"/>
      <c r="J706" s="25"/>
      <c r="K706" s="25"/>
      <c r="L706" s="44"/>
      <c r="M706" s="44"/>
      <c r="N706" s="44"/>
      <c r="O706" s="42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</row>
    <row r="707" spans="1:63" ht="14.25" customHeight="1" x14ac:dyDescent="0.25">
      <c r="A707" s="41"/>
      <c r="B707" s="42"/>
      <c r="C707" s="42"/>
      <c r="D707" s="35"/>
      <c r="E707" s="25"/>
      <c r="F707" s="42"/>
      <c r="G707" s="30"/>
      <c r="H707" s="25"/>
      <c r="I707" s="43"/>
      <c r="J707" s="25"/>
      <c r="K707" s="25"/>
      <c r="L707" s="44"/>
      <c r="M707" s="44"/>
      <c r="N707" s="44"/>
      <c r="O707" s="42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</row>
    <row r="708" spans="1:63" ht="14.25" customHeight="1" x14ac:dyDescent="0.25">
      <c r="A708" s="41"/>
      <c r="B708" s="42"/>
      <c r="C708" s="42"/>
      <c r="D708" s="35"/>
      <c r="E708" s="25"/>
      <c r="F708" s="42"/>
      <c r="G708" s="30"/>
      <c r="H708" s="25"/>
      <c r="I708" s="43"/>
      <c r="J708" s="25"/>
      <c r="K708" s="25"/>
      <c r="L708" s="44"/>
      <c r="M708" s="44"/>
      <c r="N708" s="44"/>
      <c r="O708" s="42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</row>
    <row r="709" spans="1:63" ht="14.25" customHeight="1" x14ac:dyDescent="0.25">
      <c r="A709" s="41"/>
      <c r="B709" s="42"/>
      <c r="C709" s="42"/>
      <c r="D709" s="35"/>
      <c r="E709" s="25"/>
      <c r="F709" s="42"/>
      <c r="G709" s="30"/>
      <c r="H709" s="25"/>
      <c r="I709" s="43"/>
      <c r="J709" s="25"/>
      <c r="K709" s="25"/>
      <c r="L709" s="44"/>
      <c r="M709" s="44"/>
      <c r="N709" s="44"/>
      <c r="O709" s="42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</row>
    <row r="710" spans="1:63" ht="14.25" customHeight="1" x14ac:dyDescent="0.25">
      <c r="A710" s="41"/>
      <c r="B710" s="42"/>
      <c r="C710" s="42"/>
      <c r="D710" s="35"/>
      <c r="E710" s="25"/>
      <c r="F710" s="42"/>
      <c r="G710" s="30"/>
      <c r="H710" s="25"/>
      <c r="I710" s="43"/>
      <c r="J710" s="25"/>
      <c r="K710" s="25"/>
      <c r="L710" s="44"/>
      <c r="M710" s="44"/>
      <c r="N710" s="44"/>
      <c r="O710" s="42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</row>
    <row r="711" spans="1:63" ht="14.25" customHeight="1" x14ac:dyDescent="0.25">
      <c r="A711" s="41"/>
      <c r="B711" s="42"/>
      <c r="C711" s="42"/>
      <c r="D711" s="35"/>
      <c r="E711" s="25"/>
      <c r="F711" s="42"/>
      <c r="G711" s="30"/>
      <c r="H711" s="25"/>
      <c r="I711" s="43"/>
      <c r="J711" s="25"/>
      <c r="K711" s="25"/>
      <c r="L711" s="44"/>
      <c r="M711" s="44"/>
      <c r="N711" s="44"/>
      <c r="O711" s="42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</row>
    <row r="712" spans="1:63" ht="14.25" customHeight="1" x14ac:dyDescent="0.25">
      <c r="A712" s="41"/>
      <c r="B712" s="42"/>
      <c r="C712" s="42"/>
      <c r="D712" s="35"/>
      <c r="E712" s="25"/>
      <c r="F712" s="42"/>
      <c r="G712" s="30"/>
      <c r="H712" s="25"/>
      <c r="I712" s="43"/>
      <c r="J712" s="25"/>
      <c r="K712" s="25"/>
      <c r="L712" s="44"/>
      <c r="M712" s="44"/>
      <c r="N712" s="44"/>
      <c r="O712" s="42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</row>
    <row r="713" spans="1:63" ht="14.25" customHeight="1" x14ac:dyDescent="0.25">
      <c r="A713" s="41"/>
      <c r="B713" s="42"/>
      <c r="C713" s="42"/>
      <c r="D713" s="35"/>
      <c r="E713" s="25"/>
      <c r="F713" s="42"/>
      <c r="G713" s="30"/>
      <c r="H713" s="25"/>
      <c r="I713" s="43"/>
      <c r="J713" s="25"/>
      <c r="K713" s="25"/>
      <c r="L713" s="44"/>
      <c r="M713" s="44"/>
      <c r="N713" s="44"/>
      <c r="O713" s="42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</row>
    <row r="714" spans="1:63" ht="14.25" customHeight="1" x14ac:dyDescent="0.25">
      <c r="A714" s="41"/>
      <c r="B714" s="42"/>
      <c r="C714" s="42"/>
      <c r="D714" s="35"/>
      <c r="E714" s="25"/>
      <c r="F714" s="42"/>
      <c r="G714" s="30"/>
      <c r="H714" s="25"/>
      <c r="I714" s="43"/>
      <c r="J714" s="25"/>
      <c r="K714" s="25"/>
      <c r="L714" s="44"/>
      <c r="M714" s="44"/>
      <c r="N714" s="44"/>
      <c r="O714" s="42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</row>
    <row r="715" spans="1:63" ht="14.25" customHeight="1" x14ac:dyDescent="0.25">
      <c r="A715" s="41"/>
      <c r="B715" s="42"/>
      <c r="C715" s="42"/>
      <c r="D715" s="35"/>
      <c r="E715" s="25"/>
      <c r="F715" s="42"/>
      <c r="G715" s="30"/>
      <c r="H715" s="25"/>
      <c r="I715" s="43"/>
      <c r="J715" s="25"/>
      <c r="K715" s="25"/>
      <c r="L715" s="44"/>
      <c r="M715" s="44"/>
      <c r="N715" s="44"/>
      <c r="O715" s="42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</row>
    <row r="716" spans="1:63" ht="14.25" customHeight="1" x14ac:dyDescent="0.25">
      <c r="A716" s="41"/>
      <c r="B716" s="42"/>
      <c r="C716" s="42"/>
      <c r="D716" s="35"/>
      <c r="E716" s="25"/>
      <c r="F716" s="42"/>
      <c r="G716" s="30"/>
      <c r="H716" s="25"/>
      <c r="I716" s="43"/>
      <c r="J716" s="25"/>
      <c r="K716" s="25"/>
      <c r="L716" s="44"/>
      <c r="M716" s="44"/>
      <c r="N716" s="44"/>
      <c r="O716" s="42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</row>
    <row r="717" spans="1:63" ht="14.25" customHeight="1" x14ac:dyDescent="0.25">
      <c r="A717" s="41"/>
      <c r="B717" s="42"/>
      <c r="C717" s="42"/>
      <c r="D717" s="35"/>
      <c r="E717" s="25"/>
      <c r="F717" s="42"/>
      <c r="G717" s="30"/>
      <c r="H717" s="25"/>
      <c r="I717" s="43"/>
      <c r="J717" s="25"/>
      <c r="K717" s="25"/>
      <c r="L717" s="44"/>
      <c r="M717" s="44"/>
      <c r="N717" s="44"/>
      <c r="O717" s="42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</row>
    <row r="718" spans="1:63" ht="14.25" customHeight="1" x14ac:dyDescent="0.25">
      <c r="A718" s="41"/>
      <c r="B718" s="42"/>
      <c r="C718" s="42"/>
      <c r="D718" s="35"/>
      <c r="E718" s="25"/>
      <c r="F718" s="42"/>
      <c r="G718" s="30"/>
      <c r="H718" s="25"/>
      <c r="I718" s="43"/>
      <c r="J718" s="25"/>
      <c r="K718" s="25"/>
      <c r="L718" s="44"/>
      <c r="M718" s="44"/>
      <c r="N718" s="44"/>
      <c r="O718" s="42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</row>
    <row r="719" spans="1:63" ht="14.25" customHeight="1" x14ac:dyDescent="0.25">
      <c r="A719" s="41"/>
      <c r="B719" s="42"/>
      <c r="C719" s="42"/>
      <c r="D719" s="35"/>
      <c r="E719" s="25"/>
      <c r="F719" s="42"/>
      <c r="G719" s="30"/>
      <c r="H719" s="25"/>
      <c r="I719" s="43"/>
      <c r="J719" s="25"/>
      <c r="K719" s="25"/>
      <c r="L719" s="44"/>
      <c r="M719" s="44"/>
      <c r="N719" s="44"/>
      <c r="O719" s="42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</row>
    <row r="720" spans="1:63" ht="14.25" customHeight="1" x14ac:dyDescent="0.25">
      <c r="A720" s="41"/>
      <c r="B720" s="42"/>
      <c r="C720" s="42"/>
      <c r="D720" s="35"/>
      <c r="E720" s="25"/>
      <c r="F720" s="42"/>
      <c r="G720" s="30"/>
      <c r="H720" s="25"/>
      <c r="I720" s="43"/>
      <c r="J720" s="25"/>
      <c r="K720" s="25"/>
      <c r="L720" s="44"/>
      <c r="M720" s="44"/>
      <c r="N720" s="44"/>
      <c r="O720" s="42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</row>
    <row r="721" spans="1:63" ht="14.25" customHeight="1" x14ac:dyDescent="0.25">
      <c r="A721" s="41"/>
      <c r="B721" s="42"/>
      <c r="C721" s="42"/>
      <c r="D721" s="35"/>
      <c r="E721" s="25"/>
      <c r="F721" s="42"/>
      <c r="G721" s="30"/>
      <c r="H721" s="25"/>
      <c r="I721" s="43"/>
      <c r="J721" s="25"/>
      <c r="K721" s="25"/>
      <c r="L721" s="44"/>
      <c r="M721" s="44"/>
      <c r="N721" s="44"/>
      <c r="O721" s="42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</row>
    <row r="722" spans="1:63" ht="14.25" customHeight="1" x14ac:dyDescent="0.25">
      <c r="A722" s="41"/>
      <c r="B722" s="42"/>
      <c r="C722" s="42"/>
      <c r="D722" s="35"/>
      <c r="E722" s="25"/>
      <c r="F722" s="42"/>
      <c r="G722" s="30"/>
      <c r="H722" s="25"/>
      <c r="I722" s="43"/>
      <c r="J722" s="25"/>
      <c r="K722" s="25"/>
      <c r="L722" s="44"/>
      <c r="M722" s="44"/>
      <c r="N722" s="44"/>
      <c r="O722" s="42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</row>
    <row r="723" spans="1:63" ht="14.25" customHeight="1" x14ac:dyDescent="0.25">
      <c r="A723" s="41"/>
      <c r="B723" s="42"/>
      <c r="C723" s="42"/>
      <c r="D723" s="35"/>
      <c r="E723" s="25"/>
      <c r="F723" s="42"/>
      <c r="G723" s="30"/>
      <c r="H723" s="25"/>
      <c r="I723" s="43"/>
      <c r="J723" s="25"/>
      <c r="K723" s="25"/>
      <c r="L723" s="44"/>
      <c r="M723" s="44"/>
      <c r="N723" s="44"/>
      <c r="O723" s="42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</row>
    <row r="724" spans="1:63" ht="14.25" customHeight="1" x14ac:dyDescent="0.25">
      <c r="A724" s="41"/>
      <c r="B724" s="42"/>
      <c r="C724" s="42"/>
      <c r="D724" s="35"/>
      <c r="E724" s="25"/>
      <c r="F724" s="42"/>
      <c r="G724" s="30"/>
      <c r="H724" s="25"/>
      <c r="I724" s="43"/>
      <c r="J724" s="25"/>
      <c r="K724" s="25"/>
      <c r="L724" s="44"/>
      <c r="M724" s="44"/>
      <c r="N724" s="44"/>
      <c r="O724" s="42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</row>
    <row r="725" spans="1:63" ht="14.25" customHeight="1" x14ac:dyDescent="0.25">
      <c r="A725" s="41"/>
      <c r="B725" s="42"/>
      <c r="C725" s="42"/>
      <c r="D725" s="35"/>
      <c r="E725" s="25"/>
      <c r="F725" s="42"/>
      <c r="G725" s="30"/>
      <c r="H725" s="25"/>
      <c r="I725" s="43"/>
      <c r="J725" s="25"/>
      <c r="K725" s="25"/>
      <c r="L725" s="44"/>
      <c r="M725" s="44"/>
      <c r="N725" s="44"/>
      <c r="O725" s="42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</row>
    <row r="726" spans="1:63" ht="14.25" customHeight="1" x14ac:dyDescent="0.25">
      <c r="A726" s="41"/>
      <c r="B726" s="42"/>
      <c r="C726" s="42"/>
      <c r="D726" s="35"/>
      <c r="E726" s="25"/>
      <c r="F726" s="42"/>
      <c r="G726" s="30"/>
      <c r="H726" s="25"/>
      <c r="I726" s="43"/>
      <c r="J726" s="25"/>
      <c r="K726" s="25"/>
      <c r="L726" s="44"/>
      <c r="M726" s="44"/>
      <c r="N726" s="44"/>
      <c r="O726" s="42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</row>
    <row r="727" spans="1:63" ht="14.25" customHeight="1" x14ac:dyDescent="0.25">
      <c r="A727" s="41"/>
      <c r="B727" s="42"/>
      <c r="C727" s="42"/>
      <c r="D727" s="35"/>
      <c r="E727" s="25"/>
      <c r="F727" s="42"/>
      <c r="G727" s="30"/>
      <c r="H727" s="25"/>
      <c r="I727" s="43"/>
      <c r="J727" s="25"/>
      <c r="K727" s="25"/>
      <c r="L727" s="44"/>
      <c r="M727" s="44"/>
      <c r="N727" s="44"/>
      <c r="O727" s="42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</row>
    <row r="728" spans="1:63" ht="14.25" customHeight="1" x14ac:dyDescent="0.25">
      <c r="A728" s="41"/>
      <c r="B728" s="42"/>
      <c r="C728" s="42"/>
      <c r="D728" s="35"/>
      <c r="E728" s="25"/>
      <c r="F728" s="42"/>
      <c r="G728" s="30"/>
      <c r="H728" s="25"/>
      <c r="I728" s="43"/>
      <c r="J728" s="25"/>
      <c r="K728" s="25"/>
      <c r="L728" s="44"/>
      <c r="M728" s="44"/>
      <c r="N728" s="44"/>
      <c r="O728" s="42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</row>
    <row r="729" spans="1:63" ht="14.25" customHeight="1" x14ac:dyDescent="0.25">
      <c r="A729" s="41"/>
      <c r="B729" s="42"/>
      <c r="C729" s="42"/>
      <c r="D729" s="35"/>
      <c r="E729" s="25"/>
      <c r="F729" s="42"/>
      <c r="G729" s="30"/>
      <c r="H729" s="25"/>
      <c r="I729" s="43"/>
      <c r="J729" s="25"/>
      <c r="K729" s="25"/>
      <c r="L729" s="44"/>
      <c r="M729" s="44"/>
      <c r="N729" s="44"/>
      <c r="O729" s="42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</row>
    <row r="730" spans="1:63" ht="14.25" customHeight="1" x14ac:dyDescent="0.25">
      <c r="A730" s="41"/>
      <c r="B730" s="42"/>
      <c r="C730" s="42"/>
      <c r="D730" s="35"/>
      <c r="E730" s="25"/>
      <c r="F730" s="42"/>
      <c r="G730" s="30"/>
      <c r="H730" s="25"/>
      <c r="I730" s="43"/>
      <c r="J730" s="25"/>
      <c r="K730" s="25"/>
      <c r="L730" s="44"/>
      <c r="M730" s="44"/>
      <c r="N730" s="44"/>
      <c r="O730" s="42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</row>
    <row r="731" spans="1:63" ht="14.25" customHeight="1" x14ac:dyDescent="0.25">
      <c r="A731" s="41"/>
      <c r="B731" s="42"/>
      <c r="C731" s="42"/>
      <c r="D731" s="35"/>
      <c r="E731" s="25"/>
      <c r="F731" s="42"/>
      <c r="G731" s="30"/>
      <c r="H731" s="25"/>
      <c r="I731" s="43"/>
      <c r="J731" s="25"/>
      <c r="K731" s="25"/>
      <c r="L731" s="44"/>
      <c r="M731" s="44"/>
      <c r="N731" s="44"/>
      <c r="O731" s="42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</row>
    <row r="732" spans="1:63" ht="14.25" customHeight="1" x14ac:dyDescent="0.25">
      <c r="A732" s="41"/>
      <c r="B732" s="42"/>
      <c r="C732" s="42"/>
      <c r="D732" s="35"/>
      <c r="E732" s="25"/>
      <c r="F732" s="42"/>
      <c r="G732" s="30"/>
      <c r="H732" s="25"/>
      <c r="I732" s="43"/>
      <c r="J732" s="25"/>
      <c r="K732" s="25"/>
      <c r="L732" s="44"/>
      <c r="M732" s="44"/>
      <c r="N732" s="44"/>
      <c r="O732" s="42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</row>
    <row r="733" spans="1:63" ht="14.25" customHeight="1" x14ac:dyDescent="0.25">
      <c r="A733" s="41"/>
      <c r="B733" s="42"/>
      <c r="C733" s="42"/>
      <c r="D733" s="35"/>
      <c r="E733" s="25"/>
      <c r="F733" s="42"/>
      <c r="G733" s="30"/>
      <c r="H733" s="25"/>
      <c r="I733" s="43"/>
      <c r="J733" s="25"/>
      <c r="K733" s="25"/>
      <c r="L733" s="44"/>
      <c r="M733" s="44"/>
      <c r="N733" s="44"/>
      <c r="O733" s="42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</row>
    <row r="734" spans="1:63" ht="14.25" customHeight="1" x14ac:dyDescent="0.25">
      <c r="A734" s="41"/>
      <c r="B734" s="42"/>
      <c r="C734" s="42"/>
      <c r="D734" s="35"/>
      <c r="E734" s="25"/>
      <c r="F734" s="42"/>
      <c r="G734" s="30"/>
      <c r="H734" s="25"/>
      <c r="I734" s="43"/>
      <c r="J734" s="25"/>
      <c r="K734" s="25"/>
      <c r="L734" s="44"/>
      <c r="M734" s="44"/>
      <c r="N734" s="44"/>
      <c r="O734" s="42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</row>
    <row r="735" spans="1:63" ht="14.25" customHeight="1" x14ac:dyDescent="0.25">
      <c r="A735" s="41"/>
      <c r="B735" s="42"/>
      <c r="C735" s="42"/>
      <c r="D735" s="35"/>
      <c r="E735" s="25"/>
      <c r="F735" s="42"/>
      <c r="G735" s="30"/>
      <c r="H735" s="25"/>
      <c r="I735" s="43"/>
      <c r="J735" s="25"/>
      <c r="K735" s="25"/>
      <c r="L735" s="44"/>
      <c r="M735" s="44"/>
      <c r="N735" s="44"/>
      <c r="O735" s="42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</row>
    <row r="736" spans="1:63" ht="14.25" customHeight="1" x14ac:dyDescent="0.25">
      <c r="A736" s="41"/>
      <c r="B736" s="42"/>
      <c r="C736" s="42"/>
      <c r="D736" s="35"/>
      <c r="E736" s="25"/>
      <c r="F736" s="42"/>
      <c r="G736" s="30"/>
      <c r="H736" s="25"/>
      <c r="I736" s="43"/>
      <c r="J736" s="25"/>
      <c r="K736" s="25"/>
      <c r="L736" s="44"/>
      <c r="M736" s="44"/>
      <c r="N736" s="44"/>
      <c r="O736" s="42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</row>
    <row r="737" spans="1:63" ht="14.25" customHeight="1" x14ac:dyDescent="0.25">
      <c r="A737" s="41"/>
      <c r="B737" s="42"/>
      <c r="C737" s="42"/>
      <c r="D737" s="35"/>
      <c r="E737" s="25"/>
      <c r="F737" s="42"/>
      <c r="G737" s="30"/>
      <c r="H737" s="25"/>
      <c r="I737" s="43"/>
      <c r="J737" s="25"/>
      <c r="K737" s="25"/>
      <c r="L737" s="44"/>
      <c r="M737" s="44"/>
      <c r="N737" s="44"/>
      <c r="O737" s="42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</row>
    <row r="738" spans="1:63" ht="14.25" customHeight="1" x14ac:dyDescent="0.25">
      <c r="A738" s="41"/>
      <c r="B738" s="42"/>
      <c r="C738" s="42"/>
      <c r="D738" s="35"/>
      <c r="E738" s="25"/>
      <c r="F738" s="42"/>
      <c r="G738" s="30"/>
      <c r="H738" s="25"/>
      <c r="I738" s="43"/>
      <c r="J738" s="25"/>
      <c r="K738" s="25"/>
      <c r="L738" s="44"/>
      <c r="M738" s="44"/>
      <c r="N738" s="44"/>
      <c r="O738" s="42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</row>
    <row r="739" spans="1:63" ht="14.25" customHeight="1" x14ac:dyDescent="0.25">
      <c r="A739" s="41"/>
      <c r="B739" s="42"/>
      <c r="C739" s="42"/>
      <c r="D739" s="35"/>
      <c r="E739" s="25"/>
      <c r="F739" s="42"/>
      <c r="G739" s="30"/>
      <c r="H739" s="25"/>
      <c r="I739" s="43"/>
      <c r="J739" s="25"/>
      <c r="K739" s="25"/>
      <c r="L739" s="44"/>
      <c r="M739" s="44"/>
      <c r="N739" s="44"/>
      <c r="O739" s="42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</row>
    <row r="740" spans="1:63" ht="14.25" customHeight="1" x14ac:dyDescent="0.25">
      <c r="A740" s="41"/>
      <c r="B740" s="42"/>
      <c r="C740" s="42"/>
      <c r="D740" s="35"/>
      <c r="E740" s="25"/>
      <c r="F740" s="42"/>
      <c r="G740" s="30"/>
      <c r="H740" s="25"/>
      <c r="I740" s="43"/>
      <c r="J740" s="25"/>
      <c r="K740" s="25"/>
      <c r="L740" s="44"/>
      <c r="M740" s="44"/>
      <c r="N740" s="44"/>
      <c r="O740" s="42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</row>
    <row r="741" spans="1:63" ht="14.25" customHeight="1" x14ac:dyDescent="0.25">
      <c r="A741" s="41"/>
      <c r="B741" s="42"/>
      <c r="C741" s="42"/>
      <c r="D741" s="35"/>
      <c r="E741" s="25"/>
      <c r="F741" s="42"/>
      <c r="G741" s="30"/>
      <c r="H741" s="25"/>
      <c r="I741" s="43"/>
      <c r="J741" s="25"/>
      <c r="K741" s="25"/>
      <c r="L741" s="44"/>
      <c r="M741" s="44"/>
      <c r="N741" s="44"/>
      <c r="O741" s="42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</row>
    <row r="742" spans="1:63" ht="14.25" customHeight="1" x14ac:dyDescent="0.25">
      <c r="A742" s="41"/>
      <c r="B742" s="42"/>
      <c r="C742" s="42"/>
      <c r="D742" s="35"/>
      <c r="E742" s="25"/>
      <c r="F742" s="42"/>
      <c r="G742" s="30"/>
      <c r="H742" s="25"/>
      <c r="I742" s="43"/>
      <c r="J742" s="25"/>
      <c r="K742" s="25"/>
      <c r="L742" s="44"/>
      <c r="M742" s="44"/>
      <c r="N742" s="44"/>
      <c r="O742" s="42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</row>
    <row r="743" spans="1:63" ht="14.25" customHeight="1" x14ac:dyDescent="0.25">
      <c r="A743" s="41"/>
      <c r="B743" s="42"/>
      <c r="C743" s="42"/>
      <c r="D743" s="35"/>
      <c r="E743" s="25"/>
      <c r="F743" s="42"/>
      <c r="G743" s="30"/>
      <c r="H743" s="25"/>
      <c r="I743" s="43"/>
      <c r="J743" s="25"/>
      <c r="K743" s="25"/>
      <c r="L743" s="44"/>
      <c r="M743" s="44"/>
      <c r="N743" s="44"/>
      <c r="O743" s="42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</row>
    <row r="744" spans="1:63" ht="14.25" customHeight="1" x14ac:dyDescent="0.25">
      <c r="A744" s="41"/>
      <c r="B744" s="42"/>
      <c r="C744" s="42"/>
      <c r="D744" s="35"/>
      <c r="E744" s="25"/>
      <c r="F744" s="42"/>
      <c r="G744" s="30"/>
      <c r="H744" s="25"/>
      <c r="I744" s="43"/>
      <c r="J744" s="25"/>
      <c r="K744" s="25"/>
      <c r="L744" s="44"/>
      <c r="M744" s="44"/>
      <c r="N744" s="44"/>
      <c r="O744" s="42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</row>
    <row r="745" spans="1:63" ht="14.25" customHeight="1" x14ac:dyDescent="0.25">
      <c r="A745" s="41"/>
      <c r="B745" s="42"/>
      <c r="C745" s="42"/>
      <c r="D745" s="35"/>
      <c r="E745" s="25"/>
      <c r="F745" s="42"/>
      <c r="G745" s="30"/>
      <c r="H745" s="25"/>
      <c r="I745" s="43"/>
      <c r="J745" s="25"/>
      <c r="K745" s="25"/>
      <c r="L745" s="44"/>
      <c r="M745" s="44"/>
      <c r="N745" s="44"/>
      <c r="O745" s="42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</row>
    <row r="746" spans="1:63" ht="14.25" customHeight="1" x14ac:dyDescent="0.25">
      <c r="A746" s="41"/>
      <c r="B746" s="42"/>
      <c r="C746" s="42"/>
      <c r="D746" s="35"/>
      <c r="E746" s="25"/>
      <c r="F746" s="42"/>
      <c r="G746" s="30"/>
      <c r="H746" s="25"/>
      <c r="I746" s="43"/>
      <c r="J746" s="25"/>
      <c r="K746" s="25"/>
      <c r="L746" s="44"/>
      <c r="M746" s="44"/>
      <c r="N746" s="44"/>
      <c r="O746" s="42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</row>
    <row r="747" spans="1:63" ht="14.25" customHeight="1" x14ac:dyDescent="0.25">
      <c r="A747" s="41"/>
      <c r="B747" s="42"/>
      <c r="C747" s="42"/>
      <c r="D747" s="35"/>
      <c r="E747" s="25"/>
      <c r="F747" s="42"/>
      <c r="G747" s="30"/>
      <c r="H747" s="25"/>
      <c r="I747" s="43"/>
      <c r="J747" s="25"/>
      <c r="K747" s="25"/>
      <c r="L747" s="44"/>
      <c r="M747" s="44"/>
      <c r="N747" s="44"/>
      <c r="O747" s="42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</row>
    <row r="748" spans="1:63" ht="14.25" customHeight="1" x14ac:dyDescent="0.25">
      <c r="A748" s="41"/>
      <c r="B748" s="42"/>
      <c r="C748" s="42"/>
      <c r="D748" s="35"/>
      <c r="E748" s="25"/>
      <c r="F748" s="42"/>
      <c r="G748" s="30"/>
      <c r="H748" s="25"/>
      <c r="I748" s="43"/>
      <c r="J748" s="25"/>
      <c r="K748" s="25"/>
      <c r="L748" s="44"/>
      <c r="M748" s="44"/>
      <c r="N748" s="44"/>
      <c r="O748" s="42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</row>
    <row r="749" spans="1:63" ht="14.25" customHeight="1" x14ac:dyDescent="0.25">
      <c r="A749" s="41"/>
      <c r="B749" s="42"/>
      <c r="C749" s="42"/>
      <c r="D749" s="35"/>
      <c r="E749" s="25"/>
      <c r="F749" s="42"/>
      <c r="G749" s="30"/>
      <c r="H749" s="25"/>
      <c r="I749" s="43"/>
      <c r="J749" s="25"/>
      <c r="K749" s="25"/>
      <c r="L749" s="44"/>
      <c r="M749" s="44"/>
      <c r="N749" s="44"/>
      <c r="O749" s="42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</row>
    <row r="750" spans="1:63" ht="14.25" customHeight="1" x14ac:dyDescent="0.25">
      <c r="A750" s="41"/>
      <c r="B750" s="42"/>
      <c r="C750" s="42"/>
      <c r="D750" s="35"/>
      <c r="E750" s="25"/>
      <c r="F750" s="42"/>
      <c r="G750" s="30"/>
      <c r="H750" s="25"/>
      <c r="I750" s="43"/>
      <c r="J750" s="25"/>
      <c r="K750" s="25"/>
      <c r="L750" s="44"/>
      <c r="M750" s="44"/>
      <c r="N750" s="44"/>
      <c r="O750" s="42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</row>
    <row r="751" spans="1:63" ht="14.25" customHeight="1" x14ac:dyDescent="0.25">
      <c r="A751" s="41"/>
      <c r="B751" s="42"/>
      <c r="C751" s="42"/>
      <c r="D751" s="35"/>
      <c r="E751" s="25"/>
      <c r="F751" s="42"/>
      <c r="G751" s="30"/>
      <c r="H751" s="25"/>
      <c r="I751" s="43"/>
      <c r="J751" s="25"/>
      <c r="K751" s="25"/>
      <c r="L751" s="44"/>
      <c r="M751" s="44"/>
      <c r="N751" s="44"/>
      <c r="O751" s="42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</row>
    <row r="752" spans="1:63" ht="14.25" customHeight="1" x14ac:dyDescent="0.25">
      <c r="A752" s="41"/>
      <c r="B752" s="42"/>
      <c r="C752" s="42"/>
      <c r="D752" s="35"/>
      <c r="E752" s="25"/>
      <c r="F752" s="42"/>
      <c r="G752" s="30"/>
      <c r="H752" s="25"/>
      <c r="I752" s="43"/>
      <c r="J752" s="25"/>
      <c r="K752" s="25"/>
      <c r="L752" s="44"/>
      <c r="M752" s="44"/>
      <c r="N752" s="44"/>
      <c r="O752" s="42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</row>
    <row r="753" spans="1:63" ht="14.25" customHeight="1" x14ac:dyDescent="0.25">
      <c r="A753" s="41"/>
      <c r="B753" s="42"/>
      <c r="C753" s="42"/>
      <c r="D753" s="35"/>
      <c r="E753" s="25"/>
      <c r="F753" s="42"/>
      <c r="G753" s="30"/>
      <c r="H753" s="25"/>
      <c r="I753" s="43"/>
      <c r="J753" s="25"/>
      <c r="K753" s="25"/>
      <c r="L753" s="44"/>
      <c r="M753" s="44"/>
      <c r="N753" s="44"/>
      <c r="O753" s="42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</row>
    <row r="754" spans="1:63" ht="14.25" customHeight="1" x14ac:dyDescent="0.25">
      <c r="A754" s="41"/>
      <c r="B754" s="42"/>
      <c r="C754" s="42"/>
      <c r="D754" s="35"/>
      <c r="E754" s="25"/>
      <c r="F754" s="42"/>
      <c r="G754" s="30"/>
      <c r="H754" s="25"/>
      <c r="I754" s="43"/>
      <c r="J754" s="25"/>
      <c r="K754" s="25"/>
      <c r="L754" s="44"/>
      <c r="M754" s="44"/>
      <c r="N754" s="44"/>
      <c r="O754" s="42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</row>
    <row r="755" spans="1:63" ht="14.25" customHeight="1" x14ac:dyDescent="0.25">
      <c r="A755" s="41"/>
      <c r="B755" s="42"/>
      <c r="C755" s="42"/>
      <c r="D755" s="35"/>
      <c r="E755" s="25"/>
      <c r="F755" s="42"/>
      <c r="G755" s="30"/>
      <c r="H755" s="25"/>
      <c r="I755" s="43"/>
      <c r="J755" s="25"/>
      <c r="K755" s="25"/>
      <c r="L755" s="44"/>
      <c r="M755" s="44"/>
      <c r="N755" s="44"/>
      <c r="O755" s="42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</row>
    <row r="756" spans="1:63" ht="14.25" customHeight="1" x14ac:dyDescent="0.25">
      <c r="A756" s="41"/>
      <c r="B756" s="42"/>
      <c r="C756" s="42"/>
      <c r="D756" s="35"/>
      <c r="E756" s="25"/>
      <c r="F756" s="42"/>
      <c r="G756" s="30"/>
      <c r="H756" s="25"/>
      <c r="I756" s="43"/>
      <c r="J756" s="25"/>
      <c r="K756" s="25"/>
      <c r="L756" s="44"/>
      <c r="M756" s="44"/>
      <c r="N756" s="44"/>
      <c r="O756" s="42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</row>
    <row r="757" spans="1:63" ht="14.25" customHeight="1" x14ac:dyDescent="0.25">
      <c r="A757" s="41"/>
      <c r="B757" s="42"/>
      <c r="C757" s="42"/>
      <c r="D757" s="35"/>
      <c r="E757" s="25"/>
      <c r="F757" s="42"/>
      <c r="G757" s="30"/>
      <c r="H757" s="25"/>
      <c r="I757" s="43"/>
      <c r="J757" s="25"/>
      <c r="K757" s="25"/>
      <c r="L757" s="44"/>
      <c r="M757" s="44"/>
      <c r="N757" s="44"/>
      <c r="O757" s="42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</row>
    <row r="758" spans="1:63" ht="14.25" customHeight="1" x14ac:dyDescent="0.25">
      <c r="A758" s="41"/>
      <c r="B758" s="42"/>
      <c r="C758" s="42"/>
      <c r="D758" s="35"/>
      <c r="E758" s="25"/>
      <c r="F758" s="42"/>
      <c r="G758" s="30"/>
      <c r="H758" s="25"/>
      <c r="I758" s="43"/>
      <c r="J758" s="25"/>
      <c r="K758" s="25"/>
      <c r="L758" s="44"/>
      <c r="M758" s="44"/>
      <c r="N758" s="44"/>
      <c r="O758" s="42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</row>
    <row r="759" spans="1:63" ht="14.25" customHeight="1" x14ac:dyDescent="0.25">
      <c r="A759" s="41"/>
      <c r="B759" s="42"/>
      <c r="C759" s="42"/>
      <c r="D759" s="35"/>
      <c r="E759" s="25"/>
      <c r="F759" s="42"/>
      <c r="G759" s="30"/>
      <c r="H759" s="25"/>
      <c r="I759" s="43"/>
      <c r="J759" s="25"/>
      <c r="K759" s="25"/>
      <c r="L759" s="44"/>
      <c r="M759" s="44"/>
      <c r="N759" s="44"/>
      <c r="O759" s="42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</row>
    <row r="760" spans="1:63" ht="14.25" customHeight="1" x14ac:dyDescent="0.25">
      <c r="A760" s="41"/>
      <c r="B760" s="42"/>
      <c r="C760" s="42"/>
      <c r="D760" s="35"/>
      <c r="E760" s="25"/>
      <c r="F760" s="42"/>
      <c r="G760" s="30"/>
      <c r="H760" s="25"/>
      <c r="I760" s="43"/>
      <c r="J760" s="25"/>
      <c r="K760" s="25"/>
      <c r="L760" s="44"/>
      <c r="M760" s="44"/>
      <c r="N760" s="44"/>
      <c r="O760" s="42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</row>
    <row r="761" spans="1:63" ht="14.25" customHeight="1" x14ac:dyDescent="0.25">
      <c r="A761" s="41"/>
      <c r="B761" s="42"/>
      <c r="C761" s="42"/>
      <c r="D761" s="35"/>
      <c r="E761" s="25"/>
      <c r="F761" s="42"/>
      <c r="G761" s="30"/>
      <c r="H761" s="25"/>
      <c r="I761" s="43"/>
      <c r="J761" s="25"/>
      <c r="K761" s="25"/>
      <c r="L761" s="44"/>
      <c r="M761" s="44"/>
      <c r="N761" s="44"/>
      <c r="O761" s="42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</row>
    <row r="762" spans="1:63" ht="14.25" customHeight="1" x14ac:dyDescent="0.25">
      <c r="A762" s="41"/>
      <c r="B762" s="42"/>
      <c r="C762" s="42"/>
      <c r="D762" s="35"/>
      <c r="E762" s="25"/>
      <c r="F762" s="42"/>
      <c r="G762" s="30"/>
      <c r="H762" s="25"/>
      <c r="I762" s="43"/>
      <c r="J762" s="25"/>
      <c r="K762" s="25"/>
      <c r="L762" s="44"/>
      <c r="M762" s="44"/>
      <c r="N762" s="44"/>
      <c r="O762" s="42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</row>
    <row r="763" spans="1:63" ht="14.25" customHeight="1" x14ac:dyDescent="0.25">
      <c r="A763" s="41"/>
      <c r="B763" s="42"/>
      <c r="C763" s="42"/>
      <c r="D763" s="35"/>
      <c r="E763" s="25"/>
      <c r="F763" s="42"/>
      <c r="G763" s="30"/>
      <c r="H763" s="25"/>
      <c r="I763" s="43"/>
      <c r="J763" s="25"/>
      <c r="K763" s="25"/>
      <c r="L763" s="44"/>
      <c r="M763" s="44"/>
      <c r="N763" s="44"/>
      <c r="O763" s="42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</row>
    <row r="764" spans="1:63" ht="14.25" customHeight="1" x14ac:dyDescent="0.25">
      <c r="A764" s="41"/>
      <c r="B764" s="42"/>
      <c r="C764" s="42"/>
      <c r="D764" s="35"/>
      <c r="E764" s="25"/>
      <c r="F764" s="42"/>
      <c r="G764" s="30"/>
      <c r="H764" s="25"/>
      <c r="I764" s="43"/>
      <c r="J764" s="25"/>
      <c r="K764" s="25"/>
      <c r="L764" s="44"/>
      <c r="M764" s="44"/>
      <c r="N764" s="44"/>
      <c r="O764" s="42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</row>
    <row r="765" spans="1:63" ht="14.25" customHeight="1" x14ac:dyDescent="0.25">
      <c r="A765" s="41"/>
      <c r="B765" s="42"/>
      <c r="C765" s="42"/>
      <c r="D765" s="35"/>
      <c r="E765" s="25"/>
      <c r="F765" s="42"/>
      <c r="G765" s="30"/>
      <c r="H765" s="25"/>
      <c r="I765" s="43"/>
      <c r="J765" s="25"/>
      <c r="K765" s="25"/>
      <c r="L765" s="44"/>
      <c r="M765" s="44"/>
      <c r="N765" s="44"/>
      <c r="O765" s="42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</row>
    <row r="766" spans="1:63" ht="14.25" customHeight="1" x14ac:dyDescent="0.25">
      <c r="A766" s="41"/>
      <c r="B766" s="42"/>
      <c r="C766" s="42"/>
      <c r="D766" s="35"/>
      <c r="E766" s="25"/>
      <c r="F766" s="42"/>
      <c r="G766" s="30"/>
      <c r="H766" s="25"/>
      <c r="I766" s="43"/>
      <c r="J766" s="25"/>
      <c r="K766" s="25"/>
      <c r="L766" s="44"/>
      <c r="M766" s="44"/>
      <c r="N766" s="44"/>
      <c r="O766" s="42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</row>
    <row r="767" spans="1:63" ht="14.25" customHeight="1" x14ac:dyDescent="0.25">
      <c r="A767" s="41"/>
      <c r="B767" s="42"/>
      <c r="C767" s="42"/>
      <c r="D767" s="35"/>
      <c r="E767" s="25"/>
      <c r="F767" s="42"/>
      <c r="G767" s="30"/>
      <c r="H767" s="25"/>
      <c r="I767" s="43"/>
      <c r="J767" s="25"/>
      <c r="K767" s="25"/>
      <c r="L767" s="44"/>
      <c r="M767" s="44"/>
      <c r="N767" s="44"/>
      <c r="O767" s="42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</row>
    <row r="768" spans="1:63" ht="14.25" customHeight="1" x14ac:dyDescent="0.25">
      <c r="A768" s="41"/>
      <c r="B768" s="42"/>
      <c r="C768" s="42"/>
      <c r="D768" s="35"/>
      <c r="E768" s="25"/>
      <c r="F768" s="42"/>
      <c r="G768" s="30"/>
      <c r="H768" s="25"/>
      <c r="I768" s="43"/>
      <c r="J768" s="25"/>
      <c r="K768" s="25"/>
      <c r="L768" s="44"/>
      <c r="M768" s="44"/>
      <c r="N768" s="44"/>
      <c r="O768" s="42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</row>
    <row r="769" spans="1:63" ht="14.25" customHeight="1" x14ac:dyDescent="0.25">
      <c r="A769" s="41"/>
      <c r="B769" s="42"/>
      <c r="C769" s="42"/>
      <c r="D769" s="35"/>
      <c r="E769" s="25"/>
      <c r="F769" s="42"/>
      <c r="G769" s="30"/>
      <c r="H769" s="25"/>
      <c r="I769" s="43"/>
      <c r="J769" s="25"/>
      <c r="K769" s="25"/>
      <c r="L769" s="44"/>
      <c r="M769" s="44"/>
      <c r="N769" s="44"/>
      <c r="O769" s="42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</row>
    <row r="770" spans="1:63" ht="14.25" customHeight="1" x14ac:dyDescent="0.25">
      <c r="A770" s="41"/>
      <c r="B770" s="42"/>
      <c r="C770" s="42"/>
      <c r="D770" s="35"/>
      <c r="E770" s="25"/>
      <c r="F770" s="42"/>
      <c r="G770" s="30"/>
      <c r="H770" s="25"/>
      <c r="I770" s="43"/>
      <c r="J770" s="25"/>
      <c r="K770" s="25"/>
      <c r="L770" s="44"/>
      <c r="M770" s="44"/>
      <c r="N770" s="44"/>
      <c r="O770" s="42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</row>
    <row r="771" spans="1:63" ht="14.25" customHeight="1" x14ac:dyDescent="0.25">
      <c r="A771" s="41"/>
      <c r="B771" s="42"/>
      <c r="C771" s="42"/>
      <c r="D771" s="35"/>
      <c r="E771" s="25"/>
      <c r="F771" s="42"/>
      <c r="G771" s="30"/>
      <c r="H771" s="25"/>
      <c r="I771" s="43"/>
      <c r="J771" s="25"/>
      <c r="K771" s="25"/>
      <c r="L771" s="44"/>
      <c r="M771" s="44"/>
      <c r="N771" s="44"/>
      <c r="O771" s="42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</row>
    <row r="772" spans="1:63" ht="14.25" customHeight="1" x14ac:dyDescent="0.25">
      <c r="A772" s="41"/>
      <c r="B772" s="42"/>
      <c r="C772" s="42"/>
      <c r="D772" s="35"/>
      <c r="E772" s="25"/>
      <c r="F772" s="42"/>
      <c r="G772" s="30"/>
      <c r="H772" s="25"/>
      <c r="I772" s="43"/>
      <c r="J772" s="25"/>
      <c r="K772" s="25"/>
      <c r="L772" s="44"/>
      <c r="M772" s="44"/>
      <c r="N772" s="44"/>
      <c r="O772" s="42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</row>
    <row r="773" spans="1:63" ht="14.25" customHeight="1" x14ac:dyDescent="0.25">
      <c r="A773" s="41"/>
      <c r="B773" s="42"/>
      <c r="C773" s="42"/>
      <c r="D773" s="35"/>
      <c r="E773" s="25"/>
      <c r="F773" s="42"/>
      <c r="G773" s="30"/>
      <c r="H773" s="25"/>
      <c r="I773" s="43"/>
      <c r="J773" s="25"/>
      <c r="K773" s="25"/>
      <c r="L773" s="44"/>
      <c r="M773" s="44"/>
      <c r="N773" s="44"/>
      <c r="O773" s="42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</row>
    <row r="774" spans="1:63" ht="14.25" customHeight="1" x14ac:dyDescent="0.25">
      <c r="A774" s="41"/>
      <c r="B774" s="42"/>
      <c r="C774" s="42"/>
      <c r="D774" s="35"/>
      <c r="E774" s="25"/>
      <c r="F774" s="42"/>
      <c r="G774" s="30"/>
      <c r="H774" s="25"/>
      <c r="I774" s="43"/>
      <c r="J774" s="25"/>
      <c r="K774" s="25"/>
      <c r="L774" s="44"/>
      <c r="M774" s="44"/>
      <c r="N774" s="44"/>
      <c r="O774" s="42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</row>
    <row r="775" spans="1:63" ht="14.25" customHeight="1" x14ac:dyDescent="0.25">
      <c r="A775" s="41"/>
      <c r="B775" s="42"/>
      <c r="C775" s="42"/>
      <c r="D775" s="35"/>
      <c r="E775" s="25"/>
      <c r="F775" s="42"/>
      <c r="G775" s="30"/>
      <c r="H775" s="25"/>
      <c r="I775" s="43"/>
      <c r="J775" s="25"/>
      <c r="K775" s="25"/>
      <c r="L775" s="44"/>
      <c r="M775" s="44"/>
      <c r="N775" s="44"/>
      <c r="O775" s="42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</row>
    <row r="776" spans="1:63" ht="14.25" customHeight="1" x14ac:dyDescent="0.25">
      <c r="A776" s="41"/>
      <c r="B776" s="42"/>
      <c r="C776" s="42"/>
      <c r="D776" s="35"/>
      <c r="E776" s="25"/>
      <c r="F776" s="42"/>
      <c r="G776" s="30"/>
      <c r="H776" s="25"/>
      <c r="I776" s="43"/>
      <c r="J776" s="25"/>
      <c r="K776" s="25"/>
      <c r="L776" s="44"/>
      <c r="M776" s="44"/>
      <c r="N776" s="44"/>
      <c r="O776" s="42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</row>
    <row r="777" spans="1:63" ht="14.25" customHeight="1" x14ac:dyDescent="0.25">
      <c r="A777" s="41"/>
      <c r="B777" s="42"/>
      <c r="C777" s="42"/>
      <c r="D777" s="35"/>
      <c r="E777" s="25"/>
      <c r="F777" s="42"/>
      <c r="G777" s="30"/>
      <c r="H777" s="25"/>
      <c r="I777" s="43"/>
      <c r="J777" s="25"/>
      <c r="K777" s="25"/>
      <c r="L777" s="44"/>
      <c r="M777" s="44"/>
      <c r="N777" s="44"/>
      <c r="O777" s="42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</row>
    <row r="778" spans="1:63" ht="14.25" customHeight="1" x14ac:dyDescent="0.25">
      <c r="A778" s="41"/>
      <c r="B778" s="42"/>
      <c r="C778" s="42"/>
      <c r="D778" s="35"/>
      <c r="E778" s="25"/>
      <c r="F778" s="42"/>
      <c r="G778" s="30"/>
      <c r="H778" s="25"/>
      <c r="I778" s="43"/>
      <c r="J778" s="25"/>
      <c r="K778" s="25"/>
      <c r="L778" s="44"/>
      <c r="M778" s="44"/>
      <c r="N778" s="44"/>
      <c r="O778" s="42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</row>
    <row r="779" spans="1:63" ht="14.25" customHeight="1" x14ac:dyDescent="0.25">
      <c r="A779" s="41"/>
      <c r="B779" s="42"/>
      <c r="C779" s="42"/>
      <c r="D779" s="35"/>
      <c r="E779" s="25"/>
      <c r="F779" s="42"/>
      <c r="G779" s="30"/>
      <c r="H779" s="25"/>
      <c r="I779" s="43"/>
      <c r="J779" s="25"/>
      <c r="K779" s="25"/>
      <c r="L779" s="44"/>
      <c r="M779" s="44"/>
      <c r="N779" s="44"/>
      <c r="O779" s="42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</row>
    <row r="780" spans="1:63" ht="14.25" customHeight="1" x14ac:dyDescent="0.25">
      <c r="A780" s="41"/>
      <c r="B780" s="42"/>
      <c r="C780" s="42"/>
      <c r="D780" s="35"/>
      <c r="E780" s="25"/>
      <c r="F780" s="42"/>
      <c r="G780" s="30"/>
      <c r="H780" s="25"/>
      <c r="I780" s="43"/>
      <c r="J780" s="25"/>
      <c r="K780" s="25"/>
      <c r="L780" s="44"/>
      <c r="M780" s="44"/>
      <c r="N780" s="44"/>
      <c r="O780" s="42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</row>
    <row r="781" spans="1:63" ht="14.25" customHeight="1" x14ac:dyDescent="0.25">
      <c r="A781" s="41"/>
      <c r="B781" s="42"/>
      <c r="C781" s="42"/>
      <c r="D781" s="35"/>
      <c r="E781" s="25"/>
      <c r="F781" s="42"/>
      <c r="G781" s="30"/>
      <c r="H781" s="25"/>
      <c r="I781" s="43"/>
      <c r="J781" s="25"/>
      <c r="K781" s="25"/>
      <c r="L781" s="44"/>
      <c r="M781" s="44"/>
      <c r="N781" s="44"/>
      <c r="O781" s="42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</row>
    <row r="782" spans="1:63" ht="14.25" customHeight="1" x14ac:dyDescent="0.25">
      <c r="A782" s="41"/>
      <c r="B782" s="42"/>
      <c r="C782" s="42"/>
      <c r="D782" s="35"/>
      <c r="E782" s="25"/>
      <c r="F782" s="42"/>
      <c r="G782" s="30"/>
      <c r="H782" s="25"/>
      <c r="I782" s="43"/>
      <c r="J782" s="25"/>
      <c r="K782" s="25"/>
      <c r="L782" s="44"/>
      <c r="M782" s="44"/>
      <c r="N782" s="44"/>
      <c r="O782" s="42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</row>
    <row r="783" spans="1:63" ht="14.25" customHeight="1" x14ac:dyDescent="0.25">
      <c r="A783" s="41"/>
      <c r="B783" s="42"/>
      <c r="C783" s="42"/>
      <c r="D783" s="35"/>
      <c r="E783" s="25"/>
      <c r="F783" s="42"/>
      <c r="G783" s="30"/>
      <c r="H783" s="25"/>
      <c r="I783" s="43"/>
      <c r="J783" s="25"/>
      <c r="K783" s="25"/>
      <c r="L783" s="44"/>
      <c r="M783" s="44"/>
      <c r="N783" s="44"/>
      <c r="O783" s="42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</row>
    <row r="784" spans="1:63" ht="14.25" customHeight="1" x14ac:dyDescent="0.25">
      <c r="A784" s="41"/>
      <c r="B784" s="42"/>
      <c r="C784" s="42"/>
      <c r="D784" s="35"/>
      <c r="E784" s="25"/>
      <c r="F784" s="42"/>
      <c r="G784" s="30"/>
      <c r="H784" s="25"/>
      <c r="I784" s="43"/>
      <c r="J784" s="25"/>
      <c r="K784" s="25"/>
      <c r="L784" s="44"/>
      <c r="M784" s="44"/>
      <c r="N784" s="44"/>
      <c r="O784" s="42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</row>
    <row r="785" spans="1:63" ht="14.25" customHeight="1" x14ac:dyDescent="0.25">
      <c r="A785" s="41"/>
      <c r="B785" s="42"/>
      <c r="C785" s="42"/>
      <c r="D785" s="35"/>
      <c r="E785" s="25"/>
      <c r="F785" s="42"/>
      <c r="G785" s="30"/>
      <c r="H785" s="25"/>
      <c r="I785" s="43"/>
      <c r="J785" s="25"/>
      <c r="K785" s="25"/>
      <c r="L785" s="44"/>
      <c r="M785" s="44"/>
      <c r="N785" s="44"/>
      <c r="O785" s="42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</row>
    <row r="786" spans="1:63" ht="14.25" customHeight="1" x14ac:dyDescent="0.25">
      <c r="A786" s="41"/>
      <c r="B786" s="42"/>
      <c r="C786" s="42"/>
      <c r="D786" s="35"/>
      <c r="E786" s="25"/>
      <c r="F786" s="42"/>
      <c r="G786" s="30"/>
      <c r="H786" s="25"/>
      <c r="I786" s="43"/>
      <c r="J786" s="25"/>
      <c r="K786" s="25"/>
      <c r="L786" s="44"/>
      <c r="M786" s="44"/>
      <c r="N786" s="44"/>
      <c r="O786" s="42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</row>
    <row r="787" spans="1:63" ht="14.25" customHeight="1" x14ac:dyDescent="0.25">
      <c r="A787" s="41"/>
      <c r="B787" s="42"/>
      <c r="C787" s="42"/>
      <c r="D787" s="35"/>
      <c r="E787" s="25"/>
      <c r="F787" s="42"/>
      <c r="G787" s="30"/>
      <c r="H787" s="25"/>
      <c r="I787" s="43"/>
      <c r="J787" s="25"/>
      <c r="K787" s="25"/>
      <c r="L787" s="44"/>
      <c r="M787" s="44"/>
      <c r="N787" s="44"/>
      <c r="O787" s="42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</row>
    <row r="788" spans="1:63" ht="14.25" customHeight="1" x14ac:dyDescent="0.25">
      <c r="A788" s="41"/>
      <c r="B788" s="42"/>
      <c r="C788" s="42"/>
      <c r="D788" s="35"/>
      <c r="E788" s="25"/>
      <c r="F788" s="42"/>
      <c r="G788" s="30"/>
      <c r="H788" s="25"/>
      <c r="I788" s="43"/>
      <c r="J788" s="25"/>
      <c r="K788" s="25"/>
      <c r="L788" s="44"/>
      <c r="M788" s="44"/>
      <c r="N788" s="44"/>
      <c r="O788" s="42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</row>
    <row r="789" spans="1:63" ht="14.25" customHeight="1" x14ac:dyDescent="0.25">
      <c r="A789" s="41"/>
      <c r="B789" s="42"/>
      <c r="C789" s="42"/>
      <c r="D789" s="35"/>
      <c r="E789" s="25"/>
      <c r="F789" s="42"/>
      <c r="G789" s="30"/>
      <c r="H789" s="25"/>
      <c r="I789" s="43"/>
      <c r="J789" s="25"/>
      <c r="K789" s="25"/>
      <c r="L789" s="44"/>
      <c r="M789" s="44"/>
      <c r="N789" s="44"/>
      <c r="O789" s="42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</row>
    <row r="790" spans="1:63" ht="14.25" customHeight="1" x14ac:dyDescent="0.25">
      <c r="A790" s="41"/>
      <c r="B790" s="42"/>
      <c r="C790" s="42"/>
      <c r="D790" s="35"/>
      <c r="E790" s="25"/>
      <c r="F790" s="42"/>
      <c r="G790" s="30"/>
      <c r="H790" s="25"/>
      <c r="I790" s="43"/>
      <c r="J790" s="25"/>
      <c r="K790" s="25"/>
      <c r="L790" s="44"/>
      <c r="M790" s="44"/>
      <c r="N790" s="44"/>
      <c r="O790" s="42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</row>
    <row r="791" spans="1:63" ht="14.25" customHeight="1" x14ac:dyDescent="0.25">
      <c r="A791" s="41"/>
      <c r="B791" s="42"/>
      <c r="C791" s="42"/>
      <c r="D791" s="35"/>
      <c r="E791" s="25"/>
      <c r="F791" s="42"/>
      <c r="G791" s="30"/>
      <c r="H791" s="25"/>
      <c r="I791" s="43"/>
      <c r="J791" s="25"/>
      <c r="K791" s="25"/>
      <c r="L791" s="44"/>
      <c r="M791" s="44"/>
      <c r="N791" s="44"/>
      <c r="O791" s="42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</row>
    <row r="792" spans="1:63" ht="14.25" customHeight="1" x14ac:dyDescent="0.25">
      <c r="A792" s="41"/>
      <c r="B792" s="42"/>
      <c r="C792" s="42"/>
      <c r="D792" s="35"/>
      <c r="E792" s="25"/>
      <c r="F792" s="42"/>
      <c r="G792" s="30"/>
      <c r="H792" s="25"/>
      <c r="I792" s="43"/>
      <c r="J792" s="25"/>
      <c r="K792" s="25"/>
      <c r="L792" s="44"/>
      <c r="M792" s="44"/>
      <c r="N792" s="44"/>
      <c r="O792" s="42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</row>
    <row r="793" spans="1:63" ht="14.25" customHeight="1" x14ac:dyDescent="0.25">
      <c r="A793" s="41"/>
      <c r="B793" s="42"/>
      <c r="C793" s="42"/>
      <c r="D793" s="35"/>
      <c r="E793" s="25"/>
      <c r="F793" s="42"/>
      <c r="G793" s="30"/>
      <c r="H793" s="25"/>
      <c r="I793" s="43"/>
      <c r="J793" s="25"/>
      <c r="K793" s="25"/>
      <c r="L793" s="44"/>
      <c r="M793" s="44"/>
      <c r="N793" s="44"/>
      <c r="O793" s="42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</row>
    <row r="794" spans="1:63" ht="14.25" customHeight="1" x14ac:dyDescent="0.25">
      <c r="A794" s="41"/>
      <c r="B794" s="42"/>
      <c r="C794" s="42"/>
      <c r="D794" s="35"/>
      <c r="E794" s="25"/>
      <c r="F794" s="42"/>
      <c r="G794" s="30"/>
      <c r="H794" s="25"/>
      <c r="I794" s="43"/>
      <c r="J794" s="25"/>
      <c r="K794" s="25"/>
      <c r="L794" s="44"/>
      <c r="M794" s="44"/>
      <c r="N794" s="44"/>
      <c r="O794" s="42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</row>
    <row r="795" spans="1:63" ht="14.25" customHeight="1" x14ac:dyDescent="0.25">
      <c r="A795" s="41"/>
      <c r="B795" s="42"/>
      <c r="C795" s="42"/>
      <c r="D795" s="35"/>
      <c r="E795" s="25"/>
      <c r="F795" s="42"/>
      <c r="G795" s="30"/>
      <c r="H795" s="25"/>
      <c r="I795" s="43"/>
      <c r="J795" s="25"/>
      <c r="K795" s="25"/>
      <c r="L795" s="44"/>
      <c r="M795" s="44"/>
      <c r="N795" s="44"/>
      <c r="O795" s="42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</row>
    <row r="796" spans="1:63" ht="14.25" customHeight="1" x14ac:dyDescent="0.25">
      <c r="A796" s="41"/>
      <c r="B796" s="42"/>
      <c r="C796" s="42"/>
      <c r="D796" s="35"/>
      <c r="E796" s="25"/>
      <c r="F796" s="42"/>
      <c r="G796" s="30"/>
      <c r="H796" s="25"/>
      <c r="I796" s="43"/>
      <c r="J796" s="25"/>
      <c r="K796" s="25"/>
      <c r="L796" s="44"/>
      <c r="M796" s="44"/>
      <c r="N796" s="44"/>
      <c r="O796" s="42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</row>
    <row r="797" spans="1:63" ht="14.25" customHeight="1" x14ac:dyDescent="0.25">
      <c r="A797" s="41"/>
      <c r="B797" s="42"/>
      <c r="C797" s="42"/>
      <c r="D797" s="35"/>
      <c r="E797" s="25"/>
      <c r="F797" s="42"/>
      <c r="G797" s="30"/>
      <c r="H797" s="25"/>
      <c r="I797" s="43"/>
      <c r="J797" s="25"/>
      <c r="K797" s="25"/>
      <c r="L797" s="44"/>
      <c r="M797" s="44"/>
      <c r="N797" s="44"/>
      <c r="O797" s="42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</row>
    <row r="798" spans="1:63" ht="14.25" customHeight="1" x14ac:dyDescent="0.25">
      <c r="A798" s="41"/>
      <c r="B798" s="42"/>
      <c r="C798" s="42"/>
      <c r="D798" s="35"/>
      <c r="E798" s="25"/>
      <c r="F798" s="42"/>
      <c r="G798" s="30"/>
      <c r="H798" s="25"/>
      <c r="I798" s="43"/>
      <c r="J798" s="25"/>
      <c r="K798" s="25"/>
      <c r="L798" s="44"/>
      <c r="M798" s="44"/>
      <c r="N798" s="44"/>
      <c r="O798" s="42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</row>
    <row r="799" spans="1:63" ht="14.25" customHeight="1" x14ac:dyDescent="0.25">
      <c r="A799" s="41"/>
      <c r="B799" s="42"/>
      <c r="C799" s="42"/>
      <c r="D799" s="35"/>
      <c r="E799" s="25"/>
      <c r="F799" s="42"/>
      <c r="G799" s="30"/>
      <c r="H799" s="25"/>
      <c r="I799" s="43"/>
      <c r="J799" s="25"/>
      <c r="K799" s="25"/>
      <c r="L799" s="44"/>
      <c r="M799" s="44"/>
      <c r="N799" s="44"/>
      <c r="O799" s="42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</row>
    <row r="800" spans="1:63" ht="14.25" customHeight="1" x14ac:dyDescent="0.25">
      <c r="A800" s="41"/>
      <c r="B800" s="42"/>
      <c r="C800" s="42"/>
      <c r="D800" s="35"/>
      <c r="E800" s="25"/>
      <c r="F800" s="42"/>
      <c r="G800" s="30"/>
      <c r="H800" s="25"/>
      <c r="I800" s="43"/>
      <c r="J800" s="25"/>
      <c r="K800" s="25"/>
      <c r="L800" s="44"/>
      <c r="M800" s="44"/>
      <c r="N800" s="44"/>
      <c r="O800" s="42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</row>
    <row r="801" spans="1:63" ht="14.25" customHeight="1" x14ac:dyDescent="0.25">
      <c r="A801" s="41"/>
      <c r="B801" s="42"/>
      <c r="C801" s="42"/>
      <c r="D801" s="35"/>
      <c r="E801" s="25"/>
      <c r="F801" s="42"/>
      <c r="G801" s="30"/>
      <c r="H801" s="25"/>
      <c r="I801" s="43"/>
      <c r="J801" s="25"/>
      <c r="K801" s="25"/>
      <c r="L801" s="44"/>
      <c r="M801" s="44"/>
      <c r="N801" s="44"/>
      <c r="O801" s="42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</row>
    <row r="802" spans="1:63" ht="14.25" customHeight="1" x14ac:dyDescent="0.25">
      <c r="A802" s="41"/>
      <c r="B802" s="42"/>
      <c r="C802" s="42"/>
      <c r="D802" s="35"/>
      <c r="E802" s="25"/>
      <c r="F802" s="42"/>
      <c r="G802" s="30"/>
      <c r="H802" s="25"/>
      <c r="I802" s="43"/>
      <c r="J802" s="25"/>
      <c r="K802" s="25"/>
      <c r="L802" s="44"/>
      <c r="M802" s="44"/>
      <c r="N802" s="44"/>
      <c r="O802" s="42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</row>
    <row r="803" spans="1:63" ht="14.25" customHeight="1" x14ac:dyDescent="0.25">
      <c r="A803" s="41"/>
      <c r="B803" s="42"/>
      <c r="C803" s="42"/>
      <c r="D803" s="35"/>
      <c r="E803" s="25"/>
      <c r="F803" s="42"/>
      <c r="G803" s="30"/>
      <c r="H803" s="25"/>
      <c r="I803" s="43"/>
      <c r="J803" s="25"/>
      <c r="K803" s="25"/>
      <c r="L803" s="44"/>
      <c r="M803" s="44"/>
      <c r="N803" s="44"/>
      <c r="O803" s="42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</row>
    <row r="804" spans="1:63" ht="14.25" customHeight="1" x14ac:dyDescent="0.25">
      <c r="A804" s="41"/>
      <c r="B804" s="42"/>
      <c r="C804" s="42"/>
      <c r="D804" s="35"/>
      <c r="E804" s="25"/>
      <c r="F804" s="42"/>
      <c r="G804" s="30"/>
      <c r="H804" s="25"/>
      <c r="I804" s="43"/>
      <c r="J804" s="25"/>
      <c r="K804" s="25"/>
      <c r="L804" s="44"/>
      <c r="M804" s="44"/>
      <c r="N804" s="44"/>
      <c r="O804" s="42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</row>
    <row r="805" spans="1:63" ht="14.25" customHeight="1" x14ac:dyDescent="0.25">
      <c r="A805" s="41"/>
      <c r="B805" s="42"/>
      <c r="C805" s="42"/>
      <c r="D805" s="35"/>
      <c r="E805" s="25"/>
      <c r="F805" s="42"/>
      <c r="G805" s="30"/>
      <c r="H805" s="25"/>
      <c r="I805" s="43"/>
      <c r="J805" s="25"/>
      <c r="K805" s="25"/>
      <c r="L805" s="44"/>
      <c r="M805" s="44"/>
      <c r="N805" s="44"/>
      <c r="O805" s="42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</row>
    <row r="806" spans="1:63" ht="14.25" customHeight="1" x14ac:dyDescent="0.25">
      <c r="A806" s="41"/>
      <c r="B806" s="42"/>
      <c r="C806" s="42"/>
      <c r="D806" s="35"/>
      <c r="E806" s="25"/>
      <c r="F806" s="42"/>
      <c r="G806" s="30"/>
      <c r="H806" s="25"/>
      <c r="I806" s="43"/>
      <c r="J806" s="25"/>
      <c r="K806" s="25"/>
      <c r="L806" s="44"/>
      <c r="M806" s="44"/>
      <c r="N806" s="44"/>
      <c r="O806" s="42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</row>
    <row r="807" spans="1:63" ht="14.25" customHeight="1" x14ac:dyDescent="0.25">
      <c r="A807" s="41"/>
      <c r="B807" s="42"/>
      <c r="C807" s="42"/>
      <c r="D807" s="35"/>
      <c r="E807" s="25"/>
      <c r="F807" s="42"/>
      <c r="G807" s="30"/>
      <c r="H807" s="25"/>
      <c r="I807" s="43"/>
      <c r="J807" s="25"/>
      <c r="K807" s="25"/>
      <c r="L807" s="44"/>
      <c r="M807" s="44"/>
      <c r="N807" s="44"/>
      <c r="O807" s="42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</row>
    <row r="808" spans="1:63" ht="14.25" customHeight="1" x14ac:dyDescent="0.25">
      <c r="A808" s="41"/>
      <c r="B808" s="42"/>
      <c r="C808" s="42"/>
      <c r="D808" s="35"/>
      <c r="E808" s="25"/>
      <c r="F808" s="42"/>
      <c r="G808" s="30"/>
      <c r="H808" s="25"/>
      <c r="I808" s="43"/>
      <c r="J808" s="25"/>
      <c r="K808" s="25"/>
      <c r="L808" s="44"/>
      <c r="M808" s="44"/>
      <c r="N808" s="44"/>
      <c r="O808" s="42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</row>
    <row r="809" spans="1:63" ht="14.25" customHeight="1" x14ac:dyDescent="0.25">
      <c r="A809" s="41"/>
      <c r="B809" s="42"/>
      <c r="C809" s="42"/>
      <c r="D809" s="35"/>
      <c r="E809" s="25"/>
      <c r="F809" s="42"/>
      <c r="G809" s="30"/>
      <c r="H809" s="25"/>
      <c r="I809" s="43"/>
      <c r="J809" s="25"/>
      <c r="K809" s="25"/>
      <c r="L809" s="44"/>
      <c r="M809" s="44"/>
      <c r="N809" s="44"/>
      <c r="O809" s="42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</row>
    <row r="810" spans="1:63" ht="14.25" customHeight="1" x14ac:dyDescent="0.25">
      <c r="A810" s="41"/>
      <c r="B810" s="42"/>
      <c r="C810" s="42"/>
      <c r="D810" s="35"/>
      <c r="E810" s="25"/>
      <c r="F810" s="42"/>
      <c r="G810" s="30"/>
      <c r="H810" s="25"/>
      <c r="I810" s="43"/>
      <c r="J810" s="25"/>
      <c r="K810" s="25"/>
      <c r="L810" s="44"/>
      <c r="M810" s="44"/>
      <c r="N810" s="44"/>
      <c r="O810" s="42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</row>
    <row r="811" spans="1:63" ht="14.25" customHeight="1" x14ac:dyDescent="0.25">
      <c r="A811" s="41"/>
      <c r="B811" s="42"/>
      <c r="C811" s="42"/>
      <c r="D811" s="35"/>
      <c r="E811" s="25"/>
      <c r="F811" s="42"/>
      <c r="G811" s="30"/>
      <c r="H811" s="25"/>
      <c r="I811" s="43"/>
      <c r="J811" s="25"/>
      <c r="K811" s="25"/>
      <c r="L811" s="44"/>
      <c r="M811" s="44"/>
      <c r="N811" s="44"/>
      <c r="O811" s="42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</row>
    <row r="812" spans="1:63" ht="14.25" customHeight="1" x14ac:dyDescent="0.25">
      <c r="A812" s="41"/>
      <c r="B812" s="42"/>
      <c r="C812" s="42"/>
      <c r="D812" s="35"/>
      <c r="E812" s="25"/>
      <c r="F812" s="42"/>
      <c r="G812" s="30"/>
      <c r="H812" s="25"/>
      <c r="I812" s="43"/>
      <c r="J812" s="25"/>
      <c r="K812" s="25"/>
      <c r="L812" s="44"/>
      <c r="M812" s="44"/>
      <c r="N812" s="44"/>
      <c r="O812" s="42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</row>
    <row r="813" spans="1:63" ht="14.25" customHeight="1" x14ac:dyDescent="0.25">
      <c r="A813" s="41"/>
      <c r="B813" s="42"/>
      <c r="C813" s="42"/>
      <c r="D813" s="35"/>
      <c r="E813" s="25"/>
      <c r="F813" s="42"/>
      <c r="G813" s="30"/>
      <c r="H813" s="25"/>
      <c r="I813" s="43"/>
      <c r="J813" s="25"/>
      <c r="K813" s="25"/>
      <c r="L813" s="44"/>
      <c r="M813" s="44"/>
      <c r="N813" s="44"/>
      <c r="O813" s="42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</row>
    <row r="814" spans="1:63" ht="14.25" customHeight="1" x14ac:dyDescent="0.25">
      <c r="A814" s="41"/>
      <c r="B814" s="42"/>
      <c r="C814" s="42"/>
      <c r="D814" s="35"/>
      <c r="E814" s="25"/>
      <c r="F814" s="42"/>
      <c r="G814" s="30"/>
      <c r="H814" s="25"/>
      <c r="I814" s="43"/>
      <c r="J814" s="25"/>
      <c r="K814" s="25"/>
      <c r="L814" s="44"/>
      <c r="M814" s="44"/>
      <c r="N814" s="44"/>
      <c r="O814" s="42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</row>
    <row r="815" spans="1:63" ht="14.25" customHeight="1" x14ac:dyDescent="0.25">
      <c r="A815" s="41"/>
      <c r="B815" s="42"/>
      <c r="C815" s="42"/>
      <c r="D815" s="35"/>
      <c r="E815" s="25"/>
      <c r="F815" s="42"/>
      <c r="G815" s="30"/>
      <c r="H815" s="25"/>
      <c r="I815" s="43"/>
      <c r="J815" s="25"/>
      <c r="K815" s="25"/>
      <c r="L815" s="44"/>
      <c r="M815" s="44"/>
      <c r="N815" s="44"/>
      <c r="O815" s="42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</row>
    <row r="816" spans="1:63" ht="14.25" customHeight="1" x14ac:dyDescent="0.25">
      <c r="A816" s="41"/>
      <c r="B816" s="42"/>
      <c r="C816" s="42"/>
      <c r="D816" s="35"/>
      <c r="E816" s="25"/>
      <c r="F816" s="42"/>
      <c r="G816" s="30"/>
      <c r="H816" s="25"/>
      <c r="I816" s="43"/>
      <c r="J816" s="25"/>
      <c r="K816" s="25"/>
      <c r="L816" s="44"/>
      <c r="M816" s="44"/>
      <c r="N816" s="44"/>
      <c r="O816" s="42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</row>
    <row r="817" spans="1:63" ht="14.25" customHeight="1" x14ac:dyDescent="0.25">
      <c r="A817" s="41"/>
      <c r="B817" s="42"/>
      <c r="C817" s="42"/>
      <c r="D817" s="35"/>
      <c r="E817" s="25"/>
      <c r="F817" s="42"/>
      <c r="G817" s="30"/>
      <c r="H817" s="25"/>
      <c r="I817" s="43"/>
      <c r="J817" s="25"/>
      <c r="K817" s="25"/>
      <c r="L817" s="44"/>
      <c r="M817" s="44"/>
      <c r="N817" s="44"/>
      <c r="O817" s="42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</row>
    <row r="818" spans="1:63" ht="14.25" customHeight="1" x14ac:dyDescent="0.25">
      <c r="A818" s="41"/>
      <c r="B818" s="42"/>
      <c r="C818" s="42"/>
      <c r="D818" s="35"/>
      <c r="E818" s="25"/>
      <c r="F818" s="42"/>
      <c r="G818" s="30"/>
      <c r="H818" s="25"/>
      <c r="I818" s="43"/>
      <c r="J818" s="25"/>
      <c r="K818" s="25"/>
      <c r="L818" s="44"/>
      <c r="M818" s="44"/>
      <c r="N818" s="44"/>
      <c r="O818" s="42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</row>
    <row r="819" spans="1:63" ht="14.25" customHeight="1" x14ac:dyDescent="0.25">
      <c r="A819" s="41"/>
      <c r="B819" s="42"/>
      <c r="C819" s="42"/>
      <c r="D819" s="35"/>
      <c r="E819" s="25"/>
      <c r="F819" s="42"/>
      <c r="G819" s="30"/>
      <c r="H819" s="25"/>
      <c r="I819" s="43"/>
      <c r="J819" s="25"/>
      <c r="K819" s="25"/>
      <c r="L819" s="44"/>
      <c r="M819" s="44"/>
      <c r="N819" s="44"/>
      <c r="O819" s="42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</row>
    <row r="820" spans="1:63" ht="14.25" customHeight="1" x14ac:dyDescent="0.25">
      <c r="A820" s="41"/>
      <c r="B820" s="42"/>
      <c r="C820" s="42"/>
      <c r="D820" s="35"/>
      <c r="E820" s="25"/>
      <c r="F820" s="42"/>
      <c r="G820" s="30"/>
      <c r="H820" s="25"/>
      <c r="I820" s="43"/>
      <c r="J820" s="25"/>
      <c r="K820" s="25"/>
      <c r="L820" s="44"/>
      <c r="M820" s="44"/>
      <c r="N820" s="44"/>
      <c r="O820" s="42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</row>
    <row r="821" spans="1:63" ht="14.25" customHeight="1" x14ac:dyDescent="0.25">
      <c r="A821" s="41"/>
      <c r="B821" s="42"/>
      <c r="C821" s="42"/>
      <c r="D821" s="35"/>
      <c r="E821" s="25"/>
      <c r="F821" s="42"/>
      <c r="G821" s="30"/>
      <c r="H821" s="25"/>
      <c r="I821" s="43"/>
      <c r="J821" s="25"/>
      <c r="K821" s="25"/>
      <c r="L821" s="44"/>
      <c r="M821" s="44"/>
      <c r="N821" s="44"/>
      <c r="O821" s="42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</row>
    <row r="822" spans="1:63" ht="14.25" customHeight="1" x14ac:dyDescent="0.25">
      <c r="A822" s="41"/>
      <c r="B822" s="42"/>
      <c r="C822" s="42"/>
      <c r="D822" s="35"/>
      <c r="E822" s="25"/>
      <c r="F822" s="42"/>
      <c r="G822" s="30"/>
      <c r="H822" s="25"/>
      <c r="I822" s="43"/>
      <c r="J822" s="25"/>
      <c r="K822" s="25"/>
      <c r="L822" s="44"/>
      <c r="M822" s="44"/>
      <c r="N822" s="44"/>
      <c r="O822" s="42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</row>
    <row r="823" spans="1:63" ht="14.25" customHeight="1" x14ac:dyDescent="0.25">
      <c r="A823" s="41"/>
      <c r="B823" s="42"/>
      <c r="C823" s="42"/>
      <c r="D823" s="35"/>
      <c r="E823" s="25"/>
      <c r="F823" s="42"/>
      <c r="G823" s="30"/>
      <c r="H823" s="25"/>
      <c r="I823" s="43"/>
      <c r="J823" s="25"/>
      <c r="K823" s="25"/>
      <c r="L823" s="44"/>
      <c r="M823" s="44"/>
      <c r="N823" s="44"/>
      <c r="O823" s="42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</row>
    <row r="824" spans="1:63" ht="14.25" customHeight="1" x14ac:dyDescent="0.25">
      <c r="A824" s="41"/>
      <c r="B824" s="42"/>
      <c r="C824" s="42"/>
      <c r="D824" s="35"/>
      <c r="E824" s="25"/>
      <c r="F824" s="42"/>
      <c r="G824" s="30"/>
      <c r="H824" s="25"/>
      <c r="I824" s="43"/>
      <c r="J824" s="25"/>
      <c r="K824" s="25"/>
      <c r="L824" s="44"/>
      <c r="M824" s="44"/>
      <c r="N824" s="44"/>
      <c r="O824" s="42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</row>
    <row r="825" spans="1:63" ht="14.25" customHeight="1" x14ac:dyDescent="0.25">
      <c r="A825" s="41"/>
      <c r="B825" s="42"/>
      <c r="C825" s="42"/>
      <c r="D825" s="35"/>
      <c r="E825" s="25"/>
      <c r="F825" s="42"/>
      <c r="G825" s="30"/>
      <c r="H825" s="25"/>
      <c r="I825" s="43"/>
      <c r="J825" s="25"/>
      <c r="K825" s="25"/>
      <c r="L825" s="44"/>
      <c r="M825" s="44"/>
      <c r="N825" s="44"/>
      <c r="O825" s="42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</row>
    <row r="826" spans="1:63" ht="14.25" customHeight="1" x14ac:dyDescent="0.25">
      <c r="A826" s="41"/>
      <c r="B826" s="42"/>
      <c r="C826" s="42"/>
      <c r="D826" s="35"/>
      <c r="E826" s="25"/>
      <c r="F826" s="42"/>
      <c r="G826" s="30"/>
      <c r="H826" s="25"/>
      <c r="I826" s="43"/>
      <c r="J826" s="25"/>
      <c r="K826" s="25"/>
      <c r="L826" s="44"/>
      <c r="M826" s="44"/>
      <c r="N826" s="44"/>
      <c r="O826" s="42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</row>
    <row r="827" spans="1:63" ht="14.25" customHeight="1" x14ac:dyDescent="0.25">
      <c r="A827" s="41"/>
      <c r="B827" s="42"/>
      <c r="C827" s="42"/>
      <c r="D827" s="35"/>
      <c r="E827" s="25"/>
      <c r="F827" s="42"/>
      <c r="G827" s="30"/>
      <c r="H827" s="25"/>
      <c r="I827" s="43"/>
      <c r="J827" s="25"/>
      <c r="K827" s="25"/>
      <c r="L827" s="44"/>
      <c r="M827" s="44"/>
      <c r="N827" s="44"/>
      <c r="O827" s="42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</row>
    <row r="828" spans="1:63" ht="14.25" customHeight="1" x14ac:dyDescent="0.25">
      <c r="A828" s="41"/>
      <c r="B828" s="42"/>
      <c r="C828" s="42"/>
      <c r="D828" s="35"/>
      <c r="E828" s="25"/>
      <c r="F828" s="42"/>
      <c r="G828" s="30"/>
      <c r="H828" s="25"/>
      <c r="I828" s="43"/>
      <c r="J828" s="25"/>
      <c r="K828" s="25"/>
      <c r="L828" s="44"/>
      <c r="M828" s="44"/>
      <c r="N828" s="44"/>
      <c r="O828" s="42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</row>
    <row r="829" spans="1:63" ht="14.25" customHeight="1" x14ac:dyDescent="0.25">
      <c r="A829" s="41"/>
      <c r="B829" s="42"/>
      <c r="C829" s="42"/>
      <c r="D829" s="35"/>
      <c r="E829" s="25"/>
      <c r="F829" s="42"/>
      <c r="G829" s="30"/>
      <c r="H829" s="25"/>
      <c r="I829" s="43"/>
      <c r="J829" s="25"/>
      <c r="K829" s="25"/>
      <c r="L829" s="44"/>
      <c r="M829" s="44"/>
      <c r="N829" s="44"/>
      <c r="O829" s="42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</row>
    <row r="830" spans="1:63" ht="14.25" customHeight="1" x14ac:dyDescent="0.25">
      <c r="A830" s="41"/>
      <c r="B830" s="42"/>
      <c r="C830" s="42"/>
      <c r="D830" s="35"/>
      <c r="E830" s="25"/>
      <c r="F830" s="42"/>
      <c r="G830" s="30"/>
      <c r="H830" s="25"/>
      <c r="I830" s="43"/>
      <c r="J830" s="25"/>
      <c r="K830" s="25"/>
      <c r="L830" s="44"/>
      <c r="M830" s="44"/>
      <c r="N830" s="44"/>
      <c r="O830" s="42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</row>
    <row r="831" spans="1:63" ht="14.25" customHeight="1" x14ac:dyDescent="0.25">
      <c r="A831" s="41"/>
      <c r="B831" s="42"/>
      <c r="C831" s="42"/>
      <c r="D831" s="35"/>
      <c r="E831" s="25"/>
      <c r="F831" s="42"/>
      <c r="G831" s="30"/>
      <c r="H831" s="25"/>
      <c r="I831" s="43"/>
      <c r="J831" s="25"/>
      <c r="K831" s="25"/>
      <c r="L831" s="44"/>
      <c r="M831" s="44"/>
      <c r="N831" s="44"/>
      <c r="O831" s="42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</row>
    <row r="832" spans="1:63" ht="14.25" customHeight="1" x14ac:dyDescent="0.25">
      <c r="A832" s="41"/>
      <c r="B832" s="42"/>
      <c r="C832" s="42"/>
      <c r="D832" s="35"/>
      <c r="E832" s="25"/>
      <c r="F832" s="42"/>
      <c r="G832" s="30"/>
      <c r="H832" s="25"/>
      <c r="I832" s="43"/>
      <c r="J832" s="25"/>
      <c r="K832" s="25"/>
      <c r="L832" s="44"/>
      <c r="M832" s="44"/>
      <c r="N832" s="44"/>
      <c r="O832" s="42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</row>
    <row r="833" spans="1:63" ht="14.25" customHeight="1" x14ac:dyDescent="0.25">
      <c r="A833" s="41"/>
      <c r="B833" s="42"/>
      <c r="C833" s="42"/>
      <c r="D833" s="35"/>
      <c r="E833" s="25"/>
      <c r="F833" s="42"/>
      <c r="G833" s="30"/>
      <c r="H833" s="25"/>
      <c r="I833" s="43"/>
      <c r="J833" s="25"/>
      <c r="K833" s="25"/>
      <c r="L833" s="44"/>
      <c r="M833" s="44"/>
      <c r="N833" s="44"/>
      <c r="O833" s="42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</row>
    <row r="834" spans="1:63" ht="14.25" customHeight="1" x14ac:dyDescent="0.25">
      <c r="A834" s="41"/>
      <c r="B834" s="42"/>
      <c r="C834" s="42"/>
      <c r="D834" s="35"/>
      <c r="E834" s="25"/>
      <c r="F834" s="42"/>
      <c r="G834" s="30"/>
      <c r="H834" s="25"/>
      <c r="I834" s="43"/>
      <c r="J834" s="25"/>
      <c r="K834" s="25"/>
      <c r="L834" s="44"/>
      <c r="M834" s="44"/>
      <c r="N834" s="44"/>
      <c r="O834" s="42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</row>
    <row r="835" spans="1:63" ht="14.25" customHeight="1" x14ac:dyDescent="0.25">
      <c r="A835" s="41"/>
      <c r="B835" s="42"/>
      <c r="C835" s="42"/>
      <c r="D835" s="35"/>
      <c r="E835" s="25"/>
      <c r="F835" s="42"/>
      <c r="G835" s="30"/>
      <c r="H835" s="25"/>
      <c r="I835" s="43"/>
      <c r="J835" s="25"/>
      <c r="K835" s="25"/>
      <c r="L835" s="44"/>
      <c r="M835" s="44"/>
      <c r="N835" s="44"/>
      <c r="O835" s="42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</row>
    <row r="836" spans="1:63" ht="14.25" customHeight="1" x14ac:dyDescent="0.25">
      <c r="A836" s="41"/>
      <c r="B836" s="42"/>
      <c r="C836" s="42"/>
      <c r="D836" s="35"/>
      <c r="E836" s="25"/>
      <c r="F836" s="42"/>
      <c r="G836" s="30"/>
      <c r="H836" s="25"/>
      <c r="I836" s="43"/>
      <c r="J836" s="25"/>
      <c r="K836" s="25"/>
      <c r="L836" s="44"/>
      <c r="M836" s="44"/>
      <c r="N836" s="44"/>
      <c r="O836" s="42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</row>
    <row r="837" spans="1:63" ht="14.25" customHeight="1" x14ac:dyDescent="0.25">
      <c r="A837" s="41"/>
      <c r="B837" s="42"/>
      <c r="C837" s="42"/>
      <c r="D837" s="35"/>
      <c r="E837" s="25"/>
      <c r="F837" s="42"/>
      <c r="G837" s="30"/>
      <c r="H837" s="25"/>
      <c r="I837" s="43"/>
      <c r="J837" s="25"/>
      <c r="K837" s="25"/>
      <c r="L837" s="44"/>
      <c r="M837" s="44"/>
      <c r="N837" s="44"/>
      <c r="O837" s="42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</row>
    <row r="838" spans="1:63" ht="14.25" customHeight="1" x14ac:dyDescent="0.25">
      <c r="A838" s="41"/>
      <c r="B838" s="42"/>
      <c r="C838" s="42"/>
      <c r="D838" s="35"/>
      <c r="E838" s="25"/>
      <c r="F838" s="42"/>
      <c r="G838" s="30"/>
      <c r="H838" s="25"/>
      <c r="I838" s="43"/>
      <c r="J838" s="25"/>
      <c r="K838" s="25"/>
      <c r="L838" s="44"/>
      <c r="M838" s="44"/>
      <c r="N838" s="44"/>
      <c r="O838" s="42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</row>
    <row r="839" spans="1:63" ht="14.25" customHeight="1" x14ac:dyDescent="0.25">
      <c r="A839" s="41"/>
      <c r="B839" s="42"/>
      <c r="C839" s="42"/>
      <c r="D839" s="35"/>
      <c r="E839" s="25"/>
      <c r="F839" s="42"/>
      <c r="G839" s="30"/>
      <c r="H839" s="25"/>
      <c r="I839" s="43"/>
      <c r="J839" s="25"/>
      <c r="K839" s="25"/>
      <c r="L839" s="44"/>
      <c r="M839" s="44"/>
      <c r="N839" s="44"/>
      <c r="O839" s="42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</row>
    <row r="840" spans="1:63" ht="14.25" customHeight="1" x14ac:dyDescent="0.25">
      <c r="A840" s="41"/>
      <c r="B840" s="42"/>
      <c r="C840" s="42"/>
      <c r="D840" s="35"/>
      <c r="E840" s="25"/>
      <c r="F840" s="42"/>
      <c r="G840" s="30"/>
      <c r="H840" s="25"/>
      <c r="I840" s="43"/>
      <c r="J840" s="25"/>
      <c r="K840" s="25"/>
      <c r="L840" s="44"/>
      <c r="M840" s="44"/>
      <c r="N840" s="44"/>
      <c r="O840" s="42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</row>
    <row r="841" spans="1:63" ht="14.25" customHeight="1" x14ac:dyDescent="0.25">
      <c r="A841" s="41"/>
      <c r="B841" s="42"/>
      <c r="C841" s="42"/>
      <c r="D841" s="35"/>
      <c r="E841" s="25"/>
      <c r="F841" s="42"/>
      <c r="G841" s="30"/>
      <c r="H841" s="25"/>
      <c r="I841" s="43"/>
      <c r="J841" s="25"/>
      <c r="K841" s="25"/>
      <c r="L841" s="44"/>
      <c r="M841" s="44"/>
      <c r="N841" s="44"/>
      <c r="O841" s="42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</row>
    <row r="842" spans="1:63" ht="14.25" customHeight="1" x14ac:dyDescent="0.25">
      <c r="A842" s="41"/>
      <c r="B842" s="42"/>
      <c r="C842" s="42"/>
      <c r="D842" s="35"/>
      <c r="E842" s="25"/>
      <c r="F842" s="42"/>
      <c r="G842" s="30"/>
      <c r="H842" s="25"/>
      <c r="I842" s="43"/>
      <c r="J842" s="25"/>
      <c r="K842" s="25"/>
      <c r="L842" s="44"/>
      <c r="M842" s="44"/>
      <c r="N842" s="44"/>
      <c r="O842" s="42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</row>
    <row r="843" spans="1:63" ht="14.25" customHeight="1" x14ac:dyDescent="0.25">
      <c r="A843" s="41"/>
      <c r="B843" s="42"/>
      <c r="C843" s="42"/>
      <c r="D843" s="35"/>
      <c r="E843" s="25"/>
      <c r="F843" s="42"/>
      <c r="G843" s="30"/>
      <c r="H843" s="25"/>
      <c r="I843" s="43"/>
      <c r="J843" s="25"/>
      <c r="K843" s="25"/>
      <c r="L843" s="44"/>
      <c r="M843" s="44"/>
      <c r="N843" s="44"/>
      <c r="O843" s="42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</row>
    <row r="844" spans="1:63" ht="14.25" customHeight="1" x14ac:dyDescent="0.25">
      <c r="A844" s="41"/>
      <c r="B844" s="42"/>
      <c r="C844" s="42"/>
      <c r="D844" s="35"/>
      <c r="E844" s="25"/>
      <c r="F844" s="42"/>
      <c r="G844" s="30"/>
      <c r="H844" s="25"/>
      <c r="I844" s="43"/>
      <c r="J844" s="25"/>
      <c r="K844" s="25"/>
      <c r="L844" s="44"/>
      <c r="M844" s="44"/>
      <c r="N844" s="44"/>
      <c r="O844" s="42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</row>
    <row r="845" spans="1:63" ht="14.25" customHeight="1" x14ac:dyDescent="0.25">
      <c r="A845" s="41"/>
      <c r="B845" s="42"/>
      <c r="C845" s="42"/>
      <c r="D845" s="35"/>
      <c r="E845" s="25"/>
      <c r="F845" s="42"/>
      <c r="G845" s="30"/>
      <c r="H845" s="25"/>
      <c r="I845" s="43"/>
      <c r="J845" s="25"/>
      <c r="K845" s="25"/>
      <c r="L845" s="44"/>
      <c r="M845" s="44"/>
      <c r="N845" s="44"/>
      <c r="O845" s="42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</row>
    <row r="846" spans="1:63" ht="14.25" customHeight="1" x14ac:dyDescent="0.25">
      <c r="A846" s="41"/>
      <c r="B846" s="42"/>
      <c r="C846" s="42"/>
      <c r="D846" s="35"/>
      <c r="E846" s="25"/>
      <c r="F846" s="42"/>
      <c r="G846" s="30"/>
      <c r="H846" s="25"/>
      <c r="I846" s="43"/>
      <c r="J846" s="25"/>
      <c r="K846" s="25"/>
      <c r="L846" s="44"/>
      <c r="M846" s="44"/>
      <c r="N846" s="44"/>
      <c r="O846" s="42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</row>
    <row r="847" spans="1:63" ht="14.25" customHeight="1" x14ac:dyDescent="0.25">
      <c r="A847" s="41"/>
      <c r="B847" s="42"/>
      <c r="C847" s="42"/>
      <c r="D847" s="35"/>
      <c r="E847" s="25"/>
      <c r="F847" s="42"/>
      <c r="G847" s="30"/>
      <c r="H847" s="25"/>
      <c r="I847" s="43"/>
      <c r="J847" s="25"/>
      <c r="K847" s="25"/>
      <c r="L847" s="44"/>
      <c r="M847" s="44"/>
      <c r="N847" s="44"/>
      <c r="O847" s="42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</row>
    <row r="848" spans="1:63" ht="14.25" customHeight="1" x14ac:dyDescent="0.25">
      <c r="A848" s="41"/>
      <c r="B848" s="42"/>
      <c r="C848" s="42"/>
      <c r="D848" s="35"/>
      <c r="E848" s="25"/>
      <c r="F848" s="42"/>
      <c r="G848" s="30"/>
      <c r="H848" s="25"/>
      <c r="I848" s="43"/>
      <c r="J848" s="25"/>
      <c r="K848" s="25"/>
      <c r="L848" s="44"/>
      <c r="M848" s="44"/>
      <c r="N848" s="44"/>
      <c r="O848" s="42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</row>
    <row r="849" spans="1:63" ht="14.25" customHeight="1" x14ac:dyDescent="0.25">
      <c r="A849" s="41"/>
      <c r="B849" s="42"/>
      <c r="C849" s="42"/>
      <c r="D849" s="35"/>
      <c r="E849" s="25"/>
      <c r="F849" s="42"/>
      <c r="G849" s="30"/>
      <c r="H849" s="25"/>
      <c r="I849" s="43"/>
      <c r="J849" s="25"/>
      <c r="K849" s="25"/>
      <c r="L849" s="44"/>
      <c r="M849" s="44"/>
      <c r="N849" s="44"/>
      <c r="O849" s="42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</row>
    <row r="850" spans="1:63" ht="14.25" customHeight="1" x14ac:dyDescent="0.25">
      <c r="A850" s="41"/>
      <c r="B850" s="42"/>
      <c r="C850" s="42"/>
      <c r="D850" s="35"/>
      <c r="E850" s="25"/>
      <c r="F850" s="42"/>
      <c r="G850" s="30"/>
      <c r="H850" s="25"/>
      <c r="I850" s="43"/>
      <c r="J850" s="25"/>
      <c r="K850" s="25"/>
      <c r="L850" s="44"/>
      <c r="M850" s="44"/>
      <c r="N850" s="44"/>
      <c r="O850" s="42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</row>
    <row r="851" spans="1:63" ht="14.25" customHeight="1" x14ac:dyDescent="0.25">
      <c r="A851" s="41"/>
      <c r="B851" s="42"/>
      <c r="C851" s="42"/>
      <c r="D851" s="35"/>
      <c r="E851" s="25"/>
      <c r="F851" s="42"/>
      <c r="G851" s="30"/>
      <c r="H851" s="25"/>
      <c r="I851" s="43"/>
      <c r="J851" s="25"/>
      <c r="K851" s="25"/>
      <c r="L851" s="44"/>
      <c r="M851" s="44"/>
      <c r="N851" s="44"/>
      <c r="O851" s="42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</row>
    <row r="852" spans="1:63" ht="14.25" customHeight="1" x14ac:dyDescent="0.25">
      <c r="A852" s="41"/>
      <c r="B852" s="42"/>
      <c r="C852" s="42"/>
      <c r="D852" s="35"/>
      <c r="E852" s="25"/>
      <c r="F852" s="42"/>
      <c r="G852" s="30"/>
      <c r="H852" s="25"/>
      <c r="I852" s="43"/>
      <c r="J852" s="25"/>
      <c r="K852" s="25"/>
      <c r="L852" s="44"/>
      <c r="M852" s="44"/>
      <c r="N852" s="44"/>
      <c r="O852" s="42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</row>
    <row r="853" spans="1:63" ht="14.25" customHeight="1" x14ac:dyDescent="0.25">
      <c r="A853" s="41"/>
      <c r="B853" s="42"/>
      <c r="C853" s="42"/>
      <c r="D853" s="35"/>
      <c r="E853" s="25"/>
      <c r="F853" s="42"/>
      <c r="G853" s="30"/>
      <c r="H853" s="25"/>
      <c r="I853" s="43"/>
      <c r="J853" s="25"/>
      <c r="K853" s="25"/>
      <c r="L853" s="44"/>
      <c r="M853" s="44"/>
      <c r="N853" s="44"/>
      <c r="O853" s="42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</row>
    <row r="854" spans="1:63" ht="14.25" customHeight="1" x14ac:dyDescent="0.25">
      <c r="A854" s="41"/>
      <c r="B854" s="42"/>
      <c r="C854" s="42"/>
      <c r="D854" s="35"/>
      <c r="E854" s="25"/>
      <c r="F854" s="42"/>
      <c r="G854" s="30"/>
      <c r="H854" s="25"/>
      <c r="I854" s="43"/>
      <c r="J854" s="25"/>
      <c r="K854" s="25"/>
      <c r="L854" s="44"/>
      <c r="M854" s="44"/>
      <c r="N854" s="44"/>
      <c r="O854" s="42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</row>
    <row r="855" spans="1:63" ht="14.25" customHeight="1" x14ac:dyDescent="0.25">
      <c r="A855" s="41"/>
      <c r="B855" s="42"/>
      <c r="C855" s="42"/>
      <c r="D855" s="35"/>
      <c r="E855" s="25"/>
      <c r="F855" s="42"/>
      <c r="G855" s="30"/>
      <c r="H855" s="25"/>
      <c r="I855" s="43"/>
      <c r="J855" s="25"/>
      <c r="K855" s="25"/>
      <c r="L855" s="44"/>
      <c r="M855" s="44"/>
      <c r="N855" s="44"/>
      <c r="O855" s="42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</row>
    <row r="856" spans="1:63" ht="14.25" customHeight="1" x14ac:dyDescent="0.25">
      <c r="A856" s="41"/>
      <c r="B856" s="42"/>
      <c r="C856" s="42"/>
      <c r="D856" s="35"/>
      <c r="E856" s="25"/>
      <c r="F856" s="42"/>
      <c r="G856" s="30"/>
      <c r="H856" s="25"/>
      <c r="I856" s="43"/>
      <c r="J856" s="25"/>
      <c r="K856" s="25"/>
      <c r="L856" s="44"/>
      <c r="M856" s="44"/>
      <c r="N856" s="44"/>
      <c r="O856" s="42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</row>
    <row r="857" spans="1:63" ht="14.25" customHeight="1" x14ac:dyDescent="0.25">
      <c r="A857" s="41"/>
      <c r="B857" s="42"/>
      <c r="C857" s="42"/>
      <c r="D857" s="35"/>
      <c r="E857" s="25"/>
      <c r="F857" s="42"/>
      <c r="G857" s="30"/>
      <c r="H857" s="25"/>
      <c r="I857" s="43"/>
      <c r="J857" s="25"/>
      <c r="K857" s="25"/>
      <c r="L857" s="44"/>
      <c r="M857" s="44"/>
      <c r="N857" s="44"/>
      <c r="O857" s="42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</row>
    <row r="858" spans="1:63" ht="14.25" customHeight="1" x14ac:dyDescent="0.25">
      <c r="A858" s="41"/>
      <c r="B858" s="42"/>
      <c r="C858" s="42"/>
      <c r="D858" s="35"/>
      <c r="E858" s="25"/>
      <c r="F858" s="42"/>
      <c r="G858" s="30"/>
      <c r="H858" s="25"/>
      <c r="I858" s="43"/>
      <c r="J858" s="25"/>
      <c r="K858" s="25"/>
      <c r="L858" s="44"/>
      <c r="M858" s="44"/>
      <c r="N858" s="44"/>
      <c r="O858" s="42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</row>
    <row r="859" spans="1:63" ht="14.25" customHeight="1" x14ac:dyDescent="0.25">
      <c r="A859" s="41"/>
      <c r="B859" s="42"/>
      <c r="C859" s="42"/>
      <c r="D859" s="35"/>
      <c r="E859" s="25"/>
      <c r="F859" s="42"/>
      <c r="G859" s="30"/>
      <c r="H859" s="25"/>
      <c r="I859" s="43"/>
      <c r="J859" s="25"/>
      <c r="K859" s="25"/>
      <c r="L859" s="44"/>
      <c r="M859" s="44"/>
      <c r="N859" s="44"/>
      <c r="O859" s="42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</row>
    <row r="860" spans="1:63" ht="14.25" customHeight="1" x14ac:dyDescent="0.25">
      <c r="A860" s="41"/>
      <c r="B860" s="42"/>
      <c r="C860" s="42"/>
      <c r="D860" s="35"/>
      <c r="E860" s="25"/>
      <c r="F860" s="42"/>
      <c r="G860" s="30"/>
      <c r="H860" s="25"/>
      <c r="I860" s="43"/>
      <c r="J860" s="25"/>
      <c r="K860" s="25"/>
      <c r="L860" s="44"/>
      <c r="M860" s="44"/>
      <c r="N860" s="44"/>
      <c r="O860" s="42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</row>
    <row r="861" spans="1:63" ht="14.25" customHeight="1" x14ac:dyDescent="0.25">
      <c r="A861" s="41"/>
      <c r="B861" s="42"/>
      <c r="C861" s="42"/>
      <c r="D861" s="35"/>
      <c r="E861" s="25"/>
      <c r="F861" s="42"/>
      <c r="G861" s="30"/>
      <c r="H861" s="25"/>
      <c r="I861" s="43"/>
      <c r="J861" s="25"/>
      <c r="K861" s="25"/>
      <c r="L861" s="44"/>
      <c r="M861" s="44"/>
      <c r="N861" s="44"/>
      <c r="O861" s="42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</row>
    <row r="862" spans="1:63" ht="14.25" customHeight="1" x14ac:dyDescent="0.25">
      <c r="A862" s="41"/>
      <c r="B862" s="42"/>
      <c r="C862" s="42"/>
      <c r="D862" s="35"/>
      <c r="E862" s="25"/>
      <c r="F862" s="42"/>
      <c r="G862" s="30"/>
      <c r="H862" s="25"/>
      <c r="I862" s="43"/>
      <c r="J862" s="25"/>
      <c r="K862" s="25"/>
      <c r="L862" s="44"/>
      <c r="M862" s="44"/>
      <c r="N862" s="44"/>
      <c r="O862" s="42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</row>
    <row r="863" spans="1:63" ht="14.25" customHeight="1" x14ac:dyDescent="0.25">
      <c r="A863" s="41"/>
      <c r="B863" s="42"/>
      <c r="C863" s="42"/>
      <c r="D863" s="35"/>
      <c r="E863" s="25"/>
      <c r="F863" s="42"/>
      <c r="G863" s="30"/>
      <c r="H863" s="25"/>
      <c r="I863" s="43"/>
      <c r="J863" s="25"/>
      <c r="K863" s="25"/>
      <c r="L863" s="44"/>
      <c r="M863" s="44"/>
      <c r="N863" s="44"/>
      <c r="O863" s="42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</row>
    <row r="864" spans="1:63" ht="14.25" customHeight="1" x14ac:dyDescent="0.25">
      <c r="A864" s="41"/>
      <c r="B864" s="42"/>
      <c r="C864" s="42"/>
      <c r="D864" s="35"/>
      <c r="E864" s="25"/>
      <c r="F864" s="42"/>
      <c r="G864" s="30"/>
      <c r="H864" s="25"/>
      <c r="I864" s="43"/>
      <c r="J864" s="25"/>
      <c r="K864" s="25"/>
      <c r="L864" s="44"/>
      <c r="M864" s="44"/>
      <c r="N864" s="44"/>
      <c r="O864" s="42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</row>
    <row r="865" spans="1:63" ht="14.25" customHeight="1" x14ac:dyDescent="0.25">
      <c r="A865" s="41"/>
      <c r="B865" s="42"/>
      <c r="C865" s="42"/>
      <c r="D865" s="35"/>
      <c r="E865" s="25"/>
      <c r="F865" s="42"/>
      <c r="G865" s="30"/>
      <c r="H865" s="25"/>
      <c r="I865" s="43"/>
      <c r="J865" s="25"/>
      <c r="K865" s="25"/>
      <c r="L865" s="44"/>
      <c r="M865" s="44"/>
      <c r="N865" s="44"/>
      <c r="O865" s="42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</row>
    <row r="866" spans="1:63" ht="14.25" customHeight="1" x14ac:dyDescent="0.25">
      <c r="A866" s="41"/>
      <c r="B866" s="42"/>
      <c r="C866" s="42"/>
      <c r="D866" s="35"/>
      <c r="E866" s="25"/>
      <c r="F866" s="42"/>
      <c r="G866" s="30"/>
      <c r="H866" s="25"/>
      <c r="I866" s="43"/>
      <c r="J866" s="25"/>
      <c r="K866" s="25"/>
      <c r="L866" s="44"/>
      <c r="M866" s="44"/>
      <c r="N866" s="44"/>
      <c r="O866" s="42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</row>
    <row r="867" spans="1:63" ht="14.25" customHeight="1" x14ac:dyDescent="0.25">
      <c r="A867" s="41"/>
      <c r="B867" s="42"/>
      <c r="C867" s="42"/>
      <c r="D867" s="35"/>
      <c r="E867" s="25"/>
      <c r="F867" s="42"/>
      <c r="G867" s="30"/>
      <c r="H867" s="25"/>
      <c r="I867" s="43"/>
      <c r="J867" s="25"/>
      <c r="K867" s="25"/>
      <c r="L867" s="44"/>
      <c r="M867" s="44"/>
      <c r="N867" s="44"/>
      <c r="O867" s="42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</row>
    <row r="868" spans="1:63" ht="14.25" customHeight="1" x14ac:dyDescent="0.25">
      <c r="A868" s="41"/>
      <c r="B868" s="42"/>
      <c r="C868" s="42"/>
      <c r="D868" s="35"/>
      <c r="E868" s="25"/>
      <c r="F868" s="42"/>
      <c r="G868" s="30"/>
      <c r="H868" s="25"/>
      <c r="I868" s="43"/>
      <c r="J868" s="25"/>
      <c r="K868" s="25"/>
      <c r="L868" s="44"/>
      <c r="M868" s="44"/>
      <c r="N868" s="44"/>
      <c r="O868" s="42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</row>
    <row r="869" spans="1:63" ht="14.25" customHeight="1" x14ac:dyDescent="0.25">
      <c r="A869" s="41"/>
      <c r="B869" s="42"/>
      <c r="C869" s="42"/>
      <c r="D869" s="35"/>
      <c r="E869" s="25"/>
      <c r="F869" s="42"/>
      <c r="G869" s="30"/>
      <c r="H869" s="25"/>
      <c r="I869" s="43"/>
      <c r="J869" s="25"/>
      <c r="K869" s="25"/>
      <c r="L869" s="44"/>
      <c r="M869" s="44"/>
      <c r="N869" s="44"/>
      <c r="O869" s="42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</row>
    <row r="870" spans="1:63" ht="14.25" customHeight="1" x14ac:dyDescent="0.25">
      <c r="A870" s="41"/>
      <c r="B870" s="42"/>
      <c r="C870" s="42"/>
      <c r="D870" s="35"/>
      <c r="E870" s="25"/>
      <c r="F870" s="42"/>
      <c r="G870" s="30"/>
      <c r="H870" s="25"/>
      <c r="I870" s="43"/>
      <c r="J870" s="25"/>
      <c r="K870" s="25"/>
      <c r="L870" s="44"/>
      <c r="M870" s="44"/>
      <c r="N870" s="44"/>
      <c r="O870" s="42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</row>
    <row r="871" spans="1:63" ht="14.25" customHeight="1" x14ac:dyDescent="0.25">
      <c r="A871" s="41"/>
      <c r="B871" s="42"/>
      <c r="C871" s="42"/>
      <c r="D871" s="35"/>
      <c r="E871" s="25"/>
      <c r="F871" s="42"/>
      <c r="G871" s="30"/>
      <c r="H871" s="25"/>
      <c r="I871" s="43"/>
      <c r="J871" s="25"/>
      <c r="K871" s="25"/>
      <c r="L871" s="44"/>
      <c r="M871" s="44"/>
      <c r="N871" s="44"/>
      <c r="O871" s="42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</row>
    <row r="872" spans="1:63" ht="14.25" customHeight="1" x14ac:dyDescent="0.25">
      <c r="A872" s="41"/>
      <c r="B872" s="42"/>
      <c r="C872" s="42"/>
      <c r="D872" s="35"/>
      <c r="E872" s="25"/>
      <c r="F872" s="42"/>
      <c r="G872" s="30"/>
      <c r="H872" s="25"/>
      <c r="I872" s="43"/>
      <c r="J872" s="25"/>
      <c r="K872" s="25"/>
      <c r="L872" s="44"/>
      <c r="M872" s="44"/>
      <c r="N872" s="44"/>
      <c r="O872" s="42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</row>
    <row r="873" spans="1:63" ht="14.25" customHeight="1" x14ac:dyDescent="0.25">
      <c r="A873" s="41"/>
      <c r="B873" s="42"/>
      <c r="C873" s="42"/>
      <c r="D873" s="35"/>
      <c r="E873" s="25"/>
      <c r="F873" s="42"/>
      <c r="G873" s="30"/>
      <c r="H873" s="25"/>
      <c r="I873" s="43"/>
      <c r="J873" s="25"/>
      <c r="K873" s="25"/>
      <c r="L873" s="44"/>
      <c r="M873" s="44"/>
      <c r="N873" s="44"/>
      <c r="O873" s="42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</row>
    <row r="874" spans="1:63" ht="14.25" customHeight="1" x14ac:dyDescent="0.25">
      <c r="A874" s="41"/>
      <c r="B874" s="42"/>
      <c r="C874" s="42"/>
      <c r="D874" s="35"/>
      <c r="E874" s="25"/>
      <c r="F874" s="42"/>
      <c r="G874" s="30"/>
      <c r="H874" s="25"/>
      <c r="I874" s="43"/>
      <c r="J874" s="25"/>
      <c r="K874" s="25"/>
      <c r="L874" s="44"/>
      <c r="M874" s="44"/>
      <c r="N874" s="44"/>
      <c r="O874" s="42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</row>
    <row r="875" spans="1:63" ht="14.25" customHeight="1" x14ac:dyDescent="0.25">
      <c r="A875" s="41"/>
      <c r="B875" s="42"/>
      <c r="C875" s="42"/>
      <c r="D875" s="35"/>
      <c r="E875" s="25"/>
      <c r="F875" s="42"/>
      <c r="G875" s="30"/>
      <c r="H875" s="25"/>
      <c r="I875" s="43"/>
      <c r="J875" s="25"/>
      <c r="K875" s="25"/>
      <c r="L875" s="44"/>
      <c r="M875" s="44"/>
      <c r="N875" s="44"/>
      <c r="O875" s="42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</row>
    <row r="876" spans="1:63" ht="14.25" customHeight="1" x14ac:dyDescent="0.25">
      <c r="A876" s="41"/>
      <c r="B876" s="42"/>
      <c r="C876" s="42"/>
      <c r="D876" s="35"/>
      <c r="E876" s="25"/>
      <c r="F876" s="42"/>
      <c r="G876" s="30"/>
      <c r="H876" s="25"/>
      <c r="I876" s="43"/>
      <c r="J876" s="25"/>
      <c r="K876" s="25"/>
      <c r="L876" s="44"/>
      <c r="M876" s="44"/>
      <c r="N876" s="44"/>
      <c r="O876" s="42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</row>
    <row r="877" spans="1:63" ht="14.25" customHeight="1" x14ac:dyDescent="0.25">
      <c r="A877" s="41"/>
      <c r="B877" s="42"/>
      <c r="C877" s="42"/>
      <c r="D877" s="35"/>
      <c r="E877" s="25"/>
      <c r="F877" s="42"/>
      <c r="G877" s="30"/>
      <c r="H877" s="25"/>
      <c r="I877" s="43"/>
      <c r="J877" s="25"/>
      <c r="K877" s="25"/>
      <c r="L877" s="44"/>
      <c r="M877" s="44"/>
      <c r="N877" s="44"/>
      <c r="O877" s="42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</row>
    <row r="878" spans="1:63" ht="14.25" customHeight="1" x14ac:dyDescent="0.25">
      <c r="A878" s="41"/>
      <c r="B878" s="42"/>
      <c r="C878" s="42"/>
      <c r="D878" s="35"/>
      <c r="E878" s="25"/>
      <c r="F878" s="42"/>
      <c r="G878" s="30"/>
      <c r="H878" s="25"/>
      <c r="I878" s="43"/>
      <c r="J878" s="25"/>
      <c r="K878" s="25"/>
      <c r="L878" s="44"/>
      <c r="M878" s="44"/>
      <c r="N878" s="44"/>
      <c r="O878" s="42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</row>
    <row r="879" spans="1:63" ht="14.25" customHeight="1" x14ac:dyDescent="0.25">
      <c r="A879" s="41"/>
      <c r="B879" s="42"/>
      <c r="C879" s="42"/>
      <c r="D879" s="35"/>
      <c r="E879" s="25"/>
      <c r="F879" s="42"/>
      <c r="G879" s="30"/>
      <c r="H879" s="25"/>
      <c r="I879" s="43"/>
      <c r="J879" s="25"/>
      <c r="K879" s="25"/>
      <c r="L879" s="44"/>
      <c r="M879" s="44"/>
      <c r="N879" s="44"/>
      <c r="O879" s="42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</row>
    <row r="880" spans="1:63" ht="14.25" customHeight="1" x14ac:dyDescent="0.25">
      <c r="A880" s="41"/>
      <c r="B880" s="42"/>
      <c r="C880" s="42"/>
      <c r="D880" s="35"/>
      <c r="E880" s="25"/>
      <c r="F880" s="42"/>
      <c r="G880" s="30"/>
      <c r="H880" s="25"/>
      <c r="I880" s="43"/>
      <c r="J880" s="25"/>
      <c r="K880" s="25"/>
      <c r="L880" s="44"/>
      <c r="M880" s="44"/>
      <c r="N880" s="44"/>
      <c r="O880" s="42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</row>
    <row r="881" spans="1:63" ht="14.25" customHeight="1" x14ac:dyDescent="0.25">
      <c r="A881" s="41"/>
      <c r="B881" s="42"/>
      <c r="C881" s="42"/>
      <c r="D881" s="35"/>
      <c r="E881" s="25"/>
      <c r="F881" s="42"/>
      <c r="G881" s="30"/>
      <c r="H881" s="25"/>
      <c r="I881" s="43"/>
      <c r="J881" s="25"/>
      <c r="K881" s="25"/>
      <c r="L881" s="44"/>
      <c r="M881" s="44"/>
      <c r="N881" s="44"/>
      <c r="O881" s="42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</row>
    <row r="882" spans="1:63" ht="14.25" customHeight="1" x14ac:dyDescent="0.25">
      <c r="A882" s="41"/>
      <c r="B882" s="42"/>
      <c r="C882" s="42"/>
      <c r="D882" s="35"/>
      <c r="E882" s="25"/>
      <c r="F882" s="42"/>
      <c r="G882" s="30"/>
      <c r="H882" s="25"/>
      <c r="I882" s="43"/>
      <c r="J882" s="25"/>
      <c r="K882" s="25"/>
      <c r="L882" s="44"/>
      <c r="M882" s="44"/>
      <c r="N882" s="44"/>
      <c r="O882" s="42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</row>
    <row r="883" spans="1:63" ht="14.25" customHeight="1" x14ac:dyDescent="0.25">
      <c r="A883" s="41"/>
      <c r="B883" s="42"/>
      <c r="C883" s="42"/>
      <c r="D883" s="35"/>
      <c r="E883" s="25"/>
      <c r="F883" s="42"/>
      <c r="G883" s="30"/>
      <c r="H883" s="25"/>
      <c r="I883" s="43"/>
      <c r="J883" s="25"/>
      <c r="K883" s="25"/>
      <c r="L883" s="44"/>
      <c r="M883" s="44"/>
      <c r="N883" s="44"/>
      <c r="O883" s="42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</row>
    <row r="884" spans="1:63" ht="14.25" customHeight="1" x14ac:dyDescent="0.25">
      <c r="A884" s="41"/>
      <c r="B884" s="42"/>
      <c r="C884" s="42"/>
      <c r="D884" s="35"/>
      <c r="E884" s="25"/>
      <c r="F884" s="42"/>
      <c r="G884" s="30"/>
      <c r="H884" s="25"/>
      <c r="I884" s="43"/>
      <c r="J884" s="25"/>
      <c r="K884" s="25"/>
      <c r="L884" s="44"/>
      <c r="M884" s="44"/>
      <c r="N884" s="44"/>
      <c r="O884" s="42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</row>
    <row r="885" spans="1:63" ht="14.25" customHeight="1" x14ac:dyDescent="0.25">
      <c r="A885" s="41"/>
      <c r="B885" s="42"/>
      <c r="C885" s="42"/>
      <c r="D885" s="35"/>
      <c r="E885" s="25"/>
      <c r="F885" s="42"/>
      <c r="G885" s="30"/>
      <c r="H885" s="25"/>
      <c r="I885" s="43"/>
      <c r="J885" s="25"/>
      <c r="K885" s="25"/>
      <c r="L885" s="44"/>
      <c r="M885" s="44"/>
      <c r="N885" s="44"/>
      <c r="O885" s="42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</row>
    <row r="886" spans="1:63" ht="14.25" customHeight="1" x14ac:dyDescent="0.25">
      <c r="A886" s="41"/>
      <c r="B886" s="42"/>
      <c r="C886" s="42"/>
      <c r="D886" s="35"/>
      <c r="E886" s="25"/>
      <c r="F886" s="42"/>
      <c r="G886" s="30"/>
      <c r="H886" s="25"/>
      <c r="I886" s="43"/>
      <c r="J886" s="25"/>
      <c r="K886" s="25"/>
      <c r="L886" s="44"/>
      <c r="M886" s="44"/>
      <c r="N886" s="44"/>
      <c r="O886" s="42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</row>
    <row r="887" spans="1:63" ht="14.25" customHeight="1" x14ac:dyDescent="0.25">
      <c r="A887" s="41"/>
      <c r="B887" s="42"/>
      <c r="C887" s="42"/>
      <c r="D887" s="35"/>
      <c r="E887" s="25"/>
      <c r="F887" s="42"/>
      <c r="G887" s="30"/>
      <c r="H887" s="25"/>
      <c r="I887" s="43"/>
      <c r="J887" s="25"/>
      <c r="K887" s="25"/>
      <c r="L887" s="44"/>
      <c r="M887" s="44"/>
      <c r="N887" s="44"/>
      <c r="O887" s="42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</row>
    <row r="888" spans="1:63" ht="14.25" customHeight="1" x14ac:dyDescent="0.25">
      <c r="A888" s="41"/>
      <c r="B888" s="42"/>
      <c r="C888" s="42"/>
      <c r="D888" s="35"/>
      <c r="E888" s="25"/>
      <c r="F888" s="42"/>
      <c r="G888" s="30"/>
      <c r="H888" s="25"/>
      <c r="I888" s="43"/>
      <c r="J888" s="25"/>
      <c r="K888" s="25"/>
      <c r="L888" s="44"/>
      <c r="M888" s="44"/>
      <c r="N888" s="44"/>
      <c r="O888" s="42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</row>
    <row r="889" spans="1:63" ht="14.25" customHeight="1" x14ac:dyDescent="0.25">
      <c r="A889" s="41"/>
      <c r="B889" s="42"/>
      <c r="C889" s="42"/>
      <c r="D889" s="35"/>
      <c r="E889" s="25"/>
      <c r="F889" s="42"/>
      <c r="G889" s="30"/>
      <c r="H889" s="25"/>
      <c r="I889" s="43"/>
      <c r="J889" s="25"/>
      <c r="K889" s="25"/>
      <c r="L889" s="44"/>
      <c r="M889" s="44"/>
      <c r="N889" s="44"/>
      <c r="O889" s="42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</row>
    <row r="890" spans="1:63" ht="14.25" customHeight="1" x14ac:dyDescent="0.25">
      <c r="A890" s="41"/>
      <c r="B890" s="42"/>
      <c r="C890" s="42"/>
      <c r="D890" s="35"/>
      <c r="E890" s="25"/>
      <c r="F890" s="42"/>
      <c r="G890" s="30"/>
      <c r="H890" s="25"/>
      <c r="I890" s="43"/>
      <c r="J890" s="25"/>
      <c r="K890" s="25"/>
      <c r="L890" s="44"/>
      <c r="M890" s="44"/>
      <c r="N890" s="44"/>
      <c r="O890" s="42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</row>
    <row r="891" spans="1:63" ht="14.25" customHeight="1" x14ac:dyDescent="0.25">
      <c r="A891" s="41"/>
      <c r="B891" s="42"/>
      <c r="C891" s="42"/>
      <c r="D891" s="35"/>
      <c r="E891" s="25"/>
      <c r="F891" s="42"/>
      <c r="G891" s="30"/>
      <c r="H891" s="25"/>
      <c r="I891" s="43"/>
      <c r="J891" s="25"/>
      <c r="K891" s="25"/>
      <c r="L891" s="44"/>
      <c r="M891" s="44"/>
      <c r="N891" s="44"/>
      <c r="O891" s="42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</row>
    <row r="892" spans="1:63" ht="14.25" customHeight="1" x14ac:dyDescent="0.25">
      <c r="A892" s="41"/>
      <c r="B892" s="42"/>
      <c r="C892" s="42"/>
      <c r="D892" s="35"/>
      <c r="E892" s="25"/>
      <c r="F892" s="42"/>
      <c r="G892" s="30"/>
      <c r="H892" s="25"/>
      <c r="I892" s="43"/>
      <c r="J892" s="25"/>
      <c r="K892" s="25"/>
      <c r="L892" s="44"/>
      <c r="M892" s="44"/>
      <c r="N892" s="44"/>
      <c r="O892" s="42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</row>
    <row r="893" spans="1:63" ht="14.25" customHeight="1" x14ac:dyDescent="0.25">
      <c r="A893" s="41"/>
      <c r="B893" s="42"/>
      <c r="C893" s="42"/>
      <c r="D893" s="35"/>
      <c r="E893" s="25"/>
      <c r="F893" s="42"/>
      <c r="G893" s="30"/>
      <c r="H893" s="25"/>
      <c r="I893" s="43"/>
      <c r="J893" s="25"/>
      <c r="K893" s="25"/>
      <c r="L893" s="44"/>
      <c r="M893" s="44"/>
      <c r="N893" s="44"/>
      <c r="O893" s="42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</row>
    <row r="894" spans="1:63" ht="14.25" customHeight="1" x14ac:dyDescent="0.25">
      <c r="A894" s="41"/>
      <c r="B894" s="42"/>
      <c r="C894" s="42"/>
      <c r="D894" s="35"/>
      <c r="E894" s="25"/>
      <c r="F894" s="42"/>
      <c r="G894" s="30"/>
      <c r="H894" s="25"/>
      <c r="I894" s="43"/>
      <c r="J894" s="25"/>
      <c r="K894" s="25"/>
      <c r="L894" s="44"/>
      <c r="M894" s="44"/>
      <c r="N894" s="44"/>
      <c r="O894" s="42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</row>
    <row r="895" spans="1:63" ht="14.25" customHeight="1" x14ac:dyDescent="0.25">
      <c r="A895" s="41"/>
      <c r="B895" s="42"/>
      <c r="C895" s="42"/>
      <c r="D895" s="35"/>
      <c r="E895" s="25"/>
      <c r="F895" s="42"/>
      <c r="G895" s="30"/>
      <c r="H895" s="25"/>
      <c r="I895" s="43"/>
      <c r="J895" s="25"/>
      <c r="K895" s="25"/>
      <c r="L895" s="44"/>
      <c r="M895" s="44"/>
      <c r="N895" s="44"/>
      <c r="O895" s="42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</row>
    <row r="896" spans="1:63" ht="14.25" customHeight="1" x14ac:dyDescent="0.25">
      <c r="A896" s="41"/>
      <c r="B896" s="42"/>
      <c r="C896" s="42"/>
      <c r="D896" s="35"/>
      <c r="E896" s="25"/>
      <c r="F896" s="42"/>
      <c r="G896" s="30"/>
      <c r="H896" s="25"/>
      <c r="I896" s="43"/>
      <c r="J896" s="25"/>
      <c r="K896" s="25"/>
      <c r="L896" s="44"/>
      <c r="M896" s="44"/>
      <c r="N896" s="44"/>
      <c r="O896" s="42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</row>
    <row r="897" spans="1:63" ht="14.25" customHeight="1" x14ac:dyDescent="0.25">
      <c r="A897" s="41"/>
      <c r="B897" s="42"/>
      <c r="C897" s="42"/>
      <c r="D897" s="35"/>
      <c r="E897" s="25"/>
      <c r="F897" s="42"/>
      <c r="G897" s="30"/>
      <c r="H897" s="25"/>
      <c r="I897" s="43"/>
      <c r="J897" s="25"/>
      <c r="K897" s="25"/>
      <c r="L897" s="44"/>
      <c r="M897" s="44"/>
      <c r="N897" s="44"/>
      <c r="O897" s="42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</row>
    <row r="898" spans="1:63" ht="14.25" customHeight="1" x14ac:dyDescent="0.25">
      <c r="A898" s="41"/>
      <c r="B898" s="42"/>
      <c r="C898" s="42"/>
      <c r="D898" s="35"/>
      <c r="E898" s="25"/>
      <c r="F898" s="42"/>
      <c r="G898" s="30"/>
      <c r="H898" s="25"/>
      <c r="I898" s="43"/>
      <c r="J898" s="25"/>
      <c r="K898" s="25"/>
      <c r="L898" s="44"/>
      <c r="M898" s="44"/>
      <c r="N898" s="44"/>
      <c r="O898" s="42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</row>
    <row r="899" spans="1:63" ht="14.25" customHeight="1" x14ac:dyDescent="0.25">
      <c r="A899" s="41"/>
      <c r="B899" s="42"/>
      <c r="C899" s="42"/>
      <c r="D899" s="35"/>
      <c r="E899" s="25"/>
      <c r="F899" s="42"/>
      <c r="G899" s="30"/>
      <c r="H899" s="25"/>
      <c r="I899" s="43"/>
      <c r="J899" s="25"/>
      <c r="K899" s="25"/>
      <c r="L899" s="44"/>
      <c r="M899" s="44"/>
      <c r="N899" s="44"/>
      <c r="O899" s="42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</row>
    <row r="900" spans="1:63" ht="14.25" customHeight="1" x14ac:dyDescent="0.25">
      <c r="A900" s="41"/>
      <c r="B900" s="42"/>
      <c r="C900" s="42"/>
      <c r="D900" s="35"/>
      <c r="E900" s="25"/>
      <c r="F900" s="42"/>
      <c r="G900" s="30"/>
      <c r="H900" s="25"/>
      <c r="I900" s="43"/>
      <c r="J900" s="25"/>
      <c r="K900" s="25"/>
      <c r="L900" s="44"/>
      <c r="M900" s="44"/>
      <c r="N900" s="44"/>
      <c r="O900" s="42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</row>
    <row r="901" spans="1:63" ht="14.25" customHeight="1" x14ac:dyDescent="0.25">
      <c r="A901" s="41"/>
      <c r="B901" s="42"/>
      <c r="C901" s="42"/>
      <c r="D901" s="35"/>
      <c r="E901" s="25"/>
      <c r="F901" s="42"/>
      <c r="G901" s="30"/>
      <c r="H901" s="25"/>
      <c r="I901" s="43"/>
      <c r="J901" s="25"/>
      <c r="K901" s="25"/>
      <c r="L901" s="44"/>
      <c r="M901" s="44"/>
      <c r="N901" s="44"/>
      <c r="O901" s="42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</row>
    <row r="902" spans="1:63" ht="14.25" customHeight="1" x14ac:dyDescent="0.25">
      <c r="A902" s="41"/>
      <c r="B902" s="42"/>
      <c r="C902" s="42"/>
      <c r="D902" s="35"/>
      <c r="E902" s="25"/>
      <c r="F902" s="42"/>
      <c r="G902" s="30"/>
      <c r="H902" s="25"/>
      <c r="I902" s="43"/>
      <c r="J902" s="25"/>
      <c r="K902" s="25"/>
      <c r="L902" s="44"/>
      <c r="M902" s="44"/>
      <c r="N902" s="44"/>
      <c r="O902" s="42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</row>
    <row r="903" spans="1:63" ht="14.25" customHeight="1" x14ac:dyDescent="0.25">
      <c r="A903" s="41"/>
      <c r="B903" s="42"/>
      <c r="C903" s="42"/>
      <c r="D903" s="35"/>
      <c r="E903" s="25"/>
      <c r="F903" s="42"/>
      <c r="G903" s="30"/>
      <c r="H903" s="25"/>
      <c r="I903" s="43"/>
      <c r="J903" s="25"/>
      <c r="K903" s="25"/>
      <c r="L903" s="44"/>
      <c r="M903" s="44"/>
      <c r="N903" s="44"/>
      <c r="O903" s="42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</row>
    <row r="904" spans="1:63" ht="14.25" customHeight="1" x14ac:dyDescent="0.25">
      <c r="A904" s="41"/>
      <c r="B904" s="42"/>
      <c r="C904" s="42"/>
      <c r="D904" s="35"/>
      <c r="E904" s="25"/>
      <c r="F904" s="42"/>
      <c r="G904" s="30"/>
      <c r="H904" s="25"/>
      <c r="I904" s="43"/>
      <c r="J904" s="25"/>
      <c r="K904" s="25"/>
      <c r="L904" s="44"/>
      <c r="M904" s="44"/>
      <c r="N904" s="44"/>
      <c r="O904" s="42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</row>
    <row r="905" spans="1:63" ht="14.25" customHeight="1" x14ac:dyDescent="0.25">
      <c r="A905" s="41"/>
      <c r="B905" s="42"/>
      <c r="C905" s="42"/>
      <c r="D905" s="35"/>
      <c r="E905" s="25"/>
      <c r="F905" s="42"/>
      <c r="G905" s="30"/>
      <c r="H905" s="25"/>
      <c r="I905" s="43"/>
      <c r="J905" s="25"/>
      <c r="K905" s="25"/>
      <c r="L905" s="44"/>
      <c r="M905" s="44"/>
      <c r="N905" s="44"/>
      <c r="O905" s="42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</row>
    <row r="906" spans="1:63" ht="14.25" customHeight="1" x14ac:dyDescent="0.25">
      <c r="A906" s="41"/>
      <c r="B906" s="42"/>
      <c r="C906" s="42"/>
      <c r="D906" s="35"/>
      <c r="E906" s="25"/>
      <c r="F906" s="42"/>
      <c r="G906" s="30"/>
      <c r="H906" s="25"/>
      <c r="I906" s="43"/>
      <c r="J906" s="25"/>
      <c r="K906" s="25"/>
      <c r="L906" s="44"/>
      <c r="M906" s="44"/>
      <c r="N906" s="44"/>
      <c r="O906" s="42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</row>
    <row r="907" spans="1:63" ht="14.25" customHeight="1" x14ac:dyDescent="0.25">
      <c r="A907" s="41"/>
      <c r="B907" s="42"/>
      <c r="C907" s="42"/>
      <c r="D907" s="35"/>
      <c r="E907" s="25"/>
      <c r="F907" s="42"/>
      <c r="G907" s="30"/>
      <c r="H907" s="25"/>
      <c r="I907" s="43"/>
      <c r="J907" s="25"/>
      <c r="K907" s="25"/>
      <c r="L907" s="44"/>
      <c r="M907" s="44"/>
      <c r="N907" s="44"/>
      <c r="O907" s="42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</row>
    <row r="908" spans="1:63" ht="14.25" customHeight="1" x14ac:dyDescent="0.25">
      <c r="A908" s="41"/>
      <c r="B908" s="42"/>
      <c r="C908" s="42"/>
      <c r="D908" s="35"/>
      <c r="E908" s="25"/>
      <c r="F908" s="42"/>
      <c r="G908" s="30"/>
      <c r="H908" s="25"/>
      <c r="I908" s="43"/>
      <c r="J908" s="25"/>
      <c r="K908" s="25"/>
      <c r="L908" s="44"/>
      <c r="M908" s="44"/>
      <c r="N908" s="44"/>
      <c r="O908" s="42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</row>
    <row r="909" spans="1:63" ht="14.25" customHeight="1" x14ac:dyDescent="0.25">
      <c r="A909" s="41"/>
      <c r="B909" s="42"/>
      <c r="C909" s="42"/>
      <c r="D909" s="35"/>
      <c r="E909" s="25"/>
      <c r="F909" s="42"/>
      <c r="G909" s="30"/>
      <c r="H909" s="25"/>
      <c r="I909" s="43"/>
      <c r="J909" s="25"/>
      <c r="K909" s="25"/>
      <c r="L909" s="44"/>
      <c r="M909" s="44"/>
      <c r="N909" s="44"/>
      <c r="O909" s="42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</row>
    <row r="910" spans="1:63" ht="14.25" customHeight="1" x14ac:dyDescent="0.25">
      <c r="A910" s="41"/>
      <c r="B910" s="42"/>
      <c r="C910" s="42"/>
      <c r="D910" s="35"/>
      <c r="E910" s="25"/>
      <c r="F910" s="42"/>
      <c r="G910" s="30"/>
      <c r="H910" s="25"/>
      <c r="I910" s="43"/>
      <c r="J910" s="25"/>
      <c r="K910" s="25"/>
      <c r="L910" s="44"/>
      <c r="M910" s="44"/>
      <c r="N910" s="44"/>
      <c r="O910" s="42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</row>
    <row r="911" spans="1:63" ht="14.25" customHeight="1" x14ac:dyDescent="0.25">
      <c r="A911" s="41"/>
      <c r="B911" s="42"/>
      <c r="C911" s="42"/>
      <c r="D911" s="35"/>
      <c r="E911" s="25"/>
      <c r="F911" s="42"/>
      <c r="G911" s="30"/>
      <c r="H911" s="25"/>
      <c r="I911" s="43"/>
      <c r="J911" s="25"/>
      <c r="K911" s="25"/>
      <c r="L911" s="44"/>
      <c r="M911" s="44"/>
      <c r="N911" s="44"/>
      <c r="O911" s="42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</row>
    <row r="912" spans="1:63" ht="14.25" customHeight="1" x14ac:dyDescent="0.25">
      <c r="A912" s="41"/>
      <c r="B912" s="42"/>
      <c r="C912" s="42"/>
      <c r="D912" s="35"/>
      <c r="E912" s="25"/>
      <c r="F912" s="42"/>
      <c r="G912" s="30"/>
      <c r="H912" s="25"/>
      <c r="I912" s="43"/>
      <c r="J912" s="25"/>
      <c r="K912" s="25"/>
      <c r="L912" s="44"/>
      <c r="M912" s="44"/>
      <c r="N912" s="44"/>
      <c r="O912" s="42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</row>
    <row r="913" spans="1:63" ht="14.25" customHeight="1" x14ac:dyDescent="0.25">
      <c r="A913" s="41"/>
      <c r="B913" s="42"/>
      <c r="C913" s="42"/>
      <c r="D913" s="35"/>
      <c r="E913" s="25"/>
      <c r="F913" s="42"/>
      <c r="G913" s="30"/>
      <c r="H913" s="25"/>
      <c r="I913" s="43"/>
      <c r="J913" s="25"/>
      <c r="K913" s="25"/>
      <c r="L913" s="44"/>
      <c r="M913" s="44"/>
      <c r="N913" s="44"/>
      <c r="O913" s="42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</row>
    <row r="914" spans="1:63" ht="14.25" customHeight="1" x14ac:dyDescent="0.25">
      <c r="A914" s="41"/>
      <c r="B914" s="42"/>
      <c r="C914" s="42"/>
      <c r="D914" s="35"/>
      <c r="E914" s="25"/>
      <c r="F914" s="42"/>
      <c r="G914" s="30"/>
      <c r="H914" s="25"/>
      <c r="I914" s="43"/>
      <c r="J914" s="25"/>
      <c r="K914" s="25"/>
      <c r="L914" s="44"/>
      <c r="M914" s="44"/>
      <c r="N914" s="44"/>
      <c r="O914" s="42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</row>
    <row r="915" spans="1:63" ht="14.25" customHeight="1" x14ac:dyDescent="0.25">
      <c r="A915" s="41"/>
      <c r="B915" s="42"/>
      <c r="C915" s="42"/>
      <c r="D915" s="35"/>
      <c r="E915" s="25"/>
      <c r="F915" s="42"/>
      <c r="G915" s="30"/>
      <c r="H915" s="25"/>
      <c r="I915" s="43"/>
      <c r="J915" s="25"/>
      <c r="K915" s="25"/>
      <c r="L915" s="44"/>
      <c r="M915" s="44"/>
      <c r="N915" s="44"/>
      <c r="O915" s="42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</row>
    <row r="916" spans="1:63" ht="14.25" customHeight="1" x14ac:dyDescent="0.25">
      <c r="A916" s="41"/>
      <c r="B916" s="42"/>
      <c r="C916" s="42"/>
      <c r="D916" s="35"/>
      <c r="E916" s="25"/>
      <c r="F916" s="42"/>
      <c r="G916" s="30"/>
      <c r="H916" s="25"/>
      <c r="I916" s="43"/>
      <c r="J916" s="25"/>
      <c r="K916" s="25"/>
      <c r="L916" s="44"/>
      <c r="M916" s="44"/>
      <c r="N916" s="44"/>
      <c r="O916" s="42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</row>
    <row r="917" spans="1:63" ht="14.25" customHeight="1" x14ac:dyDescent="0.25">
      <c r="A917" s="41"/>
      <c r="B917" s="42"/>
      <c r="C917" s="42"/>
      <c r="D917" s="35"/>
      <c r="E917" s="25"/>
      <c r="F917" s="42"/>
      <c r="G917" s="30"/>
      <c r="H917" s="25"/>
      <c r="I917" s="43"/>
      <c r="J917" s="25"/>
      <c r="K917" s="25"/>
      <c r="L917" s="44"/>
      <c r="M917" s="44"/>
      <c r="N917" s="44"/>
      <c r="O917" s="42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</row>
    <row r="918" spans="1:63" ht="14.25" customHeight="1" x14ac:dyDescent="0.25">
      <c r="A918" s="41"/>
      <c r="B918" s="42"/>
      <c r="C918" s="42"/>
      <c r="D918" s="35"/>
      <c r="E918" s="25"/>
      <c r="F918" s="42"/>
      <c r="G918" s="30"/>
      <c r="H918" s="25"/>
      <c r="I918" s="43"/>
      <c r="J918" s="25"/>
      <c r="K918" s="25"/>
      <c r="L918" s="44"/>
      <c r="M918" s="44"/>
      <c r="N918" s="44"/>
      <c r="O918" s="42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</row>
    <row r="919" spans="1:63" ht="14.25" customHeight="1" x14ac:dyDescent="0.25">
      <c r="A919" s="41"/>
      <c r="B919" s="42"/>
      <c r="C919" s="42"/>
      <c r="D919" s="35"/>
      <c r="E919" s="25"/>
      <c r="F919" s="42"/>
      <c r="G919" s="30"/>
      <c r="H919" s="25"/>
      <c r="I919" s="43"/>
      <c r="J919" s="25"/>
      <c r="K919" s="25"/>
      <c r="L919" s="44"/>
      <c r="M919" s="44"/>
      <c r="N919" s="44"/>
      <c r="O919" s="42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</row>
    <row r="920" spans="1:63" ht="14.25" customHeight="1" x14ac:dyDescent="0.25">
      <c r="A920" s="41"/>
      <c r="B920" s="42"/>
      <c r="C920" s="42"/>
      <c r="D920" s="35"/>
      <c r="E920" s="25"/>
      <c r="F920" s="42"/>
      <c r="G920" s="30"/>
      <c r="H920" s="25"/>
      <c r="I920" s="43"/>
      <c r="J920" s="25"/>
      <c r="K920" s="25"/>
      <c r="L920" s="44"/>
      <c r="M920" s="44"/>
      <c r="N920" s="44"/>
      <c r="O920" s="42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</row>
    <row r="921" spans="1:63" ht="14.25" customHeight="1" x14ac:dyDescent="0.25">
      <c r="A921" s="41"/>
      <c r="B921" s="42"/>
      <c r="C921" s="42"/>
      <c r="D921" s="35"/>
      <c r="E921" s="25"/>
      <c r="F921" s="42"/>
      <c r="G921" s="30"/>
      <c r="H921" s="25"/>
      <c r="I921" s="43"/>
      <c r="J921" s="25"/>
      <c r="K921" s="25"/>
      <c r="L921" s="44"/>
      <c r="M921" s="44"/>
      <c r="N921" s="44"/>
      <c r="O921" s="42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</row>
    <row r="922" spans="1:63" ht="14.25" customHeight="1" x14ac:dyDescent="0.25">
      <c r="A922" s="41"/>
      <c r="B922" s="42"/>
      <c r="C922" s="42"/>
      <c r="D922" s="35"/>
      <c r="E922" s="25"/>
      <c r="F922" s="42"/>
      <c r="G922" s="30"/>
      <c r="H922" s="25"/>
      <c r="I922" s="43"/>
      <c r="J922" s="25"/>
      <c r="K922" s="25"/>
      <c r="L922" s="44"/>
      <c r="M922" s="44"/>
      <c r="N922" s="44"/>
      <c r="O922" s="42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</row>
    <row r="923" spans="1:63" ht="14.25" customHeight="1" x14ac:dyDescent="0.25">
      <c r="A923" s="41"/>
      <c r="B923" s="42"/>
      <c r="C923" s="42"/>
      <c r="D923" s="35"/>
      <c r="E923" s="25"/>
      <c r="F923" s="42"/>
      <c r="G923" s="30"/>
      <c r="H923" s="25"/>
      <c r="I923" s="43"/>
      <c r="J923" s="25"/>
      <c r="K923" s="25"/>
      <c r="L923" s="44"/>
      <c r="M923" s="44"/>
      <c r="N923" s="44"/>
      <c r="O923" s="42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</row>
    <row r="924" spans="1:63" ht="14.25" customHeight="1" x14ac:dyDescent="0.25">
      <c r="A924" s="41"/>
      <c r="B924" s="42"/>
      <c r="C924" s="42"/>
      <c r="D924" s="35"/>
      <c r="E924" s="25"/>
      <c r="F924" s="42"/>
      <c r="G924" s="30"/>
      <c r="H924" s="25"/>
      <c r="I924" s="43"/>
      <c r="J924" s="25"/>
      <c r="K924" s="25"/>
      <c r="L924" s="44"/>
      <c r="M924" s="44"/>
      <c r="N924" s="44"/>
      <c r="O924" s="42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</row>
    <row r="925" spans="1:63" ht="14.25" customHeight="1" x14ac:dyDescent="0.25">
      <c r="A925" s="41"/>
      <c r="B925" s="42"/>
      <c r="C925" s="42"/>
      <c r="D925" s="35"/>
      <c r="E925" s="25"/>
      <c r="F925" s="42"/>
      <c r="G925" s="30"/>
      <c r="H925" s="25"/>
      <c r="I925" s="43"/>
      <c r="J925" s="25"/>
      <c r="K925" s="25"/>
      <c r="L925" s="44"/>
      <c r="M925" s="44"/>
      <c r="N925" s="44"/>
      <c r="O925" s="42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</row>
    <row r="926" spans="1:63" ht="14.25" customHeight="1" x14ac:dyDescent="0.25">
      <c r="A926" s="41"/>
      <c r="B926" s="42"/>
      <c r="C926" s="42"/>
      <c r="D926" s="35"/>
      <c r="E926" s="25"/>
      <c r="F926" s="42"/>
      <c r="G926" s="30"/>
      <c r="H926" s="25"/>
      <c r="I926" s="43"/>
      <c r="J926" s="25"/>
      <c r="K926" s="25"/>
      <c r="L926" s="44"/>
      <c r="M926" s="44"/>
      <c r="N926" s="44"/>
      <c r="O926" s="42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</row>
    <row r="927" spans="1:63" ht="14.25" customHeight="1" x14ac:dyDescent="0.25">
      <c r="A927" s="41"/>
      <c r="B927" s="42"/>
      <c r="C927" s="42"/>
      <c r="D927" s="35"/>
      <c r="E927" s="25"/>
      <c r="F927" s="42"/>
      <c r="G927" s="30"/>
      <c r="H927" s="25"/>
      <c r="I927" s="43"/>
      <c r="J927" s="25"/>
      <c r="K927" s="25"/>
      <c r="L927" s="44"/>
      <c r="M927" s="44"/>
      <c r="N927" s="44"/>
      <c r="O927" s="42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</row>
    <row r="928" spans="1:63" ht="14.25" customHeight="1" x14ac:dyDescent="0.25">
      <c r="A928" s="41"/>
      <c r="B928" s="42"/>
      <c r="C928" s="42"/>
      <c r="D928" s="35"/>
      <c r="E928" s="25"/>
      <c r="F928" s="42"/>
      <c r="G928" s="30"/>
      <c r="H928" s="25"/>
      <c r="I928" s="43"/>
      <c r="J928" s="25"/>
      <c r="K928" s="25"/>
      <c r="L928" s="44"/>
      <c r="M928" s="44"/>
      <c r="N928" s="44"/>
      <c r="O928" s="42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</row>
    <row r="929" spans="1:63" ht="14.25" customHeight="1" x14ac:dyDescent="0.25">
      <c r="A929" s="41"/>
      <c r="B929" s="42"/>
      <c r="C929" s="42"/>
      <c r="D929" s="35"/>
      <c r="E929" s="25"/>
      <c r="F929" s="42"/>
      <c r="G929" s="30"/>
      <c r="H929" s="25"/>
      <c r="I929" s="43"/>
      <c r="J929" s="25"/>
      <c r="K929" s="25"/>
      <c r="L929" s="44"/>
      <c r="M929" s="44"/>
      <c r="N929" s="44"/>
      <c r="O929" s="42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</row>
    <row r="930" spans="1:63" ht="14.25" customHeight="1" x14ac:dyDescent="0.25">
      <c r="A930" s="41"/>
      <c r="B930" s="42"/>
      <c r="C930" s="42"/>
      <c r="D930" s="35"/>
      <c r="E930" s="25"/>
      <c r="F930" s="42"/>
      <c r="G930" s="30"/>
      <c r="H930" s="25"/>
      <c r="I930" s="43"/>
      <c r="J930" s="25"/>
      <c r="K930" s="25"/>
      <c r="L930" s="44"/>
      <c r="M930" s="44"/>
      <c r="N930" s="44"/>
      <c r="O930" s="42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</row>
    <row r="931" spans="1:63" ht="14.25" customHeight="1" x14ac:dyDescent="0.25">
      <c r="A931" s="41"/>
      <c r="B931" s="42"/>
      <c r="C931" s="42"/>
      <c r="D931" s="35"/>
      <c r="E931" s="25"/>
      <c r="F931" s="42"/>
      <c r="G931" s="30"/>
      <c r="H931" s="25"/>
      <c r="I931" s="43"/>
      <c r="J931" s="25"/>
      <c r="K931" s="25"/>
      <c r="L931" s="44"/>
      <c r="M931" s="44"/>
      <c r="N931" s="44"/>
      <c r="O931" s="42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</row>
    <row r="932" spans="1:63" ht="14.25" customHeight="1" x14ac:dyDescent="0.25">
      <c r="A932" s="41"/>
      <c r="B932" s="42"/>
      <c r="C932" s="42"/>
      <c r="D932" s="35"/>
      <c r="E932" s="25"/>
      <c r="F932" s="42"/>
      <c r="G932" s="30"/>
      <c r="H932" s="25"/>
      <c r="I932" s="43"/>
      <c r="J932" s="25"/>
      <c r="K932" s="25"/>
      <c r="L932" s="44"/>
      <c r="M932" s="44"/>
      <c r="N932" s="44"/>
      <c r="O932" s="42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</row>
    <row r="933" spans="1:63" ht="14.25" customHeight="1" x14ac:dyDescent="0.25">
      <c r="A933" s="41"/>
      <c r="B933" s="42"/>
      <c r="C933" s="42"/>
      <c r="D933" s="35"/>
      <c r="E933" s="25"/>
      <c r="F933" s="42"/>
      <c r="G933" s="30"/>
      <c r="H933" s="25"/>
      <c r="I933" s="43"/>
      <c r="J933" s="25"/>
      <c r="K933" s="25"/>
      <c r="L933" s="44"/>
      <c r="M933" s="44"/>
      <c r="N933" s="44"/>
      <c r="O933" s="42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</row>
    <row r="934" spans="1:63" ht="14.25" customHeight="1" x14ac:dyDescent="0.25">
      <c r="A934" s="41"/>
      <c r="B934" s="42"/>
      <c r="C934" s="42"/>
      <c r="D934" s="35"/>
      <c r="E934" s="25"/>
      <c r="F934" s="42"/>
      <c r="G934" s="30"/>
      <c r="H934" s="25"/>
      <c r="I934" s="43"/>
      <c r="J934" s="25"/>
      <c r="K934" s="25"/>
      <c r="L934" s="44"/>
      <c r="M934" s="44"/>
      <c r="N934" s="44"/>
      <c r="O934" s="42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</row>
    <row r="935" spans="1:63" ht="14.25" customHeight="1" x14ac:dyDescent="0.25">
      <c r="A935" s="41"/>
      <c r="B935" s="42"/>
      <c r="C935" s="42"/>
      <c r="D935" s="35"/>
      <c r="E935" s="25"/>
      <c r="F935" s="42"/>
      <c r="G935" s="30"/>
      <c r="H935" s="25"/>
      <c r="I935" s="43"/>
      <c r="J935" s="25"/>
      <c r="K935" s="25"/>
      <c r="L935" s="44"/>
      <c r="M935" s="44"/>
      <c r="N935" s="44"/>
      <c r="O935" s="42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</row>
    <row r="936" spans="1:63" ht="14.25" customHeight="1" x14ac:dyDescent="0.25">
      <c r="A936" s="41"/>
      <c r="B936" s="42"/>
      <c r="C936" s="42"/>
      <c r="D936" s="35"/>
      <c r="E936" s="25"/>
      <c r="F936" s="42"/>
      <c r="G936" s="30"/>
      <c r="H936" s="25"/>
      <c r="I936" s="43"/>
      <c r="J936" s="25"/>
      <c r="K936" s="25"/>
      <c r="L936" s="44"/>
      <c r="M936" s="44"/>
      <c r="N936" s="44"/>
      <c r="O936" s="42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</row>
    <row r="937" spans="1:63" ht="14.25" customHeight="1" x14ac:dyDescent="0.25">
      <c r="A937" s="41"/>
      <c r="B937" s="42"/>
      <c r="C937" s="42"/>
      <c r="D937" s="35"/>
      <c r="E937" s="25"/>
      <c r="F937" s="42"/>
      <c r="G937" s="30"/>
      <c r="H937" s="25"/>
      <c r="I937" s="43"/>
      <c r="J937" s="25"/>
      <c r="K937" s="25"/>
      <c r="L937" s="44"/>
      <c r="M937" s="44"/>
      <c r="N937" s="44"/>
      <c r="O937" s="42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</row>
    <row r="938" spans="1:63" ht="14.25" customHeight="1" x14ac:dyDescent="0.25">
      <c r="A938" s="41"/>
      <c r="B938" s="42"/>
      <c r="C938" s="42"/>
      <c r="D938" s="35"/>
      <c r="E938" s="25"/>
      <c r="F938" s="42"/>
      <c r="G938" s="30"/>
      <c r="H938" s="25"/>
      <c r="I938" s="43"/>
      <c r="J938" s="25"/>
      <c r="K938" s="25"/>
      <c r="L938" s="44"/>
      <c r="M938" s="44"/>
      <c r="N938" s="44"/>
      <c r="O938" s="42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</row>
    <row r="939" spans="1:63" ht="14.25" customHeight="1" x14ac:dyDescent="0.25">
      <c r="A939" s="41"/>
      <c r="B939" s="42"/>
      <c r="C939" s="42"/>
      <c r="D939" s="35"/>
      <c r="E939" s="25"/>
      <c r="F939" s="42"/>
      <c r="G939" s="30"/>
      <c r="H939" s="25"/>
      <c r="I939" s="43"/>
      <c r="J939" s="25"/>
      <c r="K939" s="25"/>
      <c r="L939" s="44"/>
      <c r="M939" s="44"/>
      <c r="N939" s="44"/>
      <c r="O939" s="42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</row>
    <row r="940" spans="1:63" ht="14.25" customHeight="1" x14ac:dyDescent="0.25">
      <c r="A940" s="41"/>
      <c r="B940" s="42"/>
      <c r="C940" s="42"/>
      <c r="D940" s="35"/>
      <c r="E940" s="25"/>
      <c r="F940" s="42"/>
      <c r="G940" s="30"/>
      <c r="H940" s="25"/>
      <c r="I940" s="43"/>
      <c r="J940" s="25"/>
      <c r="K940" s="25"/>
      <c r="L940" s="44"/>
      <c r="M940" s="44"/>
      <c r="N940" s="44"/>
      <c r="O940" s="42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</row>
    <row r="941" spans="1:63" ht="14.25" customHeight="1" x14ac:dyDescent="0.25">
      <c r="A941" s="41"/>
      <c r="B941" s="42"/>
      <c r="C941" s="42"/>
      <c r="D941" s="35"/>
      <c r="E941" s="25"/>
      <c r="F941" s="42"/>
      <c r="G941" s="30"/>
      <c r="H941" s="25"/>
      <c r="I941" s="43"/>
      <c r="J941" s="25"/>
      <c r="K941" s="25"/>
      <c r="L941" s="44"/>
      <c r="M941" s="44"/>
      <c r="N941" s="44"/>
      <c r="O941" s="42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</row>
    <row r="942" spans="1:63" ht="14.25" customHeight="1" x14ac:dyDescent="0.25">
      <c r="A942" s="41"/>
      <c r="B942" s="42"/>
      <c r="C942" s="42"/>
      <c r="D942" s="35"/>
      <c r="E942" s="25"/>
      <c r="F942" s="42"/>
      <c r="G942" s="30"/>
      <c r="H942" s="25"/>
      <c r="I942" s="43"/>
      <c r="J942" s="25"/>
      <c r="K942" s="25"/>
      <c r="L942" s="44"/>
      <c r="M942" s="44"/>
      <c r="N942" s="44"/>
      <c r="O942" s="42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</row>
    <row r="943" spans="1:63" ht="14.25" customHeight="1" x14ac:dyDescent="0.25">
      <c r="A943" s="41"/>
      <c r="B943" s="42"/>
      <c r="C943" s="42"/>
      <c r="D943" s="35"/>
      <c r="E943" s="25"/>
      <c r="F943" s="42"/>
      <c r="G943" s="30"/>
      <c r="H943" s="25"/>
      <c r="I943" s="43"/>
      <c r="J943" s="25"/>
      <c r="K943" s="25"/>
      <c r="L943" s="44"/>
      <c r="M943" s="44"/>
      <c r="N943" s="44"/>
      <c r="O943" s="42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</row>
    <row r="944" spans="1:63" ht="14.25" customHeight="1" x14ac:dyDescent="0.25">
      <c r="A944" s="41"/>
      <c r="B944" s="42"/>
      <c r="C944" s="42"/>
      <c r="D944" s="35"/>
      <c r="E944" s="25"/>
      <c r="F944" s="42"/>
      <c r="G944" s="30"/>
      <c r="H944" s="25"/>
      <c r="I944" s="43"/>
      <c r="J944" s="25"/>
      <c r="K944" s="25"/>
      <c r="L944" s="44"/>
      <c r="M944" s="44"/>
      <c r="N944" s="44"/>
      <c r="O944" s="42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</row>
    <row r="945" spans="1:63" ht="14.25" customHeight="1" x14ac:dyDescent="0.25">
      <c r="A945" s="41"/>
      <c r="B945" s="42"/>
      <c r="C945" s="42"/>
      <c r="D945" s="35"/>
      <c r="E945" s="25"/>
      <c r="F945" s="42"/>
      <c r="G945" s="30"/>
      <c r="H945" s="25"/>
      <c r="I945" s="43"/>
      <c r="J945" s="25"/>
      <c r="K945" s="25"/>
      <c r="L945" s="44"/>
      <c r="M945" s="44"/>
      <c r="N945" s="44"/>
      <c r="O945" s="42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</row>
    <row r="946" spans="1:63" ht="14.25" customHeight="1" x14ac:dyDescent="0.25">
      <c r="A946" s="41"/>
      <c r="B946" s="42"/>
      <c r="C946" s="42"/>
      <c r="D946" s="35"/>
      <c r="E946" s="25"/>
      <c r="F946" s="42"/>
      <c r="G946" s="30"/>
      <c r="H946" s="25"/>
      <c r="I946" s="43"/>
      <c r="J946" s="25"/>
      <c r="K946" s="25"/>
      <c r="L946" s="44"/>
      <c r="M946" s="44"/>
      <c r="N946" s="44"/>
      <c r="O946" s="42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</row>
    <row r="947" spans="1:63" ht="14.25" customHeight="1" x14ac:dyDescent="0.25">
      <c r="A947" s="41"/>
      <c r="B947" s="42"/>
      <c r="C947" s="42"/>
      <c r="D947" s="35"/>
      <c r="E947" s="25"/>
      <c r="F947" s="42"/>
      <c r="G947" s="30"/>
      <c r="H947" s="25"/>
      <c r="I947" s="43"/>
      <c r="J947" s="25"/>
      <c r="K947" s="25"/>
      <c r="L947" s="44"/>
      <c r="M947" s="44"/>
      <c r="N947" s="44"/>
      <c r="O947" s="42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</row>
    <row r="948" spans="1:63" ht="14.25" customHeight="1" x14ac:dyDescent="0.25">
      <c r="A948" s="41"/>
      <c r="B948" s="42"/>
      <c r="C948" s="42"/>
      <c r="D948" s="35"/>
      <c r="E948" s="25"/>
      <c r="F948" s="42"/>
      <c r="G948" s="30"/>
      <c r="H948" s="25"/>
      <c r="I948" s="43"/>
      <c r="J948" s="25"/>
      <c r="K948" s="25"/>
      <c r="L948" s="44"/>
      <c r="M948" s="44"/>
      <c r="N948" s="44"/>
      <c r="O948" s="42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</row>
    <row r="949" spans="1:63" ht="14.25" customHeight="1" x14ac:dyDescent="0.25">
      <c r="A949" s="41"/>
      <c r="B949" s="42"/>
      <c r="C949" s="42"/>
      <c r="D949" s="35"/>
      <c r="E949" s="25"/>
      <c r="F949" s="42"/>
      <c r="G949" s="30"/>
      <c r="H949" s="25"/>
      <c r="I949" s="43"/>
      <c r="J949" s="25"/>
      <c r="K949" s="25"/>
      <c r="L949" s="44"/>
      <c r="M949" s="44"/>
      <c r="N949" s="44"/>
      <c r="O949" s="42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</row>
    <row r="950" spans="1:63" ht="14.25" customHeight="1" x14ac:dyDescent="0.25">
      <c r="A950" s="41"/>
      <c r="B950" s="42"/>
      <c r="C950" s="42"/>
      <c r="D950" s="35"/>
      <c r="E950" s="25"/>
      <c r="F950" s="42"/>
      <c r="G950" s="30"/>
      <c r="H950" s="25"/>
      <c r="I950" s="43"/>
      <c r="J950" s="25"/>
      <c r="K950" s="25"/>
      <c r="L950" s="44"/>
      <c r="M950" s="44"/>
      <c r="N950" s="44"/>
      <c r="O950" s="42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</row>
    <row r="951" spans="1:63" ht="14.25" customHeight="1" x14ac:dyDescent="0.25">
      <c r="A951" s="41"/>
      <c r="B951" s="42"/>
      <c r="C951" s="42"/>
      <c r="D951" s="35"/>
      <c r="E951" s="25"/>
      <c r="F951" s="42"/>
      <c r="G951" s="30"/>
      <c r="H951" s="25"/>
      <c r="I951" s="43"/>
      <c r="J951" s="25"/>
      <c r="K951" s="25"/>
      <c r="L951" s="44"/>
      <c r="M951" s="44"/>
      <c r="N951" s="44"/>
      <c r="O951" s="42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</row>
    <row r="952" spans="1:63" ht="14.25" customHeight="1" x14ac:dyDescent="0.25">
      <c r="A952" s="41"/>
      <c r="B952" s="42"/>
      <c r="C952" s="42"/>
      <c r="D952" s="35"/>
      <c r="E952" s="25"/>
      <c r="F952" s="42"/>
      <c r="G952" s="30"/>
      <c r="H952" s="25"/>
      <c r="I952" s="43"/>
      <c r="J952" s="25"/>
      <c r="K952" s="25"/>
      <c r="L952" s="44"/>
      <c r="M952" s="44"/>
      <c r="N952" s="44"/>
      <c r="O952" s="42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</row>
    <row r="953" spans="1:63" ht="14.25" customHeight="1" x14ac:dyDescent="0.25">
      <c r="A953" s="41"/>
      <c r="B953" s="42"/>
      <c r="C953" s="42"/>
      <c r="D953" s="35"/>
      <c r="E953" s="25"/>
      <c r="F953" s="42"/>
      <c r="G953" s="30"/>
      <c r="H953" s="25"/>
      <c r="I953" s="43"/>
      <c r="J953" s="25"/>
      <c r="K953" s="25"/>
      <c r="L953" s="44"/>
      <c r="M953" s="44"/>
      <c r="N953" s="44"/>
      <c r="O953" s="42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</row>
    <row r="954" spans="1:63" ht="14.25" customHeight="1" x14ac:dyDescent="0.25">
      <c r="A954" s="41"/>
      <c r="B954" s="42"/>
      <c r="C954" s="42"/>
      <c r="D954" s="35"/>
      <c r="E954" s="25"/>
      <c r="F954" s="42"/>
      <c r="G954" s="30"/>
      <c r="H954" s="25"/>
      <c r="I954" s="43"/>
      <c r="J954" s="25"/>
      <c r="K954" s="25"/>
      <c r="L954" s="44"/>
      <c r="M954" s="44"/>
      <c r="N954" s="44"/>
      <c r="O954" s="42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</row>
    <row r="955" spans="1:63" ht="14.25" customHeight="1" x14ac:dyDescent="0.25">
      <c r="A955" s="41"/>
      <c r="B955" s="42"/>
      <c r="C955" s="42"/>
      <c r="D955" s="35"/>
      <c r="E955" s="25"/>
      <c r="F955" s="42"/>
      <c r="G955" s="30"/>
      <c r="H955" s="25"/>
      <c r="I955" s="43"/>
      <c r="J955" s="25"/>
      <c r="K955" s="25"/>
      <c r="L955" s="44"/>
      <c r="M955" s="44"/>
      <c r="N955" s="44"/>
      <c r="O955" s="42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</row>
    <row r="956" spans="1:63" ht="14.25" customHeight="1" x14ac:dyDescent="0.25">
      <c r="A956" s="41"/>
      <c r="B956" s="42"/>
      <c r="C956" s="42"/>
      <c r="D956" s="35"/>
      <c r="E956" s="25"/>
      <c r="F956" s="42"/>
      <c r="G956" s="30"/>
      <c r="H956" s="25"/>
      <c r="I956" s="43"/>
      <c r="J956" s="25"/>
      <c r="K956" s="25"/>
      <c r="L956" s="44"/>
      <c r="M956" s="44"/>
      <c r="N956" s="44"/>
      <c r="O956" s="42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</row>
    <row r="957" spans="1:63" ht="14.25" customHeight="1" x14ac:dyDescent="0.25">
      <c r="A957" s="41"/>
      <c r="B957" s="42"/>
      <c r="C957" s="42"/>
      <c r="D957" s="35"/>
      <c r="E957" s="25"/>
      <c r="F957" s="42"/>
      <c r="G957" s="30"/>
      <c r="H957" s="25"/>
      <c r="I957" s="43"/>
      <c r="J957" s="25"/>
      <c r="K957" s="25"/>
      <c r="L957" s="44"/>
      <c r="M957" s="44"/>
      <c r="N957" s="44"/>
      <c r="O957" s="42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</row>
    <row r="958" spans="1:63" ht="14.25" customHeight="1" x14ac:dyDescent="0.25">
      <c r="A958" s="41"/>
      <c r="B958" s="42"/>
      <c r="C958" s="42"/>
      <c r="D958" s="35"/>
      <c r="E958" s="25"/>
      <c r="F958" s="42"/>
      <c r="G958" s="30"/>
      <c r="H958" s="25"/>
      <c r="I958" s="43"/>
      <c r="J958" s="25"/>
      <c r="K958" s="25"/>
      <c r="L958" s="44"/>
      <c r="M958" s="44"/>
      <c r="N958" s="44"/>
      <c r="O958" s="42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</row>
    <row r="959" spans="1:63" ht="14.25" customHeight="1" x14ac:dyDescent="0.25">
      <c r="A959" s="41"/>
      <c r="B959" s="42"/>
      <c r="C959" s="42"/>
      <c r="D959" s="35"/>
      <c r="E959" s="25"/>
      <c r="F959" s="42"/>
      <c r="G959" s="30"/>
      <c r="H959" s="25"/>
      <c r="I959" s="43"/>
      <c r="J959" s="25"/>
      <c r="K959" s="25"/>
      <c r="L959" s="44"/>
      <c r="M959" s="44"/>
      <c r="N959" s="44"/>
      <c r="O959" s="42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</row>
    <row r="960" spans="1:63" ht="14.25" customHeight="1" x14ac:dyDescent="0.25">
      <c r="A960" s="41"/>
      <c r="B960" s="42"/>
      <c r="C960" s="42"/>
      <c r="D960" s="35"/>
      <c r="E960" s="25"/>
      <c r="F960" s="42"/>
      <c r="G960" s="30"/>
      <c r="H960" s="25"/>
      <c r="I960" s="43"/>
      <c r="J960" s="25"/>
      <c r="K960" s="25"/>
      <c r="L960" s="44"/>
      <c r="M960" s="44"/>
      <c r="N960" s="44"/>
      <c r="O960" s="42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</row>
    <row r="961" spans="1:63" ht="14.25" customHeight="1" x14ac:dyDescent="0.25">
      <c r="A961" s="41"/>
      <c r="B961" s="42"/>
      <c r="C961" s="42"/>
      <c r="D961" s="35"/>
      <c r="E961" s="25"/>
      <c r="F961" s="42"/>
      <c r="G961" s="30"/>
      <c r="H961" s="25"/>
      <c r="I961" s="43"/>
      <c r="J961" s="25"/>
      <c r="K961" s="25"/>
      <c r="L961" s="44"/>
      <c r="M961" s="44"/>
      <c r="N961" s="44"/>
      <c r="O961" s="42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</row>
    <row r="962" spans="1:63" ht="14.25" customHeight="1" x14ac:dyDescent="0.25">
      <c r="A962" s="41"/>
      <c r="B962" s="42"/>
      <c r="C962" s="42"/>
      <c r="D962" s="35"/>
      <c r="E962" s="25"/>
      <c r="F962" s="42"/>
      <c r="G962" s="30"/>
      <c r="H962" s="25"/>
      <c r="I962" s="43"/>
      <c r="J962" s="25"/>
      <c r="K962" s="25"/>
      <c r="L962" s="44"/>
      <c r="M962" s="44"/>
      <c r="N962" s="44"/>
      <c r="O962" s="42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</row>
    <row r="963" spans="1:63" ht="14.25" customHeight="1" x14ac:dyDescent="0.25">
      <c r="A963" s="41"/>
      <c r="B963" s="42"/>
      <c r="C963" s="42"/>
      <c r="D963" s="35"/>
      <c r="E963" s="25"/>
      <c r="F963" s="42"/>
      <c r="G963" s="30"/>
      <c r="H963" s="25"/>
      <c r="I963" s="43"/>
      <c r="J963" s="25"/>
      <c r="K963" s="25"/>
      <c r="L963" s="44"/>
      <c r="M963" s="44"/>
      <c r="N963" s="44"/>
      <c r="O963" s="42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</row>
    <row r="964" spans="1:63" ht="14.25" customHeight="1" x14ac:dyDescent="0.25">
      <c r="A964" s="41"/>
      <c r="B964" s="42"/>
      <c r="C964" s="42"/>
      <c r="D964" s="35"/>
      <c r="E964" s="25"/>
      <c r="F964" s="42"/>
      <c r="G964" s="30"/>
      <c r="H964" s="25"/>
      <c r="I964" s="43"/>
      <c r="J964" s="25"/>
      <c r="K964" s="25"/>
      <c r="L964" s="44"/>
      <c r="M964" s="44"/>
      <c r="N964" s="44"/>
      <c r="O964" s="42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</row>
    <row r="965" spans="1:63" ht="14.25" customHeight="1" x14ac:dyDescent="0.25">
      <c r="A965" s="41"/>
      <c r="B965" s="42"/>
      <c r="C965" s="42"/>
      <c r="D965" s="35"/>
      <c r="E965" s="25"/>
      <c r="F965" s="42"/>
      <c r="G965" s="30"/>
      <c r="H965" s="25"/>
      <c r="I965" s="43"/>
      <c r="J965" s="25"/>
      <c r="K965" s="25"/>
      <c r="L965" s="44"/>
      <c r="M965" s="44"/>
      <c r="N965" s="44"/>
      <c r="O965" s="42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</row>
    <row r="966" spans="1:63" ht="14.25" customHeight="1" x14ac:dyDescent="0.25">
      <c r="A966" s="41"/>
      <c r="B966" s="42"/>
      <c r="C966" s="42"/>
      <c r="D966" s="35"/>
      <c r="E966" s="25"/>
      <c r="F966" s="42"/>
      <c r="G966" s="30"/>
      <c r="H966" s="25"/>
      <c r="I966" s="43"/>
      <c r="J966" s="25"/>
      <c r="K966" s="25"/>
      <c r="L966" s="44"/>
      <c r="M966" s="44"/>
      <c r="N966" s="44"/>
      <c r="O966" s="42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</row>
    <row r="967" spans="1:63" ht="14.25" customHeight="1" x14ac:dyDescent="0.25">
      <c r="A967" s="41"/>
      <c r="B967" s="42"/>
      <c r="C967" s="42"/>
      <c r="D967" s="35"/>
      <c r="E967" s="25"/>
      <c r="F967" s="42"/>
      <c r="G967" s="30"/>
      <c r="H967" s="25"/>
      <c r="I967" s="43"/>
      <c r="J967" s="25"/>
      <c r="K967" s="25"/>
      <c r="L967" s="44"/>
      <c r="M967" s="44"/>
      <c r="N967" s="44"/>
      <c r="O967" s="42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</row>
    <row r="968" spans="1:63" ht="14.25" customHeight="1" x14ac:dyDescent="0.25">
      <c r="A968" s="41"/>
      <c r="B968" s="42"/>
      <c r="C968" s="42"/>
      <c r="D968" s="35"/>
      <c r="E968" s="25"/>
      <c r="F968" s="42"/>
      <c r="G968" s="30"/>
      <c r="H968" s="25"/>
      <c r="I968" s="43"/>
      <c r="J968" s="25"/>
      <c r="K968" s="25"/>
      <c r="L968" s="44"/>
      <c r="M968" s="44"/>
      <c r="N968" s="44"/>
      <c r="O968" s="42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</row>
    <row r="969" spans="1:63" ht="14.25" customHeight="1" x14ac:dyDescent="0.25">
      <c r="A969" s="41"/>
      <c r="B969" s="42"/>
      <c r="C969" s="42"/>
      <c r="D969" s="35"/>
      <c r="E969" s="25"/>
      <c r="F969" s="42"/>
      <c r="G969" s="30"/>
      <c r="H969" s="25"/>
      <c r="I969" s="43"/>
      <c r="J969" s="25"/>
      <c r="K969" s="25"/>
      <c r="L969" s="44"/>
      <c r="M969" s="44"/>
      <c r="N969" s="44"/>
      <c r="O969" s="42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</row>
    <row r="970" spans="1:63" ht="14.25" customHeight="1" x14ac:dyDescent="0.25">
      <c r="A970" s="41"/>
      <c r="B970" s="42"/>
      <c r="C970" s="42"/>
      <c r="D970" s="35"/>
      <c r="E970" s="25"/>
      <c r="F970" s="42"/>
      <c r="G970" s="30"/>
      <c r="H970" s="25"/>
      <c r="I970" s="43"/>
      <c r="J970" s="25"/>
      <c r="K970" s="25"/>
      <c r="L970" s="44"/>
      <c r="M970" s="44"/>
      <c r="N970" s="44"/>
      <c r="O970" s="42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</row>
    <row r="971" spans="1:63" ht="14.25" customHeight="1" x14ac:dyDescent="0.25">
      <c r="A971" s="41"/>
      <c r="B971" s="42"/>
      <c r="C971" s="42"/>
      <c r="D971" s="35"/>
      <c r="E971" s="25"/>
      <c r="F971" s="42"/>
      <c r="G971" s="30"/>
      <c r="H971" s="25"/>
      <c r="I971" s="43"/>
      <c r="J971" s="25"/>
      <c r="K971" s="25"/>
      <c r="L971" s="44"/>
      <c r="M971" s="44"/>
      <c r="N971" s="44"/>
      <c r="O971" s="42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</row>
    <row r="972" spans="1:63" ht="14.25" customHeight="1" x14ac:dyDescent="0.25">
      <c r="A972" s="41"/>
      <c r="B972" s="42"/>
      <c r="C972" s="42"/>
      <c r="D972" s="35"/>
      <c r="E972" s="25"/>
      <c r="F972" s="42"/>
      <c r="G972" s="30"/>
      <c r="H972" s="25"/>
      <c r="I972" s="43"/>
      <c r="J972" s="25"/>
      <c r="K972" s="25"/>
      <c r="L972" s="44"/>
      <c r="M972" s="44"/>
      <c r="N972" s="44"/>
      <c r="O972" s="42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</row>
    <row r="973" spans="1:63" ht="14.25" customHeight="1" x14ac:dyDescent="0.25">
      <c r="A973" s="41"/>
      <c r="B973" s="42"/>
      <c r="C973" s="42"/>
      <c r="D973" s="35"/>
      <c r="E973" s="25"/>
      <c r="F973" s="42"/>
      <c r="G973" s="30"/>
      <c r="H973" s="25"/>
      <c r="I973" s="43"/>
      <c r="J973" s="25"/>
      <c r="K973" s="25"/>
      <c r="L973" s="44"/>
      <c r="M973" s="44"/>
      <c r="N973" s="44"/>
      <c r="O973" s="42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</row>
    <row r="974" spans="1:63" ht="14.25" customHeight="1" x14ac:dyDescent="0.25">
      <c r="A974" s="41"/>
      <c r="B974" s="42"/>
      <c r="C974" s="42"/>
      <c r="D974" s="35"/>
      <c r="E974" s="25"/>
      <c r="F974" s="42"/>
      <c r="G974" s="30"/>
      <c r="H974" s="25"/>
      <c r="I974" s="43"/>
      <c r="J974" s="25"/>
      <c r="K974" s="25"/>
      <c r="L974" s="44"/>
      <c r="M974" s="44"/>
      <c r="N974" s="44"/>
      <c r="O974" s="42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</row>
    <row r="975" spans="1:63" ht="14.25" customHeight="1" x14ac:dyDescent="0.25">
      <c r="A975" s="41"/>
      <c r="B975" s="42"/>
      <c r="C975" s="42"/>
      <c r="D975" s="35"/>
      <c r="E975" s="25"/>
      <c r="F975" s="42"/>
      <c r="G975" s="30"/>
      <c r="H975" s="25"/>
      <c r="I975" s="43"/>
      <c r="J975" s="25"/>
      <c r="K975" s="25"/>
      <c r="L975" s="44"/>
      <c r="M975" s="44"/>
      <c r="N975" s="44"/>
      <c r="O975" s="42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</row>
    <row r="976" spans="1:63" ht="14.25" customHeight="1" x14ac:dyDescent="0.25">
      <c r="A976" s="41"/>
      <c r="B976" s="42"/>
      <c r="C976" s="42"/>
      <c r="D976" s="35"/>
      <c r="E976" s="25"/>
      <c r="F976" s="42"/>
      <c r="G976" s="30"/>
      <c r="H976" s="25"/>
      <c r="I976" s="43"/>
      <c r="J976" s="25"/>
      <c r="K976" s="25"/>
      <c r="L976" s="44"/>
      <c r="M976" s="44"/>
      <c r="N976" s="44"/>
      <c r="O976" s="42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</row>
    <row r="977" spans="1:63" ht="14.25" customHeight="1" x14ac:dyDescent="0.25">
      <c r="A977" s="41"/>
      <c r="B977" s="42"/>
      <c r="C977" s="42"/>
      <c r="D977" s="35"/>
      <c r="E977" s="25"/>
      <c r="F977" s="42"/>
      <c r="G977" s="30"/>
      <c r="H977" s="25"/>
      <c r="I977" s="43"/>
      <c r="J977" s="25"/>
      <c r="K977" s="25"/>
      <c r="L977" s="44"/>
      <c r="M977" s="44"/>
      <c r="N977" s="44"/>
      <c r="O977" s="42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</row>
    <row r="978" spans="1:63" ht="14.25" customHeight="1" x14ac:dyDescent="0.25">
      <c r="A978" s="41"/>
      <c r="B978" s="42"/>
      <c r="C978" s="42"/>
      <c r="D978" s="35"/>
      <c r="E978" s="25"/>
      <c r="F978" s="42"/>
      <c r="G978" s="30"/>
      <c r="H978" s="25"/>
      <c r="I978" s="43"/>
      <c r="J978" s="25"/>
      <c r="K978" s="25"/>
      <c r="L978" s="44"/>
      <c r="M978" s="44"/>
      <c r="N978" s="44"/>
      <c r="O978" s="42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</row>
    <row r="979" spans="1:63" ht="14.25" customHeight="1" x14ac:dyDescent="0.25">
      <c r="A979" s="41"/>
      <c r="B979" s="42"/>
      <c r="C979" s="42"/>
      <c r="D979" s="35"/>
      <c r="E979" s="25"/>
      <c r="F979" s="42"/>
      <c r="G979" s="30"/>
      <c r="H979" s="25"/>
      <c r="I979" s="43"/>
      <c r="J979" s="25"/>
      <c r="K979" s="25"/>
      <c r="L979" s="44"/>
      <c r="M979" s="44"/>
      <c r="N979" s="44"/>
      <c r="O979" s="42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</row>
    <row r="980" spans="1:63" ht="14.25" customHeight="1" x14ac:dyDescent="0.25">
      <c r="A980" s="41"/>
      <c r="B980" s="42"/>
      <c r="C980" s="42"/>
      <c r="D980" s="35"/>
      <c r="E980" s="25"/>
      <c r="F980" s="42"/>
      <c r="G980" s="30"/>
      <c r="H980" s="25"/>
      <c r="I980" s="43"/>
      <c r="J980" s="25"/>
      <c r="K980" s="25"/>
      <c r="L980" s="44"/>
      <c r="M980" s="44"/>
      <c r="N980" s="44"/>
      <c r="O980" s="42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</row>
    <row r="981" spans="1:63" ht="14.25" customHeight="1" x14ac:dyDescent="0.25">
      <c r="A981" s="41"/>
      <c r="B981" s="42"/>
      <c r="C981" s="42"/>
      <c r="D981" s="35"/>
      <c r="E981" s="25"/>
      <c r="F981" s="42"/>
      <c r="G981" s="30"/>
      <c r="H981" s="25"/>
      <c r="I981" s="43"/>
      <c r="J981" s="25"/>
      <c r="K981" s="25"/>
      <c r="L981" s="44"/>
      <c r="M981" s="44"/>
      <c r="N981" s="44"/>
      <c r="O981" s="42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</row>
    <row r="982" spans="1:63" ht="14.25" customHeight="1" x14ac:dyDescent="0.25">
      <c r="A982" s="41"/>
      <c r="B982" s="42"/>
      <c r="C982" s="42"/>
      <c r="D982" s="35"/>
      <c r="E982" s="25"/>
      <c r="F982" s="42"/>
      <c r="G982" s="30"/>
      <c r="H982" s="25"/>
      <c r="I982" s="43"/>
      <c r="J982" s="25"/>
      <c r="K982" s="25"/>
      <c r="L982" s="44"/>
      <c r="M982" s="44"/>
      <c r="N982" s="44"/>
      <c r="O982" s="42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</row>
    <row r="983" spans="1:63" ht="14.25" customHeight="1" x14ac:dyDescent="0.25">
      <c r="A983" s="41"/>
      <c r="B983" s="42"/>
      <c r="C983" s="42"/>
      <c r="D983" s="35"/>
      <c r="E983" s="25"/>
      <c r="F983" s="42"/>
      <c r="G983" s="30"/>
      <c r="H983" s="25"/>
      <c r="I983" s="43"/>
      <c r="J983" s="25"/>
      <c r="K983" s="25"/>
      <c r="L983" s="44"/>
      <c r="M983" s="44"/>
      <c r="N983" s="44"/>
      <c r="O983" s="42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</row>
    <row r="984" spans="1:63" ht="14.25" customHeight="1" x14ac:dyDescent="0.25">
      <c r="A984" s="41"/>
      <c r="B984" s="42"/>
      <c r="C984" s="42"/>
      <c r="D984" s="35"/>
      <c r="E984" s="25"/>
      <c r="F984" s="42"/>
      <c r="G984" s="30"/>
      <c r="H984" s="25"/>
      <c r="I984" s="43"/>
      <c r="J984" s="25"/>
      <c r="K984" s="25"/>
      <c r="L984" s="44"/>
      <c r="M984" s="44"/>
      <c r="N984" s="44"/>
      <c r="O984" s="42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</row>
    <row r="985" spans="1:63" ht="14.25" customHeight="1" x14ac:dyDescent="0.25">
      <c r="A985" s="41"/>
      <c r="B985" s="42"/>
      <c r="C985" s="42"/>
      <c r="D985" s="35"/>
      <c r="E985" s="25"/>
      <c r="F985" s="42"/>
      <c r="G985" s="30"/>
      <c r="H985" s="25"/>
      <c r="I985" s="43"/>
      <c r="J985" s="25"/>
      <c r="K985" s="25"/>
      <c r="L985" s="44"/>
      <c r="M985" s="44"/>
      <c r="N985" s="44"/>
      <c r="O985" s="42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</row>
    <row r="986" spans="1:63" ht="14.25" customHeight="1" x14ac:dyDescent="0.25">
      <c r="A986" s="41"/>
      <c r="B986" s="42"/>
      <c r="C986" s="42"/>
      <c r="D986" s="35"/>
      <c r="E986" s="25"/>
      <c r="F986" s="42"/>
      <c r="G986" s="30"/>
      <c r="H986" s="25"/>
      <c r="I986" s="43"/>
      <c r="J986" s="25"/>
      <c r="K986" s="25"/>
      <c r="L986" s="44"/>
      <c r="M986" s="44"/>
      <c r="N986" s="44"/>
      <c r="O986" s="42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</row>
    <row r="987" spans="1:63" ht="14.25" customHeight="1" x14ac:dyDescent="0.25">
      <c r="A987" s="41"/>
      <c r="B987" s="42"/>
      <c r="C987" s="42"/>
      <c r="D987" s="35"/>
      <c r="E987" s="25"/>
      <c r="F987" s="42"/>
      <c r="G987" s="30"/>
      <c r="H987" s="25"/>
      <c r="I987" s="43"/>
      <c r="J987" s="25"/>
      <c r="K987" s="25"/>
      <c r="L987" s="44"/>
      <c r="M987" s="44"/>
      <c r="N987" s="44"/>
      <c r="O987" s="42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</row>
    <row r="988" spans="1:63" ht="14.25" customHeight="1" x14ac:dyDescent="0.25">
      <c r="A988" s="41"/>
      <c r="B988" s="42"/>
      <c r="C988" s="42"/>
      <c r="D988" s="35"/>
      <c r="E988" s="25"/>
      <c r="F988" s="42"/>
      <c r="G988" s="30"/>
      <c r="H988" s="25"/>
      <c r="I988" s="43"/>
      <c r="J988" s="25"/>
      <c r="K988" s="25"/>
      <c r="L988" s="44"/>
      <c r="M988" s="44"/>
      <c r="N988" s="44"/>
      <c r="O988" s="42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</row>
    <row r="989" spans="1:63" ht="14.25" customHeight="1" x14ac:dyDescent="0.25">
      <c r="A989" s="41"/>
      <c r="B989" s="42"/>
      <c r="C989" s="42"/>
      <c r="D989" s="35"/>
      <c r="E989" s="25"/>
      <c r="F989" s="42"/>
      <c r="G989" s="30"/>
      <c r="H989" s="25"/>
      <c r="I989" s="43"/>
      <c r="J989" s="25"/>
      <c r="K989" s="25"/>
      <c r="L989" s="44"/>
      <c r="M989" s="44"/>
      <c r="N989" s="44"/>
      <c r="O989" s="42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</row>
    <row r="990" spans="1:63" ht="14.25" customHeight="1" x14ac:dyDescent="0.25">
      <c r="A990" s="41"/>
      <c r="B990" s="42"/>
      <c r="C990" s="42"/>
      <c r="D990" s="35"/>
      <c r="E990" s="25"/>
      <c r="F990" s="42"/>
      <c r="G990" s="30"/>
      <c r="H990" s="25"/>
      <c r="I990" s="43"/>
      <c r="J990" s="25"/>
      <c r="K990" s="25"/>
      <c r="L990" s="44"/>
      <c r="M990" s="44"/>
      <c r="N990" s="44"/>
      <c r="O990" s="42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</row>
    <row r="991" spans="1:63" ht="14.25" customHeight="1" x14ac:dyDescent="0.25">
      <c r="A991" s="41"/>
      <c r="B991" s="42"/>
      <c r="C991" s="42"/>
      <c r="D991" s="35"/>
      <c r="E991" s="25"/>
      <c r="F991" s="42"/>
      <c r="G991" s="30"/>
      <c r="H991" s="25"/>
      <c r="I991" s="43"/>
      <c r="J991" s="25"/>
      <c r="K991" s="25"/>
      <c r="L991" s="44"/>
      <c r="M991" s="44"/>
      <c r="N991" s="44"/>
      <c r="O991" s="42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</row>
    <row r="992" spans="1:63" ht="14.25" customHeight="1" x14ac:dyDescent="0.25">
      <c r="A992" s="41"/>
      <c r="B992" s="42"/>
      <c r="C992" s="42"/>
      <c r="D992" s="35"/>
      <c r="E992" s="25"/>
      <c r="F992" s="42"/>
      <c r="G992" s="30"/>
      <c r="H992" s="25"/>
      <c r="I992" s="43"/>
      <c r="J992" s="25"/>
      <c r="K992" s="25"/>
      <c r="L992" s="44"/>
      <c r="M992" s="44"/>
      <c r="N992" s="44"/>
      <c r="O992" s="42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</row>
    <row r="993" spans="1:63" ht="14.25" customHeight="1" x14ac:dyDescent="0.25">
      <c r="A993" s="41"/>
      <c r="B993" s="42"/>
      <c r="C993" s="42"/>
      <c r="D993" s="35"/>
      <c r="E993" s="25"/>
      <c r="F993" s="42"/>
      <c r="G993" s="30"/>
      <c r="H993" s="25"/>
      <c r="I993" s="43"/>
      <c r="J993" s="25"/>
      <c r="K993" s="25"/>
      <c r="L993" s="44"/>
      <c r="M993" s="44"/>
      <c r="N993" s="44"/>
      <c r="O993" s="42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</row>
    <row r="994" spans="1:63" ht="14.25" customHeight="1" x14ac:dyDescent="0.25">
      <c r="A994" s="41"/>
      <c r="B994" s="42"/>
      <c r="C994" s="42"/>
      <c r="D994" s="35"/>
      <c r="E994" s="25"/>
      <c r="F994" s="42"/>
      <c r="G994" s="30"/>
      <c r="H994" s="25"/>
      <c r="I994" s="43"/>
      <c r="J994" s="25"/>
      <c r="K994" s="25"/>
      <c r="L994" s="44"/>
      <c r="M994" s="44"/>
      <c r="N994" s="44"/>
      <c r="O994" s="42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</row>
    <row r="995" spans="1:63" ht="14.25" customHeight="1" x14ac:dyDescent="0.25">
      <c r="A995" s="41"/>
      <c r="B995" s="42"/>
      <c r="C995" s="42"/>
      <c r="D995" s="35"/>
      <c r="E995" s="25"/>
      <c r="F995" s="42"/>
      <c r="G995" s="30"/>
      <c r="H995" s="25"/>
      <c r="I995" s="43"/>
      <c r="J995" s="25"/>
      <c r="K995" s="25"/>
      <c r="L995" s="44"/>
      <c r="M995" s="44"/>
      <c r="N995" s="44"/>
      <c r="O995" s="42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</row>
    <row r="996" spans="1:63" ht="14.25" customHeight="1" x14ac:dyDescent="0.25">
      <c r="A996" s="41"/>
      <c r="B996" s="42"/>
      <c r="C996" s="42"/>
      <c r="D996" s="35"/>
      <c r="E996" s="25"/>
      <c r="F996" s="42"/>
      <c r="G996" s="30"/>
      <c r="H996" s="25"/>
      <c r="I996" s="43"/>
      <c r="J996" s="25"/>
      <c r="K996" s="25"/>
      <c r="L996" s="44"/>
      <c r="M996" s="44"/>
      <c r="N996" s="44"/>
      <c r="O996" s="42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</row>
    <row r="997" spans="1:63" ht="14.25" customHeight="1" x14ac:dyDescent="0.25">
      <c r="A997" s="41"/>
      <c r="B997" s="42"/>
      <c r="C997" s="42"/>
      <c r="D997" s="35"/>
      <c r="E997" s="25"/>
      <c r="F997" s="42"/>
      <c r="G997" s="30"/>
      <c r="H997" s="25"/>
      <c r="I997" s="43"/>
      <c r="J997" s="25"/>
      <c r="K997" s="25"/>
      <c r="L997" s="44"/>
      <c r="M997" s="44"/>
      <c r="N997" s="44"/>
      <c r="O997" s="42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</row>
    <row r="998" spans="1:63" ht="14.25" customHeight="1" x14ac:dyDescent="0.25">
      <c r="A998" s="41"/>
      <c r="B998" s="42"/>
      <c r="C998" s="42"/>
      <c r="D998" s="35"/>
      <c r="E998" s="25"/>
      <c r="F998" s="42"/>
      <c r="G998" s="30"/>
      <c r="H998" s="25"/>
      <c r="I998" s="43"/>
      <c r="J998" s="25"/>
      <c r="K998" s="25"/>
      <c r="L998" s="44"/>
      <c r="M998" s="44"/>
      <c r="N998" s="44"/>
      <c r="O998" s="42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</row>
    <row r="999" spans="1:63" ht="14.25" customHeight="1" x14ac:dyDescent="0.25">
      <c r="A999" s="41"/>
      <c r="B999" s="42"/>
      <c r="C999" s="42"/>
      <c r="D999" s="35"/>
      <c r="E999" s="25"/>
      <c r="F999" s="42"/>
      <c r="G999" s="30"/>
      <c r="H999" s="25"/>
      <c r="I999" s="43"/>
      <c r="J999" s="25"/>
      <c r="K999" s="25"/>
      <c r="L999" s="44"/>
      <c r="M999" s="44"/>
      <c r="N999" s="44"/>
      <c r="O999" s="42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</row>
    <row r="1000" spans="1:63" ht="14.25" customHeight="1" x14ac:dyDescent="0.25">
      <c r="A1000" s="41"/>
      <c r="B1000" s="42"/>
      <c r="C1000" s="42"/>
      <c r="D1000" s="35"/>
      <c r="E1000" s="25"/>
      <c r="F1000" s="42"/>
      <c r="G1000" s="30"/>
      <c r="H1000" s="25"/>
      <c r="I1000" s="43"/>
      <c r="J1000" s="25"/>
      <c r="K1000" s="25"/>
      <c r="L1000" s="44"/>
      <c r="M1000" s="44"/>
      <c r="N1000" s="44"/>
      <c r="O1000" s="42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</row>
  </sheetData>
  <mergeCells count="30">
    <mergeCell ref="B9:C9"/>
    <mergeCell ref="D9:E9"/>
    <mergeCell ref="F26:F32"/>
    <mergeCell ref="F35:F69"/>
    <mergeCell ref="D5:E5"/>
    <mergeCell ref="F5:F18"/>
    <mergeCell ref="D6:E6"/>
    <mergeCell ref="D7:E7"/>
    <mergeCell ref="D8:E8"/>
    <mergeCell ref="B21:N21"/>
    <mergeCell ref="B22:N22"/>
    <mergeCell ref="D11:E11"/>
    <mergeCell ref="D12:E12"/>
    <mergeCell ref="BH24:BK24"/>
    <mergeCell ref="B23:N23"/>
    <mergeCell ref="B24:N24"/>
    <mergeCell ref="P24:S24"/>
    <mergeCell ref="T24:W24"/>
    <mergeCell ref="X24:AA24"/>
    <mergeCell ref="AB24:AE24"/>
    <mergeCell ref="AF24:AI24"/>
    <mergeCell ref="AJ24:AM24"/>
    <mergeCell ref="AN24:AQ24"/>
    <mergeCell ref="AR24:AU24"/>
    <mergeCell ref="P15:Q16"/>
    <mergeCell ref="AZ19:BG19"/>
    <mergeCell ref="B20:N20"/>
    <mergeCell ref="AV24:AY24"/>
    <mergeCell ref="AZ24:BC24"/>
    <mergeCell ref="BD24:BG24"/>
  </mergeCells>
  <conditionalFormatting sqref="D11:D12">
    <cfRule type="cellIs" dxfId="3" priority="1" operator="equal">
      <formula>"FALSE"</formula>
    </cfRule>
  </conditionalFormatting>
  <conditionalFormatting sqref="D11:D12">
    <cfRule type="cellIs" dxfId="2" priority="2" operator="equal">
      <formula>"TRUE"</formula>
    </cfRule>
  </conditionalFormatting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800-000000000000}">
          <x14:formula1>
            <xm:f>Settings!$F$2:$F$3</xm:f>
          </x14:formula1>
          <xm:sqref>D9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E2EFD9"/>
  </sheetPr>
  <dimension ref="A1:BK1000"/>
  <sheetViews>
    <sheetView topLeftCell="A4" workbookViewId="0"/>
  </sheetViews>
  <sheetFormatPr defaultColWidth="12.59765625" defaultRowHeight="15" customHeight="1" x14ac:dyDescent="0.25"/>
  <cols>
    <col min="1" max="1" width="2.8984375" customWidth="1"/>
    <col min="2" max="2" width="34.5" customWidth="1"/>
    <col min="3" max="3" width="2.8984375" customWidth="1"/>
    <col min="4" max="4" width="16.5" customWidth="1"/>
    <col min="5" max="5" width="7.59765625" customWidth="1"/>
    <col min="6" max="6" width="8.69921875" customWidth="1"/>
    <col min="7" max="7" width="13.69921875" customWidth="1"/>
    <col min="8" max="8" width="10.8984375" customWidth="1"/>
    <col min="9" max="9" width="16.69921875" customWidth="1"/>
    <col min="10" max="10" width="11.5" customWidth="1"/>
    <col min="11" max="11" width="59" customWidth="1"/>
    <col min="12" max="12" width="8" customWidth="1"/>
    <col min="13" max="13" width="10.19921875" customWidth="1"/>
    <col min="14" max="14" width="10.5" customWidth="1"/>
    <col min="15" max="15" width="2.5" customWidth="1"/>
    <col min="16" max="16" width="3.69921875" customWidth="1"/>
    <col min="17" max="17" width="9.3984375" customWidth="1"/>
    <col min="18" max="18" width="5.8984375" customWidth="1"/>
    <col min="19" max="19" width="9.3984375" customWidth="1"/>
    <col min="20" max="20" width="3.69921875" customWidth="1"/>
    <col min="21" max="21" width="9.3984375" customWidth="1"/>
    <col min="22" max="22" width="5.8984375" customWidth="1"/>
    <col min="23" max="23" width="9.3984375" customWidth="1"/>
    <col min="24" max="24" width="3.69921875" customWidth="1"/>
    <col min="25" max="25" width="9.3984375" customWidth="1"/>
    <col min="26" max="26" width="5.8984375" customWidth="1"/>
    <col min="27" max="27" width="9.3984375" customWidth="1"/>
    <col min="28" max="28" width="3.69921875" customWidth="1"/>
    <col min="29" max="29" width="9.3984375" customWidth="1"/>
    <col min="30" max="30" width="5.8984375" customWidth="1"/>
    <col min="31" max="31" width="9.3984375" customWidth="1"/>
    <col min="32" max="32" width="3.69921875" customWidth="1"/>
    <col min="33" max="33" width="9.3984375" customWidth="1"/>
    <col min="34" max="34" width="5.8984375" customWidth="1"/>
    <col min="35" max="35" width="9.3984375" customWidth="1"/>
    <col min="36" max="36" width="3.69921875" customWidth="1"/>
    <col min="37" max="37" width="9.3984375" customWidth="1"/>
    <col min="38" max="38" width="5.8984375" customWidth="1"/>
    <col min="39" max="39" width="9.3984375" customWidth="1"/>
    <col min="40" max="40" width="3.69921875" customWidth="1"/>
    <col min="41" max="41" width="9.3984375" customWidth="1"/>
    <col min="42" max="42" width="5.8984375" customWidth="1"/>
    <col min="43" max="43" width="9.3984375" customWidth="1"/>
    <col min="44" max="44" width="3.69921875" customWidth="1"/>
    <col min="45" max="45" width="9.3984375" customWidth="1"/>
    <col min="46" max="46" width="5.8984375" customWidth="1"/>
    <col min="47" max="47" width="9.3984375" customWidth="1"/>
    <col min="48" max="48" width="3.69921875" customWidth="1"/>
    <col min="49" max="49" width="9.3984375" customWidth="1"/>
    <col min="50" max="50" width="5.8984375" customWidth="1"/>
    <col min="51" max="51" width="9.3984375" customWidth="1"/>
    <col min="52" max="52" width="3.69921875" customWidth="1"/>
    <col min="53" max="53" width="9.3984375" customWidth="1"/>
    <col min="54" max="54" width="5.8984375" customWidth="1"/>
    <col min="55" max="55" width="9.3984375" customWidth="1"/>
    <col min="56" max="56" width="3.69921875" customWidth="1"/>
    <col min="57" max="57" width="9.3984375" customWidth="1"/>
    <col min="58" max="58" width="5.8984375" customWidth="1"/>
    <col min="59" max="59" width="9.3984375" customWidth="1"/>
    <col min="60" max="60" width="3.69921875" customWidth="1"/>
    <col min="61" max="61" width="9.3984375" customWidth="1"/>
    <col min="62" max="62" width="5.8984375" customWidth="1"/>
    <col min="63" max="63" width="9.3984375" customWidth="1"/>
  </cols>
  <sheetData>
    <row r="1" spans="1:63" ht="14.25" hidden="1" customHeight="1" x14ac:dyDescent="0.25">
      <c r="A1" s="41"/>
      <c r="B1" s="42"/>
      <c r="C1" s="42"/>
      <c r="D1" s="35"/>
      <c r="E1" s="25"/>
      <c r="F1" s="42"/>
      <c r="G1" s="30"/>
      <c r="H1" s="25"/>
      <c r="I1" s="43">
        <v>0</v>
      </c>
      <c r="J1" s="25"/>
      <c r="K1" s="25"/>
      <c r="L1" s="44"/>
      <c r="M1" s="44"/>
      <c r="N1" s="44"/>
      <c r="O1" s="42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</row>
    <row r="2" spans="1:63" ht="14.25" hidden="1" customHeight="1" x14ac:dyDescent="0.25">
      <c r="A2" s="41"/>
      <c r="B2" s="42"/>
      <c r="C2" s="42"/>
      <c r="D2" s="35"/>
      <c r="E2" s="25"/>
      <c r="F2" s="42"/>
      <c r="G2" s="30"/>
      <c r="H2" s="25"/>
      <c r="I2" s="43" t="s">
        <v>2336</v>
      </c>
      <c r="J2" s="25"/>
      <c r="K2" s="25"/>
      <c r="L2" s="44"/>
      <c r="M2" s="44"/>
      <c r="N2" s="44"/>
      <c r="O2" s="42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</row>
    <row r="3" spans="1:63" ht="14.25" hidden="1" customHeight="1" x14ac:dyDescent="0.25">
      <c r="A3" s="41"/>
      <c r="B3" s="42"/>
      <c r="C3" s="42"/>
      <c r="D3" s="35"/>
      <c r="E3" s="25"/>
      <c r="F3" s="42"/>
      <c r="G3" s="30"/>
      <c r="H3" s="25"/>
      <c r="I3" s="45">
        <f>D5</f>
        <v>5099</v>
      </c>
      <c r="J3" s="25"/>
      <c r="K3" s="25"/>
      <c r="L3" s="44"/>
      <c r="M3" s="44"/>
      <c r="N3" s="44"/>
      <c r="O3" s="42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</row>
    <row r="4" spans="1:63" ht="14.25" customHeight="1" x14ac:dyDescent="0.25">
      <c r="A4" s="41"/>
      <c r="B4" s="42"/>
      <c r="C4" s="42"/>
      <c r="D4" s="42"/>
      <c r="E4" s="42"/>
      <c r="F4" s="42"/>
      <c r="G4" s="27" t="s">
        <v>2323</v>
      </c>
      <c r="H4" s="28" t="s">
        <v>2324</v>
      </c>
      <c r="I4" s="46" t="s">
        <v>2325</v>
      </c>
      <c r="J4" s="28" t="s">
        <v>2326</v>
      </c>
      <c r="K4" s="28" t="s">
        <v>2327</v>
      </c>
      <c r="L4" s="47" t="s">
        <v>2337</v>
      </c>
      <c r="M4" s="47" t="s">
        <v>2338</v>
      </c>
      <c r="N4" s="47" t="s">
        <v>2339</v>
      </c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</row>
    <row r="5" spans="1:63" ht="15" customHeight="1" x14ac:dyDescent="0.25">
      <c r="A5" s="41"/>
      <c r="B5" s="35" t="s">
        <v>2340</v>
      </c>
      <c r="C5" s="35"/>
      <c r="D5" s="130">
        <v>5099</v>
      </c>
      <c r="E5" s="119"/>
      <c r="F5" s="127" t="s">
        <v>2341</v>
      </c>
      <c r="G5" s="48">
        <f t="shared" ref="G5:G15" si="0">IF($I5="","",$D$8)</f>
        <v>43739</v>
      </c>
      <c r="H5" s="49">
        <f t="array" ref="H5">IFERROR(INDEX($23:$23,MATCH(0,INDEX(COUNTIF(I$4:I4,$23:$23),0,0),0)),"")</f>
        <v>0</v>
      </c>
      <c r="I5" s="50">
        <f t="shared" ref="I5:I15" si="1">IFERROR(INDEX($23:$23,MATCH(0,INDEX(COUNTIF(I$1:I4,$23:$23),0,0),0)),"")</f>
        <v>4027</v>
      </c>
      <c r="J5" s="48" t="str">
        <f t="shared" ref="J5:J15" si="2">IF($I5="","",$D$7)</f>
        <v>19.01.01</v>
      </c>
      <c r="K5" s="25" t="str">
        <f t="array" ref="K5">IFERROR( INDEX( GBK!$B:$B, MATCH( I5, GBK!$C:$C, 0 ) ) &amp; " - " &amp; $D$6, "" )</f>
        <v>Lasten Sportborrels - Random Borrel</v>
      </c>
      <c r="L5" s="44">
        <f t="shared" ref="L5:L15" si="3">IF(I5="","",SUMIFS($21:$21,$23:$23, "=" &amp; $I5,$20:$20, "=Debit" ))</f>
        <v>0</v>
      </c>
      <c r="M5" s="44">
        <f t="shared" ref="M5:M15" si="4">IF(L5="","",SUMIFS($21:$21,$23:$23, "=" &amp; $I5,$20:$20, "=Credit" ))</f>
        <v>0</v>
      </c>
      <c r="N5" s="44">
        <f t="shared" ref="N5:N15" si="5">IF(I5="","",L5+M5)</f>
        <v>0</v>
      </c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</row>
    <row r="6" spans="1:63" ht="14.25" customHeight="1" x14ac:dyDescent="0.25">
      <c r="A6" s="41"/>
      <c r="B6" s="35" t="s">
        <v>2327</v>
      </c>
      <c r="C6" s="35"/>
      <c r="D6" s="118" t="s">
        <v>2391</v>
      </c>
      <c r="E6" s="119"/>
      <c r="F6" s="128"/>
      <c r="G6" s="48">
        <f t="shared" si="0"/>
        <v>43739</v>
      </c>
      <c r="H6" s="25"/>
      <c r="I6" s="50">
        <f t="shared" si="1"/>
        <v>8027</v>
      </c>
      <c r="J6" s="48" t="str">
        <f t="shared" si="2"/>
        <v>19.01.01</v>
      </c>
      <c r="K6" s="25" t="str">
        <f t="array" ref="K6">IFERROR( INDEX( GBK!$B:$B, MATCH( I6, GBK!$C:$C, 0 ) ) &amp; " - " &amp; $D$6, "" )</f>
        <v>Baten Sportborrels - Random Borrel</v>
      </c>
      <c r="L6" s="44">
        <f t="shared" si="3"/>
        <v>0</v>
      </c>
      <c r="M6" s="44">
        <f t="shared" si="4"/>
        <v>0</v>
      </c>
      <c r="N6" s="44">
        <f t="shared" si="5"/>
        <v>0</v>
      </c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</row>
    <row r="7" spans="1:63" ht="14.25" customHeight="1" x14ac:dyDescent="0.25">
      <c r="A7" s="41"/>
      <c r="B7" s="35" t="s">
        <v>2326</v>
      </c>
      <c r="C7" s="35"/>
      <c r="D7" s="118" t="s">
        <v>2380</v>
      </c>
      <c r="E7" s="119"/>
      <c r="F7" s="128"/>
      <c r="G7" s="48" t="str">
        <f t="shared" si="0"/>
        <v/>
      </c>
      <c r="H7" s="25"/>
      <c r="I7" s="50" t="str">
        <f t="shared" si="1"/>
        <v/>
      </c>
      <c r="J7" s="48" t="str">
        <f t="shared" si="2"/>
        <v/>
      </c>
      <c r="K7" s="25" t="str">
        <f t="array" ref="K7">IFERROR( INDEX( GBK!$B:$B, MATCH( I7, GBK!$C:$C, 0 ) ) &amp; " - " &amp; $D$6, "" )</f>
        <v/>
      </c>
      <c r="L7" s="44" t="str">
        <f t="shared" si="3"/>
        <v/>
      </c>
      <c r="M7" s="44" t="str">
        <f t="shared" si="4"/>
        <v/>
      </c>
      <c r="N7" s="44" t="str">
        <f t="shared" si="5"/>
        <v/>
      </c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</row>
    <row r="8" spans="1:63" ht="14.25" customHeight="1" x14ac:dyDescent="0.25">
      <c r="A8" s="41"/>
      <c r="B8" s="35" t="s">
        <v>2344</v>
      </c>
      <c r="C8" s="35"/>
      <c r="D8" s="126">
        <v>43739</v>
      </c>
      <c r="E8" s="119"/>
      <c r="F8" s="128"/>
      <c r="G8" s="48" t="str">
        <f t="shared" si="0"/>
        <v/>
      </c>
      <c r="H8" s="25"/>
      <c r="I8" s="50" t="str">
        <f t="shared" si="1"/>
        <v/>
      </c>
      <c r="J8" s="48" t="str">
        <f t="shared" si="2"/>
        <v/>
      </c>
      <c r="K8" s="25" t="str">
        <f t="array" ref="K8">IFERROR( INDEX( GBK!$B:$B, MATCH( I8, GBK!$C:$C, 0 ) ) &amp; " - " &amp; $D$6, "" )</f>
        <v/>
      </c>
      <c r="L8" s="44" t="str">
        <f t="shared" si="3"/>
        <v/>
      </c>
      <c r="M8" s="44" t="str">
        <f t="shared" si="4"/>
        <v/>
      </c>
      <c r="N8" s="44" t="str">
        <f t="shared" si="5"/>
        <v/>
      </c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</row>
    <row r="9" spans="1:63" ht="14.25" customHeight="1" x14ac:dyDescent="0.25">
      <c r="A9" s="41"/>
      <c r="B9" s="125" t="s">
        <v>2312</v>
      </c>
      <c r="C9" s="119"/>
      <c r="D9" s="126" t="s">
        <v>2316</v>
      </c>
      <c r="E9" s="119"/>
      <c r="F9" s="128"/>
      <c r="G9" s="48" t="str">
        <f t="shared" si="0"/>
        <v/>
      </c>
      <c r="H9" s="25"/>
      <c r="I9" s="50" t="str">
        <f t="shared" si="1"/>
        <v/>
      </c>
      <c r="J9" s="48" t="str">
        <f t="shared" si="2"/>
        <v/>
      </c>
      <c r="K9" s="25" t="str">
        <f t="array" ref="K9">IFERROR( INDEX( GBK!$B:$B, MATCH( I9, GBK!$C:$C, 0 ) ) &amp; " - " &amp; $D$6, "" )</f>
        <v/>
      </c>
      <c r="L9" s="44" t="str">
        <f t="shared" si="3"/>
        <v/>
      </c>
      <c r="M9" s="44" t="str">
        <f t="shared" si="4"/>
        <v/>
      </c>
      <c r="N9" s="44" t="str">
        <f t="shared" si="5"/>
        <v/>
      </c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</row>
    <row r="10" spans="1:63" ht="14.25" customHeight="1" x14ac:dyDescent="0.25">
      <c r="A10" s="41"/>
      <c r="B10" s="42"/>
      <c r="C10" s="42"/>
      <c r="D10" s="42"/>
      <c r="E10" s="42"/>
      <c r="F10" s="128"/>
      <c r="G10" s="48" t="str">
        <f t="shared" si="0"/>
        <v/>
      </c>
      <c r="H10" s="25"/>
      <c r="I10" s="50" t="str">
        <f t="shared" si="1"/>
        <v/>
      </c>
      <c r="J10" s="48" t="str">
        <f t="shared" si="2"/>
        <v/>
      </c>
      <c r="K10" s="25" t="str">
        <f t="array" ref="K10">IFERROR( INDEX( GBK!$B:$B, MATCH( I10, GBK!$C:$C, 0 ) ) &amp; " - " &amp; $D$6, "" )</f>
        <v/>
      </c>
      <c r="L10" s="44" t="str">
        <f t="shared" si="3"/>
        <v/>
      </c>
      <c r="M10" s="44" t="str">
        <f t="shared" si="4"/>
        <v/>
      </c>
      <c r="N10" s="44" t="str">
        <f t="shared" si="5"/>
        <v/>
      </c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</row>
    <row r="11" spans="1:63" ht="14.25" customHeight="1" x14ac:dyDescent="0.25">
      <c r="A11" s="41"/>
      <c r="B11" s="42" t="s">
        <v>2345</v>
      </c>
      <c r="C11" s="42"/>
      <c r="D11" s="131" t="b">
        <f>ROUND(SUM(N:N),2)=0</f>
        <v>1</v>
      </c>
      <c r="E11" s="119"/>
      <c r="F11" s="128"/>
      <c r="G11" s="48" t="str">
        <f t="shared" si="0"/>
        <v/>
      </c>
      <c r="H11" s="25"/>
      <c r="I11" s="50" t="str">
        <f t="shared" si="1"/>
        <v/>
      </c>
      <c r="J11" s="48" t="str">
        <f t="shared" si="2"/>
        <v/>
      </c>
      <c r="K11" s="25" t="str">
        <f t="array" ref="K11">IFERROR( INDEX( GBK!$B:$B, MATCH( I11, GBK!$C:$C, 0 ) ) &amp; " - " &amp; $D$6, "" )</f>
        <v/>
      </c>
      <c r="L11" s="44" t="str">
        <f t="shared" si="3"/>
        <v/>
      </c>
      <c r="M11" s="44" t="str">
        <f t="shared" si="4"/>
        <v/>
      </c>
      <c r="N11" s="44" t="str">
        <f t="shared" si="5"/>
        <v/>
      </c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42"/>
      <c r="AT11" s="42"/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</row>
    <row r="12" spans="1:63" ht="12.75" customHeight="1" x14ac:dyDescent="0.25">
      <c r="A12" s="41"/>
      <c r="B12" s="42" t="s">
        <v>2346</v>
      </c>
      <c r="C12" s="42"/>
      <c r="D12" s="132" t="b">
        <f>SUMIF(I:I,"=''",N:N)=0</f>
        <v>1</v>
      </c>
      <c r="E12" s="119"/>
      <c r="F12" s="128"/>
      <c r="G12" s="48" t="str">
        <f t="shared" si="0"/>
        <v/>
      </c>
      <c r="H12" s="25"/>
      <c r="I12" s="50" t="str">
        <f t="shared" si="1"/>
        <v/>
      </c>
      <c r="J12" s="48" t="str">
        <f t="shared" si="2"/>
        <v/>
      </c>
      <c r="K12" s="25" t="str">
        <f t="array" ref="K12">IFERROR( INDEX( GBK!$B:$B, MATCH( I12, GBK!$C:$C, 0 ) ) &amp; " - " &amp; $D$6, "" )</f>
        <v/>
      </c>
      <c r="L12" s="44" t="str">
        <f t="shared" si="3"/>
        <v/>
      </c>
      <c r="M12" s="44" t="str">
        <f t="shared" si="4"/>
        <v/>
      </c>
      <c r="N12" s="44" t="str">
        <f t="shared" si="5"/>
        <v/>
      </c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</row>
    <row r="13" spans="1:63" ht="14.25" customHeight="1" x14ac:dyDescent="0.25">
      <c r="A13" s="41"/>
      <c r="B13" s="42"/>
      <c r="C13" s="42"/>
      <c r="D13" s="42"/>
      <c r="E13" s="42"/>
      <c r="F13" s="128"/>
      <c r="G13" s="48" t="str">
        <f t="shared" si="0"/>
        <v/>
      </c>
      <c r="H13" s="25"/>
      <c r="I13" s="50" t="str">
        <f t="shared" si="1"/>
        <v/>
      </c>
      <c r="J13" s="48" t="str">
        <f t="shared" si="2"/>
        <v/>
      </c>
      <c r="K13" s="25" t="str">
        <f t="array" ref="K13">IFERROR( INDEX( GBK!$B:$B, MATCH( I13, GBK!$C:$C, 0 ) ) &amp; " - " &amp; $D$6, "" )</f>
        <v/>
      </c>
      <c r="L13" s="44" t="str">
        <f t="shared" si="3"/>
        <v/>
      </c>
      <c r="M13" s="44" t="str">
        <f t="shared" si="4"/>
        <v/>
      </c>
      <c r="N13" s="44" t="str">
        <f t="shared" si="5"/>
        <v/>
      </c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2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</row>
    <row r="14" spans="1:63" ht="14.25" customHeight="1" x14ac:dyDescent="0.25">
      <c r="A14" s="41"/>
      <c r="B14" s="42"/>
      <c r="C14" s="42"/>
      <c r="D14" s="42"/>
      <c r="E14" s="51"/>
      <c r="F14" s="128"/>
      <c r="G14" s="48" t="str">
        <f t="shared" si="0"/>
        <v/>
      </c>
      <c r="H14" s="25"/>
      <c r="I14" s="50" t="str">
        <f t="shared" si="1"/>
        <v/>
      </c>
      <c r="J14" s="48" t="str">
        <f t="shared" si="2"/>
        <v/>
      </c>
      <c r="K14" s="25" t="str">
        <f t="array" ref="K14">IFERROR( INDEX( GBK!$B:$B, MATCH( I14, GBK!$C:$C, 0 ) ) &amp; " - " &amp; $D$6, "" )</f>
        <v/>
      </c>
      <c r="L14" s="44" t="str">
        <f t="shared" si="3"/>
        <v/>
      </c>
      <c r="M14" s="44" t="str">
        <f t="shared" si="4"/>
        <v/>
      </c>
      <c r="N14" s="44" t="str">
        <f t="shared" si="5"/>
        <v/>
      </c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</row>
    <row r="15" spans="1:63" ht="14.25" customHeight="1" x14ac:dyDescent="0.25">
      <c r="A15" s="41"/>
      <c r="B15" s="35" t="s">
        <v>2332</v>
      </c>
      <c r="C15" s="35"/>
      <c r="D15" s="52">
        <f>-SUMIF(N5:N15,"&lt;0")</f>
        <v>0</v>
      </c>
      <c r="E15" s="52"/>
      <c r="F15" s="128"/>
      <c r="G15" s="48" t="str">
        <f t="shared" si="0"/>
        <v/>
      </c>
      <c r="H15" s="25"/>
      <c r="I15" s="50" t="str">
        <f t="shared" si="1"/>
        <v/>
      </c>
      <c r="J15" s="48" t="str">
        <f t="shared" si="2"/>
        <v/>
      </c>
      <c r="K15" s="25" t="str">
        <f t="array" ref="K15">IFERROR( INDEX( GBK!$B:$B, MATCH( I15, GBK!$C:$C, 0 ) ) &amp; " - " &amp; $D$6, "" )</f>
        <v/>
      </c>
      <c r="L15" s="44" t="str">
        <f t="shared" si="3"/>
        <v/>
      </c>
      <c r="M15" s="44" t="str">
        <f t="shared" si="4"/>
        <v/>
      </c>
      <c r="N15" s="44" t="str">
        <f t="shared" si="5"/>
        <v/>
      </c>
      <c r="O15" s="42"/>
      <c r="P15" s="120"/>
      <c r="Q15" s="114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</row>
    <row r="16" spans="1:63" ht="14.25" customHeight="1" x14ac:dyDescent="0.25">
      <c r="A16" s="41"/>
      <c r="B16" s="35" t="s">
        <v>2333</v>
      </c>
      <c r="C16" s="35"/>
      <c r="D16" s="52">
        <f>SUMIF(N5:N15,"&gt;0")</f>
        <v>0</v>
      </c>
      <c r="E16" s="52"/>
      <c r="F16" s="128"/>
      <c r="G16" s="53"/>
      <c r="H16" s="42"/>
      <c r="I16" s="38"/>
      <c r="J16" s="54"/>
      <c r="K16" s="28"/>
      <c r="L16" s="55"/>
      <c r="M16" s="55"/>
      <c r="N16" s="55"/>
      <c r="O16" s="42"/>
      <c r="P16" s="115"/>
      <c r="Q16" s="117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</row>
    <row r="17" spans="1:63" ht="14.25" customHeight="1" x14ac:dyDescent="0.25">
      <c r="A17" s="41"/>
      <c r="B17" s="35" t="s">
        <v>2334</v>
      </c>
      <c r="C17" s="35"/>
      <c r="D17" s="56">
        <f>COUNTIF(E:E,"&lt;&gt;")-1</f>
        <v>0</v>
      </c>
      <c r="E17" s="56"/>
      <c r="F17" s="128"/>
      <c r="G17" s="48">
        <f t="shared" ref="G17:G18" si="6">IF($I17="","",$D$8)</f>
        <v>43739</v>
      </c>
      <c r="H17" s="25"/>
      <c r="I17" s="57">
        <f t="shared" ref="I17:I18" si="7">$D$5</f>
        <v>5099</v>
      </c>
      <c r="J17" s="48" t="str">
        <f t="shared" ref="J17:J18" si="8">IF($I17="","",$D$7)</f>
        <v>19.01.01</v>
      </c>
      <c r="K17" s="25" t="str">
        <f t="array" ref="K17">IFERROR( INDEX( GBK!$B:$B, MATCH( I17, GBK!$C:$C, 0 ) ) &amp; " - " &amp; $D$6, "" )</f>
        <v>Winst door afrondingsverschillen - Random Borrel</v>
      </c>
      <c r="L17" s="44">
        <f>-IF(I17="","",SUMIFS($21:$21,$23:$23, "=" &amp; $I17,$20:$20, "=Afr" ))</f>
        <v>0</v>
      </c>
      <c r="M17" s="44">
        <f>0</f>
        <v>0</v>
      </c>
      <c r="N17" s="44">
        <f t="shared" ref="N17:N18" si="9">IF(I17="","",L17+M17)</f>
        <v>0</v>
      </c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</row>
    <row r="18" spans="1:63" ht="14.25" customHeight="1" x14ac:dyDescent="0.25">
      <c r="A18" s="41"/>
      <c r="B18" s="35" t="s">
        <v>2335</v>
      </c>
      <c r="C18" s="35"/>
      <c r="D18" s="56" t="str">
        <f>IFERROR(ROUNDUP(D15/D17,2),"")</f>
        <v/>
      </c>
      <c r="E18" s="56"/>
      <c r="F18" s="129"/>
      <c r="G18" s="48">
        <f t="shared" si="6"/>
        <v>43739</v>
      </c>
      <c r="H18" s="25"/>
      <c r="I18" s="57">
        <f t="shared" si="7"/>
        <v>5099</v>
      </c>
      <c r="J18" s="48" t="str">
        <f t="shared" si="8"/>
        <v>19.01.01</v>
      </c>
      <c r="K18" s="25" t="str">
        <f t="array" ref="K18">IFERROR( INDEX( GBK!$B:$B, MATCH( I18, GBK!$C:$C, 0 ) ) &amp; " - " &amp; $D$6 &amp; " tegenboeking", "" )</f>
        <v>Winst door afrondingsverschillen - Random Borrel tegenboeking</v>
      </c>
      <c r="L18" s="44">
        <v>0</v>
      </c>
      <c r="M18" s="44">
        <f>IF(L18="","",SUMIFS($21:$21,$23:$23, "=" &amp; $I18,$20:$20, "=Afr" ))</f>
        <v>0</v>
      </c>
      <c r="N18" s="44">
        <f t="shared" si="9"/>
        <v>0</v>
      </c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</row>
    <row r="19" spans="1:63" ht="14.25" customHeight="1" x14ac:dyDescent="0.25">
      <c r="A19" s="41"/>
      <c r="B19" s="42"/>
      <c r="C19" s="42"/>
      <c r="D19" s="51"/>
      <c r="E19" s="51"/>
      <c r="F19" s="42"/>
      <c r="G19" s="53"/>
      <c r="H19" s="42"/>
      <c r="I19" s="46"/>
      <c r="J19" s="28"/>
      <c r="K19" s="51"/>
      <c r="L19" s="47"/>
      <c r="M19" s="47"/>
      <c r="N19" s="47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121"/>
      <c r="BA19" s="122"/>
      <c r="BB19" s="122"/>
      <c r="BC19" s="122"/>
      <c r="BD19" s="122"/>
      <c r="BE19" s="122"/>
      <c r="BF19" s="122"/>
      <c r="BG19" s="119"/>
      <c r="BH19" s="42"/>
      <c r="BI19" s="42"/>
      <c r="BJ19" s="42"/>
      <c r="BK19" s="42"/>
    </row>
    <row r="20" spans="1:63" ht="14.25" customHeight="1" x14ac:dyDescent="0.25">
      <c r="A20" s="41"/>
      <c r="B20" s="123" t="s">
        <v>2347</v>
      </c>
      <c r="C20" s="122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19"/>
      <c r="O20" s="42"/>
      <c r="P20" s="58"/>
      <c r="Q20" s="59" t="s">
        <v>2337</v>
      </c>
      <c r="R20" s="60" t="s">
        <v>2348</v>
      </c>
      <c r="S20" s="59" t="s">
        <v>2338</v>
      </c>
      <c r="T20" s="58"/>
      <c r="U20" s="59" t="s">
        <v>2337</v>
      </c>
      <c r="V20" s="60" t="s">
        <v>2348</v>
      </c>
      <c r="W20" s="59" t="s">
        <v>2338</v>
      </c>
      <c r="X20" s="58"/>
      <c r="Y20" s="59" t="s">
        <v>2337</v>
      </c>
      <c r="Z20" s="60" t="s">
        <v>2348</v>
      </c>
      <c r="AA20" s="59" t="s">
        <v>2338</v>
      </c>
      <c r="AB20" s="58"/>
      <c r="AC20" s="59" t="s">
        <v>2337</v>
      </c>
      <c r="AD20" s="60" t="s">
        <v>2348</v>
      </c>
      <c r="AE20" s="59" t="s">
        <v>2338</v>
      </c>
      <c r="AF20" s="58"/>
      <c r="AG20" s="59" t="s">
        <v>2337</v>
      </c>
      <c r="AH20" s="60" t="s">
        <v>2348</v>
      </c>
      <c r="AI20" s="59" t="s">
        <v>2338</v>
      </c>
      <c r="AJ20" s="58"/>
      <c r="AK20" s="59" t="s">
        <v>2337</v>
      </c>
      <c r="AL20" s="60" t="s">
        <v>2348</v>
      </c>
      <c r="AM20" s="59" t="s">
        <v>2338</v>
      </c>
      <c r="AN20" s="58"/>
      <c r="AO20" s="59" t="s">
        <v>2337</v>
      </c>
      <c r="AP20" s="60" t="s">
        <v>2348</v>
      </c>
      <c r="AQ20" s="59" t="s">
        <v>2338</v>
      </c>
      <c r="AR20" s="58"/>
      <c r="AS20" s="59" t="s">
        <v>2337</v>
      </c>
      <c r="AT20" s="60" t="s">
        <v>2348</v>
      </c>
      <c r="AU20" s="59" t="s">
        <v>2338</v>
      </c>
      <c r="AV20" s="58"/>
      <c r="AW20" s="59" t="s">
        <v>2337</v>
      </c>
      <c r="AX20" s="60" t="s">
        <v>2348</v>
      </c>
      <c r="AY20" s="59" t="s">
        <v>2338</v>
      </c>
      <c r="AZ20" s="58"/>
      <c r="BA20" s="59" t="s">
        <v>2337</v>
      </c>
      <c r="BB20" s="60" t="s">
        <v>2348</v>
      </c>
      <c r="BC20" s="59" t="s">
        <v>2338</v>
      </c>
      <c r="BD20" s="58"/>
      <c r="BE20" s="59" t="s">
        <v>2337</v>
      </c>
      <c r="BF20" s="60" t="s">
        <v>2348</v>
      </c>
      <c r="BG20" s="59" t="s">
        <v>2338</v>
      </c>
      <c r="BH20" s="58"/>
      <c r="BI20" s="59" t="s">
        <v>2337</v>
      </c>
      <c r="BJ20" s="60" t="s">
        <v>2348</v>
      </c>
      <c r="BK20" s="59" t="s">
        <v>2338</v>
      </c>
    </row>
    <row r="21" spans="1:63" ht="14.25" customHeight="1" x14ac:dyDescent="0.25">
      <c r="A21" s="41"/>
      <c r="B21" s="123" t="s">
        <v>2349</v>
      </c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19"/>
      <c r="O21" s="42"/>
      <c r="P21" s="58"/>
      <c r="Q21" s="59">
        <f>ROUNDUP( SUM(Q27:Q234), 2)</f>
        <v>0</v>
      </c>
      <c r="R21" s="61">
        <f>(Q21+S21)</f>
        <v>0</v>
      </c>
      <c r="S21" s="59">
        <f>ROUNDUP(SUM(S27:S234),2)</f>
        <v>0</v>
      </c>
      <c r="T21" s="58"/>
      <c r="U21" s="59">
        <f>ROUNDUP( SUM(U27:U234), 2)</f>
        <v>0</v>
      </c>
      <c r="V21" s="61">
        <f>(U21+W21)</f>
        <v>0</v>
      </c>
      <c r="W21" s="59">
        <f>ROUNDUP(SUM(W27:W234),2)</f>
        <v>0</v>
      </c>
      <c r="X21" s="58"/>
      <c r="Y21" s="59">
        <f>ROUNDUP( SUM(Y27:Y234), 2)</f>
        <v>0</v>
      </c>
      <c r="Z21" s="61">
        <f>(Y21+AA21)</f>
        <v>0</v>
      </c>
      <c r="AA21" s="59">
        <f>ROUNDUP(SUM(AA27:AA234),2)</f>
        <v>0</v>
      </c>
      <c r="AB21" s="58"/>
      <c r="AC21" s="59">
        <f>ROUNDUP( SUM(AC27:AC234), 2)</f>
        <v>0</v>
      </c>
      <c r="AD21" s="61">
        <f>(AC21+AE21)</f>
        <v>0</v>
      </c>
      <c r="AE21" s="59">
        <f>ROUNDUP(SUM(AE27:AE234),2)</f>
        <v>0</v>
      </c>
      <c r="AF21" s="58"/>
      <c r="AG21" s="59">
        <f>ROUNDUP( SUM(AG27:AG234), 2)</f>
        <v>0</v>
      </c>
      <c r="AH21" s="61">
        <f>(AG21+AI21)</f>
        <v>0</v>
      </c>
      <c r="AI21" s="59">
        <f>ROUNDUP(SUM(AI27:AI234),2)</f>
        <v>0</v>
      </c>
      <c r="AJ21" s="58"/>
      <c r="AK21" s="59">
        <f>ROUNDUP( SUM(AK27:AK234), 2)</f>
        <v>0</v>
      </c>
      <c r="AL21" s="61">
        <f>(AK21+AM21)</f>
        <v>0</v>
      </c>
      <c r="AM21" s="59">
        <f>ROUNDUP(SUM(AM27:AM234),2)</f>
        <v>0</v>
      </c>
      <c r="AN21" s="58"/>
      <c r="AO21" s="59">
        <f>ROUNDUP( SUM(AO27:AO234), 2)</f>
        <v>0</v>
      </c>
      <c r="AP21" s="61">
        <f>(AO21+AQ21)</f>
        <v>0</v>
      </c>
      <c r="AQ21" s="59">
        <f>ROUNDUP(SUM(AQ27:AQ234),2)</f>
        <v>0</v>
      </c>
      <c r="AR21" s="58"/>
      <c r="AS21" s="59">
        <f>ROUNDUP( SUM(AS27:AS234), 2)</f>
        <v>0</v>
      </c>
      <c r="AT21" s="61">
        <f>(AS21+AU21)</f>
        <v>0</v>
      </c>
      <c r="AU21" s="59">
        <f>ROUNDUP(SUM(AU27:AU234),2)</f>
        <v>0</v>
      </c>
      <c r="AV21" s="58"/>
      <c r="AW21" s="59">
        <f>ROUNDUP( SUM(AW27:AW234), 2)</f>
        <v>0</v>
      </c>
      <c r="AX21" s="61">
        <f>(AW21+AY21)</f>
        <v>0</v>
      </c>
      <c r="AY21" s="59">
        <f>ROUNDUP(SUM(AY27:AY234),2)</f>
        <v>0</v>
      </c>
      <c r="AZ21" s="58"/>
      <c r="BA21" s="59">
        <f>ROUNDUP( SUM(BA27:BA234), 2)</f>
        <v>0</v>
      </c>
      <c r="BB21" s="61">
        <f>(BA21+BC21)</f>
        <v>0</v>
      </c>
      <c r="BC21" s="59">
        <f>ROUNDUP(SUM(BC27:BC234),2)</f>
        <v>0</v>
      </c>
      <c r="BD21" s="58"/>
      <c r="BE21" s="59">
        <f>ROUNDUP( SUM(BE27:BE234), 2)</f>
        <v>0</v>
      </c>
      <c r="BF21" s="61">
        <f>(BE21+BG21)</f>
        <v>0</v>
      </c>
      <c r="BG21" s="59">
        <f>ROUNDUP(SUM(BG27:BG234),2)</f>
        <v>0</v>
      </c>
      <c r="BH21" s="58"/>
      <c r="BI21" s="59">
        <f>ROUNDUP( SUM(BI27:BI234), 2)</f>
        <v>0</v>
      </c>
      <c r="BJ21" s="61">
        <f>(BI21+BK21)</f>
        <v>0</v>
      </c>
      <c r="BK21" s="59">
        <f>ROUNDUP(SUM(BK27:BK234),2)</f>
        <v>0</v>
      </c>
    </row>
    <row r="22" spans="1:63" ht="14.25" customHeight="1" x14ac:dyDescent="0.25">
      <c r="A22" s="41"/>
      <c r="B22" s="123" t="s">
        <v>2350</v>
      </c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19"/>
      <c r="O22" s="42"/>
      <c r="P22" s="58"/>
      <c r="Q22" s="62"/>
      <c r="R22" s="63">
        <f>MAX(SUM(R27:R234),1)</f>
        <v>1</v>
      </c>
      <c r="S22" s="62"/>
      <c r="T22" s="58"/>
      <c r="U22" s="62"/>
      <c r="V22" s="63">
        <f>MAX(SUM(V27:V234),1)</f>
        <v>1</v>
      </c>
      <c r="W22" s="62"/>
      <c r="X22" s="58"/>
      <c r="Y22" s="62"/>
      <c r="Z22" s="63">
        <f>MAX(SUM(Z27:Z234),1)</f>
        <v>1</v>
      </c>
      <c r="AA22" s="62"/>
      <c r="AB22" s="58"/>
      <c r="AC22" s="62"/>
      <c r="AD22" s="63">
        <f>MAX(SUM(AD27:AD234),1)</f>
        <v>1</v>
      </c>
      <c r="AE22" s="62"/>
      <c r="AF22" s="58"/>
      <c r="AG22" s="62"/>
      <c r="AH22" s="63">
        <f>MAX(SUM(AH27:AH234),1)</f>
        <v>1</v>
      </c>
      <c r="AI22" s="62"/>
      <c r="AJ22" s="58"/>
      <c r="AK22" s="62"/>
      <c r="AL22" s="63">
        <f>MAX(SUM(AL27:AL234),1)</f>
        <v>1</v>
      </c>
      <c r="AM22" s="62"/>
      <c r="AN22" s="58"/>
      <c r="AO22" s="62"/>
      <c r="AP22" s="63">
        <f>MAX(SUM(AP27:AP234),1)</f>
        <v>1</v>
      </c>
      <c r="AQ22" s="62"/>
      <c r="AR22" s="58"/>
      <c r="AS22" s="62"/>
      <c r="AT22" s="63">
        <f>MAX(SUM(AT27:AT234),1)</f>
        <v>1</v>
      </c>
      <c r="AU22" s="62"/>
      <c r="AV22" s="58"/>
      <c r="AW22" s="62"/>
      <c r="AX22" s="63">
        <f>MAX(SUM(AX27:AX234),1)</f>
        <v>1</v>
      </c>
      <c r="AY22" s="62"/>
      <c r="AZ22" s="58"/>
      <c r="BA22" s="62"/>
      <c r="BB22" s="63">
        <f>MAX(SUM(BB27:BB234),1)</f>
        <v>1</v>
      </c>
      <c r="BC22" s="62"/>
      <c r="BD22" s="58"/>
      <c r="BE22" s="62"/>
      <c r="BF22" s="63">
        <f>MAX(SUM(BF27:BF234),1)</f>
        <v>1</v>
      </c>
      <c r="BG22" s="62"/>
      <c r="BH22" s="58"/>
      <c r="BI22" s="62"/>
      <c r="BJ22" s="63">
        <f>MAX(SUM(BJ27:BJ234),1)</f>
        <v>1</v>
      </c>
      <c r="BK22" s="62"/>
    </row>
    <row r="23" spans="1:63" ht="14.25" customHeight="1" x14ac:dyDescent="0.25">
      <c r="A23" s="41"/>
      <c r="B23" s="123" t="s">
        <v>2336</v>
      </c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19"/>
      <c r="O23" s="42"/>
      <c r="P23" s="64"/>
      <c r="Q23" s="65">
        <f t="array" ref="Q23">INDEX(Settings!$H:$H,MATCH(Leeg!$D$9,Settings!$F:$F,0))</f>
        <v>4027</v>
      </c>
      <c r="R23" s="66">
        <f>$D$5</f>
        <v>5099</v>
      </c>
      <c r="S23" s="65">
        <f t="array" ref="S23">INDEX(Settings!$G:$G,MATCH(Leeg!$D$9,Settings!$F:$F,0))</f>
        <v>8027</v>
      </c>
      <c r="T23" s="64"/>
      <c r="U23" s="65">
        <f t="array" ref="U23">INDEX(Settings!$H:$H,MATCH(Leeg!$D$9,Settings!$F:$F,0))</f>
        <v>4027</v>
      </c>
      <c r="V23" s="66">
        <f>$D$5</f>
        <v>5099</v>
      </c>
      <c r="W23" s="65">
        <f t="array" ref="W23">INDEX(Settings!$G:$G,MATCH(Leeg!$D$9,Settings!$F:$F,0))</f>
        <v>8027</v>
      </c>
      <c r="X23" s="64"/>
      <c r="Y23" s="65">
        <f t="array" ref="Y23">INDEX(Settings!$H:$H,MATCH(Leeg!$D$9,Settings!$F:$F,0))</f>
        <v>4027</v>
      </c>
      <c r="Z23" s="66">
        <f>$D$5</f>
        <v>5099</v>
      </c>
      <c r="AA23" s="65">
        <f t="array" ref="AA23">INDEX(Settings!$G:$G,MATCH(Leeg!$D$9,Settings!$F:$F,0))</f>
        <v>8027</v>
      </c>
      <c r="AB23" s="64"/>
      <c r="AC23" s="65">
        <f t="array" ref="AC23">INDEX(Settings!$H:$H,MATCH(Leeg!$D$9,Settings!$F:$F,0))</f>
        <v>4027</v>
      </c>
      <c r="AD23" s="66">
        <f>$D$5</f>
        <v>5099</v>
      </c>
      <c r="AE23" s="65">
        <f t="array" ref="AE23">INDEX(Settings!$G:$G,MATCH(Leeg!$D$9,Settings!$F:$F,0))</f>
        <v>8027</v>
      </c>
      <c r="AF23" s="64"/>
      <c r="AG23" s="65">
        <f t="array" ref="AG23">INDEX(Settings!$H:$H,MATCH(Leeg!$D$9,Settings!$F:$F,0))</f>
        <v>4027</v>
      </c>
      <c r="AH23" s="66">
        <f>$D$5</f>
        <v>5099</v>
      </c>
      <c r="AI23" s="65">
        <f t="array" ref="AI23">INDEX(Settings!$G:$G,MATCH(Leeg!$D$9,Settings!$F:$F,0))</f>
        <v>8027</v>
      </c>
      <c r="AJ23" s="64"/>
      <c r="AK23" s="65">
        <f t="array" ref="AK23">INDEX(Settings!$H:$H,MATCH(Leeg!$D$9,Settings!$F:$F,0))</f>
        <v>4027</v>
      </c>
      <c r="AL23" s="66">
        <f>$D$5</f>
        <v>5099</v>
      </c>
      <c r="AM23" s="65">
        <f t="array" ref="AM23">INDEX(Settings!$G:$G,MATCH(Leeg!$D$9,Settings!$F:$F,0))</f>
        <v>8027</v>
      </c>
      <c r="AN23" s="64"/>
      <c r="AO23" s="65">
        <f t="array" ref="AO23">INDEX(Settings!$H:$H,MATCH(Leeg!$D$9,Settings!$F:$F,0))</f>
        <v>4027</v>
      </c>
      <c r="AP23" s="66">
        <f>$D$5</f>
        <v>5099</v>
      </c>
      <c r="AQ23" s="65">
        <f t="array" ref="AQ23">INDEX(Settings!$G:$G,MATCH(Leeg!$D$9,Settings!$F:$F,0))</f>
        <v>8027</v>
      </c>
      <c r="AR23" s="64"/>
      <c r="AS23" s="65">
        <f t="array" ref="AS23">INDEX(Settings!$H:$H,MATCH(Leeg!$D$9,Settings!$F:$F,0))</f>
        <v>4027</v>
      </c>
      <c r="AT23" s="66">
        <f>$D$5</f>
        <v>5099</v>
      </c>
      <c r="AU23" s="65">
        <f t="array" ref="AU23">INDEX(Settings!$G:$G,MATCH(Leeg!$D$9,Settings!$F:$F,0))</f>
        <v>8027</v>
      </c>
      <c r="AV23" s="64"/>
      <c r="AW23" s="65">
        <f t="array" ref="AW23">INDEX(Settings!$H:$H,MATCH(Leeg!$D$9,Settings!$F:$F,0))</f>
        <v>4027</v>
      </c>
      <c r="AX23" s="66">
        <f>$D$5</f>
        <v>5099</v>
      </c>
      <c r="AY23" s="65">
        <f t="array" ref="AY23">INDEX(Settings!$G:$G,MATCH(Leeg!$D$9,Settings!$F:$F,0))</f>
        <v>8027</v>
      </c>
      <c r="AZ23" s="64"/>
      <c r="BA23" s="65">
        <f t="array" ref="BA23">INDEX(Settings!$H:$H,MATCH(Leeg!$D$9,Settings!$F:$F,0))</f>
        <v>4027</v>
      </c>
      <c r="BB23" s="66">
        <f>$D$5</f>
        <v>5099</v>
      </c>
      <c r="BC23" s="65">
        <f t="array" ref="BC23">INDEX(Settings!$G:$G,MATCH(Leeg!$D$9,Settings!$F:$F,0))</f>
        <v>8027</v>
      </c>
      <c r="BD23" s="64"/>
      <c r="BE23" s="65">
        <f t="array" ref="BE23">INDEX(Settings!$H:$H,MATCH(Leeg!$D$9,Settings!$F:$F,0))</f>
        <v>4027</v>
      </c>
      <c r="BF23" s="66">
        <f>$D$5</f>
        <v>5099</v>
      </c>
      <c r="BG23" s="65">
        <f t="array" ref="BG23">INDEX(Settings!$G:$G,MATCH(Leeg!$D$9,Settings!$F:$F,0))</f>
        <v>8027</v>
      </c>
      <c r="BH23" s="64"/>
      <c r="BI23" s="65">
        <f t="array" ref="BI23">INDEX(Settings!$H:$H,MATCH(Leeg!$D$9,Settings!$F:$F,0))</f>
        <v>4027</v>
      </c>
      <c r="BJ23" s="66">
        <f>$D$5</f>
        <v>5099</v>
      </c>
      <c r="BK23" s="65">
        <f t="array" ref="BK23">INDEX(Settings!$G:$G,MATCH(Leeg!$D$9,Settings!$F:$F,0))</f>
        <v>8027</v>
      </c>
    </row>
    <row r="24" spans="1:63" ht="14.25" customHeight="1" x14ac:dyDescent="0.25">
      <c r="A24" s="41"/>
      <c r="B24" s="123" t="s">
        <v>2351</v>
      </c>
      <c r="C24" s="122"/>
      <c r="D24" s="122"/>
      <c r="E24" s="122"/>
      <c r="F24" s="122"/>
      <c r="G24" s="122"/>
      <c r="H24" s="122"/>
      <c r="I24" s="122"/>
      <c r="J24" s="122"/>
      <c r="K24" s="122"/>
      <c r="L24" s="122"/>
      <c r="M24" s="122"/>
      <c r="N24" s="119"/>
      <c r="O24" s="42"/>
      <c r="P24" s="124" t="s">
        <v>2352</v>
      </c>
      <c r="Q24" s="122"/>
      <c r="R24" s="122"/>
      <c r="S24" s="119"/>
      <c r="T24" s="124" t="s">
        <v>2353</v>
      </c>
      <c r="U24" s="122"/>
      <c r="V24" s="122"/>
      <c r="W24" s="119"/>
      <c r="X24" s="124" t="s">
        <v>2354</v>
      </c>
      <c r="Y24" s="122"/>
      <c r="Z24" s="122"/>
      <c r="AA24" s="119"/>
      <c r="AB24" s="124" t="s">
        <v>2355</v>
      </c>
      <c r="AC24" s="122"/>
      <c r="AD24" s="122"/>
      <c r="AE24" s="119"/>
      <c r="AF24" s="124" t="s">
        <v>2382</v>
      </c>
      <c r="AG24" s="122"/>
      <c r="AH24" s="122"/>
      <c r="AI24" s="119"/>
      <c r="AJ24" s="124" t="s">
        <v>2382</v>
      </c>
      <c r="AK24" s="122"/>
      <c r="AL24" s="122"/>
      <c r="AM24" s="119"/>
      <c r="AN24" s="124" t="s">
        <v>2382</v>
      </c>
      <c r="AO24" s="122"/>
      <c r="AP24" s="122"/>
      <c r="AQ24" s="119"/>
      <c r="AR24" s="124" t="s">
        <v>2382</v>
      </c>
      <c r="AS24" s="122"/>
      <c r="AT24" s="122"/>
      <c r="AU24" s="119"/>
      <c r="AV24" s="124" t="s">
        <v>2382</v>
      </c>
      <c r="AW24" s="122"/>
      <c r="AX24" s="122"/>
      <c r="AY24" s="119"/>
      <c r="AZ24" s="124" t="s">
        <v>2382</v>
      </c>
      <c r="BA24" s="122"/>
      <c r="BB24" s="122"/>
      <c r="BC24" s="119"/>
      <c r="BD24" s="124" t="s">
        <v>2382</v>
      </c>
      <c r="BE24" s="122"/>
      <c r="BF24" s="122"/>
      <c r="BG24" s="119"/>
      <c r="BH24" s="124" t="s">
        <v>2382</v>
      </c>
      <c r="BI24" s="122"/>
      <c r="BJ24" s="122"/>
      <c r="BK24" s="119"/>
    </row>
    <row r="25" spans="1:63" ht="14.25" customHeight="1" x14ac:dyDescent="0.25">
      <c r="A25" s="41"/>
      <c r="B25" s="42"/>
      <c r="C25" s="28"/>
      <c r="D25" s="42"/>
      <c r="E25" s="42"/>
      <c r="F25" s="42"/>
      <c r="G25" s="54"/>
      <c r="H25" s="54"/>
      <c r="I25" s="38"/>
      <c r="J25" s="54"/>
      <c r="K25" s="54"/>
      <c r="L25" s="54"/>
      <c r="M25" s="54"/>
      <c r="N25" s="54"/>
      <c r="O25" s="42"/>
      <c r="P25" s="67"/>
      <c r="Q25" s="51"/>
      <c r="R25" s="51"/>
      <c r="S25" s="51"/>
      <c r="T25" s="67"/>
      <c r="U25" s="51"/>
      <c r="V25" s="51"/>
      <c r="W25" s="51"/>
      <c r="X25" s="67"/>
      <c r="Y25" s="51"/>
      <c r="Z25" s="51"/>
      <c r="AA25" s="51"/>
      <c r="AB25" s="67"/>
      <c r="AC25" s="51"/>
      <c r="AD25" s="51"/>
      <c r="AE25" s="51"/>
      <c r="AF25" s="67"/>
      <c r="AG25" s="51"/>
      <c r="AH25" s="51"/>
      <c r="AI25" s="51"/>
      <c r="AJ25" s="67"/>
      <c r="AK25" s="51"/>
      <c r="AL25" s="51"/>
      <c r="AM25" s="51"/>
      <c r="AN25" s="67"/>
      <c r="AO25" s="51"/>
      <c r="AP25" s="51"/>
      <c r="AQ25" s="51"/>
      <c r="AR25" s="67"/>
      <c r="AS25" s="51"/>
      <c r="AT25" s="51"/>
      <c r="AU25" s="51"/>
      <c r="AV25" s="67"/>
      <c r="AW25" s="51"/>
      <c r="AX25" s="51"/>
      <c r="AY25" s="51"/>
      <c r="AZ25" s="67"/>
      <c r="BA25" s="51"/>
      <c r="BB25" s="51"/>
      <c r="BC25" s="51"/>
      <c r="BD25" s="67"/>
      <c r="BE25" s="51"/>
      <c r="BF25" s="51"/>
      <c r="BG25" s="51"/>
      <c r="BH25" s="67"/>
      <c r="BI25" s="51"/>
      <c r="BJ25" s="51"/>
      <c r="BK25" s="51"/>
    </row>
    <row r="26" spans="1:63" ht="15" customHeight="1" x14ac:dyDescent="0.25">
      <c r="A26" s="41"/>
      <c r="B26" s="68" t="s">
        <v>2359</v>
      </c>
      <c r="C26" s="42"/>
      <c r="D26" s="42"/>
      <c r="E26" s="42"/>
      <c r="F26" s="127" t="s">
        <v>2360</v>
      </c>
      <c r="G26" s="27" t="s">
        <v>2323</v>
      </c>
      <c r="H26" s="28" t="s">
        <v>2324</v>
      </c>
      <c r="I26" s="46" t="s">
        <v>2325</v>
      </c>
      <c r="J26" s="28" t="s">
        <v>2326</v>
      </c>
      <c r="K26" s="28" t="s">
        <v>2327</v>
      </c>
      <c r="L26" s="47" t="s">
        <v>2337</v>
      </c>
      <c r="M26" s="47" t="s">
        <v>2338</v>
      </c>
      <c r="N26" s="47" t="s">
        <v>2339</v>
      </c>
      <c r="O26" s="42"/>
      <c r="P26" s="69" t="s">
        <v>2361</v>
      </c>
      <c r="Q26" s="70" t="s">
        <v>2362</v>
      </c>
      <c r="R26" s="71"/>
      <c r="S26" s="70" t="s">
        <v>2363</v>
      </c>
      <c r="T26" s="69" t="s">
        <v>2361</v>
      </c>
      <c r="U26" s="70" t="s">
        <v>2362</v>
      </c>
      <c r="V26" s="71"/>
      <c r="W26" s="70" t="s">
        <v>2363</v>
      </c>
      <c r="X26" s="69" t="s">
        <v>2361</v>
      </c>
      <c r="Y26" s="70" t="s">
        <v>2362</v>
      </c>
      <c r="Z26" s="71"/>
      <c r="AA26" s="70" t="s">
        <v>2363</v>
      </c>
      <c r="AB26" s="69" t="s">
        <v>2361</v>
      </c>
      <c r="AC26" s="70" t="s">
        <v>2362</v>
      </c>
      <c r="AD26" s="71"/>
      <c r="AE26" s="70" t="s">
        <v>2363</v>
      </c>
      <c r="AF26" s="69" t="s">
        <v>2361</v>
      </c>
      <c r="AG26" s="70" t="s">
        <v>2362</v>
      </c>
      <c r="AH26" s="71"/>
      <c r="AI26" s="70" t="s">
        <v>2363</v>
      </c>
      <c r="AJ26" s="69" t="s">
        <v>2361</v>
      </c>
      <c r="AK26" s="70" t="s">
        <v>2362</v>
      </c>
      <c r="AL26" s="71"/>
      <c r="AM26" s="70" t="s">
        <v>2363</v>
      </c>
      <c r="AN26" s="69" t="s">
        <v>2361</v>
      </c>
      <c r="AO26" s="70" t="s">
        <v>2362</v>
      </c>
      <c r="AP26" s="71"/>
      <c r="AQ26" s="70" t="s">
        <v>2363</v>
      </c>
      <c r="AR26" s="69" t="s">
        <v>2361</v>
      </c>
      <c r="AS26" s="70" t="s">
        <v>2362</v>
      </c>
      <c r="AT26" s="71"/>
      <c r="AU26" s="70" t="s">
        <v>2363</v>
      </c>
      <c r="AV26" s="69" t="s">
        <v>2361</v>
      </c>
      <c r="AW26" s="70" t="s">
        <v>2362</v>
      </c>
      <c r="AX26" s="71"/>
      <c r="AY26" s="70" t="s">
        <v>2363</v>
      </c>
      <c r="AZ26" s="69" t="s">
        <v>2361</v>
      </c>
      <c r="BA26" s="70" t="s">
        <v>2362</v>
      </c>
      <c r="BB26" s="71"/>
      <c r="BC26" s="70" t="s">
        <v>2363</v>
      </c>
      <c r="BD26" s="69" t="s">
        <v>2361</v>
      </c>
      <c r="BE26" s="70" t="s">
        <v>2362</v>
      </c>
      <c r="BF26" s="71"/>
      <c r="BG26" s="70" t="s">
        <v>2363</v>
      </c>
      <c r="BH26" s="69" t="s">
        <v>2361</v>
      </c>
      <c r="BI26" s="70" t="s">
        <v>2362</v>
      </c>
      <c r="BJ26" s="71"/>
      <c r="BK26" s="70" t="s">
        <v>2363</v>
      </c>
    </row>
    <row r="27" spans="1:63" ht="14.25" customHeight="1" x14ac:dyDescent="0.25">
      <c r="A27" s="41"/>
      <c r="B27" s="72" t="s">
        <v>2364</v>
      </c>
      <c r="C27" s="42"/>
      <c r="D27" s="42"/>
      <c r="E27" s="42"/>
      <c r="F27" s="128"/>
      <c r="G27" s="27">
        <f t="shared" ref="G27:G32" si="10">IF($I27="","",$D$8)</f>
        <v>43739</v>
      </c>
      <c r="H27" s="27" t="str">
        <f>Settings!$B$1</f>
        <v>904097D</v>
      </c>
      <c r="I27" s="28">
        <v>1300</v>
      </c>
      <c r="J27" s="27" t="str">
        <f t="shared" ref="J27:J32" si="11">IF($I27="","",$D$7)</f>
        <v>19.01.01</v>
      </c>
      <c r="K27" s="27" t="s">
        <v>2365</v>
      </c>
      <c r="L27" s="73">
        <f t="shared" ref="L27:L32" si="12">IF(I27="","",-SUMIFS(27:27,$20:$20,"=Credit"))</f>
        <v>0</v>
      </c>
      <c r="M27" s="74">
        <v>0</v>
      </c>
      <c r="N27" s="73">
        <f t="shared" ref="N27:N32" si="13">IF(I27="","",L27+M27)</f>
        <v>0</v>
      </c>
      <c r="O27" s="42"/>
      <c r="P27" s="75"/>
      <c r="Q27" s="44">
        <f>SUM(R27:R234)*5*Settings!B2</f>
        <v>0</v>
      </c>
      <c r="R27" s="76"/>
      <c r="S27" s="44">
        <f t="shared" ref="S27:S32" si="14">-ROUNDUP( R27 * ( Q$21 / R$22 ), 2)</f>
        <v>0</v>
      </c>
      <c r="T27" s="75"/>
      <c r="U27" s="44">
        <f>-M27-Q27</f>
        <v>0</v>
      </c>
      <c r="V27" s="76"/>
      <c r="W27" s="44">
        <f t="shared" ref="W27:W32" si="15">-ROUNDUP( V27 * ( U$21 / V$22 ), 2)</f>
        <v>0</v>
      </c>
      <c r="X27" s="75"/>
      <c r="Y27" s="44"/>
      <c r="Z27" s="76"/>
      <c r="AA27" s="44">
        <f t="shared" ref="AA27:AA32" si="16">-ROUNDUP( Z27 * ( Y$21 / Z$22 ), 2)</f>
        <v>0</v>
      </c>
      <c r="AB27" s="75"/>
      <c r="AC27" s="44"/>
      <c r="AD27" s="76"/>
      <c r="AE27" s="44">
        <f t="shared" ref="AE27:AE32" si="17">-ROUNDUP( AD27 * ( AC$21 / AD$22 ), 2)</f>
        <v>0</v>
      </c>
      <c r="AF27" s="75"/>
      <c r="AG27" s="44"/>
      <c r="AH27" s="76"/>
      <c r="AI27" s="44">
        <f t="shared" ref="AI27:AI32" si="18">-ROUNDUP( AH27 * ( AG$21 / AH$22 ), 2)</f>
        <v>0</v>
      </c>
      <c r="AJ27" s="75"/>
      <c r="AK27" s="44"/>
      <c r="AL27" s="76"/>
      <c r="AM27" s="44">
        <f t="shared" ref="AM27:AM32" si="19">-ROUNDUP( AL27 * ( AK$21 / AL$22 ), 2)</f>
        <v>0</v>
      </c>
      <c r="AN27" s="75"/>
      <c r="AO27" s="44"/>
      <c r="AP27" s="76"/>
      <c r="AQ27" s="44">
        <f t="shared" ref="AQ27:AQ32" si="20">-ROUNDUP( AP27 * ( AO$21 / AP$22 ), 2)</f>
        <v>0</v>
      </c>
      <c r="AR27" s="75"/>
      <c r="AS27" s="44"/>
      <c r="AT27" s="76"/>
      <c r="AU27" s="44">
        <f t="shared" ref="AU27:AU32" si="21">-ROUNDUP( AT27 * ( AS$21 / AT$22 ), 2)</f>
        <v>0</v>
      </c>
      <c r="AV27" s="75"/>
      <c r="AW27" s="44"/>
      <c r="AX27" s="76"/>
      <c r="AY27" s="44">
        <f t="shared" ref="AY27:AY32" si="22">-ROUNDUP( AX27 * ( AW$21 / AX$22 ), 2)</f>
        <v>0</v>
      </c>
      <c r="AZ27" s="75"/>
      <c r="BA27" s="44"/>
      <c r="BB27" s="76"/>
      <c r="BC27" s="44">
        <f t="shared" ref="BC27:BC32" si="23">-ROUNDUP( BB27 * ( BA$21 / BB$22 ), 2)</f>
        <v>0</v>
      </c>
      <c r="BD27" s="75"/>
      <c r="BE27" s="44"/>
      <c r="BF27" s="76"/>
      <c r="BG27" s="44">
        <f t="shared" ref="BG27:BG32" si="24">-ROUNDUP( BF27 * ( BE$21 / BF$22 ), 2)</f>
        <v>0</v>
      </c>
      <c r="BH27" s="75"/>
      <c r="BI27" s="44"/>
      <c r="BJ27" s="76"/>
      <c r="BK27" s="44">
        <f t="shared" ref="BK27:BK32" si="25">-ROUNDUP( BJ27 * ( BI$21 / BJ$22 ), 2)</f>
        <v>0</v>
      </c>
    </row>
    <row r="28" spans="1:63" ht="14.25" customHeight="1" x14ac:dyDescent="0.25">
      <c r="A28" s="41"/>
      <c r="B28" s="77" t="s">
        <v>2366</v>
      </c>
      <c r="C28" s="42"/>
      <c r="D28" s="42"/>
      <c r="E28" s="42"/>
      <c r="F28" s="128"/>
      <c r="G28" s="27">
        <f t="shared" si="10"/>
        <v>43739</v>
      </c>
      <c r="H28" s="27" t="str">
        <f>Settings!$B$1</f>
        <v>904097D</v>
      </c>
      <c r="I28" s="28">
        <v>1300</v>
      </c>
      <c r="J28" s="27" t="str">
        <f t="shared" si="11"/>
        <v>19.01.01</v>
      </c>
      <c r="K28" s="27" t="s">
        <v>2367</v>
      </c>
      <c r="L28" s="73">
        <f t="shared" si="12"/>
        <v>0</v>
      </c>
      <c r="M28" s="74">
        <v>0</v>
      </c>
      <c r="N28" s="73">
        <f t="shared" si="13"/>
        <v>0</v>
      </c>
      <c r="O28" s="42"/>
      <c r="P28" s="75"/>
      <c r="Q28" s="44"/>
      <c r="R28" s="76"/>
      <c r="S28" s="44">
        <f t="shared" si="14"/>
        <v>0</v>
      </c>
      <c r="T28" s="75"/>
      <c r="U28" s="44"/>
      <c r="V28" s="76"/>
      <c r="W28" s="44">
        <f t="shared" si="15"/>
        <v>0</v>
      </c>
      <c r="X28" s="75"/>
      <c r="Y28" s="44">
        <f>-M28</f>
        <v>0</v>
      </c>
      <c r="Z28" s="76"/>
      <c r="AA28" s="44">
        <f t="shared" si="16"/>
        <v>0</v>
      </c>
      <c r="AB28" s="75"/>
      <c r="AC28" s="44"/>
      <c r="AD28" s="76"/>
      <c r="AE28" s="44">
        <f t="shared" si="17"/>
        <v>0</v>
      </c>
      <c r="AF28" s="75"/>
      <c r="AG28" s="44"/>
      <c r="AH28" s="76"/>
      <c r="AI28" s="44">
        <f t="shared" si="18"/>
        <v>0</v>
      </c>
      <c r="AJ28" s="75"/>
      <c r="AK28" s="44"/>
      <c r="AL28" s="76"/>
      <c r="AM28" s="44">
        <f t="shared" si="19"/>
        <v>0</v>
      </c>
      <c r="AN28" s="75"/>
      <c r="AO28" s="44"/>
      <c r="AP28" s="76"/>
      <c r="AQ28" s="44">
        <f t="shared" si="20"/>
        <v>0</v>
      </c>
      <c r="AR28" s="75"/>
      <c r="AS28" s="44"/>
      <c r="AT28" s="76"/>
      <c r="AU28" s="44">
        <f t="shared" si="21"/>
        <v>0</v>
      </c>
      <c r="AV28" s="75"/>
      <c r="AW28" s="44"/>
      <c r="AX28" s="76"/>
      <c r="AY28" s="44">
        <f t="shared" si="22"/>
        <v>0</v>
      </c>
      <c r="AZ28" s="75"/>
      <c r="BA28" s="44"/>
      <c r="BB28" s="76"/>
      <c r="BC28" s="44">
        <f t="shared" si="23"/>
        <v>0</v>
      </c>
      <c r="BD28" s="75"/>
      <c r="BE28" s="44"/>
      <c r="BF28" s="76"/>
      <c r="BG28" s="44">
        <f t="shared" si="24"/>
        <v>0</v>
      </c>
      <c r="BH28" s="75"/>
      <c r="BI28" s="44"/>
      <c r="BJ28" s="76"/>
      <c r="BK28" s="44">
        <f t="shared" si="25"/>
        <v>0</v>
      </c>
    </row>
    <row r="29" spans="1:63" ht="14.25" customHeight="1" x14ac:dyDescent="0.25">
      <c r="A29" s="41"/>
      <c r="B29" s="78" t="s">
        <v>2368</v>
      </c>
      <c r="C29" s="42"/>
      <c r="D29" s="42"/>
      <c r="E29" s="42"/>
      <c r="F29" s="128"/>
      <c r="G29" s="27">
        <f t="shared" si="10"/>
        <v>43739</v>
      </c>
      <c r="H29" s="27" t="str">
        <f>Settings!$B$1</f>
        <v>904097D</v>
      </c>
      <c r="I29" s="28">
        <v>1300</v>
      </c>
      <c r="J29" s="27" t="str">
        <f t="shared" si="11"/>
        <v>19.01.01</v>
      </c>
      <c r="K29" s="27" t="s">
        <v>2369</v>
      </c>
      <c r="L29" s="73">
        <f t="shared" si="12"/>
        <v>0</v>
      </c>
      <c r="M29" s="74">
        <v>0</v>
      </c>
      <c r="N29" s="73">
        <f t="shared" si="13"/>
        <v>0</v>
      </c>
      <c r="O29" s="42"/>
      <c r="P29" s="75"/>
      <c r="Q29" s="44"/>
      <c r="R29" s="76"/>
      <c r="S29" s="44">
        <f t="shared" si="14"/>
        <v>0</v>
      </c>
      <c r="T29" s="75"/>
      <c r="U29" s="44"/>
      <c r="V29" s="76"/>
      <c r="W29" s="44">
        <f t="shared" si="15"/>
        <v>0</v>
      </c>
      <c r="X29" s="75"/>
      <c r="Y29" s="44"/>
      <c r="Z29" s="76"/>
      <c r="AA29" s="44">
        <f t="shared" si="16"/>
        <v>0</v>
      </c>
      <c r="AB29" s="75"/>
      <c r="AC29" s="44">
        <f>-M29</f>
        <v>0</v>
      </c>
      <c r="AD29" s="76"/>
      <c r="AE29" s="44">
        <f t="shared" si="17"/>
        <v>0</v>
      </c>
      <c r="AF29" s="75"/>
      <c r="AG29" s="44"/>
      <c r="AH29" s="76"/>
      <c r="AI29" s="44">
        <f t="shared" si="18"/>
        <v>0</v>
      </c>
      <c r="AJ29" s="75"/>
      <c r="AK29" s="44"/>
      <c r="AL29" s="76"/>
      <c r="AM29" s="44">
        <f t="shared" si="19"/>
        <v>0</v>
      </c>
      <c r="AN29" s="75"/>
      <c r="AO29" s="44"/>
      <c r="AP29" s="76"/>
      <c r="AQ29" s="44">
        <f t="shared" si="20"/>
        <v>0</v>
      </c>
      <c r="AR29" s="75"/>
      <c r="AS29" s="44"/>
      <c r="AT29" s="76"/>
      <c r="AU29" s="44">
        <f t="shared" si="21"/>
        <v>0</v>
      </c>
      <c r="AV29" s="75"/>
      <c r="AW29" s="44"/>
      <c r="AX29" s="76"/>
      <c r="AY29" s="44">
        <f t="shared" si="22"/>
        <v>0</v>
      </c>
      <c r="AZ29" s="75"/>
      <c r="BA29" s="44"/>
      <c r="BB29" s="76"/>
      <c r="BC29" s="44">
        <f t="shared" si="23"/>
        <v>0</v>
      </c>
      <c r="BD29" s="75"/>
      <c r="BE29" s="44"/>
      <c r="BF29" s="76"/>
      <c r="BG29" s="44">
        <f t="shared" si="24"/>
        <v>0</v>
      </c>
      <c r="BH29" s="75"/>
      <c r="BI29" s="44"/>
      <c r="BJ29" s="76"/>
      <c r="BK29" s="44">
        <f t="shared" si="25"/>
        <v>0</v>
      </c>
    </row>
    <row r="30" spans="1:63" ht="14.25" customHeight="1" x14ac:dyDescent="0.25">
      <c r="A30" s="41"/>
      <c r="B30" s="25" t="s">
        <v>2370</v>
      </c>
      <c r="C30" s="42"/>
      <c r="D30" s="42"/>
      <c r="E30" s="42"/>
      <c r="F30" s="128"/>
      <c r="G30" s="27">
        <f t="shared" si="10"/>
        <v>43739</v>
      </c>
      <c r="H30" s="27"/>
      <c r="I30" s="28">
        <v>1000</v>
      </c>
      <c r="J30" s="27" t="str">
        <f t="shared" si="11"/>
        <v>19.01.01</v>
      </c>
      <c r="K30" s="27" t="s">
        <v>2371</v>
      </c>
      <c r="L30" s="79">
        <f t="shared" si="12"/>
        <v>0</v>
      </c>
      <c r="M30" s="80">
        <f t="shared" ref="M30:M32" si="26">IF(I30="","",-SUMIFS(30:30,$20:$20,"=Debit"))</f>
        <v>0</v>
      </c>
      <c r="N30" s="79">
        <f t="shared" si="13"/>
        <v>0</v>
      </c>
      <c r="O30" s="42"/>
      <c r="P30" s="75"/>
      <c r="Q30" s="44"/>
      <c r="R30" s="76"/>
      <c r="S30" s="44">
        <f t="shared" si="14"/>
        <v>0</v>
      </c>
      <c r="T30" s="75"/>
      <c r="U30" s="44"/>
      <c r="V30" s="76"/>
      <c r="W30" s="44">
        <f t="shared" si="15"/>
        <v>0</v>
      </c>
      <c r="X30" s="75"/>
      <c r="Y30" s="44"/>
      <c r="Z30" s="76"/>
      <c r="AA30" s="44">
        <f t="shared" si="16"/>
        <v>0</v>
      </c>
      <c r="AB30" s="75"/>
      <c r="AC30" s="44"/>
      <c r="AD30" s="76"/>
      <c r="AE30" s="44">
        <f t="shared" si="17"/>
        <v>0</v>
      </c>
      <c r="AF30" s="81"/>
      <c r="AG30" s="82"/>
      <c r="AH30" s="83"/>
      <c r="AI30" s="44">
        <f t="shared" si="18"/>
        <v>0</v>
      </c>
      <c r="AJ30" s="81"/>
      <c r="AK30" s="82"/>
      <c r="AL30" s="83"/>
      <c r="AM30" s="44">
        <f t="shared" si="19"/>
        <v>0</v>
      </c>
      <c r="AN30" s="81"/>
      <c r="AO30" s="82"/>
      <c r="AP30" s="83"/>
      <c r="AQ30" s="44">
        <f t="shared" si="20"/>
        <v>0</v>
      </c>
      <c r="AR30" s="81"/>
      <c r="AS30" s="82"/>
      <c r="AT30" s="83"/>
      <c r="AU30" s="44">
        <f t="shared" si="21"/>
        <v>0</v>
      </c>
      <c r="AV30" s="81"/>
      <c r="AW30" s="82"/>
      <c r="AX30" s="83"/>
      <c r="AY30" s="44">
        <f t="shared" si="22"/>
        <v>0</v>
      </c>
      <c r="AZ30" s="81"/>
      <c r="BA30" s="82"/>
      <c r="BB30" s="83"/>
      <c r="BC30" s="44">
        <f t="shared" si="23"/>
        <v>0</v>
      </c>
      <c r="BD30" s="81"/>
      <c r="BE30" s="82"/>
      <c r="BF30" s="83"/>
      <c r="BG30" s="44">
        <f t="shared" si="24"/>
        <v>0</v>
      </c>
      <c r="BH30" s="81"/>
      <c r="BI30" s="82"/>
      <c r="BJ30" s="83"/>
      <c r="BK30" s="44">
        <f t="shared" si="25"/>
        <v>0</v>
      </c>
    </row>
    <row r="31" spans="1:63" ht="15" customHeight="1" x14ac:dyDescent="0.25">
      <c r="A31" s="41"/>
      <c r="B31" s="32" t="s">
        <v>2372</v>
      </c>
      <c r="C31" s="42"/>
      <c r="D31" s="42"/>
      <c r="E31" s="42"/>
      <c r="F31" s="128"/>
      <c r="G31" s="27">
        <f t="shared" si="10"/>
        <v>43739</v>
      </c>
      <c r="H31" s="27"/>
      <c r="I31" s="28">
        <v>1150</v>
      </c>
      <c r="J31" s="27" t="str">
        <f t="shared" si="11"/>
        <v>19.01.01</v>
      </c>
      <c r="K31" s="27" t="s">
        <v>2373</v>
      </c>
      <c r="L31" s="79">
        <f t="shared" si="12"/>
        <v>0</v>
      </c>
      <c r="M31" s="80">
        <f t="shared" si="26"/>
        <v>0</v>
      </c>
      <c r="N31" s="79">
        <f t="shared" si="13"/>
        <v>0</v>
      </c>
      <c r="O31" s="42"/>
      <c r="P31" s="75"/>
      <c r="Q31" s="44"/>
      <c r="R31" s="76"/>
      <c r="S31" s="44">
        <f t="shared" si="14"/>
        <v>0</v>
      </c>
      <c r="T31" s="75"/>
      <c r="U31" s="44"/>
      <c r="V31" s="76"/>
      <c r="W31" s="44">
        <f t="shared" si="15"/>
        <v>0</v>
      </c>
      <c r="X31" s="75"/>
      <c r="Y31" s="44"/>
      <c r="Z31" s="76"/>
      <c r="AA31" s="44">
        <f t="shared" si="16"/>
        <v>0</v>
      </c>
      <c r="AB31" s="75"/>
      <c r="AC31" s="44"/>
      <c r="AD31" s="76"/>
      <c r="AE31" s="44">
        <f t="shared" si="17"/>
        <v>0</v>
      </c>
      <c r="AF31" s="81"/>
      <c r="AG31" s="82"/>
      <c r="AH31" s="83"/>
      <c r="AI31" s="44">
        <f t="shared" si="18"/>
        <v>0</v>
      </c>
      <c r="AJ31" s="81"/>
      <c r="AK31" s="82"/>
      <c r="AL31" s="83"/>
      <c r="AM31" s="44">
        <f t="shared" si="19"/>
        <v>0</v>
      </c>
      <c r="AN31" s="81"/>
      <c r="AO31" s="82"/>
      <c r="AP31" s="83"/>
      <c r="AQ31" s="44">
        <f t="shared" si="20"/>
        <v>0</v>
      </c>
      <c r="AR31" s="81"/>
      <c r="AS31" s="82"/>
      <c r="AT31" s="83"/>
      <c r="AU31" s="44">
        <f t="shared" si="21"/>
        <v>0</v>
      </c>
      <c r="AV31" s="81"/>
      <c r="AW31" s="82"/>
      <c r="AX31" s="83"/>
      <c r="AY31" s="44">
        <f t="shared" si="22"/>
        <v>0</v>
      </c>
      <c r="AZ31" s="81"/>
      <c r="BA31" s="82"/>
      <c r="BB31" s="83"/>
      <c r="BC31" s="44">
        <f t="shared" si="23"/>
        <v>0</v>
      </c>
      <c r="BD31" s="81"/>
      <c r="BE31" s="82"/>
      <c r="BF31" s="83"/>
      <c r="BG31" s="44">
        <f t="shared" si="24"/>
        <v>0</v>
      </c>
      <c r="BH31" s="81"/>
      <c r="BI31" s="82"/>
      <c r="BJ31" s="83"/>
      <c r="BK31" s="44">
        <f t="shared" si="25"/>
        <v>0</v>
      </c>
    </row>
    <row r="32" spans="1:63" ht="14.25" customHeight="1" x14ac:dyDescent="0.25">
      <c r="A32" s="41"/>
      <c r="B32" s="42"/>
      <c r="C32" s="42"/>
      <c r="D32" s="42"/>
      <c r="E32" s="42"/>
      <c r="F32" s="129"/>
      <c r="G32" s="48" t="str">
        <f t="shared" si="10"/>
        <v/>
      </c>
      <c r="H32" s="84"/>
      <c r="I32" s="85"/>
      <c r="J32" s="48" t="str">
        <f t="shared" si="11"/>
        <v/>
      </c>
      <c r="K32" s="84"/>
      <c r="L32" s="86" t="str">
        <f t="shared" si="12"/>
        <v/>
      </c>
      <c r="M32" s="86" t="str">
        <f t="shared" si="26"/>
        <v/>
      </c>
      <c r="N32" s="86" t="str">
        <f t="shared" si="13"/>
        <v/>
      </c>
      <c r="O32" s="42"/>
      <c r="P32" s="81"/>
      <c r="Q32" s="82"/>
      <c r="R32" s="83"/>
      <c r="S32" s="44">
        <f t="shared" si="14"/>
        <v>0</v>
      </c>
      <c r="T32" s="81"/>
      <c r="U32" s="82"/>
      <c r="V32" s="83"/>
      <c r="W32" s="44">
        <f t="shared" si="15"/>
        <v>0</v>
      </c>
      <c r="X32" s="81"/>
      <c r="Y32" s="82"/>
      <c r="Z32" s="83"/>
      <c r="AA32" s="44">
        <f t="shared" si="16"/>
        <v>0</v>
      </c>
      <c r="AB32" s="81"/>
      <c r="AC32" s="82"/>
      <c r="AD32" s="83"/>
      <c r="AE32" s="44">
        <f t="shared" si="17"/>
        <v>0</v>
      </c>
      <c r="AF32" s="81"/>
      <c r="AG32" s="82"/>
      <c r="AH32" s="83"/>
      <c r="AI32" s="44">
        <f t="shared" si="18"/>
        <v>0</v>
      </c>
      <c r="AJ32" s="81"/>
      <c r="AK32" s="82"/>
      <c r="AL32" s="83"/>
      <c r="AM32" s="44">
        <f t="shared" si="19"/>
        <v>0</v>
      </c>
      <c r="AN32" s="81"/>
      <c r="AO32" s="82"/>
      <c r="AP32" s="83"/>
      <c r="AQ32" s="44">
        <f t="shared" si="20"/>
        <v>0</v>
      </c>
      <c r="AR32" s="81"/>
      <c r="AS32" s="82"/>
      <c r="AT32" s="83"/>
      <c r="AU32" s="44">
        <f t="shared" si="21"/>
        <v>0</v>
      </c>
      <c r="AV32" s="81"/>
      <c r="AW32" s="82"/>
      <c r="AX32" s="83"/>
      <c r="AY32" s="44">
        <f t="shared" si="22"/>
        <v>0</v>
      </c>
      <c r="AZ32" s="81"/>
      <c r="BA32" s="82"/>
      <c r="BB32" s="83"/>
      <c r="BC32" s="44">
        <f t="shared" si="23"/>
        <v>0</v>
      </c>
      <c r="BD32" s="81"/>
      <c r="BE32" s="82"/>
      <c r="BF32" s="83"/>
      <c r="BG32" s="44">
        <f t="shared" si="24"/>
        <v>0</v>
      </c>
      <c r="BH32" s="81"/>
      <c r="BI32" s="82"/>
      <c r="BJ32" s="83"/>
      <c r="BK32" s="44">
        <f t="shared" si="25"/>
        <v>0</v>
      </c>
    </row>
    <row r="33" spans="1:63" ht="14.25" customHeight="1" x14ac:dyDescent="0.25">
      <c r="A33" s="41"/>
      <c r="B33" s="42"/>
      <c r="C33" s="42"/>
      <c r="D33" s="42"/>
      <c r="E33" s="42"/>
      <c r="F33" s="87"/>
      <c r="G33" s="53"/>
      <c r="H33" s="42"/>
      <c r="I33" s="38"/>
      <c r="J33" s="53"/>
      <c r="K33" s="42"/>
      <c r="L33" s="55"/>
      <c r="M33" s="55"/>
      <c r="N33" s="55"/>
      <c r="O33" s="42"/>
      <c r="P33" s="88"/>
      <c r="Q33" s="55"/>
      <c r="R33" s="89"/>
      <c r="S33" s="55"/>
      <c r="T33" s="88"/>
      <c r="U33" s="55"/>
      <c r="V33" s="89"/>
      <c r="W33" s="55"/>
      <c r="X33" s="88"/>
      <c r="Y33" s="55"/>
      <c r="Z33" s="89"/>
      <c r="AA33" s="55"/>
      <c r="AB33" s="88"/>
      <c r="AC33" s="55"/>
      <c r="AD33" s="89"/>
      <c r="AE33" s="55"/>
      <c r="AF33" s="88"/>
      <c r="AG33" s="55"/>
      <c r="AH33" s="89"/>
      <c r="AI33" s="55"/>
      <c r="AJ33" s="88"/>
      <c r="AK33" s="55"/>
      <c r="AL33" s="89"/>
      <c r="AM33" s="55"/>
      <c r="AN33" s="88"/>
      <c r="AO33" s="55"/>
      <c r="AP33" s="89"/>
      <c r="AQ33" s="55"/>
      <c r="AR33" s="88"/>
      <c r="AS33" s="55"/>
      <c r="AT33" s="89"/>
      <c r="AU33" s="55"/>
      <c r="AV33" s="88"/>
      <c r="AW33" s="55"/>
      <c r="AX33" s="89"/>
      <c r="AY33" s="55"/>
      <c r="AZ33" s="88"/>
      <c r="BA33" s="55"/>
      <c r="BB33" s="89"/>
      <c r="BC33" s="55"/>
      <c r="BD33" s="88"/>
      <c r="BE33" s="55"/>
      <c r="BF33" s="89"/>
      <c r="BG33" s="55"/>
      <c r="BH33" s="88"/>
      <c r="BI33" s="55"/>
      <c r="BJ33" s="89"/>
      <c r="BK33" s="55"/>
    </row>
    <row r="34" spans="1:63" ht="14.25" customHeight="1" x14ac:dyDescent="0.25">
      <c r="A34" s="41"/>
      <c r="B34" s="28" t="s">
        <v>2374</v>
      </c>
      <c r="C34" s="42"/>
      <c r="D34" s="42"/>
      <c r="E34" s="28" t="s">
        <v>2375</v>
      </c>
      <c r="F34" s="90"/>
      <c r="G34" s="27" t="s">
        <v>2323</v>
      </c>
      <c r="H34" s="28" t="s">
        <v>2324</v>
      </c>
      <c r="I34" s="46" t="s">
        <v>2325</v>
      </c>
      <c r="J34" s="28" t="s">
        <v>2326</v>
      </c>
      <c r="K34" s="28" t="s">
        <v>2327</v>
      </c>
      <c r="L34" s="47" t="s">
        <v>2337</v>
      </c>
      <c r="M34" s="47" t="s">
        <v>2338</v>
      </c>
      <c r="N34" s="47" t="s">
        <v>2339</v>
      </c>
      <c r="O34" s="42"/>
      <c r="P34" s="88"/>
      <c r="Q34" s="55"/>
      <c r="R34" s="89"/>
      <c r="S34" s="55"/>
      <c r="T34" s="88"/>
      <c r="U34" s="55"/>
      <c r="V34" s="89"/>
      <c r="W34" s="55"/>
      <c r="X34" s="88"/>
      <c r="Y34" s="55"/>
      <c r="Z34" s="89"/>
      <c r="AA34" s="55"/>
      <c r="AB34" s="88"/>
      <c r="AC34" s="55"/>
      <c r="AD34" s="89"/>
      <c r="AE34" s="55"/>
      <c r="AF34" s="88"/>
      <c r="AG34" s="55"/>
      <c r="AH34" s="89"/>
      <c r="AI34" s="55"/>
      <c r="AJ34" s="88"/>
      <c r="AK34" s="55"/>
      <c r="AL34" s="89"/>
      <c r="AM34" s="55"/>
      <c r="AN34" s="88"/>
      <c r="AO34" s="55"/>
      <c r="AP34" s="89"/>
      <c r="AQ34" s="55"/>
      <c r="AR34" s="88"/>
      <c r="AS34" s="55"/>
      <c r="AT34" s="89"/>
      <c r="AU34" s="55"/>
      <c r="AV34" s="88"/>
      <c r="AW34" s="55"/>
      <c r="AX34" s="89"/>
      <c r="AY34" s="55"/>
      <c r="AZ34" s="88"/>
      <c r="BA34" s="55"/>
      <c r="BB34" s="89"/>
      <c r="BC34" s="55"/>
      <c r="BD34" s="88"/>
      <c r="BE34" s="55"/>
      <c r="BF34" s="89"/>
      <c r="BG34" s="55"/>
      <c r="BH34" s="88"/>
      <c r="BI34" s="55"/>
      <c r="BJ34" s="89"/>
      <c r="BK34" s="55"/>
    </row>
    <row r="35" spans="1:63" ht="15" customHeight="1" x14ac:dyDescent="0.25">
      <c r="A35" s="91">
        <v>1</v>
      </c>
      <c r="B35" s="92"/>
      <c r="C35" s="42"/>
      <c r="D35" s="35">
        <v>1</v>
      </c>
      <c r="E35" s="84"/>
      <c r="F35" s="127" t="s">
        <v>2377</v>
      </c>
      <c r="G35" s="48" t="str">
        <f t="shared" ref="G35:G234" si="27">IF($I35="","",$D$8)</f>
        <v/>
      </c>
      <c r="H35" s="25" t="str">
        <f t="array" ref="H35">IF(I35="","",IFERROR(INDEX(Lid!$F:$F,MATCH($E35,Lid!$A:$A,0)),""))</f>
        <v/>
      </c>
      <c r="I35" s="93" t="str">
        <f t="shared" ref="I35:I234" si="28">IF(E35="","",1300)</f>
        <v/>
      </c>
      <c r="J35" s="48" t="str">
        <f t="shared" ref="J35:J234" si="29">IF($I35="","",$D$7)</f>
        <v/>
      </c>
      <c r="K35" s="25" t="str">
        <f t="array" ref="K35">IF(I35="","",IFERROR($D$6 &amp; " " &amp;INDEX(Lid!$B:$B,MATCH($E35,Lid!$A:$A,0)),""))</f>
        <v/>
      </c>
      <c r="L35" s="44" t="str">
        <f t="shared" ref="L35:L234" si="30">IF(I35="","",-SUMIFS(35:35,$20:$20,"=Credit"))</f>
        <v/>
      </c>
      <c r="M35" s="44" t="str">
        <f t="shared" ref="M35:M234" si="31">IF(I35="","",-SUMIFS(35:35,$20:$20,"=Debit"))</f>
        <v/>
      </c>
      <c r="N35" s="44" t="str">
        <f t="shared" ref="N35:N234" si="32">IF(I35="","",L35+M35)</f>
        <v/>
      </c>
      <c r="O35" s="42"/>
      <c r="P35" s="81"/>
      <c r="Q35" s="82"/>
      <c r="R35" s="83"/>
      <c r="S35" s="44">
        <f t="shared" ref="S35:S234" si="33">-ROUNDUP( R35 * ( Q$21 / R$22 ), 2)</f>
        <v>0</v>
      </c>
      <c r="T35" s="81"/>
      <c r="U35" s="82"/>
      <c r="V35" s="83"/>
      <c r="W35" s="44">
        <f t="shared" ref="W35:W234" si="34">-ROUNDUP( V35 * ( U$21 / V$22 ), 2)</f>
        <v>0</v>
      </c>
      <c r="X35" s="81"/>
      <c r="Y35" s="82"/>
      <c r="Z35" s="83"/>
      <c r="AA35" s="44">
        <f t="shared" ref="AA35:AA234" si="35">-ROUNDUP( Z35 * ( Y$21 / Z$22 ), 2)</f>
        <v>0</v>
      </c>
      <c r="AB35" s="81"/>
      <c r="AC35" s="82"/>
      <c r="AD35" s="83"/>
      <c r="AE35" s="44">
        <f t="shared" ref="AE35:AE234" si="36">-ROUNDUP( AD35 * ( AC$21 / AD$22 ), 2)</f>
        <v>0</v>
      </c>
      <c r="AF35" s="81"/>
      <c r="AG35" s="82"/>
      <c r="AH35" s="83"/>
      <c r="AI35" s="44">
        <f t="shared" ref="AI35:AI234" si="37">-ROUNDUP( AH35 * ( AG$21 / AH$22 ), 2)</f>
        <v>0</v>
      </c>
      <c r="AJ35" s="81"/>
      <c r="AK35" s="82"/>
      <c r="AL35" s="83"/>
      <c r="AM35" s="44">
        <f t="shared" ref="AM35:AM234" si="38">-ROUNDUP( AL35 * ( AK$21 / AL$22 ), 2)</f>
        <v>0</v>
      </c>
      <c r="AN35" s="81"/>
      <c r="AO35" s="82"/>
      <c r="AP35" s="83"/>
      <c r="AQ35" s="44">
        <f t="shared" ref="AQ35:AQ234" si="39">-ROUNDUP( AP35 * ( AO$21 / AP$22 ), 2)</f>
        <v>0</v>
      </c>
      <c r="AR35" s="81"/>
      <c r="AS35" s="82"/>
      <c r="AT35" s="83"/>
      <c r="AU35" s="44">
        <f t="shared" ref="AU35:AU234" si="40">-ROUNDUP( AT35 * ( AS$21 / AT$22 ), 2)</f>
        <v>0</v>
      </c>
      <c r="AV35" s="81"/>
      <c r="AW35" s="82"/>
      <c r="AX35" s="83"/>
      <c r="AY35" s="44">
        <f t="shared" ref="AY35:AY234" si="41">-ROUNDUP( AX35 * ( AW$21 / AX$22 ), 2)</f>
        <v>0</v>
      </c>
      <c r="AZ35" s="81"/>
      <c r="BA35" s="82"/>
      <c r="BB35" s="83"/>
      <c r="BC35" s="44">
        <f t="shared" ref="BC35:BC234" si="42">-ROUNDUP( BB35 * ( BA$21 / BB$22 ), 2)</f>
        <v>0</v>
      </c>
      <c r="BD35" s="81"/>
      <c r="BE35" s="82"/>
      <c r="BF35" s="83"/>
      <c r="BG35" s="44">
        <f t="shared" ref="BG35:BG234" si="43">-ROUNDUP( BF35 * ( BE$21 / BF$22 ), 2)</f>
        <v>0</v>
      </c>
      <c r="BH35" s="81"/>
      <c r="BI35" s="82"/>
      <c r="BJ35" s="83"/>
      <c r="BK35" s="44">
        <f t="shared" ref="BK35:BK234" si="44">-ROUNDUP( BJ35 * ( BI$21 / BJ$22 ), 2)</f>
        <v>0</v>
      </c>
    </row>
    <row r="36" spans="1:63" ht="14.25" customHeight="1" x14ac:dyDescent="0.25">
      <c r="A36" s="94">
        <f t="shared" ref="A36:A47" ca="1" si="45">IFERROR(MATCH("*"&amp;$B$35&amp;"*",INDIRECT("Lid!B" &amp; A35 + 1 &amp;":B99999"),0)+A35,"")</f>
        <v>2</v>
      </c>
      <c r="B36" s="32" t="str">
        <f t="array" aca="1" ref="B36" ca="1">IFERROR(INDEX(Lid!A:A,A36) &amp; " - " &amp; INDEX(Lid!B:B,A36),"")</f>
        <v>3 - Boyd van der Plas</v>
      </c>
      <c r="C36" s="42"/>
      <c r="D36" s="35">
        <v>2</v>
      </c>
      <c r="E36" s="84"/>
      <c r="F36" s="128"/>
      <c r="G36" s="48" t="str">
        <f t="shared" si="27"/>
        <v/>
      </c>
      <c r="H36" s="25" t="str">
        <f t="array" ref="H36">IF(I36="","",IFERROR(INDEX(Lid!$F:$F,MATCH($E36,Lid!$A:$A,0)),""))</f>
        <v/>
      </c>
      <c r="I36" s="93" t="str">
        <f t="shared" si="28"/>
        <v/>
      </c>
      <c r="J36" s="48" t="str">
        <f t="shared" si="29"/>
        <v/>
      </c>
      <c r="K36" s="25" t="str">
        <f t="array" ref="K36">IF(I36="","",IFERROR($D$6 &amp; " " &amp;INDEX(Lid!$B:$B,MATCH($E36,Lid!$A:$A,0)),""))</f>
        <v/>
      </c>
      <c r="L36" s="44" t="str">
        <f t="shared" si="30"/>
        <v/>
      </c>
      <c r="M36" s="44" t="str">
        <f t="shared" si="31"/>
        <v/>
      </c>
      <c r="N36" s="44" t="str">
        <f t="shared" si="32"/>
        <v/>
      </c>
      <c r="O36" s="42"/>
      <c r="P36" s="81"/>
      <c r="Q36" s="82"/>
      <c r="R36" s="83"/>
      <c r="S36" s="44">
        <f t="shared" si="33"/>
        <v>0</v>
      </c>
      <c r="T36" s="81"/>
      <c r="U36" s="82"/>
      <c r="V36" s="83"/>
      <c r="W36" s="44">
        <f t="shared" si="34"/>
        <v>0</v>
      </c>
      <c r="X36" s="81"/>
      <c r="Y36" s="82"/>
      <c r="Z36" s="83"/>
      <c r="AA36" s="44">
        <f t="shared" si="35"/>
        <v>0</v>
      </c>
      <c r="AB36" s="81"/>
      <c r="AC36" s="82"/>
      <c r="AD36" s="83"/>
      <c r="AE36" s="44">
        <f t="shared" si="36"/>
        <v>0</v>
      </c>
      <c r="AF36" s="81"/>
      <c r="AG36" s="82"/>
      <c r="AH36" s="83"/>
      <c r="AI36" s="44">
        <f t="shared" si="37"/>
        <v>0</v>
      </c>
      <c r="AJ36" s="81"/>
      <c r="AK36" s="82"/>
      <c r="AL36" s="83"/>
      <c r="AM36" s="44">
        <f t="shared" si="38"/>
        <v>0</v>
      </c>
      <c r="AN36" s="81"/>
      <c r="AO36" s="82"/>
      <c r="AP36" s="83"/>
      <c r="AQ36" s="44">
        <f t="shared" si="39"/>
        <v>0</v>
      </c>
      <c r="AR36" s="81"/>
      <c r="AS36" s="82"/>
      <c r="AT36" s="83"/>
      <c r="AU36" s="44">
        <f t="shared" si="40"/>
        <v>0</v>
      </c>
      <c r="AV36" s="81"/>
      <c r="AW36" s="82"/>
      <c r="AX36" s="83"/>
      <c r="AY36" s="44">
        <f t="shared" si="41"/>
        <v>0</v>
      </c>
      <c r="AZ36" s="81"/>
      <c r="BA36" s="82"/>
      <c r="BB36" s="83"/>
      <c r="BC36" s="44">
        <f t="shared" si="42"/>
        <v>0</v>
      </c>
      <c r="BD36" s="81"/>
      <c r="BE36" s="82"/>
      <c r="BF36" s="83"/>
      <c r="BG36" s="44">
        <f t="shared" si="43"/>
        <v>0</v>
      </c>
      <c r="BH36" s="81"/>
      <c r="BI36" s="82"/>
      <c r="BJ36" s="83"/>
      <c r="BK36" s="44">
        <f t="shared" si="44"/>
        <v>0</v>
      </c>
    </row>
    <row r="37" spans="1:63" ht="14.25" customHeight="1" x14ac:dyDescent="0.25">
      <c r="A37" s="94">
        <f t="shared" ca="1" si="45"/>
        <v>3</v>
      </c>
      <c r="B37" s="32" t="str">
        <f t="array" aca="1" ref="B37" ca="1">IFERROR(INDEX(Lid!A:A,A37) &amp; " - " &amp; INDEX(Lid!B:B,A37),"")</f>
        <v>4 - Pieter Slits</v>
      </c>
      <c r="C37" s="42"/>
      <c r="D37" s="35">
        <v>3</v>
      </c>
      <c r="E37" s="84"/>
      <c r="F37" s="128"/>
      <c r="G37" s="48" t="str">
        <f t="shared" si="27"/>
        <v/>
      </c>
      <c r="H37" s="25" t="str">
        <f t="array" ref="H37">IF(I37="","",IFERROR(INDEX(Lid!$F:$F,MATCH($E37,Lid!$A:$A,0)),""))</f>
        <v/>
      </c>
      <c r="I37" s="93" t="str">
        <f t="shared" si="28"/>
        <v/>
      </c>
      <c r="J37" s="48" t="str">
        <f t="shared" si="29"/>
        <v/>
      </c>
      <c r="K37" s="25" t="str">
        <f t="array" ref="K37">IF(I37="","",IFERROR($D$6 &amp; " " &amp;INDEX(Lid!$B:$B,MATCH($E37,Lid!$A:$A,0)),""))</f>
        <v/>
      </c>
      <c r="L37" s="44" t="str">
        <f t="shared" si="30"/>
        <v/>
      </c>
      <c r="M37" s="44" t="str">
        <f t="shared" si="31"/>
        <v/>
      </c>
      <c r="N37" s="44" t="str">
        <f t="shared" si="32"/>
        <v/>
      </c>
      <c r="O37" s="42"/>
      <c r="P37" s="81"/>
      <c r="Q37" s="82"/>
      <c r="R37" s="83"/>
      <c r="S37" s="44">
        <f t="shared" si="33"/>
        <v>0</v>
      </c>
      <c r="T37" s="81"/>
      <c r="U37" s="82"/>
      <c r="V37" s="83"/>
      <c r="W37" s="44">
        <f t="shared" si="34"/>
        <v>0</v>
      </c>
      <c r="X37" s="81"/>
      <c r="Y37" s="82"/>
      <c r="Z37" s="83"/>
      <c r="AA37" s="44">
        <f t="shared" si="35"/>
        <v>0</v>
      </c>
      <c r="AB37" s="81"/>
      <c r="AC37" s="82"/>
      <c r="AD37" s="83"/>
      <c r="AE37" s="44">
        <f t="shared" si="36"/>
        <v>0</v>
      </c>
      <c r="AF37" s="81"/>
      <c r="AG37" s="82"/>
      <c r="AH37" s="83"/>
      <c r="AI37" s="44">
        <f t="shared" si="37"/>
        <v>0</v>
      </c>
      <c r="AJ37" s="81"/>
      <c r="AK37" s="82"/>
      <c r="AL37" s="83"/>
      <c r="AM37" s="44">
        <f t="shared" si="38"/>
        <v>0</v>
      </c>
      <c r="AN37" s="81"/>
      <c r="AO37" s="82"/>
      <c r="AP37" s="83"/>
      <c r="AQ37" s="44">
        <f t="shared" si="39"/>
        <v>0</v>
      </c>
      <c r="AR37" s="81"/>
      <c r="AS37" s="82"/>
      <c r="AT37" s="83"/>
      <c r="AU37" s="44">
        <f t="shared" si="40"/>
        <v>0</v>
      </c>
      <c r="AV37" s="81"/>
      <c r="AW37" s="82"/>
      <c r="AX37" s="83"/>
      <c r="AY37" s="44">
        <f t="shared" si="41"/>
        <v>0</v>
      </c>
      <c r="AZ37" s="81"/>
      <c r="BA37" s="82"/>
      <c r="BB37" s="83"/>
      <c r="BC37" s="44">
        <f t="shared" si="42"/>
        <v>0</v>
      </c>
      <c r="BD37" s="81"/>
      <c r="BE37" s="82"/>
      <c r="BF37" s="83"/>
      <c r="BG37" s="44">
        <f t="shared" si="43"/>
        <v>0</v>
      </c>
      <c r="BH37" s="81"/>
      <c r="BI37" s="82"/>
      <c r="BJ37" s="83"/>
      <c r="BK37" s="44">
        <f t="shared" si="44"/>
        <v>0</v>
      </c>
    </row>
    <row r="38" spans="1:63" ht="14.25" customHeight="1" x14ac:dyDescent="0.25">
      <c r="A38" s="94">
        <f t="shared" ca="1" si="45"/>
        <v>4</v>
      </c>
      <c r="B38" s="32" t="str">
        <f t="array" aca="1" ref="B38" ca="1">IFERROR(INDEX(Lid!A:A,A38) &amp; " - " &amp; INDEX(Lid!B:B,A38),"")</f>
        <v>5 - Peter van der Vleuten</v>
      </c>
      <c r="C38" s="42"/>
      <c r="D38" s="35">
        <v>4</v>
      </c>
      <c r="E38" s="84"/>
      <c r="F38" s="128"/>
      <c r="G38" s="48" t="str">
        <f t="shared" si="27"/>
        <v/>
      </c>
      <c r="H38" s="25" t="str">
        <f t="array" ref="H38">IF(I38="","",IFERROR(INDEX(Lid!$F:$F,MATCH($E38,Lid!$A:$A,0)),""))</f>
        <v/>
      </c>
      <c r="I38" s="93" t="str">
        <f t="shared" si="28"/>
        <v/>
      </c>
      <c r="J38" s="48" t="str">
        <f t="shared" si="29"/>
        <v/>
      </c>
      <c r="K38" s="25" t="str">
        <f t="array" ref="K38">IF(I38="","",IFERROR($D$6 &amp; " " &amp;INDEX(Lid!$B:$B,MATCH($E38,Lid!$A:$A,0)),""))</f>
        <v/>
      </c>
      <c r="L38" s="44" t="str">
        <f t="shared" si="30"/>
        <v/>
      </c>
      <c r="M38" s="44" t="str">
        <f t="shared" si="31"/>
        <v/>
      </c>
      <c r="N38" s="44" t="str">
        <f t="shared" si="32"/>
        <v/>
      </c>
      <c r="O38" s="42"/>
      <c r="P38" s="81"/>
      <c r="Q38" s="82"/>
      <c r="R38" s="83"/>
      <c r="S38" s="44">
        <f t="shared" si="33"/>
        <v>0</v>
      </c>
      <c r="T38" s="81"/>
      <c r="U38" s="82"/>
      <c r="V38" s="83"/>
      <c r="W38" s="44">
        <f t="shared" si="34"/>
        <v>0</v>
      </c>
      <c r="X38" s="81"/>
      <c r="Y38" s="82"/>
      <c r="Z38" s="83"/>
      <c r="AA38" s="44">
        <f t="shared" si="35"/>
        <v>0</v>
      </c>
      <c r="AB38" s="81"/>
      <c r="AC38" s="82"/>
      <c r="AD38" s="83"/>
      <c r="AE38" s="44">
        <f t="shared" si="36"/>
        <v>0</v>
      </c>
      <c r="AF38" s="81"/>
      <c r="AG38" s="82"/>
      <c r="AH38" s="83"/>
      <c r="AI38" s="44">
        <f t="shared" si="37"/>
        <v>0</v>
      </c>
      <c r="AJ38" s="81"/>
      <c r="AK38" s="82"/>
      <c r="AL38" s="83"/>
      <c r="AM38" s="44">
        <f t="shared" si="38"/>
        <v>0</v>
      </c>
      <c r="AN38" s="81"/>
      <c r="AO38" s="82"/>
      <c r="AP38" s="83"/>
      <c r="AQ38" s="44">
        <f t="shared" si="39"/>
        <v>0</v>
      </c>
      <c r="AR38" s="81"/>
      <c r="AS38" s="82"/>
      <c r="AT38" s="83"/>
      <c r="AU38" s="44">
        <f t="shared" si="40"/>
        <v>0</v>
      </c>
      <c r="AV38" s="81"/>
      <c r="AW38" s="82"/>
      <c r="AX38" s="83"/>
      <c r="AY38" s="44">
        <f t="shared" si="41"/>
        <v>0</v>
      </c>
      <c r="AZ38" s="81"/>
      <c r="BA38" s="82"/>
      <c r="BB38" s="83"/>
      <c r="BC38" s="44">
        <f t="shared" si="42"/>
        <v>0</v>
      </c>
      <c r="BD38" s="81"/>
      <c r="BE38" s="82"/>
      <c r="BF38" s="83"/>
      <c r="BG38" s="44">
        <f t="shared" si="43"/>
        <v>0</v>
      </c>
      <c r="BH38" s="81"/>
      <c r="BI38" s="82"/>
      <c r="BJ38" s="83"/>
      <c r="BK38" s="44">
        <f t="shared" si="44"/>
        <v>0</v>
      </c>
    </row>
    <row r="39" spans="1:63" ht="14.25" customHeight="1" x14ac:dyDescent="0.25">
      <c r="A39" s="94">
        <f t="shared" ca="1" si="45"/>
        <v>5</v>
      </c>
      <c r="B39" s="32" t="str">
        <f t="array" aca="1" ref="B39" ca="1">IFERROR(INDEX(Lid!A:A,A39) &amp; " - " &amp; INDEX(Lid!B:B,A39),"")</f>
        <v>6 - Carel Pouwels</v>
      </c>
      <c r="C39" s="42"/>
      <c r="D39" s="35">
        <v>5</v>
      </c>
      <c r="E39" s="84"/>
      <c r="F39" s="128"/>
      <c r="G39" s="48" t="str">
        <f t="shared" si="27"/>
        <v/>
      </c>
      <c r="H39" s="25" t="str">
        <f t="array" ref="H39">IF(I39="","",IFERROR(INDEX(Lid!$F:$F,MATCH($E39,Lid!$A:$A,0)),""))</f>
        <v/>
      </c>
      <c r="I39" s="93" t="str">
        <f t="shared" si="28"/>
        <v/>
      </c>
      <c r="J39" s="48" t="str">
        <f t="shared" si="29"/>
        <v/>
      </c>
      <c r="K39" s="25" t="str">
        <f t="array" ref="K39">IF(I39="","",IFERROR($D$6 &amp; " " &amp;INDEX(Lid!$B:$B,MATCH($E39,Lid!$A:$A,0)),""))</f>
        <v/>
      </c>
      <c r="L39" s="44" t="str">
        <f t="shared" si="30"/>
        <v/>
      </c>
      <c r="M39" s="44" t="str">
        <f t="shared" si="31"/>
        <v/>
      </c>
      <c r="N39" s="44" t="str">
        <f t="shared" si="32"/>
        <v/>
      </c>
      <c r="O39" s="42"/>
      <c r="P39" s="81"/>
      <c r="Q39" s="82"/>
      <c r="R39" s="83"/>
      <c r="S39" s="44">
        <f t="shared" si="33"/>
        <v>0</v>
      </c>
      <c r="T39" s="81"/>
      <c r="U39" s="82"/>
      <c r="V39" s="83"/>
      <c r="W39" s="44">
        <f t="shared" si="34"/>
        <v>0</v>
      </c>
      <c r="X39" s="81"/>
      <c r="Y39" s="82"/>
      <c r="Z39" s="83"/>
      <c r="AA39" s="44">
        <f t="shared" si="35"/>
        <v>0</v>
      </c>
      <c r="AB39" s="81"/>
      <c r="AC39" s="82"/>
      <c r="AD39" s="83"/>
      <c r="AE39" s="44">
        <f t="shared" si="36"/>
        <v>0</v>
      </c>
      <c r="AF39" s="81"/>
      <c r="AG39" s="82"/>
      <c r="AH39" s="83"/>
      <c r="AI39" s="44">
        <f t="shared" si="37"/>
        <v>0</v>
      </c>
      <c r="AJ39" s="81"/>
      <c r="AK39" s="82"/>
      <c r="AL39" s="83"/>
      <c r="AM39" s="44">
        <f t="shared" si="38"/>
        <v>0</v>
      </c>
      <c r="AN39" s="81"/>
      <c r="AO39" s="82"/>
      <c r="AP39" s="83"/>
      <c r="AQ39" s="44">
        <f t="shared" si="39"/>
        <v>0</v>
      </c>
      <c r="AR39" s="81"/>
      <c r="AS39" s="82"/>
      <c r="AT39" s="83"/>
      <c r="AU39" s="44">
        <f t="shared" si="40"/>
        <v>0</v>
      </c>
      <c r="AV39" s="81"/>
      <c r="AW39" s="82"/>
      <c r="AX39" s="83"/>
      <c r="AY39" s="44">
        <f t="shared" si="41"/>
        <v>0</v>
      </c>
      <c r="AZ39" s="81"/>
      <c r="BA39" s="82"/>
      <c r="BB39" s="83"/>
      <c r="BC39" s="44">
        <f t="shared" si="42"/>
        <v>0</v>
      </c>
      <c r="BD39" s="81"/>
      <c r="BE39" s="82"/>
      <c r="BF39" s="83"/>
      <c r="BG39" s="44">
        <f t="shared" si="43"/>
        <v>0</v>
      </c>
      <c r="BH39" s="81"/>
      <c r="BI39" s="82"/>
      <c r="BJ39" s="83"/>
      <c r="BK39" s="44">
        <f t="shared" si="44"/>
        <v>0</v>
      </c>
    </row>
    <row r="40" spans="1:63" ht="14.25" customHeight="1" x14ac:dyDescent="0.25">
      <c r="A40" s="94">
        <f t="shared" ca="1" si="45"/>
        <v>6</v>
      </c>
      <c r="B40" s="32" t="str">
        <f t="array" aca="1" ref="B40" ca="1">IFERROR(INDEX(Lid!A:A,A40) &amp; " - " &amp; INDEX(Lid!B:B,A40),"")</f>
        <v>7 - Rudolf van Aken</v>
      </c>
      <c r="C40" s="42"/>
      <c r="D40" s="35">
        <v>6</v>
      </c>
      <c r="E40" s="84"/>
      <c r="F40" s="128"/>
      <c r="G40" s="48" t="str">
        <f t="shared" si="27"/>
        <v/>
      </c>
      <c r="H40" s="25" t="str">
        <f t="array" ref="H40">IF(I40="","",IFERROR(INDEX(Lid!$F:$F,MATCH($E40,Lid!$A:$A,0)),""))</f>
        <v/>
      </c>
      <c r="I40" s="93" t="str">
        <f t="shared" si="28"/>
        <v/>
      </c>
      <c r="J40" s="48" t="str">
        <f t="shared" si="29"/>
        <v/>
      </c>
      <c r="K40" s="25" t="str">
        <f t="array" ref="K40">IF(I40="","",IFERROR($D$6 &amp; " " &amp;INDEX(Lid!$B:$B,MATCH($E40,Lid!$A:$A,0)),""))</f>
        <v/>
      </c>
      <c r="L40" s="44" t="str">
        <f t="shared" si="30"/>
        <v/>
      </c>
      <c r="M40" s="44" t="str">
        <f t="shared" si="31"/>
        <v/>
      </c>
      <c r="N40" s="44" t="str">
        <f t="shared" si="32"/>
        <v/>
      </c>
      <c r="O40" s="42"/>
      <c r="P40" s="81"/>
      <c r="Q40" s="82"/>
      <c r="R40" s="83"/>
      <c r="S40" s="44">
        <f t="shared" si="33"/>
        <v>0</v>
      </c>
      <c r="T40" s="81"/>
      <c r="U40" s="82"/>
      <c r="V40" s="83"/>
      <c r="W40" s="44">
        <f t="shared" si="34"/>
        <v>0</v>
      </c>
      <c r="X40" s="81"/>
      <c r="Y40" s="82"/>
      <c r="Z40" s="83"/>
      <c r="AA40" s="44">
        <f t="shared" si="35"/>
        <v>0</v>
      </c>
      <c r="AB40" s="81"/>
      <c r="AC40" s="82"/>
      <c r="AD40" s="83"/>
      <c r="AE40" s="44">
        <f t="shared" si="36"/>
        <v>0</v>
      </c>
      <c r="AF40" s="81"/>
      <c r="AG40" s="82"/>
      <c r="AH40" s="83"/>
      <c r="AI40" s="44">
        <f t="shared" si="37"/>
        <v>0</v>
      </c>
      <c r="AJ40" s="81"/>
      <c r="AK40" s="82"/>
      <c r="AL40" s="83"/>
      <c r="AM40" s="44">
        <f t="shared" si="38"/>
        <v>0</v>
      </c>
      <c r="AN40" s="81"/>
      <c r="AO40" s="82"/>
      <c r="AP40" s="83"/>
      <c r="AQ40" s="44">
        <f t="shared" si="39"/>
        <v>0</v>
      </c>
      <c r="AR40" s="81"/>
      <c r="AS40" s="82"/>
      <c r="AT40" s="83"/>
      <c r="AU40" s="44">
        <f t="shared" si="40"/>
        <v>0</v>
      </c>
      <c r="AV40" s="81"/>
      <c r="AW40" s="82"/>
      <c r="AX40" s="83"/>
      <c r="AY40" s="44">
        <f t="shared" si="41"/>
        <v>0</v>
      </c>
      <c r="AZ40" s="81"/>
      <c r="BA40" s="82"/>
      <c r="BB40" s="83"/>
      <c r="BC40" s="44">
        <f t="shared" si="42"/>
        <v>0</v>
      </c>
      <c r="BD40" s="81"/>
      <c r="BE40" s="82"/>
      <c r="BF40" s="83"/>
      <c r="BG40" s="44">
        <f t="shared" si="43"/>
        <v>0</v>
      </c>
      <c r="BH40" s="81"/>
      <c r="BI40" s="82"/>
      <c r="BJ40" s="83"/>
      <c r="BK40" s="44">
        <f t="shared" si="44"/>
        <v>0</v>
      </c>
    </row>
    <row r="41" spans="1:63" ht="14.25" customHeight="1" x14ac:dyDescent="0.25">
      <c r="A41" s="94">
        <f t="shared" ca="1" si="45"/>
        <v>7</v>
      </c>
      <c r="B41" s="32" t="str">
        <f t="array" aca="1" ref="B41" ca="1">IFERROR(INDEX(Lid!A:A,A41) &amp; " - " &amp; INDEX(Lid!B:B,A41),"")</f>
        <v>10 - Stijn Schlatmann</v>
      </c>
      <c r="C41" s="42"/>
      <c r="D41" s="35">
        <v>7</v>
      </c>
      <c r="E41" s="84"/>
      <c r="F41" s="128"/>
      <c r="G41" s="48" t="str">
        <f t="shared" si="27"/>
        <v/>
      </c>
      <c r="H41" s="25" t="str">
        <f t="array" ref="H41">IF(I41="","",IFERROR(INDEX(Lid!$F:$F,MATCH($E41,Lid!$A:$A,0)),""))</f>
        <v/>
      </c>
      <c r="I41" s="93" t="str">
        <f t="shared" si="28"/>
        <v/>
      </c>
      <c r="J41" s="48" t="str">
        <f t="shared" si="29"/>
        <v/>
      </c>
      <c r="K41" s="25" t="str">
        <f t="array" ref="K41">IF(I41="","",IFERROR($D$6 &amp; " " &amp;INDEX(Lid!$B:$B,MATCH($E41,Lid!$A:$A,0)),""))</f>
        <v/>
      </c>
      <c r="L41" s="44" t="str">
        <f t="shared" si="30"/>
        <v/>
      </c>
      <c r="M41" s="44" t="str">
        <f t="shared" si="31"/>
        <v/>
      </c>
      <c r="N41" s="44" t="str">
        <f t="shared" si="32"/>
        <v/>
      </c>
      <c r="O41" s="42"/>
      <c r="P41" s="81"/>
      <c r="Q41" s="82"/>
      <c r="R41" s="83"/>
      <c r="S41" s="44">
        <f t="shared" si="33"/>
        <v>0</v>
      </c>
      <c r="T41" s="81"/>
      <c r="U41" s="82"/>
      <c r="V41" s="83"/>
      <c r="W41" s="44">
        <f t="shared" si="34"/>
        <v>0</v>
      </c>
      <c r="X41" s="81"/>
      <c r="Y41" s="82"/>
      <c r="Z41" s="83"/>
      <c r="AA41" s="44">
        <f t="shared" si="35"/>
        <v>0</v>
      </c>
      <c r="AB41" s="81"/>
      <c r="AC41" s="82"/>
      <c r="AD41" s="83"/>
      <c r="AE41" s="44">
        <f t="shared" si="36"/>
        <v>0</v>
      </c>
      <c r="AF41" s="81"/>
      <c r="AG41" s="82"/>
      <c r="AH41" s="83"/>
      <c r="AI41" s="44">
        <f t="shared" si="37"/>
        <v>0</v>
      </c>
      <c r="AJ41" s="81"/>
      <c r="AK41" s="82"/>
      <c r="AL41" s="83"/>
      <c r="AM41" s="44">
        <f t="shared" si="38"/>
        <v>0</v>
      </c>
      <c r="AN41" s="81"/>
      <c r="AO41" s="82"/>
      <c r="AP41" s="83"/>
      <c r="AQ41" s="44">
        <f t="shared" si="39"/>
        <v>0</v>
      </c>
      <c r="AR41" s="81"/>
      <c r="AS41" s="82"/>
      <c r="AT41" s="83"/>
      <c r="AU41" s="44">
        <f t="shared" si="40"/>
        <v>0</v>
      </c>
      <c r="AV41" s="81"/>
      <c r="AW41" s="82"/>
      <c r="AX41" s="83"/>
      <c r="AY41" s="44">
        <f t="shared" si="41"/>
        <v>0</v>
      </c>
      <c r="AZ41" s="81"/>
      <c r="BA41" s="82"/>
      <c r="BB41" s="83"/>
      <c r="BC41" s="44">
        <f t="shared" si="42"/>
        <v>0</v>
      </c>
      <c r="BD41" s="81"/>
      <c r="BE41" s="82"/>
      <c r="BF41" s="83"/>
      <c r="BG41" s="44">
        <f t="shared" si="43"/>
        <v>0</v>
      </c>
      <c r="BH41" s="81"/>
      <c r="BI41" s="82"/>
      <c r="BJ41" s="83"/>
      <c r="BK41" s="44">
        <f t="shared" si="44"/>
        <v>0</v>
      </c>
    </row>
    <row r="42" spans="1:63" ht="15" customHeight="1" x14ac:dyDescent="0.25">
      <c r="A42" s="94">
        <f t="shared" ca="1" si="45"/>
        <v>8</v>
      </c>
      <c r="B42" s="32" t="str">
        <f t="array" aca="1" ref="B42" ca="1">IFERROR(INDEX(Lid!A:A,A42) &amp; " - " &amp; INDEX(Lid!B:B,A42),"")</f>
        <v>11 - Paul Haans</v>
      </c>
      <c r="C42" s="42"/>
      <c r="D42" s="35">
        <v>8</v>
      </c>
      <c r="E42" s="84"/>
      <c r="F42" s="128"/>
      <c r="G42" s="48" t="str">
        <f t="shared" si="27"/>
        <v/>
      </c>
      <c r="H42" s="25" t="str">
        <f t="array" ref="H42">IF(I42="","",IFERROR(INDEX(Lid!$F:$F,MATCH($E42,Lid!$A:$A,0)),""))</f>
        <v/>
      </c>
      <c r="I42" s="93" t="str">
        <f t="shared" si="28"/>
        <v/>
      </c>
      <c r="J42" s="48" t="str">
        <f t="shared" si="29"/>
        <v/>
      </c>
      <c r="K42" s="25" t="str">
        <f t="array" ref="K42">IF(I42="","",IFERROR($D$6 &amp; " " &amp;INDEX(Lid!$B:$B,MATCH($E42,Lid!$A:$A,0)),""))</f>
        <v/>
      </c>
      <c r="L42" s="44" t="str">
        <f t="shared" si="30"/>
        <v/>
      </c>
      <c r="M42" s="44" t="str">
        <f t="shared" si="31"/>
        <v/>
      </c>
      <c r="N42" s="44" t="str">
        <f t="shared" si="32"/>
        <v/>
      </c>
      <c r="O42" s="42"/>
      <c r="P42" s="81"/>
      <c r="Q42" s="82"/>
      <c r="R42" s="83"/>
      <c r="S42" s="44">
        <f t="shared" si="33"/>
        <v>0</v>
      </c>
      <c r="T42" s="81"/>
      <c r="U42" s="82"/>
      <c r="V42" s="83"/>
      <c r="W42" s="44">
        <f t="shared" si="34"/>
        <v>0</v>
      </c>
      <c r="X42" s="81"/>
      <c r="Y42" s="82"/>
      <c r="Z42" s="83"/>
      <c r="AA42" s="44">
        <f t="shared" si="35"/>
        <v>0</v>
      </c>
      <c r="AB42" s="81"/>
      <c r="AC42" s="82"/>
      <c r="AD42" s="83"/>
      <c r="AE42" s="44">
        <f t="shared" si="36"/>
        <v>0</v>
      </c>
      <c r="AF42" s="81"/>
      <c r="AG42" s="82"/>
      <c r="AH42" s="83"/>
      <c r="AI42" s="44">
        <f t="shared" si="37"/>
        <v>0</v>
      </c>
      <c r="AJ42" s="81"/>
      <c r="AK42" s="82"/>
      <c r="AL42" s="83"/>
      <c r="AM42" s="44">
        <f t="shared" si="38"/>
        <v>0</v>
      </c>
      <c r="AN42" s="81"/>
      <c r="AO42" s="82"/>
      <c r="AP42" s="83"/>
      <c r="AQ42" s="44">
        <f t="shared" si="39"/>
        <v>0</v>
      </c>
      <c r="AR42" s="81"/>
      <c r="AS42" s="82"/>
      <c r="AT42" s="83"/>
      <c r="AU42" s="44">
        <f t="shared" si="40"/>
        <v>0</v>
      </c>
      <c r="AV42" s="81"/>
      <c r="AW42" s="82"/>
      <c r="AX42" s="83"/>
      <c r="AY42" s="44">
        <f t="shared" si="41"/>
        <v>0</v>
      </c>
      <c r="AZ42" s="81"/>
      <c r="BA42" s="82"/>
      <c r="BB42" s="83"/>
      <c r="BC42" s="44">
        <f t="shared" si="42"/>
        <v>0</v>
      </c>
      <c r="BD42" s="81"/>
      <c r="BE42" s="82"/>
      <c r="BF42" s="83"/>
      <c r="BG42" s="44">
        <f t="shared" si="43"/>
        <v>0</v>
      </c>
      <c r="BH42" s="81"/>
      <c r="BI42" s="82"/>
      <c r="BJ42" s="83"/>
      <c r="BK42" s="44">
        <f t="shared" si="44"/>
        <v>0</v>
      </c>
    </row>
    <row r="43" spans="1:63" ht="14.25" customHeight="1" x14ac:dyDescent="0.25">
      <c r="A43" s="94">
        <f t="shared" ca="1" si="45"/>
        <v>9</v>
      </c>
      <c r="B43" s="32" t="str">
        <f t="array" aca="1" ref="B43" ca="1">IFERROR(INDEX(Lid!A:A,A43) &amp; " - " &amp; INDEX(Lid!B:B,A43),"")</f>
        <v>12 - Wim Besling</v>
      </c>
      <c r="C43" s="42"/>
      <c r="D43" s="35">
        <v>9</v>
      </c>
      <c r="E43" s="84"/>
      <c r="F43" s="128"/>
      <c r="G43" s="48" t="str">
        <f t="shared" si="27"/>
        <v/>
      </c>
      <c r="H43" s="25" t="str">
        <f t="array" ref="H43">IF(I43="","",IFERROR(INDEX(Lid!$F:$F,MATCH($E43,Lid!$A:$A,0)),""))</f>
        <v/>
      </c>
      <c r="I43" s="93" t="str">
        <f t="shared" si="28"/>
        <v/>
      </c>
      <c r="J43" s="48" t="str">
        <f t="shared" si="29"/>
        <v/>
      </c>
      <c r="K43" s="25" t="str">
        <f t="array" ref="K43">IF(I43="","",IFERROR($D$6 &amp; " " &amp;INDEX(Lid!$B:$B,MATCH($E43,Lid!$A:$A,0)),""))</f>
        <v/>
      </c>
      <c r="L43" s="44" t="str">
        <f t="shared" si="30"/>
        <v/>
      </c>
      <c r="M43" s="44" t="str">
        <f t="shared" si="31"/>
        <v/>
      </c>
      <c r="N43" s="44" t="str">
        <f t="shared" si="32"/>
        <v/>
      </c>
      <c r="O43" s="42"/>
      <c r="P43" s="81"/>
      <c r="Q43" s="82"/>
      <c r="R43" s="83"/>
      <c r="S43" s="44">
        <f t="shared" si="33"/>
        <v>0</v>
      </c>
      <c r="T43" s="81"/>
      <c r="U43" s="82"/>
      <c r="V43" s="83"/>
      <c r="W43" s="44">
        <f t="shared" si="34"/>
        <v>0</v>
      </c>
      <c r="X43" s="81"/>
      <c r="Y43" s="82"/>
      <c r="Z43" s="83"/>
      <c r="AA43" s="44">
        <f t="shared" si="35"/>
        <v>0</v>
      </c>
      <c r="AB43" s="81"/>
      <c r="AC43" s="82"/>
      <c r="AD43" s="83"/>
      <c r="AE43" s="44">
        <f t="shared" si="36"/>
        <v>0</v>
      </c>
      <c r="AF43" s="81"/>
      <c r="AG43" s="82"/>
      <c r="AH43" s="83"/>
      <c r="AI43" s="44">
        <f t="shared" si="37"/>
        <v>0</v>
      </c>
      <c r="AJ43" s="81"/>
      <c r="AK43" s="82"/>
      <c r="AL43" s="83"/>
      <c r="AM43" s="44">
        <f t="shared" si="38"/>
        <v>0</v>
      </c>
      <c r="AN43" s="81"/>
      <c r="AO43" s="82"/>
      <c r="AP43" s="83"/>
      <c r="AQ43" s="44">
        <f t="shared" si="39"/>
        <v>0</v>
      </c>
      <c r="AR43" s="81"/>
      <c r="AS43" s="82"/>
      <c r="AT43" s="83"/>
      <c r="AU43" s="44">
        <f t="shared" si="40"/>
        <v>0</v>
      </c>
      <c r="AV43" s="81"/>
      <c r="AW43" s="82"/>
      <c r="AX43" s="83"/>
      <c r="AY43" s="44">
        <f t="shared" si="41"/>
        <v>0</v>
      </c>
      <c r="AZ43" s="81"/>
      <c r="BA43" s="82"/>
      <c r="BB43" s="83"/>
      <c r="BC43" s="44">
        <f t="shared" si="42"/>
        <v>0</v>
      </c>
      <c r="BD43" s="81"/>
      <c r="BE43" s="82"/>
      <c r="BF43" s="83"/>
      <c r="BG43" s="44">
        <f t="shared" si="43"/>
        <v>0</v>
      </c>
      <c r="BH43" s="81"/>
      <c r="BI43" s="82"/>
      <c r="BJ43" s="83"/>
      <c r="BK43" s="44">
        <f t="shared" si="44"/>
        <v>0</v>
      </c>
    </row>
    <row r="44" spans="1:63" ht="14.25" customHeight="1" x14ac:dyDescent="0.25">
      <c r="A44" s="94">
        <f t="shared" ca="1" si="45"/>
        <v>10</v>
      </c>
      <c r="B44" s="32" t="str">
        <f t="array" aca="1" ref="B44" ca="1">IFERROR(INDEX(Lid!A:A,A44) &amp; " - " &amp; INDEX(Lid!B:B,A44),"")</f>
        <v>13 - Carl van den Brande</v>
      </c>
      <c r="C44" s="42"/>
      <c r="D44" s="35">
        <v>10</v>
      </c>
      <c r="E44" s="84"/>
      <c r="F44" s="128"/>
      <c r="G44" s="48" t="str">
        <f t="shared" si="27"/>
        <v/>
      </c>
      <c r="H44" s="25" t="str">
        <f t="array" ref="H44">IF(I44="","",IFERROR(INDEX(Lid!$F:$F,MATCH($E44,Lid!$A:$A,0)),""))</f>
        <v/>
      </c>
      <c r="I44" s="93" t="str">
        <f t="shared" si="28"/>
        <v/>
      </c>
      <c r="J44" s="48" t="str">
        <f t="shared" si="29"/>
        <v/>
      </c>
      <c r="K44" s="25" t="str">
        <f t="array" ref="K44">IF(I44="","",IFERROR($D$6 &amp; " " &amp;INDEX(Lid!$B:$B,MATCH($E44,Lid!$A:$A,0)),""))</f>
        <v/>
      </c>
      <c r="L44" s="44" t="str">
        <f t="shared" si="30"/>
        <v/>
      </c>
      <c r="M44" s="44" t="str">
        <f t="shared" si="31"/>
        <v/>
      </c>
      <c r="N44" s="44" t="str">
        <f t="shared" si="32"/>
        <v/>
      </c>
      <c r="O44" s="42"/>
      <c r="P44" s="81"/>
      <c r="Q44" s="82"/>
      <c r="R44" s="83"/>
      <c r="S44" s="44">
        <f t="shared" si="33"/>
        <v>0</v>
      </c>
      <c r="T44" s="81"/>
      <c r="U44" s="82"/>
      <c r="V44" s="83"/>
      <c r="W44" s="44">
        <f t="shared" si="34"/>
        <v>0</v>
      </c>
      <c r="X44" s="81"/>
      <c r="Y44" s="82"/>
      <c r="Z44" s="83"/>
      <c r="AA44" s="44">
        <f t="shared" si="35"/>
        <v>0</v>
      </c>
      <c r="AB44" s="81"/>
      <c r="AC44" s="82"/>
      <c r="AD44" s="83"/>
      <c r="AE44" s="44">
        <f t="shared" si="36"/>
        <v>0</v>
      </c>
      <c r="AF44" s="81"/>
      <c r="AG44" s="82"/>
      <c r="AH44" s="83"/>
      <c r="AI44" s="44">
        <f t="shared" si="37"/>
        <v>0</v>
      </c>
      <c r="AJ44" s="81"/>
      <c r="AK44" s="82"/>
      <c r="AL44" s="83"/>
      <c r="AM44" s="44">
        <f t="shared" si="38"/>
        <v>0</v>
      </c>
      <c r="AN44" s="81"/>
      <c r="AO44" s="82"/>
      <c r="AP44" s="83"/>
      <c r="AQ44" s="44">
        <f t="shared" si="39"/>
        <v>0</v>
      </c>
      <c r="AR44" s="81"/>
      <c r="AS44" s="82"/>
      <c r="AT44" s="83"/>
      <c r="AU44" s="44">
        <f t="shared" si="40"/>
        <v>0</v>
      </c>
      <c r="AV44" s="81"/>
      <c r="AW44" s="82"/>
      <c r="AX44" s="83"/>
      <c r="AY44" s="44">
        <f t="shared" si="41"/>
        <v>0</v>
      </c>
      <c r="AZ44" s="81"/>
      <c r="BA44" s="82"/>
      <c r="BB44" s="83"/>
      <c r="BC44" s="44">
        <f t="shared" si="42"/>
        <v>0</v>
      </c>
      <c r="BD44" s="81"/>
      <c r="BE44" s="82"/>
      <c r="BF44" s="83"/>
      <c r="BG44" s="44">
        <f t="shared" si="43"/>
        <v>0</v>
      </c>
      <c r="BH44" s="81"/>
      <c r="BI44" s="82"/>
      <c r="BJ44" s="83"/>
      <c r="BK44" s="44">
        <f t="shared" si="44"/>
        <v>0</v>
      </c>
    </row>
    <row r="45" spans="1:63" ht="14.25" customHeight="1" x14ac:dyDescent="0.25">
      <c r="A45" s="94">
        <f t="shared" ca="1" si="45"/>
        <v>11</v>
      </c>
      <c r="B45" s="32" t="str">
        <f t="array" aca="1" ref="B45" ca="1">IFERROR(INDEX(Lid!A:A,A45) &amp; " - " &amp; INDEX(Lid!B:B,A45),"")</f>
        <v>15 - Jan van Osch</v>
      </c>
      <c r="C45" s="42"/>
      <c r="D45" s="35">
        <v>11</v>
      </c>
      <c r="E45" s="84"/>
      <c r="F45" s="128"/>
      <c r="G45" s="48" t="str">
        <f t="shared" si="27"/>
        <v/>
      </c>
      <c r="H45" s="25" t="str">
        <f t="array" ref="H45">IF(I45="","",IFERROR(INDEX(Lid!$F:$F,MATCH($E45,Lid!$A:$A,0)),""))</f>
        <v/>
      </c>
      <c r="I45" s="93" t="str">
        <f t="shared" si="28"/>
        <v/>
      </c>
      <c r="J45" s="48" t="str">
        <f t="shared" si="29"/>
        <v/>
      </c>
      <c r="K45" s="25" t="str">
        <f t="array" ref="K45">IF(I45="","",IFERROR($D$6 &amp; " " &amp;INDEX(Lid!$B:$B,MATCH($E45,Lid!$A:$A,0)),""))</f>
        <v/>
      </c>
      <c r="L45" s="44" t="str">
        <f t="shared" si="30"/>
        <v/>
      </c>
      <c r="M45" s="44" t="str">
        <f t="shared" si="31"/>
        <v/>
      </c>
      <c r="N45" s="44" t="str">
        <f t="shared" si="32"/>
        <v/>
      </c>
      <c r="O45" s="42"/>
      <c r="P45" s="81"/>
      <c r="Q45" s="82"/>
      <c r="R45" s="83"/>
      <c r="S45" s="44">
        <f t="shared" si="33"/>
        <v>0</v>
      </c>
      <c r="T45" s="81"/>
      <c r="U45" s="82"/>
      <c r="V45" s="83"/>
      <c r="W45" s="44">
        <f t="shared" si="34"/>
        <v>0</v>
      </c>
      <c r="X45" s="81"/>
      <c r="Y45" s="82"/>
      <c r="Z45" s="83"/>
      <c r="AA45" s="44">
        <f t="shared" si="35"/>
        <v>0</v>
      </c>
      <c r="AB45" s="81"/>
      <c r="AC45" s="82"/>
      <c r="AD45" s="83"/>
      <c r="AE45" s="44">
        <f t="shared" si="36"/>
        <v>0</v>
      </c>
      <c r="AF45" s="81"/>
      <c r="AG45" s="82"/>
      <c r="AH45" s="83"/>
      <c r="AI45" s="44">
        <f t="shared" si="37"/>
        <v>0</v>
      </c>
      <c r="AJ45" s="81"/>
      <c r="AK45" s="82"/>
      <c r="AL45" s="83"/>
      <c r="AM45" s="44">
        <f t="shared" si="38"/>
        <v>0</v>
      </c>
      <c r="AN45" s="81"/>
      <c r="AO45" s="82"/>
      <c r="AP45" s="83"/>
      <c r="AQ45" s="44">
        <f t="shared" si="39"/>
        <v>0</v>
      </c>
      <c r="AR45" s="81"/>
      <c r="AS45" s="82"/>
      <c r="AT45" s="83"/>
      <c r="AU45" s="44">
        <f t="shared" si="40"/>
        <v>0</v>
      </c>
      <c r="AV45" s="81"/>
      <c r="AW45" s="82"/>
      <c r="AX45" s="83"/>
      <c r="AY45" s="44">
        <f t="shared" si="41"/>
        <v>0</v>
      </c>
      <c r="AZ45" s="81"/>
      <c r="BA45" s="82"/>
      <c r="BB45" s="83"/>
      <c r="BC45" s="44">
        <f t="shared" si="42"/>
        <v>0</v>
      </c>
      <c r="BD45" s="81"/>
      <c r="BE45" s="82"/>
      <c r="BF45" s="83"/>
      <c r="BG45" s="44">
        <f t="shared" si="43"/>
        <v>0</v>
      </c>
      <c r="BH45" s="81"/>
      <c r="BI45" s="82"/>
      <c r="BJ45" s="83"/>
      <c r="BK45" s="44">
        <f t="shared" si="44"/>
        <v>0</v>
      </c>
    </row>
    <row r="46" spans="1:63" ht="14.25" customHeight="1" x14ac:dyDescent="0.25">
      <c r="A46" s="94">
        <f t="shared" ca="1" si="45"/>
        <v>12</v>
      </c>
      <c r="B46" s="32" t="str">
        <f t="array" aca="1" ref="B46" ca="1">IFERROR(INDEX(Lid!A:A,A46) &amp; " - " &amp; INDEX(Lid!B:B,A46),"")</f>
        <v>17 - Marco Bergman</v>
      </c>
      <c r="C46" s="42"/>
      <c r="D46" s="35">
        <v>12</v>
      </c>
      <c r="E46" s="84"/>
      <c r="F46" s="128"/>
      <c r="G46" s="48" t="str">
        <f t="shared" si="27"/>
        <v/>
      </c>
      <c r="H46" s="25" t="str">
        <f t="array" ref="H46">IF(I46="","",IFERROR(INDEX(Lid!$F:$F,MATCH($E46,Lid!$A:$A,0)),""))</f>
        <v/>
      </c>
      <c r="I46" s="93" t="str">
        <f t="shared" si="28"/>
        <v/>
      </c>
      <c r="J46" s="48" t="str">
        <f t="shared" si="29"/>
        <v/>
      </c>
      <c r="K46" s="25" t="str">
        <f t="array" ref="K46">IF(I46="","",IFERROR($D$6 &amp; " " &amp;INDEX(Lid!$B:$B,MATCH($E46,Lid!$A:$A,0)),""))</f>
        <v/>
      </c>
      <c r="L46" s="44" t="str">
        <f t="shared" si="30"/>
        <v/>
      </c>
      <c r="M46" s="44" t="str">
        <f t="shared" si="31"/>
        <v/>
      </c>
      <c r="N46" s="44" t="str">
        <f t="shared" si="32"/>
        <v/>
      </c>
      <c r="O46" s="42"/>
      <c r="P46" s="81"/>
      <c r="Q46" s="82"/>
      <c r="R46" s="83"/>
      <c r="S46" s="44">
        <f t="shared" si="33"/>
        <v>0</v>
      </c>
      <c r="T46" s="81"/>
      <c r="U46" s="82"/>
      <c r="V46" s="83"/>
      <c r="W46" s="44">
        <f t="shared" si="34"/>
        <v>0</v>
      </c>
      <c r="X46" s="81"/>
      <c r="Y46" s="82"/>
      <c r="Z46" s="83"/>
      <c r="AA46" s="44">
        <f t="shared" si="35"/>
        <v>0</v>
      </c>
      <c r="AB46" s="81"/>
      <c r="AC46" s="82"/>
      <c r="AD46" s="83"/>
      <c r="AE46" s="44">
        <f t="shared" si="36"/>
        <v>0</v>
      </c>
      <c r="AF46" s="81"/>
      <c r="AG46" s="82"/>
      <c r="AH46" s="83"/>
      <c r="AI46" s="44">
        <f t="shared" si="37"/>
        <v>0</v>
      </c>
      <c r="AJ46" s="81"/>
      <c r="AK46" s="82"/>
      <c r="AL46" s="83"/>
      <c r="AM46" s="44">
        <f t="shared" si="38"/>
        <v>0</v>
      </c>
      <c r="AN46" s="81"/>
      <c r="AO46" s="82"/>
      <c r="AP46" s="83"/>
      <c r="AQ46" s="44">
        <f t="shared" si="39"/>
        <v>0</v>
      </c>
      <c r="AR46" s="81"/>
      <c r="AS46" s="82"/>
      <c r="AT46" s="83"/>
      <c r="AU46" s="44">
        <f t="shared" si="40"/>
        <v>0</v>
      </c>
      <c r="AV46" s="81"/>
      <c r="AW46" s="82"/>
      <c r="AX46" s="83"/>
      <c r="AY46" s="44">
        <f t="shared" si="41"/>
        <v>0</v>
      </c>
      <c r="AZ46" s="81"/>
      <c r="BA46" s="82"/>
      <c r="BB46" s="83"/>
      <c r="BC46" s="44">
        <f t="shared" si="42"/>
        <v>0</v>
      </c>
      <c r="BD46" s="81"/>
      <c r="BE46" s="82"/>
      <c r="BF46" s="83"/>
      <c r="BG46" s="44">
        <f t="shared" si="43"/>
        <v>0</v>
      </c>
      <c r="BH46" s="81"/>
      <c r="BI46" s="82"/>
      <c r="BJ46" s="83"/>
      <c r="BK46" s="44">
        <f t="shared" si="44"/>
        <v>0</v>
      </c>
    </row>
    <row r="47" spans="1:63" ht="14.25" customHeight="1" x14ac:dyDescent="0.25">
      <c r="A47" s="94">
        <f t="shared" ca="1" si="45"/>
        <v>13</v>
      </c>
      <c r="B47" s="32" t="str">
        <f t="array" aca="1" ref="B47" ca="1">IFERROR(INDEX(Lid!A:A,A47) &amp; " - " &amp; INDEX(Lid!B:B,A47),"")</f>
        <v>18 - Marius Brants</v>
      </c>
      <c r="C47" s="42"/>
      <c r="D47" s="35">
        <v>13</v>
      </c>
      <c r="E47" s="84"/>
      <c r="F47" s="128"/>
      <c r="G47" s="48" t="str">
        <f t="shared" si="27"/>
        <v/>
      </c>
      <c r="H47" s="25" t="str">
        <f t="array" ref="H47">IF(I47="","",IFERROR(INDEX(Lid!$F:$F,MATCH($E47,Lid!$A:$A,0)),""))</f>
        <v/>
      </c>
      <c r="I47" s="93" t="str">
        <f t="shared" si="28"/>
        <v/>
      </c>
      <c r="J47" s="48" t="str">
        <f t="shared" si="29"/>
        <v/>
      </c>
      <c r="K47" s="25" t="str">
        <f t="array" ref="K47">IF(I47="","",IFERROR($D$6 &amp; " " &amp;INDEX(Lid!$B:$B,MATCH($E47,Lid!$A:$A,0)),""))</f>
        <v/>
      </c>
      <c r="L47" s="44" t="str">
        <f t="shared" si="30"/>
        <v/>
      </c>
      <c r="M47" s="44" t="str">
        <f t="shared" si="31"/>
        <v/>
      </c>
      <c r="N47" s="44" t="str">
        <f t="shared" si="32"/>
        <v/>
      </c>
      <c r="O47" s="42"/>
      <c r="P47" s="81"/>
      <c r="Q47" s="82"/>
      <c r="R47" s="83"/>
      <c r="S47" s="44">
        <f t="shared" si="33"/>
        <v>0</v>
      </c>
      <c r="T47" s="81"/>
      <c r="U47" s="82"/>
      <c r="V47" s="83"/>
      <c r="W47" s="44">
        <f t="shared" si="34"/>
        <v>0</v>
      </c>
      <c r="X47" s="81"/>
      <c r="Y47" s="82"/>
      <c r="Z47" s="83"/>
      <c r="AA47" s="44">
        <f t="shared" si="35"/>
        <v>0</v>
      </c>
      <c r="AB47" s="81"/>
      <c r="AC47" s="82"/>
      <c r="AD47" s="83"/>
      <c r="AE47" s="44">
        <f t="shared" si="36"/>
        <v>0</v>
      </c>
      <c r="AF47" s="81"/>
      <c r="AG47" s="82"/>
      <c r="AH47" s="83"/>
      <c r="AI47" s="44">
        <f t="shared" si="37"/>
        <v>0</v>
      </c>
      <c r="AJ47" s="81"/>
      <c r="AK47" s="82"/>
      <c r="AL47" s="83"/>
      <c r="AM47" s="44">
        <f t="shared" si="38"/>
        <v>0</v>
      </c>
      <c r="AN47" s="81"/>
      <c r="AO47" s="82"/>
      <c r="AP47" s="83"/>
      <c r="AQ47" s="44">
        <f t="shared" si="39"/>
        <v>0</v>
      </c>
      <c r="AR47" s="81"/>
      <c r="AS47" s="82"/>
      <c r="AT47" s="83"/>
      <c r="AU47" s="44">
        <f t="shared" si="40"/>
        <v>0</v>
      </c>
      <c r="AV47" s="81"/>
      <c r="AW47" s="82"/>
      <c r="AX47" s="83"/>
      <c r="AY47" s="44">
        <f t="shared" si="41"/>
        <v>0</v>
      </c>
      <c r="AZ47" s="81"/>
      <c r="BA47" s="82"/>
      <c r="BB47" s="83"/>
      <c r="BC47" s="44">
        <f t="shared" si="42"/>
        <v>0</v>
      </c>
      <c r="BD47" s="81"/>
      <c r="BE47" s="82"/>
      <c r="BF47" s="83"/>
      <c r="BG47" s="44">
        <f t="shared" si="43"/>
        <v>0</v>
      </c>
      <c r="BH47" s="81"/>
      <c r="BI47" s="82"/>
      <c r="BJ47" s="83"/>
      <c r="BK47" s="44">
        <f t="shared" si="44"/>
        <v>0</v>
      </c>
    </row>
    <row r="48" spans="1:63" ht="14.25" customHeight="1" x14ac:dyDescent="0.25">
      <c r="A48" s="94">
        <f ca="1">COUNTIF(Lid!B:B,"=*"&amp;$B$35&amp;"*") -COUNTIF(B36:B47,"&gt;''")</f>
        <v>597</v>
      </c>
      <c r="B48" s="95" t="str">
        <f ca="1">IF( A48 = 0, "", "Another " &amp; A48 &amp; " results … ")</f>
        <v xml:space="preserve">Another 597 results … </v>
      </c>
      <c r="C48" s="42"/>
      <c r="D48" s="35">
        <v>14</v>
      </c>
      <c r="E48" s="84"/>
      <c r="F48" s="128"/>
      <c r="G48" s="48" t="str">
        <f t="shared" si="27"/>
        <v/>
      </c>
      <c r="H48" s="25" t="str">
        <f t="array" ref="H48">IF(I48="","",IFERROR(INDEX(Lid!$F:$F,MATCH($E48,Lid!$A:$A,0)),""))</f>
        <v/>
      </c>
      <c r="I48" s="93" t="str">
        <f t="shared" si="28"/>
        <v/>
      </c>
      <c r="J48" s="48" t="str">
        <f t="shared" si="29"/>
        <v/>
      </c>
      <c r="K48" s="25" t="str">
        <f t="array" ref="K48">IF(I48="","",IFERROR($D$6 &amp; " " &amp;INDEX(Lid!$B:$B,MATCH($E48,Lid!$A:$A,0)),""))</f>
        <v/>
      </c>
      <c r="L48" s="44" t="str">
        <f t="shared" si="30"/>
        <v/>
      </c>
      <c r="M48" s="44" t="str">
        <f t="shared" si="31"/>
        <v/>
      </c>
      <c r="N48" s="44" t="str">
        <f t="shared" si="32"/>
        <v/>
      </c>
      <c r="O48" s="42"/>
      <c r="P48" s="81"/>
      <c r="Q48" s="82"/>
      <c r="R48" s="83"/>
      <c r="S48" s="44">
        <f t="shared" si="33"/>
        <v>0</v>
      </c>
      <c r="T48" s="81"/>
      <c r="U48" s="82"/>
      <c r="V48" s="83"/>
      <c r="W48" s="44">
        <f t="shared" si="34"/>
        <v>0</v>
      </c>
      <c r="X48" s="81"/>
      <c r="Y48" s="82"/>
      <c r="Z48" s="83"/>
      <c r="AA48" s="44">
        <f t="shared" si="35"/>
        <v>0</v>
      </c>
      <c r="AB48" s="81"/>
      <c r="AC48" s="82"/>
      <c r="AD48" s="83"/>
      <c r="AE48" s="44">
        <f t="shared" si="36"/>
        <v>0</v>
      </c>
      <c r="AF48" s="81"/>
      <c r="AG48" s="82"/>
      <c r="AH48" s="83"/>
      <c r="AI48" s="44">
        <f t="shared" si="37"/>
        <v>0</v>
      </c>
      <c r="AJ48" s="81"/>
      <c r="AK48" s="82"/>
      <c r="AL48" s="83"/>
      <c r="AM48" s="44">
        <f t="shared" si="38"/>
        <v>0</v>
      </c>
      <c r="AN48" s="81"/>
      <c r="AO48" s="82"/>
      <c r="AP48" s="83"/>
      <c r="AQ48" s="44">
        <f t="shared" si="39"/>
        <v>0</v>
      </c>
      <c r="AR48" s="81"/>
      <c r="AS48" s="82"/>
      <c r="AT48" s="83"/>
      <c r="AU48" s="44">
        <f t="shared" si="40"/>
        <v>0</v>
      </c>
      <c r="AV48" s="81"/>
      <c r="AW48" s="82"/>
      <c r="AX48" s="83"/>
      <c r="AY48" s="44">
        <f t="shared" si="41"/>
        <v>0</v>
      </c>
      <c r="AZ48" s="81"/>
      <c r="BA48" s="82"/>
      <c r="BB48" s="83"/>
      <c r="BC48" s="44">
        <f t="shared" si="42"/>
        <v>0</v>
      </c>
      <c r="BD48" s="81"/>
      <c r="BE48" s="82"/>
      <c r="BF48" s="83"/>
      <c r="BG48" s="44">
        <f t="shared" si="43"/>
        <v>0</v>
      </c>
      <c r="BH48" s="81"/>
      <c r="BI48" s="82"/>
      <c r="BJ48" s="83"/>
      <c r="BK48" s="44">
        <f t="shared" si="44"/>
        <v>0</v>
      </c>
    </row>
    <row r="49" spans="1:63" ht="15" customHeight="1" x14ac:dyDescent="0.25">
      <c r="A49" s="41"/>
      <c r="B49" s="42"/>
      <c r="C49" s="42"/>
      <c r="D49" s="35">
        <v>15</v>
      </c>
      <c r="E49" s="84"/>
      <c r="F49" s="128"/>
      <c r="G49" s="48" t="str">
        <f t="shared" si="27"/>
        <v/>
      </c>
      <c r="H49" s="25" t="str">
        <f t="array" ref="H49">IF(I49="","",IFERROR(INDEX(Lid!$F:$F,MATCH($E49,Lid!$A:$A,0)),""))</f>
        <v/>
      </c>
      <c r="I49" s="93" t="str">
        <f t="shared" si="28"/>
        <v/>
      </c>
      <c r="J49" s="48" t="str">
        <f t="shared" si="29"/>
        <v/>
      </c>
      <c r="K49" s="25" t="str">
        <f t="array" ref="K49">IF(I49="","",IFERROR($D$6 &amp; " " &amp;INDEX(Lid!$B:$B,MATCH($E49,Lid!$A:$A,0)),""))</f>
        <v/>
      </c>
      <c r="L49" s="44" t="str">
        <f t="shared" si="30"/>
        <v/>
      </c>
      <c r="M49" s="44" t="str">
        <f t="shared" si="31"/>
        <v/>
      </c>
      <c r="N49" s="44" t="str">
        <f t="shared" si="32"/>
        <v/>
      </c>
      <c r="O49" s="42"/>
      <c r="P49" s="81"/>
      <c r="Q49" s="82"/>
      <c r="R49" s="83"/>
      <c r="S49" s="44">
        <f t="shared" si="33"/>
        <v>0</v>
      </c>
      <c r="T49" s="81"/>
      <c r="U49" s="82"/>
      <c r="V49" s="83"/>
      <c r="W49" s="44">
        <f t="shared" si="34"/>
        <v>0</v>
      </c>
      <c r="X49" s="81"/>
      <c r="Y49" s="82"/>
      <c r="Z49" s="83"/>
      <c r="AA49" s="44">
        <f t="shared" si="35"/>
        <v>0</v>
      </c>
      <c r="AB49" s="81"/>
      <c r="AC49" s="82"/>
      <c r="AD49" s="83"/>
      <c r="AE49" s="44">
        <f t="shared" si="36"/>
        <v>0</v>
      </c>
      <c r="AF49" s="81"/>
      <c r="AG49" s="82"/>
      <c r="AH49" s="83"/>
      <c r="AI49" s="44">
        <f t="shared" si="37"/>
        <v>0</v>
      </c>
      <c r="AJ49" s="81"/>
      <c r="AK49" s="82"/>
      <c r="AL49" s="83"/>
      <c r="AM49" s="44">
        <f t="shared" si="38"/>
        <v>0</v>
      </c>
      <c r="AN49" s="81"/>
      <c r="AO49" s="82"/>
      <c r="AP49" s="83"/>
      <c r="AQ49" s="44">
        <f t="shared" si="39"/>
        <v>0</v>
      </c>
      <c r="AR49" s="81"/>
      <c r="AS49" s="82"/>
      <c r="AT49" s="83"/>
      <c r="AU49" s="44">
        <f t="shared" si="40"/>
        <v>0</v>
      </c>
      <c r="AV49" s="81"/>
      <c r="AW49" s="82"/>
      <c r="AX49" s="83"/>
      <c r="AY49" s="44">
        <f t="shared" si="41"/>
        <v>0</v>
      </c>
      <c r="AZ49" s="81"/>
      <c r="BA49" s="82"/>
      <c r="BB49" s="83"/>
      <c r="BC49" s="44">
        <f t="shared" si="42"/>
        <v>0</v>
      </c>
      <c r="BD49" s="81"/>
      <c r="BE49" s="82"/>
      <c r="BF49" s="83"/>
      <c r="BG49" s="44">
        <f t="shared" si="43"/>
        <v>0</v>
      </c>
      <c r="BH49" s="81"/>
      <c r="BI49" s="82"/>
      <c r="BJ49" s="83"/>
      <c r="BK49" s="44">
        <f t="shared" si="44"/>
        <v>0</v>
      </c>
    </row>
    <row r="50" spans="1:63" ht="14.25" customHeight="1" x14ac:dyDescent="0.25">
      <c r="A50" s="41"/>
      <c r="B50" s="28" t="s">
        <v>2378</v>
      </c>
      <c r="C50" s="42"/>
      <c r="D50" s="35">
        <v>16</v>
      </c>
      <c r="E50" s="84"/>
      <c r="F50" s="128"/>
      <c r="G50" s="48" t="str">
        <f t="shared" si="27"/>
        <v/>
      </c>
      <c r="H50" s="25" t="str">
        <f t="array" ref="H50">IF(I50="","",IFERROR(INDEX(Lid!$F:$F,MATCH($E50,Lid!$A:$A,0)),""))</f>
        <v/>
      </c>
      <c r="I50" s="93" t="str">
        <f t="shared" si="28"/>
        <v/>
      </c>
      <c r="J50" s="48" t="str">
        <f t="shared" si="29"/>
        <v/>
      </c>
      <c r="K50" s="25" t="str">
        <f t="array" ref="K50">IF(I50="","",IFERROR($D$6 &amp; " " &amp;INDEX(Lid!$B:$B,MATCH($E50,Lid!$A:$A,0)),""))</f>
        <v/>
      </c>
      <c r="L50" s="44" t="str">
        <f t="shared" si="30"/>
        <v/>
      </c>
      <c r="M50" s="44" t="str">
        <f t="shared" si="31"/>
        <v/>
      </c>
      <c r="N50" s="44" t="str">
        <f t="shared" si="32"/>
        <v/>
      </c>
      <c r="O50" s="42"/>
      <c r="P50" s="81"/>
      <c r="Q50" s="82"/>
      <c r="R50" s="83"/>
      <c r="S50" s="44">
        <f t="shared" si="33"/>
        <v>0</v>
      </c>
      <c r="T50" s="81"/>
      <c r="U50" s="82"/>
      <c r="V50" s="83"/>
      <c r="W50" s="44">
        <f t="shared" si="34"/>
        <v>0</v>
      </c>
      <c r="X50" s="81"/>
      <c r="Y50" s="82"/>
      <c r="Z50" s="83"/>
      <c r="AA50" s="44">
        <f t="shared" si="35"/>
        <v>0</v>
      </c>
      <c r="AB50" s="81"/>
      <c r="AC50" s="82"/>
      <c r="AD50" s="83"/>
      <c r="AE50" s="44">
        <f t="shared" si="36"/>
        <v>0</v>
      </c>
      <c r="AF50" s="81"/>
      <c r="AG50" s="82"/>
      <c r="AH50" s="83"/>
      <c r="AI50" s="44">
        <f t="shared" si="37"/>
        <v>0</v>
      </c>
      <c r="AJ50" s="81"/>
      <c r="AK50" s="82"/>
      <c r="AL50" s="83"/>
      <c r="AM50" s="44">
        <f t="shared" si="38"/>
        <v>0</v>
      </c>
      <c r="AN50" s="81"/>
      <c r="AO50" s="82"/>
      <c r="AP50" s="83"/>
      <c r="AQ50" s="44">
        <f t="shared" si="39"/>
        <v>0</v>
      </c>
      <c r="AR50" s="81"/>
      <c r="AS50" s="82"/>
      <c r="AT50" s="83"/>
      <c r="AU50" s="44">
        <f t="shared" si="40"/>
        <v>0</v>
      </c>
      <c r="AV50" s="81"/>
      <c r="AW50" s="82"/>
      <c r="AX50" s="83"/>
      <c r="AY50" s="44">
        <f t="shared" si="41"/>
        <v>0</v>
      </c>
      <c r="AZ50" s="81"/>
      <c r="BA50" s="82"/>
      <c r="BB50" s="83"/>
      <c r="BC50" s="44">
        <f t="shared" si="42"/>
        <v>0</v>
      </c>
      <c r="BD50" s="81"/>
      <c r="BE50" s="82"/>
      <c r="BF50" s="83"/>
      <c r="BG50" s="44">
        <f t="shared" si="43"/>
        <v>0</v>
      </c>
      <c r="BH50" s="81"/>
      <c r="BI50" s="82"/>
      <c r="BJ50" s="83"/>
      <c r="BK50" s="44">
        <f t="shared" si="44"/>
        <v>0</v>
      </c>
    </row>
    <row r="51" spans="1:63" ht="14.25" customHeight="1" x14ac:dyDescent="0.25">
      <c r="A51" s="91">
        <v>1</v>
      </c>
      <c r="B51" s="92" t="s">
        <v>2379</v>
      </c>
      <c r="C51" s="42"/>
      <c r="D51" s="35">
        <v>17</v>
      </c>
      <c r="E51" s="84"/>
      <c r="F51" s="128"/>
      <c r="G51" s="48" t="str">
        <f t="shared" si="27"/>
        <v/>
      </c>
      <c r="H51" s="25" t="str">
        <f t="array" ref="H51">IF(I51="","",IFERROR(INDEX(Lid!$F:$F,MATCH($E51,Lid!$A:$A,0)),""))</f>
        <v/>
      </c>
      <c r="I51" s="93" t="str">
        <f t="shared" si="28"/>
        <v/>
      </c>
      <c r="J51" s="48" t="str">
        <f t="shared" si="29"/>
        <v/>
      </c>
      <c r="K51" s="25" t="str">
        <f t="array" ref="K51">IF(I51="","",IFERROR($D$6 &amp; " " &amp;INDEX(Lid!$B:$B,MATCH($E51,Lid!$A:$A,0)),""))</f>
        <v/>
      </c>
      <c r="L51" s="44" t="str">
        <f t="shared" si="30"/>
        <v/>
      </c>
      <c r="M51" s="44" t="str">
        <f t="shared" si="31"/>
        <v/>
      </c>
      <c r="N51" s="44" t="str">
        <f t="shared" si="32"/>
        <v/>
      </c>
      <c r="O51" s="42"/>
      <c r="P51" s="81"/>
      <c r="Q51" s="82"/>
      <c r="R51" s="83"/>
      <c r="S51" s="44">
        <f t="shared" si="33"/>
        <v>0</v>
      </c>
      <c r="T51" s="81"/>
      <c r="U51" s="82"/>
      <c r="V51" s="83"/>
      <c r="W51" s="44">
        <f t="shared" si="34"/>
        <v>0</v>
      </c>
      <c r="X51" s="81"/>
      <c r="Y51" s="82"/>
      <c r="Z51" s="83"/>
      <c r="AA51" s="44">
        <f t="shared" si="35"/>
        <v>0</v>
      </c>
      <c r="AB51" s="81"/>
      <c r="AC51" s="82"/>
      <c r="AD51" s="83"/>
      <c r="AE51" s="44">
        <f t="shared" si="36"/>
        <v>0</v>
      </c>
      <c r="AF51" s="81"/>
      <c r="AG51" s="82"/>
      <c r="AH51" s="83"/>
      <c r="AI51" s="44">
        <f t="shared" si="37"/>
        <v>0</v>
      </c>
      <c r="AJ51" s="81"/>
      <c r="AK51" s="82"/>
      <c r="AL51" s="83"/>
      <c r="AM51" s="44">
        <f t="shared" si="38"/>
        <v>0</v>
      </c>
      <c r="AN51" s="81"/>
      <c r="AO51" s="82"/>
      <c r="AP51" s="83"/>
      <c r="AQ51" s="44">
        <f t="shared" si="39"/>
        <v>0</v>
      </c>
      <c r="AR51" s="81"/>
      <c r="AS51" s="82"/>
      <c r="AT51" s="83"/>
      <c r="AU51" s="44">
        <f t="shared" si="40"/>
        <v>0</v>
      </c>
      <c r="AV51" s="81"/>
      <c r="AW51" s="82"/>
      <c r="AX51" s="83"/>
      <c r="AY51" s="44">
        <f t="shared" si="41"/>
        <v>0</v>
      </c>
      <c r="AZ51" s="81"/>
      <c r="BA51" s="82"/>
      <c r="BB51" s="83"/>
      <c r="BC51" s="44">
        <f t="shared" si="42"/>
        <v>0</v>
      </c>
      <c r="BD51" s="81"/>
      <c r="BE51" s="82"/>
      <c r="BF51" s="83"/>
      <c r="BG51" s="44">
        <f t="shared" si="43"/>
        <v>0</v>
      </c>
      <c r="BH51" s="81"/>
      <c r="BI51" s="82"/>
      <c r="BJ51" s="83"/>
      <c r="BK51" s="44">
        <f t="shared" si="44"/>
        <v>0</v>
      </c>
    </row>
    <row r="52" spans="1:63" ht="14.25" customHeight="1" x14ac:dyDescent="0.25">
      <c r="A52" s="94">
        <f t="shared" ref="A52:A68" ca="1" si="46">IFERROR(MATCH("*"&amp;$B$51&amp;"*",INDIRECT("GBK!B" &amp; A51 + 1 &amp;":B99999"),0)+A51,"")</f>
        <v>19</v>
      </c>
      <c r="B52" s="32" t="str">
        <f t="array" aca="1" ref="B52" ca="1">IFERROR(INDEX(GBK!A:A,A52) &amp; " - " &amp; INDEX(GBK!B:B,A52),"")</f>
        <v>0193 - Schulties (0.49 per stuk)</v>
      </c>
      <c r="C52" s="42"/>
      <c r="D52" s="35">
        <v>18</v>
      </c>
      <c r="E52" s="84"/>
      <c r="F52" s="128"/>
      <c r="G52" s="48" t="str">
        <f t="shared" si="27"/>
        <v/>
      </c>
      <c r="H52" s="25" t="str">
        <f t="array" ref="H52">IF(I52="","",IFERROR(INDEX(Lid!$F:$F,MATCH($E52,Lid!$A:$A,0)),""))</f>
        <v/>
      </c>
      <c r="I52" s="93" t="str">
        <f t="shared" si="28"/>
        <v/>
      </c>
      <c r="J52" s="48" t="str">
        <f t="shared" si="29"/>
        <v/>
      </c>
      <c r="K52" s="25" t="str">
        <f t="array" ref="K52">IF(I52="","",IFERROR($D$6 &amp; " " &amp;INDEX(Lid!$B:$B,MATCH($E52,Lid!$A:$A,0)),""))</f>
        <v/>
      </c>
      <c r="L52" s="44" t="str">
        <f t="shared" si="30"/>
        <v/>
      </c>
      <c r="M52" s="44" t="str">
        <f t="shared" si="31"/>
        <v/>
      </c>
      <c r="N52" s="44" t="str">
        <f t="shared" si="32"/>
        <v/>
      </c>
      <c r="O52" s="42"/>
      <c r="P52" s="81"/>
      <c r="Q52" s="82"/>
      <c r="R52" s="83"/>
      <c r="S52" s="44">
        <f t="shared" si="33"/>
        <v>0</v>
      </c>
      <c r="T52" s="81"/>
      <c r="U52" s="82"/>
      <c r="V52" s="83"/>
      <c r="W52" s="44">
        <f t="shared" si="34"/>
        <v>0</v>
      </c>
      <c r="X52" s="81"/>
      <c r="Y52" s="82"/>
      <c r="Z52" s="83"/>
      <c r="AA52" s="44">
        <f t="shared" si="35"/>
        <v>0</v>
      </c>
      <c r="AB52" s="81"/>
      <c r="AC52" s="82"/>
      <c r="AD52" s="83"/>
      <c r="AE52" s="44">
        <f t="shared" si="36"/>
        <v>0</v>
      </c>
      <c r="AF52" s="81"/>
      <c r="AG52" s="82"/>
      <c r="AH52" s="83"/>
      <c r="AI52" s="44">
        <f t="shared" si="37"/>
        <v>0</v>
      </c>
      <c r="AJ52" s="81"/>
      <c r="AK52" s="82"/>
      <c r="AL52" s="83"/>
      <c r="AM52" s="44">
        <f t="shared" si="38"/>
        <v>0</v>
      </c>
      <c r="AN52" s="81"/>
      <c r="AO52" s="82"/>
      <c r="AP52" s="83"/>
      <c r="AQ52" s="44">
        <f t="shared" si="39"/>
        <v>0</v>
      </c>
      <c r="AR52" s="81"/>
      <c r="AS52" s="82"/>
      <c r="AT52" s="83"/>
      <c r="AU52" s="44">
        <f t="shared" si="40"/>
        <v>0</v>
      </c>
      <c r="AV52" s="81"/>
      <c r="AW52" s="82"/>
      <c r="AX52" s="83"/>
      <c r="AY52" s="44">
        <f t="shared" si="41"/>
        <v>0</v>
      </c>
      <c r="AZ52" s="81"/>
      <c r="BA52" s="82"/>
      <c r="BB52" s="83"/>
      <c r="BC52" s="44">
        <f t="shared" si="42"/>
        <v>0</v>
      </c>
      <c r="BD52" s="81"/>
      <c r="BE52" s="82"/>
      <c r="BF52" s="83"/>
      <c r="BG52" s="44">
        <f t="shared" si="43"/>
        <v>0</v>
      </c>
      <c r="BH52" s="81"/>
      <c r="BI52" s="82"/>
      <c r="BJ52" s="83"/>
      <c r="BK52" s="44">
        <f t="shared" si="44"/>
        <v>0</v>
      </c>
    </row>
    <row r="53" spans="1:63" ht="14.25" customHeight="1" x14ac:dyDescent="0.25">
      <c r="A53" s="94" t="str">
        <f t="shared" ca="1" si="46"/>
        <v/>
      </c>
      <c r="B53" s="32" t="str">
        <f t="array" aca="1" ref="B53" ca="1">IFERROR(INDEX(GBK!A:A,A53) &amp; " - " &amp; INDEX(GBK!B:B,A53),"")</f>
        <v/>
      </c>
      <c r="C53" s="42"/>
      <c r="D53" s="35">
        <v>19</v>
      </c>
      <c r="E53" s="84"/>
      <c r="F53" s="128"/>
      <c r="G53" s="48" t="str">
        <f t="shared" si="27"/>
        <v/>
      </c>
      <c r="H53" s="25" t="str">
        <f t="array" ref="H53">IF(I53="","",IFERROR(INDEX(Lid!$F:$F,MATCH($E53,Lid!$A:$A,0)),""))</f>
        <v/>
      </c>
      <c r="I53" s="93" t="str">
        <f t="shared" si="28"/>
        <v/>
      </c>
      <c r="J53" s="48" t="str">
        <f t="shared" si="29"/>
        <v/>
      </c>
      <c r="K53" s="25" t="str">
        <f t="array" ref="K53">IF(I53="","",IFERROR($D$6 &amp; " " &amp;INDEX(Lid!$B:$B,MATCH($E53,Lid!$A:$A,0)),""))</f>
        <v/>
      </c>
      <c r="L53" s="44" t="str">
        <f t="shared" si="30"/>
        <v/>
      </c>
      <c r="M53" s="44" t="str">
        <f t="shared" si="31"/>
        <v/>
      </c>
      <c r="N53" s="44" t="str">
        <f t="shared" si="32"/>
        <v/>
      </c>
      <c r="O53" s="42"/>
      <c r="P53" s="81"/>
      <c r="Q53" s="82"/>
      <c r="R53" s="83"/>
      <c r="S53" s="44">
        <f t="shared" si="33"/>
        <v>0</v>
      </c>
      <c r="T53" s="81"/>
      <c r="U53" s="82"/>
      <c r="V53" s="83"/>
      <c r="W53" s="44">
        <f t="shared" si="34"/>
        <v>0</v>
      </c>
      <c r="X53" s="81"/>
      <c r="Y53" s="82"/>
      <c r="Z53" s="83"/>
      <c r="AA53" s="44">
        <f t="shared" si="35"/>
        <v>0</v>
      </c>
      <c r="AB53" s="81"/>
      <c r="AC53" s="82"/>
      <c r="AD53" s="83"/>
      <c r="AE53" s="44">
        <f t="shared" si="36"/>
        <v>0</v>
      </c>
      <c r="AF53" s="81"/>
      <c r="AG53" s="82"/>
      <c r="AH53" s="83"/>
      <c r="AI53" s="44">
        <f t="shared" si="37"/>
        <v>0</v>
      </c>
      <c r="AJ53" s="81"/>
      <c r="AK53" s="82"/>
      <c r="AL53" s="83"/>
      <c r="AM53" s="44">
        <f t="shared" si="38"/>
        <v>0</v>
      </c>
      <c r="AN53" s="81"/>
      <c r="AO53" s="82"/>
      <c r="AP53" s="83"/>
      <c r="AQ53" s="44">
        <f t="shared" si="39"/>
        <v>0</v>
      </c>
      <c r="AR53" s="81"/>
      <c r="AS53" s="82"/>
      <c r="AT53" s="83"/>
      <c r="AU53" s="44">
        <f t="shared" si="40"/>
        <v>0</v>
      </c>
      <c r="AV53" s="81"/>
      <c r="AW53" s="82"/>
      <c r="AX53" s="83"/>
      <c r="AY53" s="44">
        <f t="shared" si="41"/>
        <v>0</v>
      </c>
      <c r="AZ53" s="81"/>
      <c r="BA53" s="82"/>
      <c r="BB53" s="83"/>
      <c r="BC53" s="44">
        <f t="shared" si="42"/>
        <v>0</v>
      </c>
      <c r="BD53" s="81"/>
      <c r="BE53" s="82"/>
      <c r="BF53" s="83"/>
      <c r="BG53" s="44">
        <f t="shared" si="43"/>
        <v>0</v>
      </c>
      <c r="BH53" s="81"/>
      <c r="BI53" s="82"/>
      <c r="BJ53" s="83"/>
      <c r="BK53" s="44">
        <f t="shared" si="44"/>
        <v>0</v>
      </c>
    </row>
    <row r="54" spans="1:63" ht="14.25" customHeight="1" x14ac:dyDescent="0.25">
      <c r="A54" s="94" t="str">
        <f t="shared" ca="1" si="46"/>
        <v/>
      </c>
      <c r="B54" s="32" t="str">
        <f t="array" aca="1" ref="B54" ca="1">IFERROR(INDEX(GBK!A:A,A54) &amp; " - " &amp; INDEX(GBK!B:B,A54),"")</f>
        <v/>
      </c>
      <c r="C54" s="42"/>
      <c r="D54" s="35">
        <v>20</v>
      </c>
      <c r="E54" s="84"/>
      <c r="F54" s="128"/>
      <c r="G54" s="48" t="str">
        <f t="shared" si="27"/>
        <v/>
      </c>
      <c r="H54" s="25" t="str">
        <f t="array" ref="H54">IF(I54="","",IFERROR(INDEX(Lid!$F:$F,MATCH($E54,Lid!$A:$A,0)),""))</f>
        <v/>
      </c>
      <c r="I54" s="93" t="str">
        <f t="shared" si="28"/>
        <v/>
      </c>
      <c r="J54" s="48" t="str">
        <f t="shared" si="29"/>
        <v/>
      </c>
      <c r="K54" s="25" t="str">
        <f t="array" ref="K54">IF(I54="","",IFERROR($D$6 &amp; " " &amp;INDEX(Lid!$B:$B,MATCH($E54,Lid!$A:$A,0)),""))</f>
        <v/>
      </c>
      <c r="L54" s="44" t="str">
        <f t="shared" si="30"/>
        <v/>
      </c>
      <c r="M54" s="44" t="str">
        <f t="shared" si="31"/>
        <v/>
      </c>
      <c r="N54" s="44" t="str">
        <f t="shared" si="32"/>
        <v/>
      </c>
      <c r="O54" s="42"/>
      <c r="P54" s="81"/>
      <c r="Q54" s="82"/>
      <c r="R54" s="83"/>
      <c r="S54" s="44">
        <f t="shared" si="33"/>
        <v>0</v>
      </c>
      <c r="T54" s="81"/>
      <c r="U54" s="82"/>
      <c r="V54" s="83"/>
      <c r="W54" s="44">
        <f t="shared" si="34"/>
        <v>0</v>
      </c>
      <c r="X54" s="81"/>
      <c r="Y54" s="82"/>
      <c r="Z54" s="83"/>
      <c r="AA54" s="44">
        <f t="shared" si="35"/>
        <v>0</v>
      </c>
      <c r="AB54" s="81"/>
      <c r="AC54" s="82"/>
      <c r="AD54" s="83"/>
      <c r="AE54" s="44">
        <f t="shared" si="36"/>
        <v>0</v>
      </c>
      <c r="AF54" s="81"/>
      <c r="AG54" s="82"/>
      <c r="AH54" s="83"/>
      <c r="AI54" s="44">
        <f t="shared" si="37"/>
        <v>0</v>
      </c>
      <c r="AJ54" s="81"/>
      <c r="AK54" s="82"/>
      <c r="AL54" s="83"/>
      <c r="AM54" s="44">
        <f t="shared" si="38"/>
        <v>0</v>
      </c>
      <c r="AN54" s="81"/>
      <c r="AO54" s="82"/>
      <c r="AP54" s="83"/>
      <c r="AQ54" s="44">
        <f t="shared" si="39"/>
        <v>0</v>
      </c>
      <c r="AR54" s="81"/>
      <c r="AS54" s="82"/>
      <c r="AT54" s="83"/>
      <c r="AU54" s="44">
        <f t="shared" si="40"/>
        <v>0</v>
      </c>
      <c r="AV54" s="81"/>
      <c r="AW54" s="82"/>
      <c r="AX54" s="83"/>
      <c r="AY54" s="44">
        <f t="shared" si="41"/>
        <v>0</v>
      </c>
      <c r="AZ54" s="81"/>
      <c r="BA54" s="82"/>
      <c r="BB54" s="83"/>
      <c r="BC54" s="44">
        <f t="shared" si="42"/>
        <v>0</v>
      </c>
      <c r="BD54" s="81"/>
      <c r="BE54" s="82"/>
      <c r="BF54" s="83"/>
      <c r="BG54" s="44">
        <f t="shared" si="43"/>
        <v>0</v>
      </c>
      <c r="BH54" s="81"/>
      <c r="BI54" s="82"/>
      <c r="BJ54" s="83"/>
      <c r="BK54" s="44">
        <f t="shared" si="44"/>
        <v>0</v>
      </c>
    </row>
    <row r="55" spans="1:63" ht="14.25" customHeight="1" x14ac:dyDescent="0.25">
      <c r="A55" s="94" t="str">
        <f t="shared" ca="1" si="46"/>
        <v/>
      </c>
      <c r="B55" s="32" t="str">
        <f t="array" aca="1" ref="B55" ca="1">IFERROR(INDEX(GBK!A:A,A55) &amp; " - " &amp; INDEX(GBK!B:B,A55),"")</f>
        <v/>
      </c>
      <c r="C55" s="42"/>
      <c r="D55" s="35">
        <v>21</v>
      </c>
      <c r="E55" s="84"/>
      <c r="F55" s="128"/>
      <c r="G55" s="48" t="str">
        <f t="shared" si="27"/>
        <v/>
      </c>
      <c r="H55" s="25" t="str">
        <f t="array" ref="H55">IF(I55="","",IFERROR(INDEX(Lid!$F:$F,MATCH($E55,Lid!$A:$A,0)),""))</f>
        <v/>
      </c>
      <c r="I55" s="93" t="str">
        <f t="shared" si="28"/>
        <v/>
      </c>
      <c r="J55" s="48" t="str">
        <f t="shared" si="29"/>
        <v/>
      </c>
      <c r="K55" s="25" t="str">
        <f t="array" ref="K55">IF(I55="","",IFERROR($D$6 &amp; " " &amp;INDEX(Lid!$B:$B,MATCH($E55,Lid!$A:$A,0)),""))</f>
        <v/>
      </c>
      <c r="L55" s="44" t="str">
        <f t="shared" si="30"/>
        <v/>
      </c>
      <c r="M55" s="44" t="str">
        <f t="shared" si="31"/>
        <v/>
      </c>
      <c r="N55" s="44" t="str">
        <f t="shared" si="32"/>
        <v/>
      </c>
      <c r="O55" s="42"/>
      <c r="P55" s="81"/>
      <c r="Q55" s="82"/>
      <c r="R55" s="83"/>
      <c r="S55" s="44">
        <f t="shared" si="33"/>
        <v>0</v>
      </c>
      <c r="T55" s="81"/>
      <c r="U55" s="82"/>
      <c r="V55" s="83"/>
      <c r="W55" s="44">
        <f t="shared" si="34"/>
        <v>0</v>
      </c>
      <c r="X55" s="81"/>
      <c r="Y55" s="82"/>
      <c r="Z55" s="83"/>
      <c r="AA55" s="44">
        <f t="shared" si="35"/>
        <v>0</v>
      </c>
      <c r="AB55" s="81"/>
      <c r="AC55" s="82"/>
      <c r="AD55" s="83"/>
      <c r="AE55" s="44">
        <f t="shared" si="36"/>
        <v>0</v>
      </c>
      <c r="AF55" s="81"/>
      <c r="AG55" s="82"/>
      <c r="AH55" s="83"/>
      <c r="AI55" s="44">
        <f t="shared" si="37"/>
        <v>0</v>
      </c>
      <c r="AJ55" s="81"/>
      <c r="AK55" s="82"/>
      <c r="AL55" s="83"/>
      <c r="AM55" s="44">
        <f t="shared" si="38"/>
        <v>0</v>
      </c>
      <c r="AN55" s="81"/>
      <c r="AO55" s="82"/>
      <c r="AP55" s="83"/>
      <c r="AQ55" s="44">
        <f t="shared" si="39"/>
        <v>0</v>
      </c>
      <c r="AR55" s="81"/>
      <c r="AS55" s="82"/>
      <c r="AT55" s="83"/>
      <c r="AU55" s="44">
        <f t="shared" si="40"/>
        <v>0</v>
      </c>
      <c r="AV55" s="81"/>
      <c r="AW55" s="82"/>
      <c r="AX55" s="83"/>
      <c r="AY55" s="44">
        <f t="shared" si="41"/>
        <v>0</v>
      </c>
      <c r="AZ55" s="81"/>
      <c r="BA55" s="82"/>
      <c r="BB55" s="83"/>
      <c r="BC55" s="44">
        <f t="shared" si="42"/>
        <v>0</v>
      </c>
      <c r="BD55" s="81"/>
      <c r="BE55" s="82"/>
      <c r="BF55" s="83"/>
      <c r="BG55" s="44">
        <f t="shared" si="43"/>
        <v>0</v>
      </c>
      <c r="BH55" s="81"/>
      <c r="BI55" s="82"/>
      <c r="BJ55" s="83"/>
      <c r="BK55" s="44">
        <f t="shared" si="44"/>
        <v>0</v>
      </c>
    </row>
    <row r="56" spans="1:63" ht="14.25" customHeight="1" x14ac:dyDescent="0.25">
      <c r="A56" s="94" t="str">
        <f t="shared" ca="1" si="46"/>
        <v/>
      </c>
      <c r="B56" s="32" t="str">
        <f t="array" aca="1" ref="B56" ca="1">IFERROR(INDEX(GBK!A:A,A56) &amp; " - " &amp; INDEX(GBK!B:B,A56),"")</f>
        <v/>
      </c>
      <c r="C56" s="42"/>
      <c r="D56" s="35">
        <v>22</v>
      </c>
      <c r="E56" s="84"/>
      <c r="F56" s="128"/>
      <c r="G56" s="48" t="str">
        <f t="shared" si="27"/>
        <v/>
      </c>
      <c r="H56" s="25" t="str">
        <f t="array" ref="H56">IF(I56="","",IFERROR(INDEX(Lid!$F:$F,MATCH($E56,Lid!$A:$A,0)),""))</f>
        <v/>
      </c>
      <c r="I56" s="93" t="str">
        <f t="shared" si="28"/>
        <v/>
      </c>
      <c r="J56" s="48" t="str">
        <f t="shared" si="29"/>
        <v/>
      </c>
      <c r="K56" s="25" t="str">
        <f t="array" ref="K56">IF(I56="","",IFERROR($D$6 &amp; " " &amp;INDEX(Lid!$B:$B,MATCH($E56,Lid!$A:$A,0)),""))</f>
        <v/>
      </c>
      <c r="L56" s="44" t="str">
        <f t="shared" si="30"/>
        <v/>
      </c>
      <c r="M56" s="44" t="str">
        <f t="shared" si="31"/>
        <v/>
      </c>
      <c r="N56" s="44" t="str">
        <f t="shared" si="32"/>
        <v/>
      </c>
      <c r="O56" s="42"/>
      <c r="P56" s="81"/>
      <c r="Q56" s="82"/>
      <c r="R56" s="83"/>
      <c r="S56" s="44">
        <f t="shared" si="33"/>
        <v>0</v>
      </c>
      <c r="T56" s="81"/>
      <c r="U56" s="82"/>
      <c r="V56" s="83"/>
      <c r="W56" s="44">
        <f t="shared" si="34"/>
        <v>0</v>
      </c>
      <c r="X56" s="81"/>
      <c r="Y56" s="82"/>
      <c r="Z56" s="83"/>
      <c r="AA56" s="44">
        <f t="shared" si="35"/>
        <v>0</v>
      </c>
      <c r="AB56" s="81"/>
      <c r="AC56" s="82"/>
      <c r="AD56" s="83"/>
      <c r="AE56" s="44">
        <f t="shared" si="36"/>
        <v>0</v>
      </c>
      <c r="AF56" s="81"/>
      <c r="AG56" s="82"/>
      <c r="AH56" s="83"/>
      <c r="AI56" s="44">
        <f t="shared" si="37"/>
        <v>0</v>
      </c>
      <c r="AJ56" s="81"/>
      <c r="AK56" s="82"/>
      <c r="AL56" s="83"/>
      <c r="AM56" s="44">
        <f t="shared" si="38"/>
        <v>0</v>
      </c>
      <c r="AN56" s="81"/>
      <c r="AO56" s="82"/>
      <c r="AP56" s="83"/>
      <c r="AQ56" s="44">
        <f t="shared" si="39"/>
        <v>0</v>
      </c>
      <c r="AR56" s="81"/>
      <c r="AS56" s="82"/>
      <c r="AT56" s="83"/>
      <c r="AU56" s="44">
        <f t="shared" si="40"/>
        <v>0</v>
      </c>
      <c r="AV56" s="81"/>
      <c r="AW56" s="82"/>
      <c r="AX56" s="83"/>
      <c r="AY56" s="44">
        <f t="shared" si="41"/>
        <v>0</v>
      </c>
      <c r="AZ56" s="81"/>
      <c r="BA56" s="82"/>
      <c r="BB56" s="83"/>
      <c r="BC56" s="44">
        <f t="shared" si="42"/>
        <v>0</v>
      </c>
      <c r="BD56" s="81"/>
      <c r="BE56" s="82"/>
      <c r="BF56" s="83"/>
      <c r="BG56" s="44">
        <f t="shared" si="43"/>
        <v>0</v>
      </c>
      <c r="BH56" s="81"/>
      <c r="BI56" s="82"/>
      <c r="BJ56" s="83"/>
      <c r="BK56" s="44">
        <f t="shared" si="44"/>
        <v>0</v>
      </c>
    </row>
    <row r="57" spans="1:63" ht="14.25" customHeight="1" x14ac:dyDescent="0.25">
      <c r="A57" s="94" t="str">
        <f t="shared" ca="1" si="46"/>
        <v/>
      </c>
      <c r="B57" s="32" t="str">
        <f t="array" aca="1" ref="B57" ca="1">IFERROR(INDEX(GBK!A:A,A57) &amp; " - " &amp; INDEX(GBK!B:B,A57),"")</f>
        <v/>
      </c>
      <c r="C57" s="42"/>
      <c r="D57" s="35">
        <v>23</v>
      </c>
      <c r="E57" s="84"/>
      <c r="F57" s="128"/>
      <c r="G57" s="48" t="str">
        <f t="shared" si="27"/>
        <v/>
      </c>
      <c r="H57" s="25" t="str">
        <f t="array" ref="H57">IF(I57="","",IFERROR(INDEX(Lid!$F:$F,MATCH($E57,Lid!$A:$A,0)),""))</f>
        <v/>
      </c>
      <c r="I57" s="93" t="str">
        <f t="shared" si="28"/>
        <v/>
      </c>
      <c r="J57" s="48" t="str">
        <f t="shared" si="29"/>
        <v/>
      </c>
      <c r="K57" s="25" t="str">
        <f t="array" ref="K57">IF(I57="","",IFERROR($D$6 &amp; " " &amp;INDEX(Lid!$B:$B,MATCH($E57,Lid!$A:$A,0)),""))</f>
        <v/>
      </c>
      <c r="L57" s="44" t="str">
        <f t="shared" si="30"/>
        <v/>
      </c>
      <c r="M57" s="44" t="str">
        <f t="shared" si="31"/>
        <v/>
      </c>
      <c r="N57" s="44" t="str">
        <f t="shared" si="32"/>
        <v/>
      </c>
      <c r="O57" s="42"/>
      <c r="P57" s="81"/>
      <c r="Q57" s="82"/>
      <c r="R57" s="83"/>
      <c r="S57" s="44">
        <f t="shared" si="33"/>
        <v>0</v>
      </c>
      <c r="T57" s="81"/>
      <c r="U57" s="82"/>
      <c r="V57" s="83"/>
      <c r="W57" s="44">
        <f t="shared" si="34"/>
        <v>0</v>
      </c>
      <c r="X57" s="81"/>
      <c r="Y57" s="82"/>
      <c r="Z57" s="83"/>
      <c r="AA57" s="44">
        <f t="shared" si="35"/>
        <v>0</v>
      </c>
      <c r="AB57" s="81"/>
      <c r="AC57" s="82"/>
      <c r="AD57" s="83"/>
      <c r="AE57" s="44">
        <f t="shared" si="36"/>
        <v>0</v>
      </c>
      <c r="AF57" s="81"/>
      <c r="AG57" s="82"/>
      <c r="AH57" s="83"/>
      <c r="AI57" s="44">
        <f t="shared" si="37"/>
        <v>0</v>
      </c>
      <c r="AJ57" s="81"/>
      <c r="AK57" s="82"/>
      <c r="AL57" s="83"/>
      <c r="AM57" s="44">
        <f t="shared" si="38"/>
        <v>0</v>
      </c>
      <c r="AN57" s="81"/>
      <c r="AO57" s="82"/>
      <c r="AP57" s="83"/>
      <c r="AQ57" s="44">
        <f t="shared" si="39"/>
        <v>0</v>
      </c>
      <c r="AR57" s="81"/>
      <c r="AS57" s="82"/>
      <c r="AT57" s="83"/>
      <c r="AU57" s="44">
        <f t="shared" si="40"/>
        <v>0</v>
      </c>
      <c r="AV57" s="81"/>
      <c r="AW57" s="82"/>
      <c r="AX57" s="83"/>
      <c r="AY57" s="44">
        <f t="shared" si="41"/>
        <v>0</v>
      </c>
      <c r="AZ57" s="81"/>
      <c r="BA57" s="82"/>
      <c r="BB57" s="83"/>
      <c r="BC57" s="44">
        <f t="shared" si="42"/>
        <v>0</v>
      </c>
      <c r="BD57" s="81"/>
      <c r="BE57" s="82"/>
      <c r="BF57" s="83"/>
      <c r="BG57" s="44">
        <f t="shared" si="43"/>
        <v>0</v>
      </c>
      <c r="BH57" s="81"/>
      <c r="BI57" s="82"/>
      <c r="BJ57" s="83"/>
      <c r="BK57" s="44">
        <f t="shared" si="44"/>
        <v>0</v>
      </c>
    </row>
    <row r="58" spans="1:63" ht="14.25" customHeight="1" x14ac:dyDescent="0.25">
      <c r="A58" s="94" t="str">
        <f t="shared" ca="1" si="46"/>
        <v/>
      </c>
      <c r="B58" s="32" t="str">
        <f t="array" aca="1" ref="B58" ca="1">IFERROR(INDEX(GBK!A:A,A58) &amp; " - " &amp; INDEX(GBK!B:B,A58),"")</f>
        <v/>
      </c>
      <c r="C58" s="42"/>
      <c r="D58" s="35">
        <v>24</v>
      </c>
      <c r="E58" s="84"/>
      <c r="F58" s="128"/>
      <c r="G58" s="48" t="str">
        <f t="shared" si="27"/>
        <v/>
      </c>
      <c r="H58" s="25" t="str">
        <f t="array" ref="H58">IF(I58="","",IFERROR(INDEX(Lid!$F:$F,MATCH($E58,Lid!$A:$A,0)),""))</f>
        <v/>
      </c>
      <c r="I58" s="93" t="str">
        <f t="shared" si="28"/>
        <v/>
      </c>
      <c r="J58" s="48" t="str">
        <f t="shared" si="29"/>
        <v/>
      </c>
      <c r="K58" s="25" t="str">
        <f t="array" ref="K58">IF(I58="","",IFERROR($D$6 &amp; " " &amp;INDEX(Lid!$B:$B,MATCH($E58,Lid!$A:$A,0)),""))</f>
        <v/>
      </c>
      <c r="L58" s="44" t="str">
        <f t="shared" si="30"/>
        <v/>
      </c>
      <c r="M58" s="44" t="str">
        <f t="shared" si="31"/>
        <v/>
      </c>
      <c r="N58" s="44" t="str">
        <f t="shared" si="32"/>
        <v/>
      </c>
      <c r="O58" s="42"/>
      <c r="P58" s="81"/>
      <c r="Q58" s="82"/>
      <c r="R58" s="83"/>
      <c r="S58" s="44">
        <f t="shared" si="33"/>
        <v>0</v>
      </c>
      <c r="T58" s="81"/>
      <c r="U58" s="82"/>
      <c r="V58" s="83"/>
      <c r="W58" s="44">
        <f t="shared" si="34"/>
        <v>0</v>
      </c>
      <c r="X58" s="81"/>
      <c r="Y58" s="82"/>
      <c r="Z58" s="83"/>
      <c r="AA58" s="44">
        <f t="shared" si="35"/>
        <v>0</v>
      </c>
      <c r="AB58" s="81"/>
      <c r="AC58" s="82"/>
      <c r="AD58" s="83"/>
      <c r="AE58" s="44">
        <f t="shared" si="36"/>
        <v>0</v>
      </c>
      <c r="AF58" s="81"/>
      <c r="AG58" s="82"/>
      <c r="AH58" s="83"/>
      <c r="AI58" s="44">
        <f t="shared" si="37"/>
        <v>0</v>
      </c>
      <c r="AJ58" s="81"/>
      <c r="AK58" s="82"/>
      <c r="AL58" s="83"/>
      <c r="AM58" s="44">
        <f t="shared" si="38"/>
        <v>0</v>
      </c>
      <c r="AN58" s="81"/>
      <c r="AO58" s="82"/>
      <c r="AP58" s="83"/>
      <c r="AQ58" s="44">
        <f t="shared" si="39"/>
        <v>0</v>
      </c>
      <c r="AR58" s="81"/>
      <c r="AS58" s="82"/>
      <c r="AT58" s="83"/>
      <c r="AU58" s="44">
        <f t="shared" si="40"/>
        <v>0</v>
      </c>
      <c r="AV58" s="81"/>
      <c r="AW58" s="82"/>
      <c r="AX58" s="83"/>
      <c r="AY58" s="44">
        <f t="shared" si="41"/>
        <v>0</v>
      </c>
      <c r="AZ58" s="81"/>
      <c r="BA58" s="82"/>
      <c r="BB58" s="83"/>
      <c r="BC58" s="44">
        <f t="shared" si="42"/>
        <v>0</v>
      </c>
      <c r="BD58" s="81"/>
      <c r="BE58" s="82"/>
      <c r="BF58" s="83"/>
      <c r="BG58" s="44">
        <f t="shared" si="43"/>
        <v>0</v>
      </c>
      <c r="BH58" s="81"/>
      <c r="BI58" s="82"/>
      <c r="BJ58" s="83"/>
      <c r="BK58" s="44">
        <f t="shared" si="44"/>
        <v>0</v>
      </c>
    </row>
    <row r="59" spans="1:63" ht="14.25" customHeight="1" x14ac:dyDescent="0.25">
      <c r="A59" s="94" t="str">
        <f t="shared" ca="1" si="46"/>
        <v/>
      </c>
      <c r="B59" s="32" t="str">
        <f t="array" aca="1" ref="B59" ca="1">IFERROR(INDEX(GBK!A:A,A59) &amp; " - " &amp; INDEX(GBK!B:B,A59),"")</f>
        <v/>
      </c>
      <c r="C59" s="42"/>
      <c r="D59" s="35">
        <v>25</v>
      </c>
      <c r="E59" s="84"/>
      <c r="F59" s="128"/>
      <c r="G59" s="48" t="str">
        <f t="shared" si="27"/>
        <v/>
      </c>
      <c r="H59" s="25" t="str">
        <f t="array" ref="H59">IF(I59="","",IFERROR(INDEX(Lid!$F:$F,MATCH($E59,Lid!$A:$A,0)),""))</f>
        <v/>
      </c>
      <c r="I59" s="93" t="str">
        <f t="shared" si="28"/>
        <v/>
      </c>
      <c r="J59" s="48" t="str">
        <f t="shared" si="29"/>
        <v/>
      </c>
      <c r="K59" s="25" t="str">
        <f t="array" ref="K59">IF(I59="","",IFERROR($D$6 &amp; " " &amp;INDEX(Lid!$B:$B,MATCH($E59,Lid!$A:$A,0)),""))</f>
        <v/>
      </c>
      <c r="L59" s="44" t="str">
        <f t="shared" si="30"/>
        <v/>
      </c>
      <c r="M59" s="44" t="str">
        <f t="shared" si="31"/>
        <v/>
      </c>
      <c r="N59" s="44" t="str">
        <f t="shared" si="32"/>
        <v/>
      </c>
      <c r="O59" s="42"/>
      <c r="P59" s="81"/>
      <c r="Q59" s="82"/>
      <c r="R59" s="83"/>
      <c r="S59" s="44">
        <f t="shared" si="33"/>
        <v>0</v>
      </c>
      <c r="T59" s="81"/>
      <c r="U59" s="82"/>
      <c r="V59" s="83"/>
      <c r="W59" s="44">
        <f t="shared" si="34"/>
        <v>0</v>
      </c>
      <c r="X59" s="81"/>
      <c r="Y59" s="82"/>
      <c r="Z59" s="83"/>
      <c r="AA59" s="44">
        <f t="shared" si="35"/>
        <v>0</v>
      </c>
      <c r="AB59" s="81"/>
      <c r="AC59" s="82"/>
      <c r="AD59" s="83"/>
      <c r="AE59" s="44">
        <f t="shared" si="36"/>
        <v>0</v>
      </c>
      <c r="AF59" s="81"/>
      <c r="AG59" s="82"/>
      <c r="AH59" s="83"/>
      <c r="AI59" s="44">
        <f t="shared" si="37"/>
        <v>0</v>
      </c>
      <c r="AJ59" s="81"/>
      <c r="AK59" s="82"/>
      <c r="AL59" s="83"/>
      <c r="AM59" s="44">
        <f t="shared" si="38"/>
        <v>0</v>
      </c>
      <c r="AN59" s="81"/>
      <c r="AO59" s="82"/>
      <c r="AP59" s="83"/>
      <c r="AQ59" s="44">
        <f t="shared" si="39"/>
        <v>0</v>
      </c>
      <c r="AR59" s="81"/>
      <c r="AS59" s="82"/>
      <c r="AT59" s="83"/>
      <c r="AU59" s="44">
        <f t="shared" si="40"/>
        <v>0</v>
      </c>
      <c r="AV59" s="81"/>
      <c r="AW59" s="82"/>
      <c r="AX59" s="83"/>
      <c r="AY59" s="44">
        <f t="shared" si="41"/>
        <v>0</v>
      </c>
      <c r="AZ59" s="81"/>
      <c r="BA59" s="82"/>
      <c r="BB59" s="83"/>
      <c r="BC59" s="44">
        <f t="shared" si="42"/>
        <v>0</v>
      </c>
      <c r="BD59" s="81"/>
      <c r="BE59" s="82"/>
      <c r="BF59" s="83"/>
      <c r="BG59" s="44">
        <f t="shared" si="43"/>
        <v>0</v>
      </c>
      <c r="BH59" s="81"/>
      <c r="BI59" s="82"/>
      <c r="BJ59" s="83"/>
      <c r="BK59" s="44">
        <f t="shared" si="44"/>
        <v>0</v>
      </c>
    </row>
    <row r="60" spans="1:63" ht="14.25" customHeight="1" x14ac:dyDescent="0.25">
      <c r="A60" s="94" t="str">
        <f t="shared" ca="1" si="46"/>
        <v/>
      </c>
      <c r="B60" s="32" t="str">
        <f t="array" aca="1" ref="B60" ca="1">IFERROR(INDEX(GBK!A:A,A60) &amp; " - " &amp; INDEX(GBK!B:B,A60),"")</f>
        <v/>
      </c>
      <c r="C60" s="42"/>
      <c r="D60" s="35">
        <v>26</v>
      </c>
      <c r="E60" s="84"/>
      <c r="F60" s="128"/>
      <c r="G60" s="48" t="str">
        <f t="shared" si="27"/>
        <v/>
      </c>
      <c r="H60" s="25" t="str">
        <f t="array" ref="H60">IF(I60="","",IFERROR(INDEX(Lid!$F:$F,MATCH($E60,Lid!$A:$A,0)),""))</f>
        <v/>
      </c>
      <c r="I60" s="93" t="str">
        <f t="shared" si="28"/>
        <v/>
      </c>
      <c r="J60" s="48" t="str">
        <f t="shared" si="29"/>
        <v/>
      </c>
      <c r="K60" s="25" t="str">
        <f t="array" ref="K60">IF(I60="","",IFERROR($D$6 &amp; " " &amp;INDEX(Lid!$B:$B,MATCH($E60,Lid!$A:$A,0)),""))</f>
        <v/>
      </c>
      <c r="L60" s="44" t="str">
        <f t="shared" si="30"/>
        <v/>
      </c>
      <c r="M60" s="44" t="str">
        <f t="shared" si="31"/>
        <v/>
      </c>
      <c r="N60" s="44" t="str">
        <f t="shared" si="32"/>
        <v/>
      </c>
      <c r="O60" s="42"/>
      <c r="P60" s="81"/>
      <c r="Q60" s="82"/>
      <c r="R60" s="83"/>
      <c r="S60" s="44">
        <f t="shared" si="33"/>
        <v>0</v>
      </c>
      <c r="T60" s="81"/>
      <c r="U60" s="82"/>
      <c r="V60" s="83"/>
      <c r="W60" s="44">
        <f t="shared" si="34"/>
        <v>0</v>
      </c>
      <c r="X60" s="81"/>
      <c r="Y60" s="82"/>
      <c r="Z60" s="83"/>
      <c r="AA60" s="44">
        <f t="shared" si="35"/>
        <v>0</v>
      </c>
      <c r="AB60" s="81"/>
      <c r="AC60" s="82"/>
      <c r="AD60" s="83"/>
      <c r="AE60" s="44">
        <f t="shared" si="36"/>
        <v>0</v>
      </c>
      <c r="AF60" s="81"/>
      <c r="AG60" s="82"/>
      <c r="AH60" s="83"/>
      <c r="AI60" s="44">
        <f t="shared" si="37"/>
        <v>0</v>
      </c>
      <c r="AJ60" s="81"/>
      <c r="AK60" s="82"/>
      <c r="AL60" s="83"/>
      <c r="AM60" s="44">
        <f t="shared" si="38"/>
        <v>0</v>
      </c>
      <c r="AN60" s="81"/>
      <c r="AO60" s="82"/>
      <c r="AP60" s="83"/>
      <c r="AQ60" s="44">
        <f t="shared" si="39"/>
        <v>0</v>
      </c>
      <c r="AR60" s="81"/>
      <c r="AS60" s="82"/>
      <c r="AT60" s="83"/>
      <c r="AU60" s="44">
        <f t="shared" si="40"/>
        <v>0</v>
      </c>
      <c r="AV60" s="81"/>
      <c r="AW60" s="82"/>
      <c r="AX60" s="83"/>
      <c r="AY60" s="44">
        <f t="shared" si="41"/>
        <v>0</v>
      </c>
      <c r="AZ60" s="81"/>
      <c r="BA60" s="82"/>
      <c r="BB60" s="83"/>
      <c r="BC60" s="44">
        <f t="shared" si="42"/>
        <v>0</v>
      </c>
      <c r="BD60" s="81"/>
      <c r="BE60" s="82"/>
      <c r="BF60" s="83"/>
      <c r="BG60" s="44">
        <f t="shared" si="43"/>
        <v>0</v>
      </c>
      <c r="BH60" s="81"/>
      <c r="BI60" s="82"/>
      <c r="BJ60" s="83"/>
      <c r="BK60" s="44">
        <f t="shared" si="44"/>
        <v>0</v>
      </c>
    </row>
    <row r="61" spans="1:63" ht="14.25" customHeight="1" x14ac:dyDescent="0.25">
      <c r="A61" s="94" t="str">
        <f t="shared" ca="1" si="46"/>
        <v/>
      </c>
      <c r="B61" s="32" t="str">
        <f t="array" aca="1" ref="B61" ca="1">IFERROR(INDEX(GBK!A:A,A61) &amp; " - " &amp; INDEX(GBK!B:B,A61),"")</f>
        <v/>
      </c>
      <c r="C61" s="42"/>
      <c r="D61" s="35">
        <v>27</v>
      </c>
      <c r="E61" s="84"/>
      <c r="F61" s="128"/>
      <c r="G61" s="48" t="str">
        <f t="shared" si="27"/>
        <v/>
      </c>
      <c r="H61" s="25" t="str">
        <f t="array" ref="H61">IF(I61="","",IFERROR(INDEX(Lid!$F:$F,MATCH($E61,Lid!$A:$A,0)),""))</f>
        <v/>
      </c>
      <c r="I61" s="93" t="str">
        <f t="shared" si="28"/>
        <v/>
      </c>
      <c r="J61" s="48" t="str">
        <f t="shared" si="29"/>
        <v/>
      </c>
      <c r="K61" s="25" t="str">
        <f t="array" ref="K61">IF(I61="","",IFERROR($D$6 &amp; " " &amp;INDEX(Lid!$B:$B,MATCH($E61,Lid!$A:$A,0)),""))</f>
        <v/>
      </c>
      <c r="L61" s="44" t="str">
        <f t="shared" si="30"/>
        <v/>
      </c>
      <c r="M61" s="44" t="str">
        <f t="shared" si="31"/>
        <v/>
      </c>
      <c r="N61" s="44" t="str">
        <f t="shared" si="32"/>
        <v/>
      </c>
      <c r="O61" s="42"/>
      <c r="P61" s="81"/>
      <c r="Q61" s="82"/>
      <c r="R61" s="83"/>
      <c r="S61" s="44">
        <f t="shared" si="33"/>
        <v>0</v>
      </c>
      <c r="T61" s="81"/>
      <c r="U61" s="82"/>
      <c r="V61" s="83"/>
      <c r="W61" s="44">
        <f t="shared" si="34"/>
        <v>0</v>
      </c>
      <c r="X61" s="81"/>
      <c r="Y61" s="82"/>
      <c r="Z61" s="83"/>
      <c r="AA61" s="44">
        <f t="shared" si="35"/>
        <v>0</v>
      </c>
      <c r="AB61" s="81"/>
      <c r="AC61" s="82"/>
      <c r="AD61" s="83"/>
      <c r="AE61" s="44">
        <f t="shared" si="36"/>
        <v>0</v>
      </c>
      <c r="AF61" s="81"/>
      <c r="AG61" s="82"/>
      <c r="AH61" s="83"/>
      <c r="AI61" s="44">
        <f t="shared" si="37"/>
        <v>0</v>
      </c>
      <c r="AJ61" s="81"/>
      <c r="AK61" s="82"/>
      <c r="AL61" s="83"/>
      <c r="AM61" s="44">
        <f t="shared" si="38"/>
        <v>0</v>
      </c>
      <c r="AN61" s="81"/>
      <c r="AO61" s="82"/>
      <c r="AP61" s="83"/>
      <c r="AQ61" s="44">
        <f t="shared" si="39"/>
        <v>0</v>
      </c>
      <c r="AR61" s="81"/>
      <c r="AS61" s="82"/>
      <c r="AT61" s="83"/>
      <c r="AU61" s="44">
        <f t="shared" si="40"/>
        <v>0</v>
      </c>
      <c r="AV61" s="81"/>
      <c r="AW61" s="82"/>
      <c r="AX61" s="83"/>
      <c r="AY61" s="44">
        <f t="shared" si="41"/>
        <v>0</v>
      </c>
      <c r="AZ61" s="81"/>
      <c r="BA61" s="82"/>
      <c r="BB61" s="83"/>
      <c r="BC61" s="44">
        <f t="shared" si="42"/>
        <v>0</v>
      </c>
      <c r="BD61" s="81"/>
      <c r="BE61" s="82"/>
      <c r="BF61" s="83"/>
      <c r="BG61" s="44">
        <f t="shared" si="43"/>
        <v>0</v>
      </c>
      <c r="BH61" s="81"/>
      <c r="BI61" s="82"/>
      <c r="BJ61" s="83"/>
      <c r="BK61" s="44">
        <f t="shared" si="44"/>
        <v>0</v>
      </c>
    </row>
    <row r="62" spans="1:63" ht="14.25" customHeight="1" x14ac:dyDescent="0.25">
      <c r="A62" s="94" t="str">
        <f t="shared" ca="1" si="46"/>
        <v/>
      </c>
      <c r="B62" s="32" t="str">
        <f t="array" aca="1" ref="B62" ca="1">IFERROR(INDEX(GBK!A:A,A62) &amp; " - " &amp; INDEX(GBK!B:B,A62),"")</f>
        <v/>
      </c>
      <c r="C62" s="42"/>
      <c r="D62" s="35">
        <v>28</v>
      </c>
      <c r="E62" s="84"/>
      <c r="F62" s="128"/>
      <c r="G62" s="48" t="str">
        <f t="shared" si="27"/>
        <v/>
      </c>
      <c r="H62" s="25" t="str">
        <f t="array" ref="H62">IF(I62="","",IFERROR(INDEX(Lid!$F:$F,MATCH($E62,Lid!$A:$A,0)),""))</f>
        <v/>
      </c>
      <c r="I62" s="93" t="str">
        <f t="shared" si="28"/>
        <v/>
      </c>
      <c r="J62" s="48" t="str">
        <f t="shared" si="29"/>
        <v/>
      </c>
      <c r="K62" s="25" t="str">
        <f t="array" ref="K62">IF(I62="","",IFERROR($D$6 &amp; " " &amp;INDEX(Lid!$B:$B,MATCH($E62,Lid!$A:$A,0)),""))</f>
        <v/>
      </c>
      <c r="L62" s="44" t="str">
        <f t="shared" si="30"/>
        <v/>
      </c>
      <c r="M62" s="44" t="str">
        <f t="shared" si="31"/>
        <v/>
      </c>
      <c r="N62" s="44" t="str">
        <f t="shared" si="32"/>
        <v/>
      </c>
      <c r="O62" s="42"/>
      <c r="P62" s="81"/>
      <c r="Q62" s="82"/>
      <c r="R62" s="83"/>
      <c r="S62" s="44">
        <f t="shared" si="33"/>
        <v>0</v>
      </c>
      <c r="T62" s="81"/>
      <c r="U62" s="82"/>
      <c r="V62" s="83"/>
      <c r="W62" s="44">
        <f t="shared" si="34"/>
        <v>0</v>
      </c>
      <c r="X62" s="81"/>
      <c r="Y62" s="82"/>
      <c r="Z62" s="83"/>
      <c r="AA62" s="44">
        <f t="shared" si="35"/>
        <v>0</v>
      </c>
      <c r="AB62" s="81"/>
      <c r="AC62" s="82"/>
      <c r="AD62" s="83"/>
      <c r="AE62" s="44">
        <f t="shared" si="36"/>
        <v>0</v>
      </c>
      <c r="AF62" s="81"/>
      <c r="AG62" s="82"/>
      <c r="AH62" s="83"/>
      <c r="AI62" s="44">
        <f t="shared" si="37"/>
        <v>0</v>
      </c>
      <c r="AJ62" s="81"/>
      <c r="AK62" s="82"/>
      <c r="AL62" s="83"/>
      <c r="AM62" s="44">
        <f t="shared" si="38"/>
        <v>0</v>
      </c>
      <c r="AN62" s="81"/>
      <c r="AO62" s="82"/>
      <c r="AP62" s="83"/>
      <c r="AQ62" s="44">
        <f t="shared" si="39"/>
        <v>0</v>
      </c>
      <c r="AR62" s="81"/>
      <c r="AS62" s="82"/>
      <c r="AT62" s="83"/>
      <c r="AU62" s="44">
        <f t="shared" si="40"/>
        <v>0</v>
      </c>
      <c r="AV62" s="81"/>
      <c r="AW62" s="82"/>
      <c r="AX62" s="83"/>
      <c r="AY62" s="44">
        <f t="shared" si="41"/>
        <v>0</v>
      </c>
      <c r="AZ62" s="81"/>
      <c r="BA62" s="82"/>
      <c r="BB62" s="83"/>
      <c r="BC62" s="44">
        <f t="shared" si="42"/>
        <v>0</v>
      </c>
      <c r="BD62" s="81"/>
      <c r="BE62" s="82"/>
      <c r="BF62" s="83"/>
      <c r="BG62" s="44">
        <f t="shared" si="43"/>
        <v>0</v>
      </c>
      <c r="BH62" s="81"/>
      <c r="BI62" s="82"/>
      <c r="BJ62" s="83"/>
      <c r="BK62" s="44">
        <f t="shared" si="44"/>
        <v>0</v>
      </c>
    </row>
    <row r="63" spans="1:63" ht="14.25" customHeight="1" x14ac:dyDescent="0.25">
      <c r="A63" s="94" t="str">
        <f t="shared" ca="1" si="46"/>
        <v/>
      </c>
      <c r="B63" s="32" t="str">
        <f t="array" aca="1" ref="B63" ca="1">IFERROR(INDEX(GBK!A:A,A63) &amp; " - " &amp; INDEX(GBK!B:B,A63),"")</f>
        <v/>
      </c>
      <c r="C63" s="42"/>
      <c r="D63" s="35">
        <v>29</v>
      </c>
      <c r="E63" s="84"/>
      <c r="F63" s="128"/>
      <c r="G63" s="48" t="str">
        <f t="shared" si="27"/>
        <v/>
      </c>
      <c r="H63" s="25" t="str">
        <f t="array" ref="H63">IF(I63="","",IFERROR(INDEX(Lid!$F:$F,MATCH($E63,Lid!$A:$A,0)),""))</f>
        <v/>
      </c>
      <c r="I63" s="93" t="str">
        <f t="shared" si="28"/>
        <v/>
      </c>
      <c r="J63" s="48" t="str">
        <f t="shared" si="29"/>
        <v/>
      </c>
      <c r="K63" s="25" t="str">
        <f t="array" ref="K63">IF(I63="","",IFERROR($D$6 &amp; " " &amp;INDEX(Lid!$B:$B,MATCH($E63,Lid!$A:$A,0)),""))</f>
        <v/>
      </c>
      <c r="L63" s="44" t="str">
        <f t="shared" si="30"/>
        <v/>
      </c>
      <c r="M63" s="44" t="str">
        <f t="shared" si="31"/>
        <v/>
      </c>
      <c r="N63" s="44" t="str">
        <f t="shared" si="32"/>
        <v/>
      </c>
      <c r="O63" s="42"/>
      <c r="P63" s="81"/>
      <c r="Q63" s="82"/>
      <c r="R63" s="83"/>
      <c r="S63" s="44">
        <f t="shared" si="33"/>
        <v>0</v>
      </c>
      <c r="T63" s="81"/>
      <c r="U63" s="82"/>
      <c r="V63" s="83"/>
      <c r="W63" s="44">
        <f t="shared" si="34"/>
        <v>0</v>
      </c>
      <c r="X63" s="81"/>
      <c r="Y63" s="82"/>
      <c r="Z63" s="83"/>
      <c r="AA63" s="44">
        <f t="shared" si="35"/>
        <v>0</v>
      </c>
      <c r="AB63" s="81"/>
      <c r="AC63" s="82"/>
      <c r="AD63" s="83"/>
      <c r="AE63" s="44">
        <f t="shared" si="36"/>
        <v>0</v>
      </c>
      <c r="AF63" s="81"/>
      <c r="AG63" s="82"/>
      <c r="AH63" s="83"/>
      <c r="AI63" s="44">
        <f t="shared" si="37"/>
        <v>0</v>
      </c>
      <c r="AJ63" s="81"/>
      <c r="AK63" s="82"/>
      <c r="AL63" s="83"/>
      <c r="AM63" s="44">
        <f t="shared" si="38"/>
        <v>0</v>
      </c>
      <c r="AN63" s="81"/>
      <c r="AO63" s="82"/>
      <c r="AP63" s="83"/>
      <c r="AQ63" s="44">
        <f t="shared" si="39"/>
        <v>0</v>
      </c>
      <c r="AR63" s="81"/>
      <c r="AS63" s="82"/>
      <c r="AT63" s="83"/>
      <c r="AU63" s="44">
        <f t="shared" si="40"/>
        <v>0</v>
      </c>
      <c r="AV63" s="81"/>
      <c r="AW63" s="82"/>
      <c r="AX63" s="83"/>
      <c r="AY63" s="44">
        <f t="shared" si="41"/>
        <v>0</v>
      </c>
      <c r="AZ63" s="81"/>
      <c r="BA63" s="82"/>
      <c r="BB63" s="83"/>
      <c r="BC63" s="44">
        <f t="shared" si="42"/>
        <v>0</v>
      </c>
      <c r="BD63" s="81"/>
      <c r="BE63" s="82"/>
      <c r="BF63" s="83"/>
      <c r="BG63" s="44">
        <f t="shared" si="43"/>
        <v>0</v>
      </c>
      <c r="BH63" s="81"/>
      <c r="BI63" s="82"/>
      <c r="BJ63" s="83"/>
      <c r="BK63" s="44">
        <f t="shared" si="44"/>
        <v>0</v>
      </c>
    </row>
    <row r="64" spans="1:63" ht="14.25" customHeight="1" x14ac:dyDescent="0.25">
      <c r="A64" s="94" t="str">
        <f t="shared" ca="1" si="46"/>
        <v/>
      </c>
      <c r="B64" s="32" t="str">
        <f t="array" aca="1" ref="B64" ca="1">IFERROR(INDEX(GBK!A:A,A64) &amp; " - " &amp; INDEX(GBK!B:B,A64),"")</f>
        <v/>
      </c>
      <c r="C64" s="42"/>
      <c r="D64" s="35">
        <v>30</v>
      </c>
      <c r="E64" s="84"/>
      <c r="F64" s="128"/>
      <c r="G64" s="48" t="str">
        <f t="shared" si="27"/>
        <v/>
      </c>
      <c r="H64" s="25" t="str">
        <f t="array" ref="H64">IF(I64="","",IFERROR(INDEX(Lid!$F:$F,MATCH($E64,Lid!$A:$A,0)),""))</f>
        <v/>
      </c>
      <c r="I64" s="93" t="str">
        <f t="shared" si="28"/>
        <v/>
      </c>
      <c r="J64" s="48" t="str">
        <f t="shared" si="29"/>
        <v/>
      </c>
      <c r="K64" s="25" t="str">
        <f t="array" ref="K64">IF(I64="","",IFERROR($D$6 &amp; " " &amp;INDEX(Lid!$B:$B,MATCH($E64,Lid!$A:$A,0)),""))</f>
        <v/>
      </c>
      <c r="L64" s="44" t="str">
        <f t="shared" si="30"/>
        <v/>
      </c>
      <c r="M64" s="44" t="str">
        <f t="shared" si="31"/>
        <v/>
      </c>
      <c r="N64" s="44" t="str">
        <f t="shared" si="32"/>
        <v/>
      </c>
      <c r="O64" s="42"/>
      <c r="P64" s="81"/>
      <c r="Q64" s="82"/>
      <c r="R64" s="83"/>
      <c r="S64" s="44">
        <f t="shared" si="33"/>
        <v>0</v>
      </c>
      <c r="T64" s="81"/>
      <c r="U64" s="82"/>
      <c r="V64" s="83"/>
      <c r="W64" s="44">
        <f t="shared" si="34"/>
        <v>0</v>
      </c>
      <c r="X64" s="81"/>
      <c r="Y64" s="82"/>
      <c r="Z64" s="83"/>
      <c r="AA64" s="44">
        <f t="shared" si="35"/>
        <v>0</v>
      </c>
      <c r="AB64" s="81"/>
      <c r="AC64" s="82"/>
      <c r="AD64" s="83"/>
      <c r="AE64" s="44">
        <f t="shared" si="36"/>
        <v>0</v>
      </c>
      <c r="AF64" s="81"/>
      <c r="AG64" s="82"/>
      <c r="AH64" s="83"/>
      <c r="AI64" s="44">
        <f t="shared" si="37"/>
        <v>0</v>
      </c>
      <c r="AJ64" s="81"/>
      <c r="AK64" s="82"/>
      <c r="AL64" s="83"/>
      <c r="AM64" s="44">
        <f t="shared" si="38"/>
        <v>0</v>
      </c>
      <c r="AN64" s="81"/>
      <c r="AO64" s="82"/>
      <c r="AP64" s="83"/>
      <c r="AQ64" s="44">
        <f t="shared" si="39"/>
        <v>0</v>
      </c>
      <c r="AR64" s="81"/>
      <c r="AS64" s="82"/>
      <c r="AT64" s="83"/>
      <c r="AU64" s="44">
        <f t="shared" si="40"/>
        <v>0</v>
      </c>
      <c r="AV64" s="81"/>
      <c r="AW64" s="82"/>
      <c r="AX64" s="83"/>
      <c r="AY64" s="44">
        <f t="shared" si="41"/>
        <v>0</v>
      </c>
      <c r="AZ64" s="81"/>
      <c r="BA64" s="82"/>
      <c r="BB64" s="83"/>
      <c r="BC64" s="44">
        <f t="shared" si="42"/>
        <v>0</v>
      </c>
      <c r="BD64" s="81"/>
      <c r="BE64" s="82"/>
      <c r="BF64" s="83"/>
      <c r="BG64" s="44">
        <f t="shared" si="43"/>
        <v>0</v>
      </c>
      <c r="BH64" s="81"/>
      <c r="BI64" s="82"/>
      <c r="BJ64" s="83"/>
      <c r="BK64" s="44">
        <f t="shared" si="44"/>
        <v>0</v>
      </c>
    </row>
    <row r="65" spans="1:63" ht="14.25" customHeight="1" x14ac:dyDescent="0.25">
      <c r="A65" s="94" t="str">
        <f t="shared" ca="1" si="46"/>
        <v/>
      </c>
      <c r="B65" s="32" t="str">
        <f t="array" aca="1" ref="B65" ca="1">IFERROR(INDEX(GBK!A:A,A65) &amp; " - " &amp; INDEX(GBK!B:B,A65),"")</f>
        <v/>
      </c>
      <c r="C65" s="42"/>
      <c r="D65" s="35">
        <v>31</v>
      </c>
      <c r="E65" s="84"/>
      <c r="F65" s="128"/>
      <c r="G65" s="48" t="str">
        <f t="shared" si="27"/>
        <v/>
      </c>
      <c r="H65" s="25" t="str">
        <f t="array" ref="H65">IF(I65="","",IFERROR(INDEX(Lid!$F:$F,MATCH($E65,Lid!$A:$A,0)),""))</f>
        <v/>
      </c>
      <c r="I65" s="93" t="str">
        <f t="shared" si="28"/>
        <v/>
      </c>
      <c r="J65" s="48" t="str">
        <f t="shared" si="29"/>
        <v/>
      </c>
      <c r="K65" s="25" t="str">
        <f t="array" ref="K65">IF(I65="","",IFERROR($D$6 &amp; " " &amp;INDEX(Lid!$B:$B,MATCH($E65,Lid!$A:$A,0)),""))</f>
        <v/>
      </c>
      <c r="L65" s="44" t="str">
        <f t="shared" si="30"/>
        <v/>
      </c>
      <c r="M65" s="44" t="str">
        <f t="shared" si="31"/>
        <v/>
      </c>
      <c r="N65" s="44" t="str">
        <f t="shared" si="32"/>
        <v/>
      </c>
      <c r="O65" s="42"/>
      <c r="P65" s="81"/>
      <c r="Q65" s="82"/>
      <c r="R65" s="83"/>
      <c r="S65" s="44">
        <f t="shared" si="33"/>
        <v>0</v>
      </c>
      <c r="T65" s="81"/>
      <c r="U65" s="82"/>
      <c r="V65" s="83"/>
      <c r="W65" s="44">
        <f t="shared" si="34"/>
        <v>0</v>
      </c>
      <c r="X65" s="81"/>
      <c r="Y65" s="82"/>
      <c r="Z65" s="83"/>
      <c r="AA65" s="44">
        <f t="shared" si="35"/>
        <v>0</v>
      </c>
      <c r="AB65" s="81"/>
      <c r="AC65" s="82"/>
      <c r="AD65" s="83"/>
      <c r="AE65" s="44">
        <f t="shared" si="36"/>
        <v>0</v>
      </c>
      <c r="AF65" s="81"/>
      <c r="AG65" s="82"/>
      <c r="AH65" s="83"/>
      <c r="AI65" s="44">
        <f t="shared" si="37"/>
        <v>0</v>
      </c>
      <c r="AJ65" s="81"/>
      <c r="AK65" s="82"/>
      <c r="AL65" s="83"/>
      <c r="AM65" s="44">
        <f t="shared" si="38"/>
        <v>0</v>
      </c>
      <c r="AN65" s="81"/>
      <c r="AO65" s="82"/>
      <c r="AP65" s="83"/>
      <c r="AQ65" s="44">
        <f t="shared" si="39"/>
        <v>0</v>
      </c>
      <c r="AR65" s="81"/>
      <c r="AS65" s="82"/>
      <c r="AT65" s="83"/>
      <c r="AU65" s="44">
        <f t="shared" si="40"/>
        <v>0</v>
      </c>
      <c r="AV65" s="81"/>
      <c r="AW65" s="82"/>
      <c r="AX65" s="83"/>
      <c r="AY65" s="44">
        <f t="shared" si="41"/>
        <v>0</v>
      </c>
      <c r="AZ65" s="81"/>
      <c r="BA65" s="82"/>
      <c r="BB65" s="83"/>
      <c r="BC65" s="44">
        <f t="shared" si="42"/>
        <v>0</v>
      </c>
      <c r="BD65" s="81"/>
      <c r="BE65" s="82"/>
      <c r="BF65" s="83"/>
      <c r="BG65" s="44">
        <f t="shared" si="43"/>
        <v>0</v>
      </c>
      <c r="BH65" s="81"/>
      <c r="BI65" s="82"/>
      <c r="BJ65" s="83"/>
      <c r="BK65" s="44">
        <f t="shared" si="44"/>
        <v>0</v>
      </c>
    </row>
    <row r="66" spans="1:63" ht="14.25" customHeight="1" x14ac:dyDescent="0.25">
      <c r="A66" s="94" t="str">
        <f t="shared" ca="1" si="46"/>
        <v/>
      </c>
      <c r="B66" s="32" t="str">
        <f t="array" aca="1" ref="B66" ca="1">IFERROR(INDEX(GBK!A:A,A66) &amp; " - " &amp; INDEX(GBK!B:B,A66),"")</f>
        <v/>
      </c>
      <c r="C66" s="42"/>
      <c r="D66" s="35">
        <v>32</v>
      </c>
      <c r="E66" s="84"/>
      <c r="F66" s="128"/>
      <c r="G66" s="48" t="str">
        <f t="shared" si="27"/>
        <v/>
      </c>
      <c r="H66" s="25" t="str">
        <f t="array" ref="H66">IF(I66="","",IFERROR(INDEX(Lid!$F:$F,MATCH($E66,Lid!$A:$A,0)),""))</f>
        <v/>
      </c>
      <c r="I66" s="93" t="str">
        <f t="shared" si="28"/>
        <v/>
      </c>
      <c r="J66" s="48" t="str">
        <f t="shared" si="29"/>
        <v/>
      </c>
      <c r="K66" s="25" t="str">
        <f t="array" ref="K66">IF(I66="","",IFERROR($D$6 &amp; " " &amp;INDEX(Lid!$B:$B,MATCH($E66,Lid!$A:$A,0)),""))</f>
        <v/>
      </c>
      <c r="L66" s="44" t="str">
        <f t="shared" si="30"/>
        <v/>
      </c>
      <c r="M66" s="44" t="str">
        <f t="shared" si="31"/>
        <v/>
      </c>
      <c r="N66" s="44" t="str">
        <f t="shared" si="32"/>
        <v/>
      </c>
      <c r="O66" s="42"/>
      <c r="P66" s="81"/>
      <c r="Q66" s="82"/>
      <c r="R66" s="83"/>
      <c r="S66" s="44">
        <f t="shared" si="33"/>
        <v>0</v>
      </c>
      <c r="T66" s="81"/>
      <c r="U66" s="82"/>
      <c r="V66" s="83"/>
      <c r="W66" s="44">
        <f t="shared" si="34"/>
        <v>0</v>
      </c>
      <c r="X66" s="81"/>
      <c r="Y66" s="82"/>
      <c r="Z66" s="83"/>
      <c r="AA66" s="44">
        <f t="shared" si="35"/>
        <v>0</v>
      </c>
      <c r="AB66" s="81"/>
      <c r="AC66" s="82"/>
      <c r="AD66" s="83"/>
      <c r="AE66" s="44">
        <f t="shared" si="36"/>
        <v>0</v>
      </c>
      <c r="AF66" s="81"/>
      <c r="AG66" s="82"/>
      <c r="AH66" s="83"/>
      <c r="AI66" s="44">
        <f t="shared" si="37"/>
        <v>0</v>
      </c>
      <c r="AJ66" s="81"/>
      <c r="AK66" s="82"/>
      <c r="AL66" s="83"/>
      <c r="AM66" s="44">
        <f t="shared" si="38"/>
        <v>0</v>
      </c>
      <c r="AN66" s="81"/>
      <c r="AO66" s="82"/>
      <c r="AP66" s="83"/>
      <c r="AQ66" s="44">
        <f t="shared" si="39"/>
        <v>0</v>
      </c>
      <c r="AR66" s="81"/>
      <c r="AS66" s="82"/>
      <c r="AT66" s="83"/>
      <c r="AU66" s="44">
        <f t="shared" si="40"/>
        <v>0</v>
      </c>
      <c r="AV66" s="81"/>
      <c r="AW66" s="82"/>
      <c r="AX66" s="83"/>
      <c r="AY66" s="44">
        <f t="shared" si="41"/>
        <v>0</v>
      </c>
      <c r="AZ66" s="81"/>
      <c r="BA66" s="82"/>
      <c r="BB66" s="83"/>
      <c r="BC66" s="44">
        <f t="shared" si="42"/>
        <v>0</v>
      </c>
      <c r="BD66" s="81"/>
      <c r="BE66" s="82"/>
      <c r="BF66" s="83"/>
      <c r="BG66" s="44">
        <f t="shared" si="43"/>
        <v>0</v>
      </c>
      <c r="BH66" s="81"/>
      <c r="BI66" s="82"/>
      <c r="BJ66" s="83"/>
      <c r="BK66" s="44">
        <f t="shared" si="44"/>
        <v>0</v>
      </c>
    </row>
    <row r="67" spans="1:63" ht="14.25" customHeight="1" x14ac:dyDescent="0.25">
      <c r="A67" s="94" t="str">
        <f t="shared" ca="1" si="46"/>
        <v/>
      </c>
      <c r="B67" s="32" t="str">
        <f t="array" aca="1" ref="B67" ca="1">IFERROR(INDEX(GBK!A:A,A67) &amp; " - " &amp; INDEX(GBK!B:B,A67),"")</f>
        <v/>
      </c>
      <c r="C67" s="42"/>
      <c r="D67" s="35">
        <v>33</v>
      </c>
      <c r="E67" s="84"/>
      <c r="F67" s="128"/>
      <c r="G67" s="48" t="str">
        <f t="shared" si="27"/>
        <v/>
      </c>
      <c r="H67" s="25" t="str">
        <f t="array" ref="H67">IF(I67="","",IFERROR(INDEX(Lid!$F:$F,MATCH($E67,Lid!$A:$A,0)),""))</f>
        <v/>
      </c>
      <c r="I67" s="93" t="str">
        <f t="shared" si="28"/>
        <v/>
      </c>
      <c r="J67" s="48" t="str">
        <f t="shared" si="29"/>
        <v/>
      </c>
      <c r="K67" s="25" t="str">
        <f t="array" ref="K67">IF(I67="","",IFERROR($D$6 &amp; " " &amp;INDEX(Lid!$B:$B,MATCH($E67,Lid!$A:$A,0)),""))</f>
        <v/>
      </c>
      <c r="L67" s="44" t="str">
        <f t="shared" si="30"/>
        <v/>
      </c>
      <c r="M67" s="44" t="str">
        <f t="shared" si="31"/>
        <v/>
      </c>
      <c r="N67" s="44" t="str">
        <f t="shared" si="32"/>
        <v/>
      </c>
      <c r="O67" s="42"/>
      <c r="P67" s="81"/>
      <c r="Q67" s="82"/>
      <c r="R67" s="83"/>
      <c r="S67" s="44">
        <f t="shared" si="33"/>
        <v>0</v>
      </c>
      <c r="T67" s="81"/>
      <c r="U67" s="82"/>
      <c r="V67" s="83"/>
      <c r="W67" s="44">
        <f t="shared" si="34"/>
        <v>0</v>
      </c>
      <c r="X67" s="81"/>
      <c r="Y67" s="82"/>
      <c r="Z67" s="83"/>
      <c r="AA67" s="44">
        <f t="shared" si="35"/>
        <v>0</v>
      </c>
      <c r="AB67" s="81"/>
      <c r="AC67" s="82"/>
      <c r="AD67" s="83"/>
      <c r="AE67" s="44">
        <f t="shared" si="36"/>
        <v>0</v>
      </c>
      <c r="AF67" s="81"/>
      <c r="AG67" s="82"/>
      <c r="AH67" s="83"/>
      <c r="AI67" s="44">
        <f t="shared" si="37"/>
        <v>0</v>
      </c>
      <c r="AJ67" s="81"/>
      <c r="AK67" s="82"/>
      <c r="AL67" s="83"/>
      <c r="AM67" s="44">
        <f t="shared" si="38"/>
        <v>0</v>
      </c>
      <c r="AN67" s="81"/>
      <c r="AO67" s="82"/>
      <c r="AP67" s="83"/>
      <c r="AQ67" s="44">
        <f t="shared" si="39"/>
        <v>0</v>
      </c>
      <c r="AR67" s="81"/>
      <c r="AS67" s="82"/>
      <c r="AT67" s="83"/>
      <c r="AU67" s="44">
        <f t="shared" si="40"/>
        <v>0</v>
      </c>
      <c r="AV67" s="81"/>
      <c r="AW67" s="82"/>
      <c r="AX67" s="83"/>
      <c r="AY67" s="44">
        <f t="shared" si="41"/>
        <v>0</v>
      </c>
      <c r="AZ67" s="81"/>
      <c r="BA67" s="82"/>
      <c r="BB67" s="83"/>
      <c r="BC67" s="44">
        <f t="shared" si="42"/>
        <v>0</v>
      </c>
      <c r="BD67" s="81"/>
      <c r="BE67" s="82"/>
      <c r="BF67" s="83"/>
      <c r="BG67" s="44">
        <f t="shared" si="43"/>
        <v>0</v>
      </c>
      <c r="BH67" s="81"/>
      <c r="BI67" s="82"/>
      <c r="BJ67" s="83"/>
      <c r="BK67" s="44">
        <f t="shared" si="44"/>
        <v>0</v>
      </c>
    </row>
    <row r="68" spans="1:63" ht="14.25" customHeight="1" x14ac:dyDescent="0.25">
      <c r="A68" s="94" t="str">
        <f t="shared" ca="1" si="46"/>
        <v/>
      </c>
      <c r="B68" s="32" t="str">
        <f t="array" aca="1" ref="B68" ca="1">IFERROR(INDEX(GBK!A:A,A68) &amp; " - " &amp; INDEX(GBK!B:B,A68),"")</f>
        <v/>
      </c>
      <c r="C68" s="42"/>
      <c r="D68" s="35">
        <v>34</v>
      </c>
      <c r="E68" s="84"/>
      <c r="F68" s="128"/>
      <c r="G68" s="48" t="str">
        <f t="shared" si="27"/>
        <v/>
      </c>
      <c r="H68" s="25" t="str">
        <f t="array" ref="H68">IF(I68="","",IFERROR(INDEX(Lid!$F:$F,MATCH($E68,Lid!$A:$A,0)),""))</f>
        <v/>
      </c>
      <c r="I68" s="93" t="str">
        <f t="shared" si="28"/>
        <v/>
      </c>
      <c r="J68" s="48" t="str">
        <f t="shared" si="29"/>
        <v/>
      </c>
      <c r="K68" s="25" t="str">
        <f t="array" ref="K68">IF(I68="","",IFERROR($D$6 &amp; " " &amp;INDEX(Lid!$B:$B,MATCH($E68,Lid!$A:$A,0)),""))</f>
        <v/>
      </c>
      <c r="L68" s="44" t="str">
        <f t="shared" si="30"/>
        <v/>
      </c>
      <c r="M68" s="44" t="str">
        <f t="shared" si="31"/>
        <v/>
      </c>
      <c r="N68" s="44" t="str">
        <f t="shared" si="32"/>
        <v/>
      </c>
      <c r="O68" s="42"/>
      <c r="P68" s="81"/>
      <c r="Q68" s="82"/>
      <c r="R68" s="83"/>
      <c r="S68" s="44">
        <f t="shared" si="33"/>
        <v>0</v>
      </c>
      <c r="T68" s="81"/>
      <c r="U68" s="82"/>
      <c r="V68" s="83"/>
      <c r="W68" s="44">
        <f t="shared" si="34"/>
        <v>0</v>
      </c>
      <c r="X68" s="81"/>
      <c r="Y68" s="82"/>
      <c r="Z68" s="83"/>
      <c r="AA68" s="44">
        <f t="shared" si="35"/>
        <v>0</v>
      </c>
      <c r="AB68" s="81"/>
      <c r="AC68" s="82"/>
      <c r="AD68" s="83"/>
      <c r="AE68" s="44">
        <f t="shared" si="36"/>
        <v>0</v>
      </c>
      <c r="AF68" s="81"/>
      <c r="AG68" s="82"/>
      <c r="AH68" s="83"/>
      <c r="AI68" s="44">
        <f t="shared" si="37"/>
        <v>0</v>
      </c>
      <c r="AJ68" s="81"/>
      <c r="AK68" s="82"/>
      <c r="AL68" s="83"/>
      <c r="AM68" s="44">
        <f t="shared" si="38"/>
        <v>0</v>
      </c>
      <c r="AN68" s="81"/>
      <c r="AO68" s="82"/>
      <c r="AP68" s="83"/>
      <c r="AQ68" s="44">
        <f t="shared" si="39"/>
        <v>0</v>
      </c>
      <c r="AR68" s="81"/>
      <c r="AS68" s="82"/>
      <c r="AT68" s="83"/>
      <c r="AU68" s="44">
        <f t="shared" si="40"/>
        <v>0</v>
      </c>
      <c r="AV68" s="81"/>
      <c r="AW68" s="82"/>
      <c r="AX68" s="83"/>
      <c r="AY68" s="44">
        <f t="shared" si="41"/>
        <v>0</v>
      </c>
      <c r="AZ68" s="81"/>
      <c r="BA68" s="82"/>
      <c r="BB68" s="83"/>
      <c r="BC68" s="44">
        <f t="shared" si="42"/>
        <v>0</v>
      </c>
      <c r="BD68" s="81"/>
      <c r="BE68" s="82"/>
      <c r="BF68" s="83"/>
      <c r="BG68" s="44">
        <f t="shared" si="43"/>
        <v>0</v>
      </c>
      <c r="BH68" s="81"/>
      <c r="BI68" s="82"/>
      <c r="BJ68" s="83"/>
      <c r="BK68" s="44">
        <f t="shared" si="44"/>
        <v>0</v>
      </c>
    </row>
    <row r="69" spans="1:63" ht="14.25" customHeight="1" x14ac:dyDescent="0.25">
      <c r="A69" s="94">
        <f ca="1">COUNTIF(GBK!B:B,"=*"&amp;$B$51&amp;"*") -COUNTIF(B52:B68,"&gt;''")</f>
        <v>0</v>
      </c>
      <c r="B69" s="95" t="str">
        <f ca="1">IF( A69 = 0, "", "Another " &amp; A69 &amp; " results … ")</f>
        <v/>
      </c>
      <c r="C69" s="42"/>
      <c r="D69" s="35">
        <v>35</v>
      </c>
      <c r="E69" s="84"/>
      <c r="F69" s="129"/>
      <c r="G69" s="48" t="str">
        <f t="shared" si="27"/>
        <v/>
      </c>
      <c r="H69" s="25" t="str">
        <f t="array" ref="H69">IF(I69="","",IFERROR(INDEX(Lid!$F:$F,MATCH($E69,Lid!$A:$A,0)),""))</f>
        <v/>
      </c>
      <c r="I69" s="93" t="str">
        <f t="shared" si="28"/>
        <v/>
      </c>
      <c r="J69" s="48" t="str">
        <f t="shared" si="29"/>
        <v/>
      </c>
      <c r="K69" s="25" t="str">
        <f t="array" ref="K69">IF(I69="","",IFERROR($D$6 &amp; " " &amp;INDEX(Lid!$B:$B,MATCH($E69,Lid!$A:$A,0)),""))</f>
        <v/>
      </c>
      <c r="L69" s="44" t="str">
        <f t="shared" si="30"/>
        <v/>
      </c>
      <c r="M69" s="44" t="str">
        <f t="shared" si="31"/>
        <v/>
      </c>
      <c r="N69" s="44" t="str">
        <f t="shared" si="32"/>
        <v/>
      </c>
      <c r="O69" s="42"/>
      <c r="P69" s="81"/>
      <c r="Q69" s="82"/>
      <c r="R69" s="83"/>
      <c r="S69" s="44">
        <f t="shared" si="33"/>
        <v>0</v>
      </c>
      <c r="T69" s="81"/>
      <c r="U69" s="82"/>
      <c r="V69" s="83"/>
      <c r="W69" s="44">
        <f t="shared" si="34"/>
        <v>0</v>
      </c>
      <c r="X69" s="81"/>
      <c r="Y69" s="82"/>
      <c r="Z69" s="83"/>
      <c r="AA69" s="44">
        <f t="shared" si="35"/>
        <v>0</v>
      </c>
      <c r="AB69" s="81"/>
      <c r="AC69" s="82"/>
      <c r="AD69" s="83"/>
      <c r="AE69" s="44">
        <f t="shared" si="36"/>
        <v>0</v>
      </c>
      <c r="AF69" s="81"/>
      <c r="AG69" s="82"/>
      <c r="AH69" s="83"/>
      <c r="AI69" s="44">
        <f t="shared" si="37"/>
        <v>0</v>
      </c>
      <c r="AJ69" s="81"/>
      <c r="AK69" s="82"/>
      <c r="AL69" s="83"/>
      <c r="AM69" s="44">
        <f t="shared" si="38"/>
        <v>0</v>
      </c>
      <c r="AN69" s="81"/>
      <c r="AO69" s="82"/>
      <c r="AP69" s="83"/>
      <c r="AQ69" s="44">
        <f t="shared" si="39"/>
        <v>0</v>
      </c>
      <c r="AR69" s="81"/>
      <c r="AS69" s="82"/>
      <c r="AT69" s="83"/>
      <c r="AU69" s="44">
        <f t="shared" si="40"/>
        <v>0</v>
      </c>
      <c r="AV69" s="81"/>
      <c r="AW69" s="82"/>
      <c r="AX69" s="83"/>
      <c r="AY69" s="44">
        <f t="shared" si="41"/>
        <v>0</v>
      </c>
      <c r="AZ69" s="81"/>
      <c r="BA69" s="82"/>
      <c r="BB69" s="83"/>
      <c r="BC69" s="44">
        <f t="shared" si="42"/>
        <v>0</v>
      </c>
      <c r="BD69" s="81"/>
      <c r="BE69" s="82"/>
      <c r="BF69" s="83"/>
      <c r="BG69" s="44">
        <f t="shared" si="43"/>
        <v>0</v>
      </c>
      <c r="BH69" s="81"/>
      <c r="BI69" s="82"/>
      <c r="BJ69" s="83"/>
      <c r="BK69" s="44">
        <f t="shared" si="44"/>
        <v>0</v>
      </c>
    </row>
    <row r="70" spans="1:63" ht="14.25" customHeight="1" x14ac:dyDescent="0.25">
      <c r="A70" s="41"/>
      <c r="B70" s="42"/>
      <c r="C70" s="42"/>
      <c r="D70" s="35">
        <v>36</v>
      </c>
      <c r="E70" s="84"/>
      <c r="F70" s="42"/>
      <c r="G70" s="48" t="str">
        <f t="shared" si="27"/>
        <v/>
      </c>
      <c r="H70" s="25" t="str">
        <f t="array" ref="H70">IF(I70="","",IFERROR(INDEX(Lid!$F:$F,MATCH($E70,Lid!$A:$A,0)),""))</f>
        <v/>
      </c>
      <c r="I70" s="93" t="str">
        <f t="shared" si="28"/>
        <v/>
      </c>
      <c r="J70" s="48" t="str">
        <f t="shared" si="29"/>
        <v/>
      </c>
      <c r="K70" s="25" t="str">
        <f t="array" ref="K70">IF(I70="","",IFERROR($D$6 &amp; " " &amp;INDEX(Lid!$B:$B,MATCH($E70,Lid!$A:$A,0)),""))</f>
        <v/>
      </c>
      <c r="L70" s="44" t="str">
        <f t="shared" si="30"/>
        <v/>
      </c>
      <c r="M70" s="44" t="str">
        <f t="shared" si="31"/>
        <v/>
      </c>
      <c r="N70" s="44" t="str">
        <f t="shared" si="32"/>
        <v/>
      </c>
      <c r="O70" s="42"/>
      <c r="P70" s="81"/>
      <c r="Q70" s="82"/>
      <c r="R70" s="83"/>
      <c r="S70" s="44">
        <f t="shared" si="33"/>
        <v>0</v>
      </c>
      <c r="T70" s="81"/>
      <c r="U70" s="82"/>
      <c r="V70" s="83"/>
      <c r="W70" s="44">
        <f t="shared" si="34"/>
        <v>0</v>
      </c>
      <c r="X70" s="81"/>
      <c r="Y70" s="82"/>
      <c r="Z70" s="83"/>
      <c r="AA70" s="44">
        <f t="shared" si="35"/>
        <v>0</v>
      </c>
      <c r="AB70" s="81"/>
      <c r="AC70" s="82"/>
      <c r="AD70" s="83"/>
      <c r="AE70" s="44">
        <f t="shared" si="36"/>
        <v>0</v>
      </c>
      <c r="AF70" s="81"/>
      <c r="AG70" s="82"/>
      <c r="AH70" s="83"/>
      <c r="AI70" s="44">
        <f t="shared" si="37"/>
        <v>0</v>
      </c>
      <c r="AJ70" s="81"/>
      <c r="AK70" s="82"/>
      <c r="AL70" s="83"/>
      <c r="AM70" s="44">
        <f t="shared" si="38"/>
        <v>0</v>
      </c>
      <c r="AN70" s="81"/>
      <c r="AO70" s="82"/>
      <c r="AP70" s="83"/>
      <c r="AQ70" s="44">
        <f t="shared" si="39"/>
        <v>0</v>
      </c>
      <c r="AR70" s="81"/>
      <c r="AS70" s="82"/>
      <c r="AT70" s="83"/>
      <c r="AU70" s="44">
        <f t="shared" si="40"/>
        <v>0</v>
      </c>
      <c r="AV70" s="81"/>
      <c r="AW70" s="82"/>
      <c r="AX70" s="83"/>
      <c r="AY70" s="44">
        <f t="shared" si="41"/>
        <v>0</v>
      </c>
      <c r="AZ70" s="81"/>
      <c r="BA70" s="82"/>
      <c r="BB70" s="83"/>
      <c r="BC70" s="44">
        <f t="shared" si="42"/>
        <v>0</v>
      </c>
      <c r="BD70" s="81"/>
      <c r="BE70" s="82"/>
      <c r="BF70" s="83"/>
      <c r="BG70" s="44">
        <f t="shared" si="43"/>
        <v>0</v>
      </c>
      <c r="BH70" s="81"/>
      <c r="BI70" s="82"/>
      <c r="BJ70" s="83"/>
      <c r="BK70" s="44">
        <f t="shared" si="44"/>
        <v>0</v>
      </c>
    </row>
    <row r="71" spans="1:63" ht="14.25" customHeight="1" x14ac:dyDescent="0.25">
      <c r="A71" s="41"/>
      <c r="B71" s="42"/>
      <c r="C71" s="42"/>
      <c r="D71" s="35">
        <v>37</v>
      </c>
      <c r="E71" s="84"/>
      <c r="F71" s="42"/>
      <c r="G71" s="48" t="str">
        <f t="shared" si="27"/>
        <v/>
      </c>
      <c r="H71" s="25" t="str">
        <f t="array" ref="H71">IF(I71="","",IFERROR(INDEX(Lid!$F:$F,MATCH($E71,Lid!$A:$A,0)),""))</f>
        <v/>
      </c>
      <c r="I71" s="93" t="str">
        <f t="shared" si="28"/>
        <v/>
      </c>
      <c r="J71" s="48" t="str">
        <f t="shared" si="29"/>
        <v/>
      </c>
      <c r="K71" s="25" t="str">
        <f t="array" ref="K71">IF(I71="","",IFERROR($D$6 &amp; " " &amp;INDEX(Lid!$B:$B,MATCH($E71,Lid!$A:$A,0)),""))</f>
        <v/>
      </c>
      <c r="L71" s="44" t="str">
        <f t="shared" si="30"/>
        <v/>
      </c>
      <c r="M71" s="44" t="str">
        <f t="shared" si="31"/>
        <v/>
      </c>
      <c r="N71" s="44" t="str">
        <f t="shared" si="32"/>
        <v/>
      </c>
      <c r="O71" s="42"/>
      <c r="P71" s="81"/>
      <c r="Q71" s="82"/>
      <c r="R71" s="83"/>
      <c r="S71" s="44">
        <f t="shared" si="33"/>
        <v>0</v>
      </c>
      <c r="T71" s="81"/>
      <c r="U71" s="82"/>
      <c r="V71" s="83"/>
      <c r="W71" s="44">
        <f t="shared" si="34"/>
        <v>0</v>
      </c>
      <c r="X71" s="81"/>
      <c r="Y71" s="82"/>
      <c r="Z71" s="83"/>
      <c r="AA71" s="44">
        <f t="shared" si="35"/>
        <v>0</v>
      </c>
      <c r="AB71" s="81"/>
      <c r="AC71" s="82"/>
      <c r="AD71" s="83"/>
      <c r="AE71" s="44">
        <f t="shared" si="36"/>
        <v>0</v>
      </c>
      <c r="AF71" s="81"/>
      <c r="AG71" s="82"/>
      <c r="AH71" s="83"/>
      <c r="AI71" s="44">
        <f t="shared" si="37"/>
        <v>0</v>
      </c>
      <c r="AJ71" s="81"/>
      <c r="AK71" s="82"/>
      <c r="AL71" s="83"/>
      <c r="AM71" s="44">
        <f t="shared" si="38"/>
        <v>0</v>
      </c>
      <c r="AN71" s="81"/>
      <c r="AO71" s="82"/>
      <c r="AP71" s="83"/>
      <c r="AQ71" s="44">
        <f t="shared" si="39"/>
        <v>0</v>
      </c>
      <c r="AR71" s="81"/>
      <c r="AS71" s="82"/>
      <c r="AT71" s="83"/>
      <c r="AU71" s="44">
        <f t="shared" si="40"/>
        <v>0</v>
      </c>
      <c r="AV71" s="81"/>
      <c r="AW71" s="82"/>
      <c r="AX71" s="83"/>
      <c r="AY71" s="44">
        <f t="shared" si="41"/>
        <v>0</v>
      </c>
      <c r="AZ71" s="81"/>
      <c r="BA71" s="82"/>
      <c r="BB71" s="83"/>
      <c r="BC71" s="44">
        <f t="shared" si="42"/>
        <v>0</v>
      </c>
      <c r="BD71" s="81"/>
      <c r="BE71" s="82"/>
      <c r="BF71" s="83"/>
      <c r="BG71" s="44">
        <f t="shared" si="43"/>
        <v>0</v>
      </c>
      <c r="BH71" s="81"/>
      <c r="BI71" s="82"/>
      <c r="BJ71" s="83"/>
      <c r="BK71" s="44">
        <f t="shared" si="44"/>
        <v>0</v>
      </c>
    </row>
    <row r="72" spans="1:63" ht="14.25" customHeight="1" x14ac:dyDescent="0.25">
      <c r="A72" s="41"/>
      <c r="B72" s="42"/>
      <c r="C72" s="42"/>
      <c r="D72" s="35">
        <v>38</v>
      </c>
      <c r="E72" s="84"/>
      <c r="F72" s="42"/>
      <c r="G72" s="48" t="str">
        <f t="shared" si="27"/>
        <v/>
      </c>
      <c r="H72" s="25" t="str">
        <f t="array" ref="H72">IF(I72="","",IFERROR(INDEX(Lid!$F:$F,MATCH($E72,Lid!$A:$A,0)),""))</f>
        <v/>
      </c>
      <c r="I72" s="93" t="str">
        <f t="shared" si="28"/>
        <v/>
      </c>
      <c r="J72" s="48" t="str">
        <f t="shared" si="29"/>
        <v/>
      </c>
      <c r="K72" s="25" t="str">
        <f t="array" ref="K72">IF(I72="","",IFERROR($D$6 &amp; " " &amp;INDEX(Lid!$B:$B,MATCH($E72,Lid!$A:$A,0)),""))</f>
        <v/>
      </c>
      <c r="L72" s="44" t="str">
        <f t="shared" si="30"/>
        <v/>
      </c>
      <c r="M72" s="44" t="str">
        <f t="shared" si="31"/>
        <v/>
      </c>
      <c r="N72" s="44" t="str">
        <f t="shared" si="32"/>
        <v/>
      </c>
      <c r="O72" s="42"/>
      <c r="P72" s="81"/>
      <c r="Q72" s="82"/>
      <c r="R72" s="83"/>
      <c r="S72" s="44">
        <f t="shared" si="33"/>
        <v>0</v>
      </c>
      <c r="T72" s="81"/>
      <c r="U72" s="82"/>
      <c r="V72" s="83"/>
      <c r="W72" s="44">
        <f t="shared" si="34"/>
        <v>0</v>
      </c>
      <c r="X72" s="81"/>
      <c r="Y72" s="82"/>
      <c r="Z72" s="83"/>
      <c r="AA72" s="44">
        <f t="shared" si="35"/>
        <v>0</v>
      </c>
      <c r="AB72" s="81"/>
      <c r="AC72" s="82"/>
      <c r="AD72" s="83"/>
      <c r="AE72" s="44">
        <f t="shared" si="36"/>
        <v>0</v>
      </c>
      <c r="AF72" s="81"/>
      <c r="AG72" s="82"/>
      <c r="AH72" s="83"/>
      <c r="AI72" s="44">
        <f t="shared" si="37"/>
        <v>0</v>
      </c>
      <c r="AJ72" s="81"/>
      <c r="AK72" s="82"/>
      <c r="AL72" s="83"/>
      <c r="AM72" s="44">
        <f t="shared" si="38"/>
        <v>0</v>
      </c>
      <c r="AN72" s="81"/>
      <c r="AO72" s="82"/>
      <c r="AP72" s="83"/>
      <c r="AQ72" s="44">
        <f t="shared" si="39"/>
        <v>0</v>
      </c>
      <c r="AR72" s="81"/>
      <c r="AS72" s="82"/>
      <c r="AT72" s="83"/>
      <c r="AU72" s="44">
        <f t="shared" si="40"/>
        <v>0</v>
      </c>
      <c r="AV72" s="81"/>
      <c r="AW72" s="82"/>
      <c r="AX72" s="83"/>
      <c r="AY72" s="44">
        <f t="shared" si="41"/>
        <v>0</v>
      </c>
      <c r="AZ72" s="81"/>
      <c r="BA72" s="82"/>
      <c r="BB72" s="83"/>
      <c r="BC72" s="44">
        <f t="shared" si="42"/>
        <v>0</v>
      </c>
      <c r="BD72" s="81"/>
      <c r="BE72" s="82"/>
      <c r="BF72" s="83"/>
      <c r="BG72" s="44">
        <f t="shared" si="43"/>
        <v>0</v>
      </c>
      <c r="BH72" s="81"/>
      <c r="BI72" s="82"/>
      <c r="BJ72" s="83"/>
      <c r="BK72" s="44">
        <f t="shared" si="44"/>
        <v>0</v>
      </c>
    </row>
    <row r="73" spans="1:63" ht="14.25" customHeight="1" x14ac:dyDescent="0.25">
      <c r="A73" s="41"/>
      <c r="B73" s="42"/>
      <c r="C73" s="42"/>
      <c r="D73" s="35">
        <v>39</v>
      </c>
      <c r="E73" s="84"/>
      <c r="F73" s="42"/>
      <c r="G73" s="48" t="str">
        <f t="shared" si="27"/>
        <v/>
      </c>
      <c r="H73" s="25" t="str">
        <f t="array" ref="H73">IF(I73="","",IFERROR(INDEX(Lid!$F:$F,MATCH($E73,Lid!$A:$A,0)),""))</f>
        <v/>
      </c>
      <c r="I73" s="93" t="str">
        <f t="shared" si="28"/>
        <v/>
      </c>
      <c r="J73" s="48" t="str">
        <f t="shared" si="29"/>
        <v/>
      </c>
      <c r="K73" s="25" t="str">
        <f t="array" ref="K73">IF(I73="","",IFERROR($D$6 &amp; " " &amp;INDEX(Lid!$B:$B,MATCH($E73,Lid!$A:$A,0)),""))</f>
        <v/>
      </c>
      <c r="L73" s="44" t="str">
        <f t="shared" si="30"/>
        <v/>
      </c>
      <c r="M73" s="44" t="str">
        <f t="shared" si="31"/>
        <v/>
      </c>
      <c r="N73" s="44" t="str">
        <f t="shared" si="32"/>
        <v/>
      </c>
      <c r="O73" s="42"/>
      <c r="P73" s="81"/>
      <c r="Q73" s="82"/>
      <c r="R73" s="83"/>
      <c r="S73" s="44">
        <f t="shared" si="33"/>
        <v>0</v>
      </c>
      <c r="T73" s="81"/>
      <c r="U73" s="82"/>
      <c r="V73" s="83"/>
      <c r="W73" s="44">
        <f t="shared" si="34"/>
        <v>0</v>
      </c>
      <c r="X73" s="81"/>
      <c r="Y73" s="82"/>
      <c r="Z73" s="83"/>
      <c r="AA73" s="44">
        <f t="shared" si="35"/>
        <v>0</v>
      </c>
      <c r="AB73" s="81"/>
      <c r="AC73" s="82"/>
      <c r="AD73" s="83"/>
      <c r="AE73" s="44">
        <f t="shared" si="36"/>
        <v>0</v>
      </c>
      <c r="AF73" s="81"/>
      <c r="AG73" s="82"/>
      <c r="AH73" s="83"/>
      <c r="AI73" s="44">
        <f t="shared" si="37"/>
        <v>0</v>
      </c>
      <c r="AJ73" s="81"/>
      <c r="AK73" s="82"/>
      <c r="AL73" s="83"/>
      <c r="AM73" s="44">
        <f t="shared" si="38"/>
        <v>0</v>
      </c>
      <c r="AN73" s="81"/>
      <c r="AO73" s="82"/>
      <c r="AP73" s="83"/>
      <c r="AQ73" s="44">
        <f t="shared" si="39"/>
        <v>0</v>
      </c>
      <c r="AR73" s="81"/>
      <c r="AS73" s="82"/>
      <c r="AT73" s="83"/>
      <c r="AU73" s="44">
        <f t="shared" si="40"/>
        <v>0</v>
      </c>
      <c r="AV73" s="81"/>
      <c r="AW73" s="82"/>
      <c r="AX73" s="83"/>
      <c r="AY73" s="44">
        <f t="shared" si="41"/>
        <v>0</v>
      </c>
      <c r="AZ73" s="81"/>
      <c r="BA73" s="82"/>
      <c r="BB73" s="83"/>
      <c r="BC73" s="44">
        <f t="shared" si="42"/>
        <v>0</v>
      </c>
      <c r="BD73" s="81"/>
      <c r="BE73" s="82"/>
      <c r="BF73" s="83"/>
      <c r="BG73" s="44">
        <f t="shared" si="43"/>
        <v>0</v>
      </c>
      <c r="BH73" s="81"/>
      <c r="BI73" s="82"/>
      <c r="BJ73" s="83"/>
      <c r="BK73" s="44">
        <f t="shared" si="44"/>
        <v>0</v>
      </c>
    </row>
    <row r="74" spans="1:63" ht="14.25" customHeight="1" x14ac:dyDescent="0.25">
      <c r="A74" s="41"/>
      <c r="B74" s="42"/>
      <c r="C74" s="42"/>
      <c r="D74" s="35">
        <v>40</v>
      </c>
      <c r="E74" s="84"/>
      <c r="F74" s="42"/>
      <c r="G74" s="48" t="str">
        <f t="shared" si="27"/>
        <v/>
      </c>
      <c r="H74" s="25" t="str">
        <f t="array" ref="H74">IF(I74="","",IFERROR(INDEX(Lid!$F:$F,MATCH($E74,Lid!$A:$A,0)),""))</f>
        <v/>
      </c>
      <c r="I74" s="93" t="str">
        <f t="shared" si="28"/>
        <v/>
      </c>
      <c r="J74" s="48" t="str">
        <f t="shared" si="29"/>
        <v/>
      </c>
      <c r="K74" s="25" t="str">
        <f t="array" ref="K74">IF(I74="","",IFERROR($D$6 &amp; " " &amp;INDEX(Lid!$B:$B,MATCH($E74,Lid!$A:$A,0)),""))</f>
        <v/>
      </c>
      <c r="L74" s="44" t="str">
        <f t="shared" si="30"/>
        <v/>
      </c>
      <c r="M74" s="44" t="str">
        <f t="shared" si="31"/>
        <v/>
      </c>
      <c r="N74" s="44" t="str">
        <f t="shared" si="32"/>
        <v/>
      </c>
      <c r="O74" s="42"/>
      <c r="P74" s="81"/>
      <c r="Q74" s="82"/>
      <c r="R74" s="83"/>
      <c r="S74" s="44">
        <f t="shared" si="33"/>
        <v>0</v>
      </c>
      <c r="T74" s="81"/>
      <c r="U74" s="82"/>
      <c r="V74" s="83"/>
      <c r="W74" s="44">
        <f t="shared" si="34"/>
        <v>0</v>
      </c>
      <c r="X74" s="81"/>
      <c r="Y74" s="82"/>
      <c r="Z74" s="83"/>
      <c r="AA74" s="44">
        <f t="shared" si="35"/>
        <v>0</v>
      </c>
      <c r="AB74" s="81"/>
      <c r="AC74" s="82"/>
      <c r="AD74" s="83"/>
      <c r="AE74" s="44">
        <f t="shared" si="36"/>
        <v>0</v>
      </c>
      <c r="AF74" s="81"/>
      <c r="AG74" s="82"/>
      <c r="AH74" s="83"/>
      <c r="AI74" s="44">
        <f t="shared" si="37"/>
        <v>0</v>
      </c>
      <c r="AJ74" s="81"/>
      <c r="AK74" s="82"/>
      <c r="AL74" s="83"/>
      <c r="AM74" s="44">
        <f t="shared" si="38"/>
        <v>0</v>
      </c>
      <c r="AN74" s="81"/>
      <c r="AO74" s="82"/>
      <c r="AP74" s="83"/>
      <c r="AQ74" s="44">
        <f t="shared" si="39"/>
        <v>0</v>
      </c>
      <c r="AR74" s="81"/>
      <c r="AS74" s="82"/>
      <c r="AT74" s="83"/>
      <c r="AU74" s="44">
        <f t="shared" si="40"/>
        <v>0</v>
      </c>
      <c r="AV74" s="81"/>
      <c r="AW74" s="82"/>
      <c r="AX74" s="83"/>
      <c r="AY74" s="44">
        <f t="shared" si="41"/>
        <v>0</v>
      </c>
      <c r="AZ74" s="81"/>
      <c r="BA74" s="82"/>
      <c r="BB74" s="83"/>
      <c r="BC74" s="44">
        <f t="shared" si="42"/>
        <v>0</v>
      </c>
      <c r="BD74" s="81"/>
      <c r="BE74" s="82"/>
      <c r="BF74" s="83"/>
      <c r="BG74" s="44">
        <f t="shared" si="43"/>
        <v>0</v>
      </c>
      <c r="BH74" s="81"/>
      <c r="BI74" s="82"/>
      <c r="BJ74" s="83"/>
      <c r="BK74" s="44">
        <f t="shared" si="44"/>
        <v>0</v>
      </c>
    </row>
    <row r="75" spans="1:63" ht="14.25" customHeight="1" x14ac:dyDescent="0.25">
      <c r="A75" s="41"/>
      <c r="B75" s="42"/>
      <c r="C75" s="42"/>
      <c r="D75" s="35">
        <v>41</v>
      </c>
      <c r="E75" s="84"/>
      <c r="F75" s="42"/>
      <c r="G75" s="48" t="str">
        <f t="shared" si="27"/>
        <v/>
      </c>
      <c r="H75" s="25" t="str">
        <f t="array" ref="H75">IF(I75="","",IFERROR(INDEX(Lid!$F:$F,MATCH($E75,Lid!$A:$A,0)),""))</f>
        <v/>
      </c>
      <c r="I75" s="93" t="str">
        <f t="shared" si="28"/>
        <v/>
      </c>
      <c r="J75" s="48" t="str">
        <f t="shared" si="29"/>
        <v/>
      </c>
      <c r="K75" s="25" t="str">
        <f t="array" ref="K75">IF(I75="","",IFERROR($D$6 &amp; " " &amp;INDEX(Lid!$B:$B,MATCH($E75,Lid!$A:$A,0)),""))</f>
        <v/>
      </c>
      <c r="L75" s="44" t="str">
        <f t="shared" si="30"/>
        <v/>
      </c>
      <c r="M75" s="44" t="str">
        <f t="shared" si="31"/>
        <v/>
      </c>
      <c r="N75" s="44" t="str">
        <f t="shared" si="32"/>
        <v/>
      </c>
      <c r="O75" s="42"/>
      <c r="P75" s="81"/>
      <c r="Q75" s="82"/>
      <c r="R75" s="83"/>
      <c r="S75" s="44">
        <f t="shared" si="33"/>
        <v>0</v>
      </c>
      <c r="T75" s="81"/>
      <c r="U75" s="82"/>
      <c r="V75" s="83"/>
      <c r="W75" s="44">
        <f t="shared" si="34"/>
        <v>0</v>
      </c>
      <c r="X75" s="81"/>
      <c r="Y75" s="82"/>
      <c r="Z75" s="83"/>
      <c r="AA75" s="44">
        <f t="shared" si="35"/>
        <v>0</v>
      </c>
      <c r="AB75" s="81"/>
      <c r="AC75" s="82"/>
      <c r="AD75" s="83"/>
      <c r="AE75" s="44">
        <f t="shared" si="36"/>
        <v>0</v>
      </c>
      <c r="AF75" s="81"/>
      <c r="AG75" s="82"/>
      <c r="AH75" s="83"/>
      <c r="AI75" s="44">
        <f t="shared" si="37"/>
        <v>0</v>
      </c>
      <c r="AJ75" s="81"/>
      <c r="AK75" s="82"/>
      <c r="AL75" s="83"/>
      <c r="AM75" s="44">
        <f t="shared" si="38"/>
        <v>0</v>
      </c>
      <c r="AN75" s="81"/>
      <c r="AO75" s="82"/>
      <c r="AP75" s="83"/>
      <c r="AQ75" s="44">
        <f t="shared" si="39"/>
        <v>0</v>
      </c>
      <c r="AR75" s="81"/>
      <c r="AS75" s="82"/>
      <c r="AT75" s="83"/>
      <c r="AU75" s="44">
        <f t="shared" si="40"/>
        <v>0</v>
      </c>
      <c r="AV75" s="81"/>
      <c r="AW75" s="82"/>
      <c r="AX75" s="83"/>
      <c r="AY75" s="44">
        <f t="shared" si="41"/>
        <v>0</v>
      </c>
      <c r="AZ75" s="81"/>
      <c r="BA75" s="82"/>
      <c r="BB75" s="83"/>
      <c r="BC75" s="44">
        <f t="shared" si="42"/>
        <v>0</v>
      </c>
      <c r="BD75" s="81"/>
      <c r="BE75" s="82"/>
      <c r="BF75" s="83"/>
      <c r="BG75" s="44">
        <f t="shared" si="43"/>
        <v>0</v>
      </c>
      <c r="BH75" s="81"/>
      <c r="BI75" s="82"/>
      <c r="BJ75" s="83"/>
      <c r="BK75" s="44">
        <f t="shared" si="44"/>
        <v>0</v>
      </c>
    </row>
    <row r="76" spans="1:63" ht="14.25" customHeight="1" x14ac:dyDescent="0.25">
      <c r="A76" s="41"/>
      <c r="B76" s="42"/>
      <c r="C76" s="42"/>
      <c r="D76" s="35">
        <v>42</v>
      </c>
      <c r="E76" s="84"/>
      <c r="F76" s="42"/>
      <c r="G76" s="48" t="str">
        <f t="shared" si="27"/>
        <v/>
      </c>
      <c r="H76" s="25" t="str">
        <f t="array" ref="H76">IF(I76="","",IFERROR(INDEX(Lid!$F:$F,MATCH($E76,Lid!$A:$A,0)),""))</f>
        <v/>
      </c>
      <c r="I76" s="93" t="str">
        <f t="shared" si="28"/>
        <v/>
      </c>
      <c r="J76" s="48" t="str">
        <f t="shared" si="29"/>
        <v/>
      </c>
      <c r="K76" s="25" t="str">
        <f t="array" ref="K76">IF(I76="","",IFERROR($D$6 &amp; " " &amp;INDEX(Lid!$B:$B,MATCH($E76,Lid!$A:$A,0)),""))</f>
        <v/>
      </c>
      <c r="L76" s="44" t="str">
        <f t="shared" si="30"/>
        <v/>
      </c>
      <c r="M76" s="44" t="str">
        <f t="shared" si="31"/>
        <v/>
      </c>
      <c r="N76" s="44" t="str">
        <f t="shared" si="32"/>
        <v/>
      </c>
      <c r="O76" s="42"/>
      <c r="P76" s="81"/>
      <c r="Q76" s="82"/>
      <c r="R76" s="83"/>
      <c r="S76" s="44">
        <f t="shared" si="33"/>
        <v>0</v>
      </c>
      <c r="T76" s="81"/>
      <c r="U76" s="82"/>
      <c r="V76" s="83"/>
      <c r="W76" s="44">
        <f t="shared" si="34"/>
        <v>0</v>
      </c>
      <c r="X76" s="81"/>
      <c r="Y76" s="82"/>
      <c r="Z76" s="83"/>
      <c r="AA76" s="44">
        <f t="shared" si="35"/>
        <v>0</v>
      </c>
      <c r="AB76" s="81"/>
      <c r="AC76" s="82"/>
      <c r="AD76" s="83"/>
      <c r="AE76" s="44">
        <f t="shared" si="36"/>
        <v>0</v>
      </c>
      <c r="AF76" s="81"/>
      <c r="AG76" s="82"/>
      <c r="AH76" s="83"/>
      <c r="AI76" s="44">
        <f t="shared" si="37"/>
        <v>0</v>
      </c>
      <c r="AJ76" s="81"/>
      <c r="AK76" s="82"/>
      <c r="AL76" s="83"/>
      <c r="AM76" s="44">
        <f t="shared" si="38"/>
        <v>0</v>
      </c>
      <c r="AN76" s="81"/>
      <c r="AO76" s="82"/>
      <c r="AP76" s="83"/>
      <c r="AQ76" s="44">
        <f t="shared" si="39"/>
        <v>0</v>
      </c>
      <c r="AR76" s="81"/>
      <c r="AS76" s="82"/>
      <c r="AT76" s="83"/>
      <c r="AU76" s="44">
        <f t="shared" si="40"/>
        <v>0</v>
      </c>
      <c r="AV76" s="81"/>
      <c r="AW76" s="82"/>
      <c r="AX76" s="83"/>
      <c r="AY76" s="44">
        <f t="shared" si="41"/>
        <v>0</v>
      </c>
      <c r="AZ76" s="81"/>
      <c r="BA76" s="82"/>
      <c r="BB76" s="83"/>
      <c r="BC76" s="44">
        <f t="shared" si="42"/>
        <v>0</v>
      </c>
      <c r="BD76" s="81"/>
      <c r="BE76" s="82"/>
      <c r="BF76" s="83"/>
      <c r="BG76" s="44">
        <f t="shared" si="43"/>
        <v>0</v>
      </c>
      <c r="BH76" s="81"/>
      <c r="BI76" s="82"/>
      <c r="BJ76" s="83"/>
      <c r="BK76" s="44">
        <f t="shared" si="44"/>
        <v>0</v>
      </c>
    </row>
    <row r="77" spans="1:63" ht="14.25" customHeight="1" x14ac:dyDescent="0.25">
      <c r="A77" s="41"/>
      <c r="B77" s="42"/>
      <c r="C77" s="42"/>
      <c r="D77" s="35">
        <v>43</v>
      </c>
      <c r="E77" s="84"/>
      <c r="F77" s="42"/>
      <c r="G77" s="48" t="str">
        <f t="shared" si="27"/>
        <v/>
      </c>
      <c r="H77" s="25" t="str">
        <f t="array" ref="H77">IF(I77="","",IFERROR(INDEX(Lid!$F:$F,MATCH($E77,Lid!$A:$A,0)),""))</f>
        <v/>
      </c>
      <c r="I77" s="93" t="str">
        <f t="shared" si="28"/>
        <v/>
      </c>
      <c r="J77" s="48" t="str">
        <f t="shared" si="29"/>
        <v/>
      </c>
      <c r="K77" s="25" t="str">
        <f t="array" ref="K77">IF(I77="","",IFERROR($D$6 &amp; " " &amp;INDEX(Lid!$B:$B,MATCH($E77,Lid!$A:$A,0)),""))</f>
        <v/>
      </c>
      <c r="L77" s="44" t="str">
        <f t="shared" si="30"/>
        <v/>
      </c>
      <c r="M77" s="44" t="str">
        <f t="shared" si="31"/>
        <v/>
      </c>
      <c r="N77" s="44" t="str">
        <f t="shared" si="32"/>
        <v/>
      </c>
      <c r="O77" s="42"/>
      <c r="P77" s="81"/>
      <c r="Q77" s="82"/>
      <c r="R77" s="83"/>
      <c r="S77" s="44">
        <f t="shared" si="33"/>
        <v>0</v>
      </c>
      <c r="T77" s="81"/>
      <c r="U77" s="82"/>
      <c r="V77" s="83"/>
      <c r="W77" s="44">
        <f t="shared" si="34"/>
        <v>0</v>
      </c>
      <c r="X77" s="81"/>
      <c r="Y77" s="82"/>
      <c r="Z77" s="83"/>
      <c r="AA77" s="44">
        <f t="shared" si="35"/>
        <v>0</v>
      </c>
      <c r="AB77" s="81"/>
      <c r="AC77" s="82"/>
      <c r="AD77" s="83"/>
      <c r="AE77" s="44">
        <f t="shared" si="36"/>
        <v>0</v>
      </c>
      <c r="AF77" s="81"/>
      <c r="AG77" s="82"/>
      <c r="AH77" s="83"/>
      <c r="AI77" s="44">
        <f t="shared" si="37"/>
        <v>0</v>
      </c>
      <c r="AJ77" s="81"/>
      <c r="AK77" s="82"/>
      <c r="AL77" s="83"/>
      <c r="AM77" s="44">
        <f t="shared" si="38"/>
        <v>0</v>
      </c>
      <c r="AN77" s="81"/>
      <c r="AO77" s="82"/>
      <c r="AP77" s="83"/>
      <c r="AQ77" s="44">
        <f t="shared" si="39"/>
        <v>0</v>
      </c>
      <c r="AR77" s="81"/>
      <c r="AS77" s="82"/>
      <c r="AT77" s="83"/>
      <c r="AU77" s="44">
        <f t="shared" si="40"/>
        <v>0</v>
      </c>
      <c r="AV77" s="81"/>
      <c r="AW77" s="82"/>
      <c r="AX77" s="83"/>
      <c r="AY77" s="44">
        <f t="shared" si="41"/>
        <v>0</v>
      </c>
      <c r="AZ77" s="81"/>
      <c r="BA77" s="82"/>
      <c r="BB77" s="83"/>
      <c r="BC77" s="44">
        <f t="shared" si="42"/>
        <v>0</v>
      </c>
      <c r="BD77" s="81"/>
      <c r="BE77" s="82"/>
      <c r="BF77" s="83"/>
      <c r="BG77" s="44">
        <f t="shared" si="43"/>
        <v>0</v>
      </c>
      <c r="BH77" s="81"/>
      <c r="BI77" s="82"/>
      <c r="BJ77" s="83"/>
      <c r="BK77" s="44">
        <f t="shared" si="44"/>
        <v>0</v>
      </c>
    </row>
    <row r="78" spans="1:63" ht="14.25" customHeight="1" x14ac:dyDescent="0.25">
      <c r="A78" s="41"/>
      <c r="B78" s="42"/>
      <c r="C78" s="42"/>
      <c r="D78" s="35">
        <v>44</v>
      </c>
      <c r="E78" s="84"/>
      <c r="F78" s="42"/>
      <c r="G78" s="48" t="str">
        <f t="shared" si="27"/>
        <v/>
      </c>
      <c r="H78" s="25" t="str">
        <f t="array" ref="H78">IF(I78="","",IFERROR(INDEX(Lid!$F:$F,MATCH($E78,Lid!$A:$A,0)),""))</f>
        <v/>
      </c>
      <c r="I78" s="93" t="str">
        <f t="shared" si="28"/>
        <v/>
      </c>
      <c r="J78" s="48" t="str">
        <f t="shared" si="29"/>
        <v/>
      </c>
      <c r="K78" s="25" t="str">
        <f t="array" ref="K78">IF(I78="","",IFERROR($D$6 &amp; " " &amp;INDEX(Lid!$B:$B,MATCH($E78,Lid!$A:$A,0)),""))</f>
        <v/>
      </c>
      <c r="L78" s="44" t="str">
        <f t="shared" si="30"/>
        <v/>
      </c>
      <c r="M78" s="44" t="str">
        <f t="shared" si="31"/>
        <v/>
      </c>
      <c r="N78" s="44" t="str">
        <f t="shared" si="32"/>
        <v/>
      </c>
      <c r="O78" s="42"/>
      <c r="P78" s="81"/>
      <c r="Q78" s="82"/>
      <c r="R78" s="83"/>
      <c r="S78" s="44">
        <f t="shared" si="33"/>
        <v>0</v>
      </c>
      <c r="T78" s="81"/>
      <c r="U78" s="82"/>
      <c r="V78" s="83"/>
      <c r="W78" s="44">
        <f t="shared" si="34"/>
        <v>0</v>
      </c>
      <c r="X78" s="81"/>
      <c r="Y78" s="82"/>
      <c r="Z78" s="83"/>
      <c r="AA78" s="44">
        <f t="shared" si="35"/>
        <v>0</v>
      </c>
      <c r="AB78" s="81"/>
      <c r="AC78" s="82"/>
      <c r="AD78" s="83"/>
      <c r="AE78" s="44">
        <f t="shared" si="36"/>
        <v>0</v>
      </c>
      <c r="AF78" s="81"/>
      <c r="AG78" s="82"/>
      <c r="AH78" s="83"/>
      <c r="AI78" s="44">
        <f t="shared" si="37"/>
        <v>0</v>
      </c>
      <c r="AJ78" s="81"/>
      <c r="AK78" s="82"/>
      <c r="AL78" s="83"/>
      <c r="AM78" s="44">
        <f t="shared" si="38"/>
        <v>0</v>
      </c>
      <c r="AN78" s="81"/>
      <c r="AO78" s="82"/>
      <c r="AP78" s="83"/>
      <c r="AQ78" s="44">
        <f t="shared" si="39"/>
        <v>0</v>
      </c>
      <c r="AR78" s="81"/>
      <c r="AS78" s="82"/>
      <c r="AT78" s="83"/>
      <c r="AU78" s="44">
        <f t="shared" si="40"/>
        <v>0</v>
      </c>
      <c r="AV78" s="81"/>
      <c r="AW78" s="82"/>
      <c r="AX78" s="83"/>
      <c r="AY78" s="44">
        <f t="shared" si="41"/>
        <v>0</v>
      </c>
      <c r="AZ78" s="81"/>
      <c r="BA78" s="82"/>
      <c r="BB78" s="83"/>
      <c r="BC78" s="44">
        <f t="shared" si="42"/>
        <v>0</v>
      </c>
      <c r="BD78" s="81"/>
      <c r="BE78" s="82"/>
      <c r="BF78" s="83"/>
      <c r="BG78" s="44">
        <f t="shared" si="43"/>
        <v>0</v>
      </c>
      <c r="BH78" s="81"/>
      <c r="BI78" s="82"/>
      <c r="BJ78" s="83"/>
      <c r="BK78" s="44">
        <f t="shared" si="44"/>
        <v>0</v>
      </c>
    </row>
    <row r="79" spans="1:63" ht="14.25" customHeight="1" x14ac:dyDescent="0.25">
      <c r="A79" s="41"/>
      <c r="B79" s="42"/>
      <c r="C79" s="42"/>
      <c r="D79" s="35">
        <v>45</v>
      </c>
      <c r="E79" s="84"/>
      <c r="F79" s="42"/>
      <c r="G79" s="48" t="str">
        <f t="shared" si="27"/>
        <v/>
      </c>
      <c r="H79" s="25" t="str">
        <f t="array" ref="H79">IF(I79="","",IFERROR(INDEX(Lid!$F:$F,MATCH($E79,Lid!$A:$A,0)),""))</f>
        <v/>
      </c>
      <c r="I79" s="93" t="str">
        <f t="shared" si="28"/>
        <v/>
      </c>
      <c r="J79" s="48" t="str">
        <f t="shared" si="29"/>
        <v/>
      </c>
      <c r="K79" s="25" t="str">
        <f t="array" ref="K79">IF(I79="","",IFERROR($D$6 &amp; " " &amp;INDEX(Lid!$B:$B,MATCH($E79,Lid!$A:$A,0)),""))</f>
        <v/>
      </c>
      <c r="L79" s="44" t="str">
        <f t="shared" si="30"/>
        <v/>
      </c>
      <c r="M79" s="44" t="str">
        <f t="shared" si="31"/>
        <v/>
      </c>
      <c r="N79" s="44" t="str">
        <f t="shared" si="32"/>
        <v/>
      </c>
      <c r="O79" s="42"/>
      <c r="P79" s="81"/>
      <c r="Q79" s="82"/>
      <c r="R79" s="83"/>
      <c r="S79" s="44">
        <f t="shared" si="33"/>
        <v>0</v>
      </c>
      <c r="T79" s="81"/>
      <c r="U79" s="82"/>
      <c r="V79" s="83"/>
      <c r="W79" s="44">
        <f t="shared" si="34"/>
        <v>0</v>
      </c>
      <c r="X79" s="81"/>
      <c r="Y79" s="82"/>
      <c r="Z79" s="83"/>
      <c r="AA79" s="44">
        <f t="shared" si="35"/>
        <v>0</v>
      </c>
      <c r="AB79" s="81"/>
      <c r="AC79" s="82"/>
      <c r="AD79" s="83"/>
      <c r="AE79" s="44">
        <f t="shared" si="36"/>
        <v>0</v>
      </c>
      <c r="AF79" s="81"/>
      <c r="AG79" s="82"/>
      <c r="AH79" s="83"/>
      <c r="AI79" s="44">
        <f t="shared" si="37"/>
        <v>0</v>
      </c>
      <c r="AJ79" s="81"/>
      <c r="AK79" s="82"/>
      <c r="AL79" s="83"/>
      <c r="AM79" s="44">
        <f t="shared" si="38"/>
        <v>0</v>
      </c>
      <c r="AN79" s="81"/>
      <c r="AO79" s="82"/>
      <c r="AP79" s="83"/>
      <c r="AQ79" s="44">
        <f t="shared" si="39"/>
        <v>0</v>
      </c>
      <c r="AR79" s="81"/>
      <c r="AS79" s="82"/>
      <c r="AT79" s="83"/>
      <c r="AU79" s="44">
        <f t="shared" si="40"/>
        <v>0</v>
      </c>
      <c r="AV79" s="81"/>
      <c r="AW79" s="82"/>
      <c r="AX79" s="83"/>
      <c r="AY79" s="44">
        <f t="shared" si="41"/>
        <v>0</v>
      </c>
      <c r="AZ79" s="81"/>
      <c r="BA79" s="82"/>
      <c r="BB79" s="83"/>
      <c r="BC79" s="44">
        <f t="shared" si="42"/>
        <v>0</v>
      </c>
      <c r="BD79" s="81"/>
      <c r="BE79" s="82"/>
      <c r="BF79" s="83"/>
      <c r="BG79" s="44">
        <f t="shared" si="43"/>
        <v>0</v>
      </c>
      <c r="BH79" s="81"/>
      <c r="BI79" s="82"/>
      <c r="BJ79" s="83"/>
      <c r="BK79" s="44">
        <f t="shared" si="44"/>
        <v>0</v>
      </c>
    </row>
    <row r="80" spans="1:63" ht="14.25" customHeight="1" x14ac:dyDescent="0.25">
      <c r="A80" s="41"/>
      <c r="B80" s="42"/>
      <c r="C80" s="42"/>
      <c r="D80" s="35">
        <v>46</v>
      </c>
      <c r="E80" s="84"/>
      <c r="F80" s="42"/>
      <c r="G80" s="48" t="str">
        <f t="shared" si="27"/>
        <v/>
      </c>
      <c r="H80" s="25" t="str">
        <f t="array" ref="H80">IF(I80="","",IFERROR(INDEX(Lid!$F:$F,MATCH($E80,Lid!$A:$A,0)),""))</f>
        <v/>
      </c>
      <c r="I80" s="93" t="str">
        <f t="shared" si="28"/>
        <v/>
      </c>
      <c r="J80" s="48" t="str">
        <f t="shared" si="29"/>
        <v/>
      </c>
      <c r="K80" s="25" t="str">
        <f t="array" ref="K80">IF(I80="","",IFERROR($D$6 &amp; " " &amp;INDEX(Lid!$B:$B,MATCH($E80,Lid!$A:$A,0)),""))</f>
        <v/>
      </c>
      <c r="L80" s="44" t="str">
        <f t="shared" si="30"/>
        <v/>
      </c>
      <c r="M80" s="44" t="str">
        <f t="shared" si="31"/>
        <v/>
      </c>
      <c r="N80" s="44" t="str">
        <f t="shared" si="32"/>
        <v/>
      </c>
      <c r="O80" s="42"/>
      <c r="P80" s="81"/>
      <c r="Q80" s="82"/>
      <c r="R80" s="83"/>
      <c r="S80" s="44">
        <f t="shared" si="33"/>
        <v>0</v>
      </c>
      <c r="T80" s="81"/>
      <c r="U80" s="82"/>
      <c r="V80" s="83"/>
      <c r="W80" s="44">
        <f t="shared" si="34"/>
        <v>0</v>
      </c>
      <c r="X80" s="81"/>
      <c r="Y80" s="82"/>
      <c r="Z80" s="83"/>
      <c r="AA80" s="44">
        <f t="shared" si="35"/>
        <v>0</v>
      </c>
      <c r="AB80" s="81"/>
      <c r="AC80" s="82"/>
      <c r="AD80" s="83"/>
      <c r="AE80" s="44">
        <f t="shared" si="36"/>
        <v>0</v>
      </c>
      <c r="AF80" s="81"/>
      <c r="AG80" s="82"/>
      <c r="AH80" s="83"/>
      <c r="AI80" s="44">
        <f t="shared" si="37"/>
        <v>0</v>
      </c>
      <c r="AJ80" s="81"/>
      <c r="AK80" s="82"/>
      <c r="AL80" s="83"/>
      <c r="AM80" s="44">
        <f t="shared" si="38"/>
        <v>0</v>
      </c>
      <c r="AN80" s="81"/>
      <c r="AO80" s="82"/>
      <c r="AP80" s="83"/>
      <c r="AQ80" s="44">
        <f t="shared" si="39"/>
        <v>0</v>
      </c>
      <c r="AR80" s="81"/>
      <c r="AS80" s="82"/>
      <c r="AT80" s="83"/>
      <c r="AU80" s="44">
        <f t="shared" si="40"/>
        <v>0</v>
      </c>
      <c r="AV80" s="81"/>
      <c r="AW80" s="82"/>
      <c r="AX80" s="83"/>
      <c r="AY80" s="44">
        <f t="shared" si="41"/>
        <v>0</v>
      </c>
      <c r="AZ80" s="81"/>
      <c r="BA80" s="82"/>
      <c r="BB80" s="83"/>
      <c r="BC80" s="44">
        <f t="shared" si="42"/>
        <v>0</v>
      </c>
      <c r="BD80" s="81"/>
      <c r="BE80" s="82"/>
      <c r="BF80" s="83"/>
      <c r="BG80" s="44">
        <f t="shared" si="43"/>
        <v>0</v>
      </c>
      <c r="BH80" s="81"/>
      <c r="BI80" s="82"/>
      <c r="BJ80" s="83"/>
      <c r="BK80" s="44">
        <f t="shared" si="44"/>
        <v>0</v>
      </c>
    </row>
    <row r="81" spans="1:63" ht="14.25" customHeight="1" x14ac:dyDescent="0.25">
      <c r="A81" s="41"/>
      <c r="B81" s="42"/>
      <c r="C81" s="42"/>
      <c r="D81" s="35">
        <v>47</v>
      </c>
      <c r="E81" s="84"/>
      <c r="F81" s="42"/>
      <c r="G81" s="48" t="str">
        <f t="shared" si="27"/>
        <v/>
      </c>
      <c r="H81" s="25" t="str">
        <f t="array" ref="H81">IF(I81="","",IFERROR(INDEX(Lid!$F:$F,MATCH($E81,Lid!$A:$A,0)),""))</f>
        <v/>
      </c>
      <c r="I81" s="93" t="str">
        <f t="shared" si="28"/>
        <v/>
      </c>
      <c r="J81" s="48" t="str">
        <f t="shared" si="29"/>
        <v/>
      </c>
      <c r="K81" s="25" t="str">
        <f t="array" ref="K81">IF(I81="","",IFERROR($D$6 &amp; " " &amp;INDEX(Lid!$B:$B,MATCH($E81,Lid!$A:$A,0)),""))</f>
        <v/>
      </c>
      <c r="L81" s="44" t="str">
        <f t="shared" si="30"/>
        <v/>
      </c>
      <c r="M81" s="44" t="str">
        <f t="shared" si="31"/>
        <v/>
      </c>
      <c r="N81" s="44" t="str">
        <f t="shared" si="32"/>
        <v/>
      </c>
      <c r="O81" s="42"/>
      <c r="P81" s="81"/>
      <c r="Q81" s="82"/>
      <c r="R81" s="83"/>
      <c r="S81" s="44">
        <f t="shared" si="33"/>
        <v>0</v>
      </c>
      <c r="T81" s="81"/>
      <c r="U81" s="82"/>
      <c r="V81" s="83"/>
      <c r="W81" s="44">
        <f t="shared" si="34"/>
        <v>0</v>
      </c>
      <c r="X81" s="81"/>
      <c r="Y81" s="82"/>
      <c r="Z81" s="83"/>
      <c r="AA81" s="44">
        <f t="shared" si="35"/>
        <v>0</v>
      </c>
      <c r="AB81" s="81"/>
      <c r="AC81" s="82"/>
      <c r="AD81" s="83"/>
      <c r="AE81" s="44">
        <f t="shared" si="36"/>
        <v>0</v>
      </c>
      <c r="AF81" s="81"/>
      <c r="AG81" s="82"/>
      <c r="AH81" s="83"/>
      <c r="AI81" s="44">
        <f t="shared" si="37"/>
        <v>0</v>
      </c>
      <c r="AJ81" s="81"/>
      <c r="AK81" s="82"/>
      <c r="AL81" s="83"/>
      <c r="AM81" s="44">
        <f t="shared" si="38"/>
        <v>0</v>
      </c>
      <c r="AN81" s="81"/>
      <c r="AO81" s="82"/>
      <c r="AP81" s="83"/>
      <c r="AQ81" s="44">
        <f t="shared" si="39"/>
        <v>0</v>
      </c>
      <c r="AR81" s="81"/>
      <c r="AS81" s="82"/>
      <c r="AT81" s="83"/>
      <c r="AU81" s="44">
        <f t="shared" si="40"/>
        <v>0</v>
      </c>
      <c r="AV81" s="81"/>
      <c r="AW81" s="82"/>
      <c r="AX81" s="83"/>
      <c r="AY81" s="44">
        <f t="shared" si="41"/>
        <v>0</v>
      </c>
      <c r="AZ81" s="81"/>
      <c r="BA81" s="82"/>
      <c r="BB81" s="83"/>
      <c r="BC81" s="44">
        <f t="shared" si="42"/>
        <v>0</v>
      </c>
      <c r="BD81" s="81"/>
      <c r="BE81" s="82"/>
      <c r="BF81" s="83"/>
      <c r="BG81" s="44">
        <f t="shared" si="43"/>
        <v>0</v>
      </c>
      <c r="BH81" s="81"/>
      <c r="BI81" s="82"/>
      <c r="BJ81" s="83"/>
      <c r="BK81" s="44">
        <f t="shared" si="44"/>
        <v>0</v>
      </c>
    </row>
    <row r="82" spans="1:63" ht="14.25" customHeight="1" x14ac:dyDescent="0.25">
      <c r="A82" s="41"/>
      <c r="B82" s="42"/>
      <c r="C82" s="42"/>
      <c r="D82" s="35">
        <v>48</v>
      </c>
      <c r="E82" s="84"/>
      <c r="F82" s="42"/>
      <c r="G82" s="48" t="str">
        <f t="shared" si="27"/>
        <v/>
      </c>
      <c r="H82" s="25" t="str">
        <f t="array" ref="H82">IF(I82="","",IFERROR(INDEX(Lid!$F:$F,MATCH($E82,Lid!$A:$A,0)),""))</f>
        <v/>
      </c>
      <c r="I82" s="93" t="str">
        <f t="shared" si="28"/>
        <v/>
      </c>
      <c r="J82" s="48" t="str">
        <f t="shared" si="29"/>
        <v/>
      </c>
      <c r="K82" s="25" t="str">
        <f t="array" ref="K82">IF(I82="","",IFERROR($D$6 &amp; " " &amp;INDEX(Lid!$B:$B,MATCH($E82,Lid!$A:$A,0)),""))</f>
        <v/>
      </c>
      <c r="L82" s="44" t="str">
        <f t="shared" si="30"/>
        <v/>
      </c>
      <c r="M82" s="44" t="str">
        <f t="shared" si="31"/>
        <v/>
      </c>
      <c r="N82" s="44" t="str">
        <f t="shared" si="32"/>
        <v/>
      </c>
      <c r="O82" s="42"/>
      <c r="P82" s="81"/>
      <c r="Q82" s="82"/>
      <c r="R82" s="83"/>
      <c r="S82" s="44">
        <f t="shared" si="33"/>
        <v>0</v>
      </c>
      <c r="T82" s="81"/>
      <c r="U82" s="82"/>
      <c r="V82" s="83"/>
      <c r="W82" s="44">
        <f t="shared" si="34"/>
        <v>0</v>
      </c>
      <c r="X82" s="81"/>
      <c r="Y82" s="82"/>
      <c r="Z82" s="83"/>
      <c r="AA82" s="44">
        <f t="shared" si="35"/>
        <v>0</v>
      </c>
      <c r="AB82" s="81"/>
      <c r="AC82" s="82"/>
      <c r="AD82" s="83"/>
      <c r="AE82" s="44">
        <f t="shared" si="36"/>
        <v>0</v>
      </c>
      <c r="AF82" s="81"/>
      <c r="AG82" s="82"/>
      <c r="AH82" s="83"/>
      <c r="AI82" s="44">
        <f t="shared" si="37"/>
        <v>0</v>
      </c>
      <c r="AJ82" s="81"/>
      <c r="AK82" s="82"/>
      <c r="AL82" s="83"/>
      <c r="AM82" s="44">
        <f t="shared" si="38"/>
        <v>0</v>
      </c>
      <c r="AN82" s="81"/>
      <c r="AO82" s="82"/>
      <c r="AP82" s="83"/>
      <c r="AQ82" s="44">
        <f t="shared" si="39"/>
        <v>0</v>
      </c>
      <c r="AR82" s="81"/>
      <c r="AS82" s="82"/>
      <c r="AT82" s="83"/>
      <c r="AU82" s="44">
        <f t="shared" si="40"/>
        <v>0</v>
      </c>
      <c r="AV82" s="81"/>
      <c r="AW82" s="82"/>
      <c r="AX82" s="83"/>
      <c r="AY82" s="44">
        <f t="shared" si="41"/>
        <v>0</v>
      </c>
      <c r="AZ82" s="81"/>
      <c r="BA82" s="82"/>
      <c r="BB82" s="83"/>
      <c r="BC82" s="44">
        <f t="shared" si="42"/>
        <v>0</v>
      </c>
      <c r="BD82" s="81"/>
      <c r="BE82" s="82"/>
      <c r="BF82" s="83"/>
      <c r="BG82" s="44">
        <f t="shared" si="43"/>
        <v>0</v>
      </c>
      <c r="BH82" s="81"/>
      <c r="BI82" s="82"/>
      <c r="BJ82" s="83"/>
      <c r="BK82" s="44">
        <f t="shared" si="44"/>
        <v>0</v>
      </c>
    </row>
    <row r="83" spans="1:63" ht="14.25" customHeight="1" x14ac:dyDescent="0.25">
      <c r="A83" s="41"/>
      <c r="B83" s="42"/>
      <c r="C83" s="42"/>
      <c r="D83" s="35">
        <v>49</v>
      </c>
      <c r="E83" s="84"/>
      <c r="F83" s="42"/>
      <c r="G83" s="48" t="str">
        <f t="shared" si="27"/>
        <v/>
      </c>
      <c r="H83" s="25" t="str">
        <f t="array" ref="H83">IF(I83="","",IFERROR(INDEX(Lid!$F:$F,MATCH($E83,Lid!$A:$A,0)),""))</f>
        <v/>
      </c>
      <c r="I83" s="93" t="str">
        <f t="shared" si="28"/>
        <v/>
      </c>
      <c r="J83" s="48" t="str">
        <f t="shared" si="29"/>
        <v/>
      </c>
      <c r="K83" s="25" t="str">
        <f t="array" ref="K83">IF(I83="","",IFERROR($D$6 &amp; " " &amp;INDEX(Lid!$B:$B,MATCH($E83,Lid!$A:$A,0)),""))</f>
        <v/>
      </c>
      <c r="L83" s="44" t="str">
        <f t="shared" si="30"/>
        <v/>
      </c>
      <c r="M83" s="44" t="str">
        <f t="shared" si="31"/>
        <v/>
      </c>
      <c r="N83" s="44" t="str">
        <f t="shared" si="32"/>
        <v/>
      </c>
      <c r="O83" s="42"/>
      <c r="P83" s="81"/>
      <c r="Q83" s="82"/>
      <c r="R83" s="83"/>
      <c r="S83" s="44">
        <f t="shared" si="33"/>
        <v>0</v>
      </c>
      <c r="T83" s="81"/>
      <c r="U83" s="82"/>
      <c r="V83" s="83"/>
      <c r="W83" s="44">
        <f t="shared" si="34"/>
        <v>0</v>
      </c>
      <c r="X83" s="81"/>
      <c r="Y83" s="82"/>
      <c r="Z83" s="83"/>
      <c r="AA83" s="44">
        <f t="shared" si="35"/>
        <v>0</v>
      </c>
      <c r="AB83" s="81"/>
      <c r="AC83" s="82"/>
      <c r="AD83" s="83"/>
      <c r="AE83" s="44">
        <f t="shared" si="36"/>
        <v>0</v>
      </c>
      <c r="AF83" s="81"/>
      <c r="AG83" s="82"/>
      <c r="AH83" s="83"/>
      <c r="AI83" s="44">
        <f t="shared" si="37"/>
        <v>0</v>
      </c>
      <c r="AJ83" s="81"/>
      <c r="AK83" s="82"/>
      <c r="AL83" s="83"/>
      <c r="AM83" s="44">
        <f t="shared" si="38"/>
        <v>0</v>
      </c>
      <c r="AN83" s="81"/>
      <c r="AO83" s="82"/>
      <c r="AP83" s="83"/>
      <c r="AQ83" s="44">
        <f t="shared" si="39"/>
        <v>0</v>
      </c>
      <c r="AR83" s="81"/>
      <c r="AS83" s="82"/>
      <c r="AT83" s="83"/>
      <c r="AU83" s="44">
        <f t="shared" si="40"/>
        <v>0</v>
      </c>
      <c r="AV83" s="81"/>
      <c r="AW83" s="82"/>
      <c r="AX83" s="83"/>
      <c r="AY83" s="44">
        <f t="shared" si="41"/>
        <v>0</v>
      </c>
      <c r="AZ83" s="81"/>
      <c r="BA83" s="82"/>
      <c r="BB83" s="83"/>
      <c r="BC83" s="44">
        <f t="shared" si="42"/>
        <v>0</v>
      </c>
      <c r="BD83" s="81"/>
      <c r="BE83" s="82"/>
      <c r="BF83" s="83"/>
      <c r="BG83" s="44">
        <f t="shared" si="43"/>
        <v>0</v>
      </c>
      <c r="BH83" s="81"/>
      <c r="BI83" s="82"/>
      <c r="BJ83" s="83"/>
      <c r="BK83" s="44">
        <f t="shared" si="44"/>
        <v>0</v>
      </c>
    </row>
    <row r="84" spans="1:63" ht="14.25" customHeight="1" x14ac:dyDescent="0.25">
      <c r="A84" s="41"/>
      <c r="B84" s="42"/>
      <c r="C84" s="42"/>
      <c r="D84" s="35">
        <v>50</v>
      </c>
      <c r="E84" s="84"/>
      <c r="F84" s="42"/>
      <c r="G84" s="48" t="str">
        <f t="shared" si="27"/>
        <v/>
      </c>
      <c r="H84" s="25" t="str">
        <f t="array" ref="H84">IF(I84="","",IFERROR(INDEX(Lid!$F:$F,MATCH($E84,Lid!$A:$A,0)),""))</f>
        <v/>
      </c>
      <c r="I84" s="93" t="str">
        <f t="shared" si="28"/>
        <v/>
      </c>
      <c r="J84" s="48" t="str">
        <f t="shared" si="29"/>
        <v/>
      </c>
      <c r="K84" s="25" t="str">
        <f t="array" ref="K84">IF(I84="","",IFERROR($D$6 &amp; " " &amp;INDEX(Lid!$B:$B,MATCH($E84,Lid!$A:$A,0)),""))</f>
        <v/>
      </c>
      <c r="L84" s="44" t="str">
        <f t="shared" si="30"/>
        <v/>
      </c>
      <c r="M84" s="44" t="str">
        <f t="shared" si="31"/>
        <v/>
      </c>
      <c r="N84" s="44" t="str">
        <f t="shared" si="32"/>
        <v/>
      </c>
      <c r="O84" s="42"/>
      <c r="P84" s="81"/>
      <c r="Q84" s="82"/>
      <c r="R84" s="83"/>
      <c r="S84" s="44">
        <f t="shared" si="33"/>
        <v>0</v>
      </c>
      <c r="T84" s="81"/>
      <c r="U84" s="82"/>
      <c r="V84" s="83"/>
      <c r="W84" s="44">
        <f t="shared" si="34"/>
        <v>0</v>
      </c>
      <c r="X84" s="81"/>
      <c r="Y84" s="82"/>
      <c r="Z84" s="83"/>
      <c r="AA84" s="44">
        <f t="shared" si="35"/>
        <v>0</v>
      </c>
      <c r="AB84" s="81"/>
      <c r="AC84" s="82"/>
      <c r="AD84" s="83"/>
      <c r="AE84" s="44">
        <f t="shared" si="36"/>
        <v>0</v>
      </c>
      <c r="AF84" s="81"/>
      <c r="AG84" s="82"/>
      <c r="AH84" s="83"/>
      <c r="AI84" s="44">
        <f t="shared" si="37"/>
        <v>0</v>
      </c>
      <c r="AJ84" s="81"/>
      <c r="AK84" s="82"/>
      <c r="AL84" s="83"/>
      <c r="AM84" s="44">
        <f t="shared" si="38"/>
        <v>0</v>
      </c>
      <c r="AN84" s="81"/>
      <c r="AO84" s="82"/>
      <c r="AP84" s="83"/>
      <c r="AQ84" s="44">
        <f t="shared" si="39"/>
        <v>0</v>
      </c>
      <c r="AR84" s="81"/>
      <c r="AS84" s="82"/>
      <c r="AT84" s="83"/>
      <c r="AU84" s="44">
        <f t="shared" si="40"/>
        <v>0</v>
      </c>
      <c r="AV84" s="81"/>
      <c r="AW84" s="82"/>
      <c r="AX84" s="83"/>
      <c r="AY84" s="44">
        <f t="shared" si="41"/>
        <v>0</v>
      </c>
      <c r="AZ84" s="81"/>
      <c r="BA84" s="82"/>
      <c r="BB84" s="83"/>
      <c r="BC84" s="44">
        <f t="shared" si="42"/>
        <v>0</v>
      </c>
      <c r="BD84" s="81"/>
      <c r="BE84" s="82"/>
      <c r="BF84" s="83"/>
      <c r="BG84" s="44">
        <f t="shared" si="43"/>
        <v>0</v>
      </c>
      <c r="BH84" s="81"/>
      <c r="BI84" s="82"/>
      <c r="BJ84" s="83"/>
      <c r="BK84" s="44">
        <f t="shared" si="44"/>
        <v>0</v>
      </c>
    </row>
    <row r="85" spans="1:63" ht="14.25" customHeight="1" x14ac:dyDescent="0.25">
      <c r="A85" s="41"/>
      <c r="B85" s="42"/>
      <c r="C85" s="42"/>
      <c r="D85" s="35">
        <v>51</v>
      </c>
      <c r="E85" s="84"/>
      <c r="F85" s="42"/>
      <c r="G85" s="48" t="str">
        <f t="shared" si="27"/>
        <v/>
      </c>
      <c r="H85" s="25" t="str">
        <f t="array" ref="H85">IF(I85="","",IFERROR(INDEX(Lid!$F:$F,MATCH($E85,Lid!$A:$A,0)),""))</f>
        <v/>
      </c>
      <c r="I85" s="93" t="str">
        <f t="shared" si="28"/>
        <v/>
      </c>
      <c r="J85" s="48" t="str">
        <f t="shared" si="29"/>
        <v/>
      </c>
      <c r="K85" s="25" t="str">
        <f t="array" ref="K85">IF(I85="","",IFERROR($D$6 &amp; " " &amp;INDEX(Lid!$B:$B,MATCH($E85,Lid!$A:$A,0)),""))</f>
        <v/>
      </c>
      <c r="L85" s="44" t="str">
        <f t="shared" si="30"/>
        <v/>
      </c>
      <c r="M85" s="44" t="str">
        <f t="shared" si="31"/>
        <v/>
      </c>
      <c r="N85" s="44" t="str">
        <f t="shared" si="32"/>
        <v/>
      </c>
      <c r="O85" s="42"/>
      <c r="P85" s="81"/>
      <c r="Q85" s="82"/>
      <c r="R85" s="83"/>
      <c r="S85" s="44">
        <f t="shared" si="33"/>
        <v>0</v>
      </c>
      <c r="T85" s="81"/>
      <c r="U85" s="82"/>
      <c r="V85" s="83"/>
      <c r="W85" s="44">
        <f t="shared" si="34"/>
        <v>0</v>
      </c>
      <c r="X85" s="81"/>
      <c r="Y85" s="82"/>
      <c r="Z85" s="83"/>
      <c r="AA85" s="44">
        <f t="shared" si="35"/>
        <v>0</v>
      </c>
      <c r="AB85" s="81"/>
      <c r="AC85" s="82"/>
      <c r="AD85" s="83"/>
      <c r="AE85" s="44">
        <f t="shared" si="36"/>
        <v>0</v>
      </c>
      <c r="AF85" s="81"/>
      <c r="AG85" s="82"/>
      <c r="AH85" s="83"/>
      <c r="AI85" s="44">
        <f t="shared" si="37"/>
        <v>0</v>
      </c>
      <c r="AJ85" s="81"/>
      <c r="AK85" s="82"/>
      <c r="AL85" s="83"/>
      <c r="AM85" s="44">
        <f t="shared" si="38"/>
        <v>0</v>
      </c>
      <c r="AN85" s="81"/>
      <c r="AO85" s="82"/>
      <c r="AP85" s="83"/>
      <c r="AQ85" s="44">
        <f t="shared" si="39"/>
        <v>0</v>
      </c>
      <c r="AR85" s="81"/>
      <c r="AS85" s="82"/>
      <c r="AT85" s="83"/>
      <c r="AU85" s="44">
        <f t="shared" si="40"/>
        <v>0</v>
      </c>
      <c r="AV85" s="81"/>
      <c r="AW85" s="82"/>
      <c r="AX85" s="83"/>
      <c r="AY85" s="44">
        <f t="shared" si="41"/>
        <v>0</v>
      </c>
      <c r="AZ85" s="81"/>
      <c r="BA85" s="82"/>
      <c r="BB85" s="83"/>
      <c r="BC85" s="44">
        <f t="shared" si="42"/>
        <v>0</v>
      </c>
      <c r="BD85" s="81"/>
      <c r="BE85" s="82"/>
      <c r="BF85" s="83"/>
      <c r="BG85" s="44">
        <f t="shared" si="43"/>
        <v>0</v>
      </c>
      <c r="BH85" s="81"/>
      <c r="BI85" s="82"/>
      <c r="BJ85" s="83"/>
      <c r="BK85" s="44">
        <f t="shared" si="44"/>
        <v>0</v>
      </c>
    </row>
    <row r="86" spans="1:63" ht="14.25" customHeight="1" x14ac:dyDescent="0.25">
      <c r="A86" s="41"/>
      <c r="B86" s="42"/>
      <c r="C86" s="42"/>
      <c r="D86" s="35">
        <v>52</v>
      </c>
      <c r="E86" s="84"/>
      <c r="F86" s="42"/>
      <c r="G86" s="48" t="str">
        <f t="shared" si="27"/>
        <v/>
      </c>
      <c r="H86" s="25" t="str">
        <f t="array" ref="H86">IF(I86="","",IFERROR(INDEX(Lid!$F:$F,MATCH($E86,Lid!$A:$A,0)),""))</f>
        <v/>
      </c>
      <c r="I86" s="93" t="str">
        <f t="shared" si="28"/>
        <v/>
      </c>
      <c r="J86" s="48" t="str">
        <f t="shared" si="29"/>
        <v/>
      </c>
      <c r="K86" s="25" t="str">
        <f t="array" ref="K86">IF(I86="","",IFERROR($D$6 &amp; " " &amp;INDEX(Lid!$B:$B,MATCH($E86,Lid!$A:$A,0)),""))</f>
        <v/>
      </c>
      <c r="L86" s="44" t="str">
        <f t="shared" si="30"/>
        <v/>
      </c>
      <c r="M86" s="44" t="str">
        <f t="shared" si="31"/>
        <v/>
      </c>
      <c r="N86" s="44" t="str">
        <f t="shared" si="32"/>
        <v/>
      </c>
      <c r="O86" s="42"/>
      <c r="P86" s="81"/>
      <c r="Q86" s="82"/>
      <c r="R86" s="83"/>
      <c r="S86" s="44">
        <f t="shared" si="33"/>
        <v>0</v>
      </c>
      <c r="T86" s="81"/>
      <c r="U86" s="82"/>
      <c r="V86" s="83"/>
      <c r="W86" s="44">
        <f t="shared" si="34"/>
        <v>0</v>
      </c>
      <c r="X86" s="81"/>
      <c r="Y86" s="82"/>
      <c r="Z86" s="83"/>
      <c r="AA86" s="44">
        <f t="shared" si="35"/>
        <v>0</v>
      </c>
      <c r="AB86" s="81"/>
      <c r="AC86" s="82"/>
      <c r="AD86" s="83"/>
      <c r="AE86" s="44">
        <f t="shared" si="36"/>
        <v>0</v>
      </c>
      <c r="AF86" s="81"/>
      <c r="AG86" s="82"/>
      <c r="AH86" s="83"/>
      <c r="AI86" s="44">
        <f t="shared" si="37"/>
        <v>0</v>
      </c>
      <c r="AJ86" s="81"/>
      <c r="AK86" s="82"/>
      <c r="AL86" s="83"/>
      <c r="AM86" s="44">
        <f t="shared" si="38"/>
        <v>0</v>
      </c>
      <c r="AN86" s="81"/>
      <c r="AO86" s="82"/>
      <c r="AP86" s="83"/>
      <c r="AQ86" s="44">
        <f t="shared" si="39"/>
        <v>0</v>
      </c>
      <c r="AR86" s="81"/>
      <c r="AS86" s="82"/>
      <c r="AT86" s="83"/>
      <c r="AU86" s="44">
        <f t="shared" si="40"/>
        <v>0</v>
      </c>
      <c r="AV86" s="81"/>
      <c r="AW86" s="82"/>
      <c r="AX86" s="83"/>
      <c r="AY86" s="44">
        <f t="shared" si="41"/>
        <v>0</v>
      </c>
      <c r="AZ86" s="81"/>
      <c r="BA86" s="82"/>
      <c r="BB86" s="83"/>
      <c r="BC86" s="44">
        <f t="shared" si="42"/>
        <v>0</v>
      </c>
      <c r="BD86" s="81"/>
      <c r="BE86" s="82"/>
      <c r="BF86" s="83"/>
      <c r="BG86" s="44">
        <f t="shared" si="43"/>
        <v>0</v>
      </c>
      <c r="BH86" s="81"/>
      <c r="BI86" s="82"/>
      <c r="BJ86" s="83"/>
      <c r="BK86" s="44">
        <f t="shared" si="44"/>
        <v>0</v>
      </c>
    </row>
    <row r="87" spans="1:63" ht="14.25" customHeight="1" x14ac:dyDescent="0.25">
      <c r="A87" s="41"/>
      <c r="B87" s="42"/>
      <c r="C87" s="42"/>
      <c r="D87" s="35">
        <v>53</v>
      </c>
      <c r="E87" s="84"/>
      <c r="F87" s="42"/>
      <c r="G87" s="48" t="str">
        <f t="shared" si="27"/>
        <v/>
      </c>
      <c r="H87" s="25" t="str">
        <f t="array" ref="H87">IF(I87="","",IFERROR(INDEX(Lid!$F:$F,MATCH($E87,Lid!$A:$A,0)),""))</f>
        <v/>
      </c>
      <c r="I87" s="93" t="str">
        <f t="shared" si="28"/>
        <v/>
      </c>
      <c r="J87" s="48" t="str">
        <f t="shared" si="29"/>
        <v/>
      </c>
      <c r="K87" s="25" t="str">
        <f t="array" ref="K87">IF(I87="","",IFERROR($D$6 &amp; " " &amp;INDEX(Lid!$B:$B,MATCH($E87,Lid!$A:$A,0)),""))</f>
        <v/>
      </c>
      <c r="L87" s="44" t="str">
        <f t="shared" si="30"/>
        <v/>
      </c>
      <c r="M87" s="44" t="str">
        <f t="shared" si="31"/>
        <v/>
      </c>
      <c r="N87" s="44" t="str">
        <f t="shared" si="32"/>
        <v/>
      </c>
      <c r="O87" s="42"/>
      <c r="P87" s="81"/>
      <c r="Q87" s="82"/>
      <c r="R87" s="83"/>
      <c r="S87" s="44">
        <f t="shared" si="33"/>
        <v>0</v>
      </c>
      <c r="T87" s="81"/>
      <c r="U87" s="82"/>
      <c r="V87" s="83"/>
      <c r="W87" s="44">
        <f t="shared" si="34"/>
        <v>0</v>
      </c>
      <c r="X87" s="81"/>
      <c r="Y87" s="82"/>
      <c r="Z87" s="83"/>
      <c r="AA87" s="44">
        <f t="shared" si="35"/>
        <v>0</v>
      </c>
      <c r="AB87" s="81"/>
      <c r="AC87" s="82"/>
      <c r="AD87" s="83"/>
      <c r="AE87" s="44">
        <f t="shared" si="36"/>
        <v>0</v>
      </c>
      <c r="AF87" s="81"/>
      <c r="AG87" s="82"/>
      <c r="AH87" s="83"/>
      <c r="AI87" s="44">
        <f t="shared" si="37"/>
        <v>0</v>
      </c>
      <c r="AJ87" s="81"/>
      <c r="AK87" s="82"/>
      <c r="AL87" s="83"/>
      <c r="AM87" s="44">
        <f t="shared" si="38"/>
        <v>0</v>
      </c>
      <c r="AN87" s="81"/>
      <c r="AO87" s="82"/>
      <c r="AP87" s="83"/>
      <c r="AQ87" s="44">
        <f t="shared" si="39"/>
        <v>0</v>
      </c>
      <c r="AR87" s="81"/>
      <c r="AS87" s="82"/>
      <c r="AT87" s="83"/>
      <c r="AU87" s="44">
        <f t="shared" si="40"/>
        <v>0</v>
      </c>
      <c r="AV87" s="81"/>
      <c r="AW87" s="82"/>
      <c r="AX87" s="83"/>
      <c r="AY87" s="44">
        <f t="shared" si="41"/>
        <v>0</v>
      </c>
      <c r="AZ87" s="81"/>
      <c r="BA87" s="82"/>
      <c r="BB87" s="83"/>
      <c r="BC87" s="44">
        <f t="shared" si="42"/>
        <v>0</v>
      </c>
      <c r="BD87" s="81"/>
      <c r="BE87" s="82"/>
      <c r="BF87" s="83"/>
      <c r="BG87" s="44">
        <f t="shared" si="43"/>
        <v>0</v>
      </c>
      <c r="BH87" s="81"/>
      <c r="BI87" s="82"/>
      <c r="BJ87" s="83"/>
      <c r="BK87" s="44">
        <f t="shared" si="44"/>
        <v>0</v>
      </c>
    </row>
    <row r="88" spans="1:63" ht="14.25" customHeight="1" x14ac:dyDescent="0.25">
      <c r="A88" s="41"/>
      <c r="B88" s="42"/>
      <c r="C88" s="42"/>
      <c r="D88" s="35">
        <v>54</v>
      </c>
      <c r="E88" s="84"/>
      <c r="F88" s="42"/>
      <c r="G88" s="48" t="str">
        <f t="shared" si="27"/>
        <v/>
      </c>
      <c r="H88" s="25" t="str">
        <f t="array" ref="H88">IF(I88="","",IFERROR(INDEX(Lid!$F:$F,MATCH($E88,Lid!$A:$A,0)),""))</f>
        <v/>
      </c>
      <c r="I88" s="93" t="str">
        <f t="shared" si="28"/>
        <v/>
      </c>
      <c r="J88" s="48" t="str">
        <f t="shared" si="29"/>
        <v/>
      </c>
      <c r="K88" s="25" t="str">
        <f t="array" ref="K88">IF(I88="","",IFERROR($D$6 &amp; " " &amp;INDEX(Lid!$B:$B,MATCH($E88,Lid!$A:$A,0)),""))</f>
        <v/>
      </c>
      <c r="L88" s="44" t="str">
        <f t="shared" si="30"/>
        <v/>
      </c>
      <c r="M88" s="44" t="str">
        <f t="shared" si="31"/>
        <v/>
      </c>
      <c r="N88" s="44" t="str">
        <f t="shared" si="32"/>
        <v/>
      </c>
      <c r="O88" s="42"/>
      <c r="P88" s="81"/>
      <c r="Q88" s="82"/>
      <c r="R88" s="83"/>
      <c r="S88" s="44">
        <f t="shared" si="33"/>
        <v>0</v>
      </c>
      <c r="T88" s="81"/>
      <c r="U88" s="82"/>
      <c r="V88" s="83"/>
      <c r="W88" s="44">
        <f t="shared" si="34"/>
        <v>0</v>
      </c>
      <c r="X88" s="81"/>
      <c r="Y88" s="82"/>
      <c r="Z88" s="83"/>
      <c r="AA88" s="44">
        <f t="shared" si="35"/>
        <v>0</v>
      </c>
      <c r="AB88" s="81"/>
      <c r="AC88" s="82"/>
      <c r="AD88" s="83"/>
      <c r="AE88" s="44">
        <f t="shared" si="36"/>
        <v>0</v>
      </c>
      <c r="AF88" s="81"/>
      <c r="AG88" s="82"/>
      <c r="AH88" s="83"/>
      <c r="AI88" s="44">
        <f t="shared" si="37"/>
        <v>0</v>
      </c>
      <c r="AJ88" s="81"/>
      <c r="AK88" s="82"/>
      <c r="AL88" s="83"/>
      <c r="AM88" s="44">
        <f t="shared" si="38"/>
        <v>0</v>
      </c>
      <c r="AN88" s="81"/>
      <c r="AO88" s="82"/>
      <c r="AP88" s="83"/>
      <c r="AQ88" s="44">
        <f t="shared" si="39"/>
        <v>0</v>
      </c>
      <c r="AR88" s="81"/>
      <c r="AS88" s="82"/>
      <c r="AT88" s="83"/>
      <c r="AU88" s="44">
        <f t="shared" si="40"/>
        <v>0</v>
      </c>
      <c r="AV88" s="81"/>
      <c r="AW88" s="82"/>
      <c r="AX88" s="83"/>
      <c r="AY88" s="44">
        <f t="shared" si="41"/>
        <v>0</v>
      </c>
      <c r="AZ88" s="81"/>
      <c r="BA88" s="82"/>
      <c r="BB88" s="83"/>
      <c r="BC88" s="44">
        <f t="shared" si="42"/>
        <v>0</v>
      </c>
      <c r="BD88" s="81"/>
      <c r="BE88" s="82"/>
      <c r="BF88" s="83"/>
      <c r="BG88" s="44">
        <f t="shared" si="43"/>
        <v>0</v>
      </c>
      <c r="BH88" s="81"/>
      <c r="BI88" s="82"/>
      <c r="BJ88" s="83"/>
      <c r="BK88" s="44">
        <f t="shared" si="44"/>
        <v>0</v>
      </c>
    </row>
    <row r="89" spans="1:63" ht="14.25" customHeight="1" x14ac:dyDescent="0.25">
      <c r="A89" s="41"/>
      <c r="B89" s="42"/>
      <c r="C89" s="42"/>
      <c r="D89" s="35">
        <v>55</v>
      </c>
      <c r="E89" s="84"/>
      <c r="F89" s="42"/>
      <c r="G89" s="48" t="str">
        <f t="shared" si="27"/>
        <v/>
      </c>
      <c r="H89" s="25" t="str">
        <f t="array" ref="H89">IF(I89="","",IFERROR(INDEX(Lid!$F:$F,MATCH($E89,Lid!$A:$A,0)),""))</f>
        <v/>
      </c>
      <c r="I89" s="93" t="str">
        <f t="shared" si="28"/>
        <v/>
      </c>
      <c r="J89" s="48" t="str">
        <f t="shared" si="29"/>
        <v/>
      </c>
      <c r="K89" s="25" t="str">
        <f t="array" ref="K89">IF(I89="","",IFERROR($D$6 &amp; " " &amp;INDEX(Lid!$B:$B,MATCH($E89,Lid!$A:$A,0)),""))</f>
        <v/>
      </c>
      <c r="L89" s="44" t="str">
        <f t="shared" si="30"/>
        <v/>
      </c>
      <c r="M89" s="44" t="str">
        <f t="shared" si="31"/>
        <v/>
      </c>
      <c r="N89" s="44" t="str">
        <f t="shared" si="32"/>
        <v/>
      </c>
      <c r="O89" s="42"/>
      <c r="P89" s="81"/>
      <c r="Q89" s="82"/>
      <c r="R89" s="83"/>
      <c r="S89" s="44">
        <f t="shared" si="33"/>
        <v>0</v>
      </c>
      <c r="T89" s="81"/>
      <c r="U89" s="82"/>
      <c r="V89" s="83"/>
      <c r="W89" s="44">
        <f t="shared" si="34"/>
        <v>0</v>
      </c>
      <c r="X89" s="81"/>
      <c r="Y89" s="82"/>
      <c r="Z89" s="83"/>
      <c r="AA89" s="44">
        <f t="shared" si="35"/>
        <v>0</v>
      </c>
      <c r="AB89" s="81"/>
      <c r="AC89" s="82"/>
      <c r="AD89" s="83"/>
      <c r="AE89" s="44">
        <f t="shared" si="36"/>
        <v>0</v>
      </c>
      <c r="AF89" s="81"/>
      <c r="AG89" s="82"/>
      <c r="AH89" s="83"/>
      <c r="AI89" s="44">
        <f t="shared" si="37"/>
        <v>0</v>
      </c>
      <c r="AJ89" s="81"/>
      <c r="AK89" s="82"/>
      <c r="AL89" s="83"/>
      <c r="AM89" s="44">
        <f t="shared" si="38"/>
        <v>0</v>
      </c>
      <c r="AN89" s="81"/>
      <c r="AO89" s="82"/>
      <c r="AP89" s="83"/>
      <c r="AQ89" s="44">
        <f t="shared" si="39"/>
        <v>0</v>
      </c>
      <c r="AR89" s="81"/>
      <c r="AS89" s="82"/>
      <c r="AT89" s="83"/>
      <c r="AU89" s="44">
        <f t="shared" si="40"/>
        <v>0</v>
      </c>
      <c r="AV89" s="81"/>
      <c r="AW89" s="82"/>
      <c r="AX89" s="83"/>
      <c r="AY89" s="44">
        <f t="shared" si="41"/>
        <v>0</v>
      </c>
      <c r="AZ89" s="81"/>
      <c r="BA89" s="82"/>
      <c r="BB89" s="83"/>
      <c r="BC89" s="44">
        <f t="shared" si="42"/>
        <v>0</v>
      </c>
      <c r="BD89" s="81"/>
      <c r="BE89" s="82"/>
      <c r="BF89" s="83"/>
      <c r="BG89" s="44">
        <f t="shared" si="43"/>
        <v>0</v>
      </c>
      <c r="BH89" s="81"/>
      <c r="BI89" s="82"/>
      <c r="BJ89" s="83"/>
      <c r="BK89" s="44">
        <f t="shared" si="44"/>
        <v>0</v>
      </c>
    </row>
    <row r="90" spans="1:63" ht="14.25" customHeight="1" x14ac:dyDescent="0.25">
      <c r="A90" s="41"/>
      <c r="B90" s="42"/>
      <c r="C90" s="42"/>
      <c r="D90" s="35">
        <v>56</v>
      </c>
      <c r="E90" s="84"/>
      <c r="F90" s="42"/>
      <c r="G90" s="48" t="str">
        <f t="shared" si="27"/>
        <v/>
      </c>
      <c r="H90" s="25" t="str">
        <f t="array" ref="H90">IF(I90="","",IFERROR(INDEX(Lid!$F:$F,MATCH($E90,Lid!$A:$A,0)),""))</f>
        <v/>
      </c>
      <c r="I90" s="93" t="str">
        <f t="shared" si="28"/>
        <v/>
      </c>
      <c r="J90" s="48" t="str">
        <f t="shared" si="29"/>
        <v/>
      </c>
      <c r="K90" s="25" t="str">
        <f t="array" ref="K90">IF(I90="","",IFERROR($D$6 &amp; " " &amp;INDEX(Lid!$B:$B,MATCH($E90,Lid!$A:$A,0)),""))</f>
        <v/>
      </c>
      <c r="L90" s="44" t="str">
        <f t="shared" si="30"/>
        <v/>
      </c>
      <c r="M90" s="44" t="str">
        <f t="shared" si="31"/>
        <v/>
      </c>
      <c r="N90" s="44" t="str">
        <f t="shared" si="32"/>
        <v/>
      </c>
      <c r="O90" s="42"/>
      <c r="P90" s="81"/>
      <c r="Q90" s="82"/>
      <c r="R90" s="83"/>
      <c r="S90" s="44">
        <f t="shared" si="33"/>
        <v>0</v>
      </c>
      <c r="T90" s="81"/>
      <c r="U90" s="82"/>
      <c r="V90" s="83"/>
      <c r="W90" s="44">
        <f t="shared" si="34"/>
        <v>0</v>
      </c>
      <c r="X90" s="81"/>
      <c r="Y90" s="82"/>
      <c r="Z90" s="83"/>
      <c r="AA90" s="44">
        <f t="shared" si="35"/>
        <v>0</v>
      </c>
      <c r="AB90" s="81"/>
      <c r="AC90" s="82"/>
      <c r="AD90" s="83"/>
      <c r="AE90" s="44">
        <f t="shared" si="36"/>
        <v>0</v>
      </c>
      <c r="AF90" s="81"/>
      <c r="AG90" s="82"/>
      <c r="AH90" s="83"/>
      <c r="AI90" s="44">
        <f t="shared" si="37"/>
        <v>0</v>
      </c>
      <c r="AJ90" s="81"/>
      <c r="AK90" s="82"/>
      <c r="AL90" s="83"/>
      <c r="AM90" s="44">
        <f t="shared" si="38"/>
        <v>0</v>
      </c>
      <c r="AN90" s="81"/>
      <c r="AO90" s="82"/>
      <c r="AP90" s="83"/>
      <c r="AQ90" s="44">
        <f t="shared" si="39"/>
        <v>0</v>
      </c>
      <c r="AR90" s="81"/>
      <c r="AS90" s="82"/>
      <c r="AT90" s="83"/>
      <c r="AU90" s="44">
        <f t="shared" si="40"/>
        <v>0</v>
      </c>
      <c r="AV90" s="81"/>
      <c r="AW90" s="82"/>
      <c r="AX90" s="83"/>
      <c r="AY90" s="44">
        <f t="shared" si="41"/>
        <v>0</v>
      </c>
      <c r="AZ90" s="81"/>
      <c r="BA90" s="82"/>
      <c r="BB90" s="83"/>
      <c r="BC90" s="44">
        <f t="shared" si="42"/>
        <v>0</v>
      </c>
      <c r="BD90" s="81"/>
      <c r="BE90" s="82"/>
      <c r="BF90" s="83"/>
      <c r="BG90" s="44">
        <f t="shared" si="43"/>
        <v>0</v>
      </c>
      <c r="BH90" s="81"/>
      <c r="BI90" s="82"/>
      <c r="BJ90" s="83"/>
      <c r="BK90" s="44">
        <f t="shared" si="44"/>
        <v>0</v>
      </c>
    </row>
    <row r="91" spans="1:63" ht="14.25" customHeight="1" x14ac:dyDescent="0.25">
      <c r="A91" s="41"/>
      <c r="B91" s="42"/>
      <c r="C91" s="42"/>
      <c r="D91" s="35">
        <v>57</v>
      </c>
      <c r="E91" s="84"/>
      <c r="F91" s="42"/>
      <c r="G91" s="48" t="str">
        <f t="shared" si="27"/>
        <v/>
      </c>
      <c r="H91" s="25" t="str">
        <f t="array" ref="H91">IF(I91="","",IFERROR(INDEX(Lid!$F:$F,MATCH($E91,Lid!$A:$A,0)),""))</f>
        <v/>
      </c>
      <c r="I91" s="93" t="str">
        <f t="shared" si="28"/>
        <v/>
      </c>
      <c r="J91" s="48" t="str">
        <f t="shared" si="29"/>
        <v/>
      </c>
      <c r="K91" s="25" t="str">
        <f t="array" ref="K91">IF(I91="","",IFERROR($D$6 &amp; " " &amp;INDEX(Lid!$B:$B,MATCH($E91,Lid!$A:$A,0)),""))</f>
        <v/>
      </c>
      <c r="L91" s="44" t="str">
        <f t="shared" si="30"/>
        <v/>
      </c>
      <c r="M91" s="44" t="str">
        <f t="shared" si="31"/>
        <v/>
      </c>
      <c r="N91" s="44" t="str">
        <f t="shared" si="32"/>
        <v/>
      </c>
      <c r="O91" s="42"/>
      <c r="P91" s="81"/>
      <c r="Q91" s="82"/>
      <c r="R91" s="83"/>
      <c r="S91" s="44">
        <f t="shared" si="33"/>
        <v>0</v>
      </c>
      <c r="T91" s="81"/>
      <c r="U91" s="82"/>
      <c r="V91" s="83"/>
      <c r="W91" s="44">
        <f t="shared" si="34"/>
        <v>0</v>
      </c>
      <c r="X91" s="81"/>
      <c r="Y91" s="82"/>
      <c r="Z91" s="83"/>
      <c r="AA91" s="44">
        <f t="shared" si="35"/>
        <v>0</v>
      </c>
      <c r="AB91" s="81"/>
      <c r="AC91" s="82"/>
      <c r="AD91" s="83"/>
      <c r="AE91" s="44">
        <f t="shared" si="36"/>
        <v>0</v>
      </c>
      <c r="AF91" s="81"/>
      <c r="AG91" s="82"/>
      <c r="AH91" s="83"/>
      <c r="AI91" s="44">
        <f t="shared" si="37"/>
        <v>0</v>
      </c>
      <c r="AJ91" s="81"/>
      <c r="AK91" s="82"/>
      <c r="AL91" s="83"/>
      <c r="AM91" s="44">
        <f t="shared" si="38"/>
        <v>0</v>
      </c>
      <c r="AN91" s="81"/>
      <c r="AO91" s="82"/>
      <c r="AP91" s="83"/>
      <c r="AQ91" s="44">
        <f t="shared" si="39"/>
        <v>0</v>
      </c>
      <c r="AR91" s="81"/>
      <c r="AS91" s="82"/>
      <c r="AT91" s="83"/>
      <c r="AU91" s="44">
        <f t="shared" si="40"/>
        <v>0</v>
      </c>
      <c r="AV91" s="81"/>
      <c r="AW91" s="82"/>
      <c r="AX91" s="83"/>
      <c r="AY91" s="44">
        <f t="shared" si="41"/>
        <v>0</v>
      </c>
      <c r="AZ91" s="81"/>
      <c r="BA91" s="82"/>
      <c r="BB91" s="83"/>
      <c r="BC91" s="44">
        <f t="shared" si="42"/>
        <v>0</v>
      </c>
      <c r="BD91" s="81"/>
      <c r="BE91" s="82"/>
      <c r="BF91" s="83"/>
      <c r="BG91" s="44">
        <f t="shared" si="43"/>
        <v>0</v>
      </c>
      <c r="BH91" s="81"/>
      <c r="BI91" s="82"/>
      <c r="BJ91" s="83"/>
      <c r="BK91" s="44">
        <f t="shared" si="44"/>
        <v>0</v>
      </c>
    </row>
    <row r="92" spans="1:63" ht="14.25" customHeight="1" x14ac:dyDescent="0.25">
      <c r="A92" s="41"/>
      <c r="B92" s="42"/>
      <c r="C92" s="42"/>
      <c r="D92" s="35">
        <v>58</v>
      </c>
      <c r="E92" s="84"/>
      <c r="F92" s="42"/>
      <c r="G92" s="48" t="str">
        <f t="shared" si="27"/>
        <v/>
      </c>
      <c r="H92" s="25" t="str">
        <f t="array" ref="H92">IF(I92="","",IFERROR(INDEX(Lid!$F:$F,MATCH($E92,Lid!$A:$A,0)),""))</f>
        <v/>
      </c>
      <c r="I92" s="93" t="str">
        <f t="shared" si="28"/>
        <v/>
      </c>
      <c r="J92" s="48" t="str">
        <f t="shared" si="29"/>
        <v/>
      </c>
      <c r="K92" s="25" t="str">
        <f t="array" ref="K92">IF(I92="","",IFERROR($D$6 &amp; " " &amp;INDEX(Lid!$B:$B,MATCH($E92,Lid!$A:$A,0)),""))</f>
        <v/>
      </c>
      <c r="L92" s="44" t="str">
        <f t="shared" si="30"/>
        <v/>
      </c>
      <c r="M92" s="44" t="str">
        <f t="shared" si="31"/>
        <v/>
      </c>
      <c r="N92" s="44" t="str">
        <f t="shared" si="32"/>
        <v/>
      </c>
      <c r="O92" s="42"/>
      <c r="P92" s="81"/>
      <c r="Q92" s="82"/>
      <c r="R92" s="83"/>
      <c r="S92" s="44">
        <f t="shared" si="33"/>
        <v>0</v>
      </c>
      <c r="T92" s="81"/>
      <c r="U92" s="82"/>
      <c r="V92" s="83"/>
      <c r="W92" s="44">
        <f t="shared" si="34"/>
        <v>0</v>
      </c>
      <c r="X92" s="81"/>
      <c r="Y92" s="82"/>
      <c r="Z92" s="83"/>
      <c r="AA92" s="44">
        <f t="shared" si="35"/>
        <v>0</v>
      </c>
      <c r="AB92" s="81"/>
      <c r="AC92" s="82"/>
      <c r="AD92" s="83"/>
      <c r="AE92" s="44">
        <f t="shared" si="36"/>
        <v>0</v>
      </c>
      <c r="AF92" s="81"/>
      <c r="AG92" s="82"/>
      <c r="AH92" s="83"/>
      <c r="AI92" s="44">
        <f t="shared" si="37"/>
        <v>0</v>
      </c>
      <c r="AJ92" s="81"/>
      <c r="AK92" s="82"/>
      <c r="AL92" s="83"/>
      <c r="AM92" s="44">
        <f t="shared" si="38"/>
        <v>0</v>
      </c>
      <c r="AN92" s="81"/>
      <c r="AO92" s="82"/>
      <c r="AP92" s="83"/>
      <c r="AQ92" s="44">
        <f t="shared" si="39"/>
        <v>0</v>
      </c>
      <c r="AR92" s="81"/>
      <c r="AS92" s="82"/>
      <c r="AT92" s="83"/>
      <c r="AU92" s="44">
        <f t="shared" si="40"/>
        <v>0</v>
      </c>
      <c r="AV92" s="81"/>
      <c r="AW92" s="82"/>
      <c r="AX92" s="83"/>
      <c r="AY92" s="44">
        <f t="shared" si="41"/>
        <v>0</v>
      </c>
      <c r="AZ92" s="81"/>
      <c r="BA92" s="82"/>
      <c r="BB92" s="83"/>
      <c r="BC92" s="44">
        <f t="shared" si="42"/>
        <v>0</v>
      </c>
      <c r="BD92" s="81"/>
      <c r="BE92" s="82"/>
      <c r="BF92" s="83"/>
      <c r="BG92" s="44">
        <f t="shared" si="43"/>
        <v>0</v>
      </c>
      <c r="BH92" s="81"/>
      <c r="BI92" s="82"/>
      <c r="BJ92" s="83"/>
      <c r="BK92" s="44">
        <f t="shared" si="44"/>
        <v>0</v>
      </c>
    </row>
    <row r="93" spans="1:63" ht="14.25" customHeight="1" x14ac:dyDescent="0.25">
      <c r="A93" s="41"/>
      <c r="B93" s="42"/>
      <c r="C93" s="42"/>
      <c r="D93" s="35">
        <v>59</v>
      </c>
      <c r="E93" s="84"/>
      <c r="F93" s="42"/>
      <c r="G93" s="48" t="str">
        <f t="shared" si="27"/>
        <v/>
      </c>
      <c r="H93" s="25" t="str">
        <f t="array" ref="H93">IF(I93="","",IFERROR(INDEX(Lid!$F:$F,MATCH($E93,Lid!$A:$A,0)),""))</f>
        <v/>
      </c>
      <c r="I93" s="93" t="str">
        <f t="shared" si="28"/>
        <v/>
      </c>
      <c r="J93" s="48" t="str">
        <f t="shared" si="29"/>
        <v/>
      </c>
      <c r="K93" s="25" t="str">
        <f t="array" ref="K93">IF(I93="","",IFERROR($D$6 &amp; " " &amp;INDEX(Lid!$B:$B,MATCH($E93,Lid!$A:$A,0)),""))</f>
        <v/>
      </c>
      <c r="L93" s="44" t="str">
        <f t="shared" si="30"/>
        <v/>
      </c>
      <c r="M93" s="44" t="str">
        <f t="shared" si="31"/>
        <v/>
      </c>
      <c r="N93" s="44" t="str">
        <f t="shared" si="32"/>
        <v/>
      </c>
      <c r="O93" s="42"/>
      <c r="P93" s="81"/>
      <c r="Q93" s="82"/>
      <c r="R93" s="83"/>
      <c r="S93" s="44">
        <f t="shared" si="33"/>
        <v>0</v>
      </c>
      <c r="T93" s="81"/>
      <c r="U93" s="82"/>
      <c r="V93" s="83"/>
      <c r="W93" s="44">
        <f t="shared" si="34"/>
        <v>0</v>
      </c>
      <c r="X93" s="81"/>
      <c r="Y93" s="82"/>
      <c r="Z93" s="83"/>
      <c r="AA93" s="44">
        <f t="shared" si="35"/>
        <v>0</v>
      </c>
      <c r="AB93" s="81"/>
      <c r="AC93" s="82"/>
      <c r="AD93" s="83"/>
      <c r="AE93" s="44">
        <f t="shared" si="36"/>
        <v>0</v>
      </c>
      <c r="AF93" s="81"/>
      <c r="AG93" s="82"/>
      <c r="AH93" s="83"/>
      <c r="AI93" s="44">
        <f t="shared" si="37"/>
        <v>0</v>
      </c>
      <c r="AJ93" s="81"/>
      <c r="AK93" s="82"/>
      <c r="AL93" s="83"/>
      <c r="AM93" s="44">
        <f t="shared" si="38"/>
        <v>0</v>
      </c>
      <c r="AN93" s="81"/>
      <c r="AO93" s="82"/>
      <c r="AP93" s="83"/>
      <c r="AQ93" s="44">
        <f t="shared" si="39"/>
        <v>0</v>
      </c>
      <c r="AR93" s="81"/>
      <c r="AS93" s="82"/>
      <c r="AT93" s="83"/>
      <c r="AU93" s="44">
        <f t="shared" si="40"/>
        <v>0</v>
      </c>
      <c r="AV93" s="81"/>
      <c r="AW93" s="82"/>
      <c r="AX93" s="83"/>
      <c r="AY93" s="44">
        <f t="shared" si="41"/>
        <v>0</v>
      </c>
      <c r="AZ93" s="81"/>
      <c r="BA93" s="82"/>
      <c r="BB93" s="83"/>
      <c r="BC93" s="44">
        <f t="shared" si="42"/>
        <v>0</v>
      </c>
      <c r="BD93" s="81"/>
      <c r="BE93" s="82"/>
      <c r="BF93" s="83"/>
      <c r="BG93" s="44">
        <f t="shared" si="43"/>
        <v>0</v>
      </c>
      <c r="BH93" s="81"/>
      <c r="BI93" s="82"/>
      <c r="BJ93" s="83"/>
      <c r="BK93" s="44">
        <f t="shared" si="44"/>
        <v>0</v>
      </c>
    </row>
    <row r="94" spans="1:63" ht="14.25" customHeight="1" x14ac:dyDescent="0.25">
      <c r="A94" s="41"/>
      <c r="B94" s="42"/>
      <c r="C94" s="42"/>
      <c r="D94" s="35">
        <v>60</v>
      </c>
      <c r="E94" s="84"/>
      <c r="F94" s="42"/>
      <c r="G94" s="48" t="str">
        <f t="shared" si="27"/>
        <v/>
      </c>
      <c r="H94" s="25" t="str">
        <f t="array" ref="H94">IF(I94="","",IFERROR(INDEX(Lid!$F:$F,MATCH($E94,Lid!$A:$A,0)),""))</f>
        <v/>
      </c>
      <c r="I94" s="93" t="str">
        <f t="shared" si="28"/>
        <v/>
      </c>
      <c r="J94" s="48" t="str">
        <f t="shared" si="29"/>
        <v/>
      </c>
      <c r="K94" s="25" t="str">
        <f t="array" ref="K94">IF(I94="","",IFERROR($D$6 &amp; " " &amp;INDEX(Lid!$B:$B,MATCH($E94,Lid!$A:$A,0)),""))</f>
        <v/>
      </c>
      <c r="L94" s="44" t="str">
        <f t="shared" si="30"/>
        <v/>
      </c>
      <c r="M94" s="44" t="str">
        <f t="shared" si="31"/>
        <v/>
      </c>
      <c r="N94" s="44" t="str">
        <f t="shared" si="32"/>
        <v/>
      </c>
      <c r="O94" s="42"/>
      <c r="P94" s="81"/>
      <c r="Q94" s="82"/>
      <c r="R94" s="83"/>
      <c r="S94" s="44">
        <f t="shared" si="33"/>
        <v>0</v>
      </c>
      <c r="T94" s="81"/>
      <c r="U94" s="82"/>
      <c r="V94" s="83"/>
      <c r="W94" s="44">
        <f t="shared" si="34"/>
        <v>0</v>
      </c>
      <c r="X94" s="81"/>
      <c r="Y94" s="82"/>
      <c r="Z94" s="83"/>
      <c r="AA94" s="44">
        <f t="shared" si="35"/>
        <v>0</v>
      </c>
      <c r="AB94" s="81"/>
      <c r="AC94" s="82"/>
      <c r="AD94" s="83"/>
      <c r="AE94" s="44">
        <f t="shared" si="36"/>
        <v>0</v>
      </c>
      <c r="AF94" s="81"/>
      <c r="AG94" s="82"/>
      <c r="AH94" s="83"/>
      <c r="AI94" s="44">
        <f t="shared" si="37"/>
        <v>0</v>
      </c>
      <c r="AJ94" s="81"/>
      <c r="AK94" s="82"/>
      <c r="AL94" s="83"/>
      <c r="AM94" s="44">
        <f t="shared" si="38"/>
        <v>0</v>
      </c>
      <c r="AN94" s="81"/>
      <c r="AO94" s="82"/>
      <c r="AP94" s="83"/>
      <c r="AQ94" s="44">
        <f t="shared" si="39"/>
        <v>0</v>
      </c>
      <c r="AR94" s="81"/>
      <c r="AS94" s="82"/>
      <c r="AT94" s="83"/>
      <c r="AU94" s="44">
        <f t="shared" si="40"/>
        <v>0</v>
      </c>
      <c r="AV94" s="81"/>
      <c r="AW94" s="82"/>
      <c r="AX94" s="83"/>
      <c r="AY94" s="44">
        <f t="shared" si="41"/>
        <v>0</v>
      </c>
      <c r="AZ94" s="81"/>
      <c r="BA94" s="82"/>
      <c r="BB94" s="83"/>
      <c r="BC94" s="44">
        <f t="shared" si="42"/>
        <v>0</v>
      </c>
      <c r="BD94" s="81"/>
      <c r="BE94" s="82"/>
      <c r="BF94" s="83"/>
      <c r="BG94" s="44">
        <f t="shared" si="43"/>
        <v>0</v>
      </c>
      <c r="BH94" s="81"/>
      <c r="BI94" s="82"/>
      <c r="BJ94" s="83"/>
      <c r="BK94" s="44">
        <f t="shared" si="44"/>
        <v>0</v>
      </c>
    </row>
    <row r="95" spans="1:63" ht="14.25" customHeight="1" x14ac:dyDescent="0.25">
      <c r="A95" s="41"/>
      <c r="B95" s="42"/>
      <c r="C95" s="42"/>
      <c r="D95" s="35">
        <v>61</v>
      </c>
      <c r="E95" s="84"/>
      <c r="F95" s="42"/>
      <c r="G95" s="48" t="str">
        <f t="shared" si="27"/>
        <v/>
      </c>
      <c r="H95" s="25" t="str">
        <f t="array" ref="H95">IF(I95="","",IFERROR(INDEX(Lid!$F:$F,MATCH($E95,Lid!$A:$A,0)),""))</f>
        <v/>
      </c>
      <c r="I95" s="93" t="str">
        <f t="shared" si="28"/>
        <v/>
      </c>
      <c r="J95" s="48" t="str">
        <f t="shared" si="29"/>
        <v/>
      </c>
      <c r="K95" s="25" t="str">
        <f t="array" ref="K95">IF(I95="","",IFERROR($D$6 &amp; " " &amp;INDEX(Lid!$B:$B,MATCH($E95,Lid!$A:$A,0)),""))</f>
        <v/>
      </c>
      <c r="L95" s="44" t="str">
        <f t="shared" si="30"/>
        <v/>
      </c>
      <c r="M95" s="44" t="str">
        <f t="shared" si="31"/>
        <v/>
      </c>
      <c r="N95" s="44" t="str">
        <f t="shared" si="32"/>
        <v/>
      </c>
      <c r="O95" s="42"/>
      <c r="P95" s="81"/>
      <c r="Q95" s="82"/>
      <c r="R95" s="83"/>
      <c r="S95" s="44">
        <f t="shared" si="33"/>
        <v>0</v>
      </c>
      <c r="T95" s="81"/>
      <c r="U95" s="82"/>
      <c r="V95" s="83"/>
      <c r="W95" s="44">
        <f t="shared" si="34"/>
        <v>0</v>
      </c>
      <c r="X95" s="81"/>
      <c r="Y95" s="82"/>
      <c r="Z95" s="83"/>
      <c r="AA95" s="44">
        <f t="shared" si="35"/>
        <v>0</v>
      </c>
      <c r="AB95" s="81"/>
      <c r="AC95" s="82"/>
      <c r="AD95" s="83"/>
      <c r="AE95" s="44">
        <f t="shared" si="36"/>
        <v>0</v>
      </c>
      <c r="AF95" s="81"/>
      <c r="AG95" s="82"/>
      <c r="AH95" s="83"/>
      <c r="AI95" s="44">
        <f t="shared" si="37"/>
        <v>0</v>
      </c>
      <c r="AJ95" s="81"/>
      <c r="AK95" s="82"/>
      <c r="AL95" s="83"/>
      <c r="AM95" s="44">
        <f t="shared" si="38"/>
        <v>0</v>
      </c>
      <c r="AN95" s="81"/>
      <c r="AO95" s="82"/>
      <c r="AP95" s="83"/>
      <c r="AQ95" s="44">
        <f t="shared" si="39"/>
        <v>0</v>
      </c>
      <c r="AR95" s="81"/>
      <c r="AS95" s="82"/>
      <c r="AT95" s="83"/>
      <c r="AU95" s="44">
        <f t="shared" si="40"/>
        <v>0</v>
      </c>
      <c r="AV95" s="81"/>
      <c r="AW95" s="82"/>
      <c r="AX95" s="83"/>
      <c r="AY95" s="44">
        <f t="shared" si="41"/>
        <v>0</v>
      </c>
      <c r="AZ95" s="81"/>
      <c r="BA95" s="82"/>
      <c r="BB95" s="83"/>
      <c r="BC95" s="44">
        <f t="shared" si="42"/>
        <v>0</v>
      </c>
      <c r="BD95" s="81"/>
      <c r="BE95" s="82"/>
      <c r="BF95" s="83"/>
      <c r="BG95" s="44">
        <f t="shared" si="43"/>
        <v>0</v>
      </c>
      <c r="BH95" s="81"/>
      <c r="BI95" s="82"/>
      <c r="BJ95" s="83"/>
      <c r="BK95" s="44">
        <f t="shared" si="44"/>
        <v>0</v>
      </c>
    </row>
    <row r="96" spans="1:63" ht="14.25" customHeight="1" x14ac:dyDescent="0.25">
      <c r="A96" s="41"/>
      <c r="B96" s="42"/>
      <c r="C96" s="42"/>
      <c r="D96" s="35">
        <v>62</v>
      </c>
      <c r="E96" s="84"/>
      <c r="F96" s="42"/>
      <c r="G96" s="48" t="str">
        <f t="shared" si="27"/>
        <v/>
      </c>
      <c r="H96" s="25" t="str">
        <f t="array" ref="H96">IF(I96="","",IFERROR(INDEX(Lid!$F:$F,MATCH($E96,Lid!$A:$A,0)),""))</f>
        <v/>
      </c>
      <c r="I96" s="93" t="str">
        <f t="shared" si="28"/>
        <v/>
      </c>
      <c r="J96" s="48" t="str">
        <f t="shared" si="29"/>
        <v/>
      </c>
      <c r="K96" s="25" t="str">
        <f t="array" ref="K96">IF(I96="","",IFERROR($D$6 &amp; " " &amp;INDEX(Lid!$B:$B,MATCH($E96,Lid!$A:$A,0)),""))</f>
        <v/>
      </c>
      <c r="L96" s="44" t="str">
        <f t="shared" si="30"/>
        <v/>
      </c>
      <c r="M96" s="44" t="str">
        <f t="shared" si="31"/>
        <v/>
      </c>
      <c r="N96" s="44" t="str">
        <f t="shared" si="32"/>
        <v/>
      </c>
      <c r="O96" s="42"/>
      <c r="P96" s="81"/>
      <c r="Q96" s="82"/>
      <c r="R96" s="83"/>
      <c r="S96" s="44">
        <f t="shared" si="33"/>
        <v>0</v>
      </c>
      <c r="T96" s="81"/>
      <c r="U96" s="82"/>
      <c r="V96" s="83"/>
      <c r="W96" s="44">
        <f t="shared" si="34"/>
        <v>0</v>
      </c>
      <c r="X96" s="81"/>
      <c r="Y96" s="82"/>
      <c r="Z96" s="83"/>
      <c r="AA96" s="44">
        <f t="shared" si="35"/>
        <v>0</v>
      </c>
      <c r="AB96" s="81"/>
      <c r="AC96" s="82"/>
      <c r="AD96" s="83"/>
      <c r="AE96" s="44">
        <f t="shared" si="36"/>
        <v>0</v>
      </c>
      <c r="AF96" s="81"/>
      <c r="AG96" s="82"/>
      <c r="AH96" s="83"/>
      <c r="AI96" s="44">
        <f t="shared" si="37"/>
        <v>0</v>
      </c>
      <c r="AJ96" s="81"/>
      <c r="AK96" s="82"/>
      <c r="AL96" s="83"/>
      <c r="AM96" s="44">
        <f t="shared" si="38"/>
        <v>0</v>
      </c>
      <c r="AN96" s="81"/>
      <c r="AO96" s="82"/>
      <c r="AP96" s="83"/>
      <c r="AQ96" s="44">
        <f t="shared" si="39"/>
        <v>0</v>
      </c>
      <c r="AR96" s="81"/>
      <c r="AS96" s="82"/>
      <c r="AT96" s="83"/>
      <c r="AU96" s="44">
        <f t="shared" si="40"/>
        <v>0</v>
      </c>
      <c r="AV96" s="81"/>
      <c r="AW96" s="82"/>
      <c r="AX96" s="83"/>
      <c r="AY96" s="44">
        <f t="shared" si="41"/>
        <v>0</v>
      </c>
      <c r="AZ96" s="81"/>
      <c r="BA96" s="82"/>
      <c r="BB96" s="83"/>
      <c r="BC96" s="44">
        <f t="shared" si="42"/>
        <v>0</v>
      </c>
      <c r="BD96" s="81"/>
      <c r="BE96" s="82"/>
      <c r="BF96" s="83"/>
      <c r="BG96" s="44">
        <f t="shared" si="43"/>
        <v>0</v>
      </c>
      <c r="BH96" s="81"/>
      <c r="BI96" s="82"/>
      <c r="BJ96" s="83"/>
      <c r="BK96" s="44">
        <f t="shared" si="44"/>
        <v>0</v>
      </c>
    </row>
    <row r="97" spans="1:63" ht="14.25" customHeight="1" x14ac:dyDescent="0.25">
      <c r="A97" s="41"/>
      <c r="B97" s="42"/>
      <c r="C97" s="42"/>
      <c r="D97" s="35">
        <v>63</v>
      </c>
      <c r="E97" s="84"/>
      <c r="F97" s="42"/>
      <c r="G97" s="48" t="str">
        <f t="shared" si="27"/>
        <v/>
      </c>
      <c r="H97" s="25" t="str">
        <f t="array" ref="H97">IF(I97="","",IFERROR(INDEX(Lid!$F:$F,MATCH($E97,Lid!$A:$A,0)),""))</f>
        <v/>
      </c>
      <c r="I97" s="93" t="str">
        <f t="shared" si="28"/>
        <v/>
      </c>
      <c r="J97" s="48" t="str">
        <f t="shared" si="29"/>
        <v/>
      </c>
      <c r="K97" s="25" t="str">
        <f t="array" ref="K97">IF(I97="","",IFERROR($D$6 &amp; " " &amp;INDEX(Lid!$B:$B,MATCH($E97,Lid!$A:$A,0)),""))</f>
        <v/>
      </c>
      <c r="L97" s="44" t="str">
        <f t="shared" si="30"/>
        <v/>
      </c>
      <c r="M97" s="44" t="str">
        <f t="shared" si="31"/>
        <v/>
      </c>
      <c r="N97" s="44" t="str">
        <f t="shared" si="32"/>
        <v/>
      </c>
      <c r="O97" s="42"/>
      <c r="P97" s="81"/>
      <c r="Q97" s="82"/>
      <c r="R97" s="83"/>
      <c r="S97" s="44">
        <f t="shared" si="33"/>
        <v>0</v>
      </c>
      <c r="T97" s="81"/>
      <c r="U97" s="82"/>
      <c r="V97" s="83"/>
      <c r="W97" s="44">
        <f t="shared" si="34"/>
        <v>0</v>
      </c>
      <c r="X97" s="81"/>
      <c r="Y97" s="82"/>
      <c r="Z97" s="83"/>
      <c r="AA97" s="44">
        <f t="shared" si="35"/>
        <v>0</v>
      </c>
      <c r="AB97" s="81"/>
      <c r="AC97" s="82"/>
      <c r="AD97" s="83"/>
      <c r="AE97" s="44">
        <f t="shared" si="36"/>
        <v>0</v>
      </c>
      <c r="AF97" s="81"/>
      <c r="AG97" s="82"/>
      <c r="AH97" s="83"/>
      <c r="AI97" s="44">
        <f t="shared" si="37"/>
        <v>0</v>
      </c>
      <c r="AJ97" s="81"/>
      <c r="AK97" s="82"/>
      <c r="AL97" s="83"/>
      <c r="AM97" s="44">
        <f t="shared" si="38"/>
        <v>0</v>
      </c>
      <c r="AN97" s="81"/>
      <c r="AO97" s="82"/>
      <c r="AP97" s="83"/>
      <c r="AQ97" s="44">
        <f t="shared" si="39"/>
        <v>0</v>
      </c>
      <c r="AR97" s="81"/>
      <c r="AS97" s="82"/>
      <c r="AT97" s="83"/>
      <c r="AU97" s="44">
        <f t="shared" si="40"/>
        <v>0</v>
      </c>
      <c r="AV97" s="81"/>
      <c r="AW97" s="82"/>
      <c r="AX97" s="83"/>
      <c r="AY97" s="44">
        <f t="shared" si="41"/>
        <v>0</v>
      </c>
      <c r="AZ97" s="81"/>
      <c r="BA97" s="82"/>
      <c r="BB97" s="83"/>
      <c r="BC97" s="44">
        <f t="shared" si="42"/>
        <v>0</v>
      </c>
      <c r="BD97" s="81"/>
      <c r="BE97" s="82"/>
      <c r="BF97" s="83"/>
      <c r="BG97" s="44">
        <f t="shared" si="43"/>
        <v>0</v>
      </c>
      <c r="BH97" s="81"/>
      <c r="BI97" s="82"/>
      <c r="BJ97" s="83"/>
      <c r="BK97" s="44">
        <f t="shared" si="44"/>
        <v>0</v>
      </c>
    </row>
    <row r="98" spans="1:63" ht="14.25" customHeight="1" x14ac:dyDescent="0.25">
      <c r="A98" s="41"/>
      <c r="B98" s="42"/>
      <c r="C98" s="42"/>
      <c r="D98" s="35">
        <v>64</v>
      </c>
      <c r="E98" s="84"/>
      <c r="F98" s="42"/>
      <c r="G98" s="48" t="str">
        <f t="shared" si="27"/>
        <v/>
      </c>
      <c r="H98" s="25" t="str">
        <f t="array" ref="H98">IF(I98="","",IFERROR(INDEX(Lid!$F:$F,MATCH($E98,Lid!$A:$A,0)),""))</f>
        <v/>
      </c>
      <c r="I98" s="93" t="str">
        <f t="shared" si="28"/>
        <v/>
      </c>
      <c r="J98" s="48" t="str">
        <f t="shared" si="29"/>
        <v/>
      </c>
      <c r="K98" s="25" t="str">
        <f t="array" ref="K98">IF(I98="","",IFERROR($D$6 &amp; " " &amp;INDEX(Lid!$B:$B,MATCH($E98,Lid!$A:$A,0)),""))</f>
        <v/>
      </c>
      <c r="L98" s="44" t="str">
        <f t="shared" si="30"/>
        <v/>
      </c>
      <c r="M98" s="44" t="str">
        <f t="shared" si="31"/>
        <v/>
      </c>
      <c r="N98" s="44" t="str">
        <f t="shared" si="32"/>
        <v/>
      </c>
      <c r="O98" s="42"/>
      <c r="P98" s="81"/>
      <c r="Q98" s="82"/>
      <c r="R98" s="83"/>
      <c r="S98" s="44">
        <f t="shared" si="33"/>
        <v>0</v>
      </c>
      <c r="T98" s="81"/>
      <c r="U98" s="82"/>
      <c r="V98" s="83"/>
      <c r="W98" s="44">
        <f t="shared" si="34"/>
        <v>0</v>
      </c>
      <c r="X98" s="81"/>
      <c r="Y98" s="82"/>
      <c r="Z98" s="83"/>
      <c r="AA98" s="44">
        <f t="shared" si="35"/>
        <v>0</v>
      </c>
      <c r="AB98" s="81"/>
      <c r="AC98" s="82"/>
      <c r="AD98" s="83"/>
      <c r="AE98" s="44">
        <f t="shared" si="36"/>
        <v>0</v>
      </c>
      <c r="AF98" s="81"/>
      <c r="AG98" s="82"/>
      <c r="AH98" s="83"/>
      <c r="AI98" s="44">
        <f t="shared" si="37"/>
        <v>0</v>
      </c>
      <c r="AJ98" s="81"/>
      <c r="AK98" s="82"/>
      <c r="AL98" s="83"/>
      <c r="AM98" s="44">
        <f t="shared" si="38"/>
        <v>0</v>
      </c>
      <c r="AN98" s="81"/>
      <c r="AO98" s="82"/>
      <c r="AP98" s="83"/>
      <c r="AQ98" s="44">
        <f t="shared" si="39"/>
        <v>0</v>
      </c>
      <c r="AR98" s="81"/>
      <c r="AS98" s="82"/>
      <c r="AT98" s="83"/>
      <c r="AU98" s="44">
        <f t="shared" si="40"/>
        <v>0</v>
      </c>
      <c r="AV98" s="81"/>
      <c r="AW98" s="82"/>
      <c r="AX98" s="83"/>
      <c r="AY98" s="44">
        <f t="shared" si="41"/>
        <v>0</v>
      </c>
      <c r="AZ98" s="81"/>
      <c r="BA98" s="82"/>
      <c r="BB98" s="83"/>
      <c r="BC98" s="44">
        <f t="shared" si="42"/>
        <v>0</v>
      </c>
      <c r="BD98" s="81"/>
      <c r="BE98" s="82"/>
      <c r="BF98" s="83"/>
      <c r="BG98" s="44">
        <f t="shared" si="43"/>
        <v>0</v>
      </c>
      <c r="BH98" s="81"/>
      <c r="BI98" s="82"/>
      <c r="BJ98" s="83"/>
      <c r="BK98" s="44">
        <f t="shared" si="44"/>
        <v>0</v>
      </c>
    </row>
    <row r="99" spans="1:63" ht="14.25" customHeight="1" x14ac:dyDescent="0.25">
      <c r="A99" s="41"/>
      <c r="B99" s="42"/>
      <c r="C99" s="42"/>
      <c r="D99" s="35">
        <v>65</v>
      </c>
      <c r="E99" s="84"/>
      <c r="F99" s="42"/>
      <c r="G99" s="48" t="str">
        <f t="shared" si="27"/>
        <v/>
      </c>
      <c r="H99" s="25" t="str">
        <f t="array" ref="H99">IF(I99="","",IFERROR(INDEX(Lid!$F:$F,MATCH($E99,Lid!$A:$A,0)),""))</f>
        <v/>
      </c>
      <c r="I99" s="93" t="str">
        <f t="shared" si="28"/>
        <v/>
      </c>
      <c r="J99" s="48" t="str">
        <f t="shared" si="29"/>
        <v/>
      </c>
      <c r="K99" s="25" t="str">
        <f t="array" ref="K99">IF(I99="","",IFERROR($D$6 &amp; " " &amp;INDEX(Lid!$B:$B,MATCH($E99,Lid!$A:$A,0)),""))</f>
        <v/>
      </c>
      <c r="L99" s="44" t="str">
        <f t="shared" si="30"/>
        <v/>
      </c>
      <c r="M99" s="44" t="str">
        <f t="shared" si="31"/>
        <v/>
      </c>
      <c r="N99" s="44" t="str">
        <f t="shared" si="32"/>
        <v/>
      </c>
      <c r="O99" s="42"/>
      <c r="P99" s="81"/>
      <c r="Q99" s="82"/>
      <c r="R99" s="83"/>
      <c r="S99" s="44">
        <f t="shared" si="33"/>
        <v>0</v>
      </c>
      <c r="T99" s="81"/>
      <c r="U99" s="82"/>
      <c r="V99" s="83"/>
      <c r="W99" s="44">
        <f t="shared" si="34"/>
        <v>0</v>
      </c>
      <c r="X99" s="81"/>
      <c r="Y99" s="82"/>
      <c r="Z99" s="83"/>
      <c r="AA99" s="44">
        <f t="shared" si="35"/>
        <v>0</v>
      </c>
      <c r="AB99" s="81"/>
      <c r="AC99" s="82"/>
      <c r="AD99" s="83"/>
      <c r="AE99" s="44">
        <f t="shared" si="36"/>
        <v>0</v>
      </c>
      <c r="AF99" s="81"/>
      <c r="AG99" s="82"/>
      <c r="AH99" s="83"/>
      <c r="AI99" s="44">
        <f t="shared" si="37"/>
        <v>0</v>
      </c>
      <c r="AJ99" s="81"/>
      <c r="AK99" s="82"/>
      <c r="AL99" s="83"/>
      <c r="AM99" s="44">
        <f t="shared" si="38"/>
        <v>0</v>
      </c>
      <c r="AN99" s="81"/>
      <c r="AO99" s="82"/>
      <c r="AP99" s="83"/>
      <c r="AQ99" s="44">
        <f t="shared" si="39"/>
        <v>0</v>
      </c>
      <c r="AR99" s="81"/>
      <c r="AS99" s="82"/>
      <c r="AT99" s="83"/>
      <c r="AU99" s="44">
        <f t="shared" si="40"/>
        <v>0</v>
      </c>
      <c r="AV99" s="81"/>
      <c r="AW99" s="82"/>
      <c r="AX99" s="83"/>
      <c r="AY99" s="44">
        <f t="shared" si="41"/>
        <v>0</v>
      </c>
      <c r="AZ99" s="81"/>
      <c r="BA99" s="82"/>
      <c r="BB99" s="83"/>
      <c r="BC99" s="44">
        <f t="shared" si="42"/>
        <v>0</v>
      </c>
      <c r="BD99" s="81"/>
      <c r="BE99" s="82"/>
      <c r="BF99" s="83"/>
      <c r="BG99" s="44">
        <f t="shared" si="43"/>
        <v>0</v>
      </c>
      <c r="BH99" s="81"/>
      <c r="BI99" s="82"/>
      <c r="BJ99" s="83"/>
      <c r="BK99" s="44">
        <f t="shared" si="44"/>
        <v>0</v>
      </c>
    </row>
    <row r="100" spans="1:63" ht="14.25" customHeight="1" x14ac:dyDescent="0.25">
      <c r="A100" s="41"/>
      <c r="B100" s="42"/>
      <c r="C100" s="42"/>
      <c r="D100" s="35">
        <v>66</v>
      </c>
      <c r="E100" s="84"/>
      <c r="F100" s="42"/>
      <c r="G100" s="48" t="str">
        <f t="shared" si="27"/>
        <v/>
      </c>
      <c r="H100" s="25" t="str">
        <f t="array" ref="H100">IF(I100="","",IFERROR(INDEX(Lid!$F:$F,MATCH($E100,Lid!$A:$A,0)),""))</f>
        <v/>
      </c>
      <c r="I100" s="93" t="str">
        <f t="shared" si="28"/>
        <v/>
      </c>
      <c r="J100" s="48" t="str">
        <f t="shared" si="29"/>
        <v/>
      </c>
      <c r="K100" s="25" t="str">
        <f t="array" ref="K100">IF(I100="","",IFERROR($D$6 &amp; " " &amp;INDEX(Lid!$B:$B,MATCH($E100,Lid!$A:$A,0)),""))</f>
        <v/>
      </c>
      <c r="L100" s="44" t="str">
        <f t="shared" si="30"/>
        <v/>
      </c>
      <c r="M100" s="44" t="str">
        <f t="shared" si="31"/>
        <v/>
      </c>
      <c r="N100" s="44" t="str">
        <f t="shared" si="32"/>
        <v/>
      </c>
      <c r="O100" s="42"/>
      <c r="P100" s="81"/>
      <c r="Q100" s="82"/>
      <c r="R100" s="83"/>
      <c r="S100" s="44">
        <f t="shared" si="33"/>
        <v>0</v>
      </c>
      <c r="T100" s="81"/>
      <c r="U100" s="82"/>
      <c r="V100" s="83"/>
      <c r="W100" s="44">
        <f t="shared" si="34"/>
        <v>0</v>
      </c>
      <c r="X100" s="81"/>
      <c r="Y100" s="82"/>
      <c r="Z100" s="83"/>
      <c r="AA100" s="44">
        <f t="shared" si="35"/>
        <v>0</v>
      </c>
      <c r="AB100" s="81"/>
      <c r="AC100" s="82"/>
      <c r="AD100" s="83"/>
      <c r="AE100" s="44">
        <f t="shared" si="36"/>
        <v>0</v>
      </c>
      <c r="AF100" s="81"/>
      <c r="AG100" s="82"/>
      <c r="AH100" s="83"/>
      <c r="AI100" s="44">
        <f t="shared" si="37"/>
        <v>0</v>
      </c>
      <c r="AJ100" s="81"/>
      <c r="AK100" s="82"/>
      <c r="AL100" s="83"/>
      <c r="AM100" s="44">
        <f t="shared" si="38"/>
        <v>0</v>
      </c>
      <c r="AN100" s="81"/>
      <c r="AO100" s="82"/>
      <c r="AP100" s="83"/>
      <c r="AQ100" s="44">
        <f t="shared" si="39"/>
        <v>0</v>
      </c>
      <c r="AR100" s="81"/>
      <c r="AS100" s="82"/>
      <c r="AT100" s="83"/>
      <c r="AU100" s="44">
        <f t="shared" si="40"/>
        <v>0</v>
      </c>
      <c r="AV100" s="81"/>
      <c r="AW100" s="82"/>
      <c r="AX100" s="83"/>
      <c r="AY100" s="44">
        <f t="shared" si="41"/>
        <v>0</v>
      </c>
      <c r="AZ100" s="81"/>
      <c r="BA100" s="82"/>
      <c r="BB100" s="83"/>
      <c r="BC100" s="44">
        <f t="shared" si="42"/>
        <v>0</v>
      </c>
      <c r="BD100" s="81"/>
      <c r="BE100" s="82"/>
      <c r="BF100" s="83"/>
      <c r="BG100" s="44">
        <f t="shared" si="43"/>
        <v>0</v>
      </c>
      <c r="BH100" s="81"/>
      <c r="BI100" s="82"/>
      <c r="BJ100" s="83"/>
      <c r="BK100" s="44">
        <f t="shared" si="44"/>
        <v>0</v>
      </c>
    </row>
    <row r="101" spans="1:63" ht="14.25" customHeight="1" x14ac:dyDescent="0.25">
      <c r="A101" s="41"/>
      <c r="B101" s="42"/>
      <c r="C101" s="42"/>
      <c r="D101" s="35">
        <v>67</v>
      </c>
      <c r="E101" s="84"/>
      <c r="F101" s="42"/>
      <c r="G101" s="48" t="str">
        <f t="shared" si="27"/>
        <v/>
      </c>
      <c r="H101" s="25" t="str">
        <f t="array" ref="H101">IF(I101="","",IFERROR(INDEX(Lid!$F:$F,MATCH($E101,Lid!$A:$A,0)),""))</f>
        <v/>
      </c>
      <c r="I101" s="93" t="str">
        <f t="shared" si="28"/>
        <v/>
      </c>
      <c r="J101" s="48" t="str">
        <f t="shared" si="29"/>
        <v/>
      </c>
      <c r="K101" s="25" t="str">
        <f t="array" ref="K101">IF(I101="","",IFERROR($D$6 &amp; " " &amp;INDEX(Lid!$B:$B,MATCH($E101,Lid!$A:$A,0)),""))</f>
        <v/>
      </c>
      <c r="L101" s="44" t="str">
        <f t="shared" si="30"/>
        <v/>
      </c>
      <c r="M101" s="44" t="str">
        <f t="shared" si="31"/>
        <v/>
      </c>
      <c r="N101" s="44" t="str">
        <f t="shared" si="32"/>
        <v/>
      </c>
      <c r="O101" s="42"/>
      <c r="P101" s="81"/>
      <c r="Q101" s="82"/>
      <c r="R101" s="83"/>
      <c r="S101" s="44">
        <f t="shared" si="33"/>
        <v>0</v>
      </c>
      <c r="T101" s="81"/>
      <c r="U101" s="82"/>
      <c r="V101" s="83"/>
      <c r="W101" s="44">
        <f t="shared" si="34"/>
        <v>0</v>
      </c>
      <c r="X101" s="81"/>
      <c r="Y101" s="82"/>
      <c r="Z101" s="83"/>
      <c r="AA101" s="44">
        <f t="shared" si="35"/>
        <v>0</v>
      </c>
      <c r="AB101" s="81"/>
      <c r="AC101" s="82"/>
      <c r="AD101" s="83"/>
      <c r="AE101" s="44">
        <f t="shared" si="36"/>
        <v>0</v>
      </c>
      <c r="AF101" s="81"/>
      <c r="AG101" s="82"/>
      <c r="AH101" s="83"/>
      <c r="AI101" s="44">
        <f t="shared" si="37"/>
        <v>0</v>
      </c>
      <c r="AJ101" s="81"/>
      <c r="AK101" s="82"/>
      <c r="AL101" s="83"/>
      <c r="AM101" s="44">
        <f t="shared" si="38"/>
        <v>0</v>
      </c>
      <c r="AN101" s="81"/>
      <c r="AO101" s="82"/>
      <c r="AP101" s="83"/>
      <c r="AQ101" s="44">
        <f t="shared" si="39"/>
        <v>0</v>
      </c>
      <c r="AR101" s="81"/>
      <c r="AS101" s="82"/>
      <c r="AT101" s="83"/>
      <c r="AU101" s="44">
        <f t="shared" si="40"/>
        <v>0</v>
      </c>
      <c r="AV101" s="81"/>
      <c r="AW101" s="82"/>
      <c r="AX101" s="83"/>
      <c r="AY101" s="44">
        <f t="shared" si="41"/>
        <v>0</v>
      </c>
      <c r="AZ101" s="81"/>
      <c r="BA101" s="82"/>
      <c r="BB101" s="83"/>
      <c r="BC101" s="44">
        <f t="shared" si="42"/>
        <v>0</v>
      </c>
      <c r="BD101" s="81"/>
      <c r="BE101" s="82"/>
      <c r="BF101" s="83"/>
      <c r="BG101" s="44">
        <f t="shared" si="43"/>
        <v>0</v>
      </c>
      <c r="BH101" s="81"/>
      <c r="BI101" s="82"/>
      <c r="BJ101" s="83"/>
      <c r="BK101" s="44">
        <f t="shared" si="44"/>
        <v>0</v>
      </c>
    </row>
    <row r="102" spans="1:63" ht="14.25" customHeight="1" x14ac:dyDescent="0.25">
      <c r="A102" s="41"/>
      <c r="B102" s="42"/>
      <c r="C102" s="42"/>
      <c r="D102" s="35">
        <v>68</v>
      </c>
      <c r="E102" s="84"/>
      <c r="F102" s="42"/>
      <c r="G102" s="48" t="str">
        <f t="shared" si="27"/>
        <v/>
      </c>
      <c r="H102" s="25" t="str">
        <f t="array" ref="H102">IF(I102="","",IFERROR(INDEX(Lid!$F:$F,MATCH($E102,Lid!$A:$A,0)),""))</f>
        <v/>
      </c>
      <c r="I102" s="93" t="str">
        <f t="shared" si="28"/>
        <v/>
      </c>
      <c r="J102" s="48" t="str">
        <f t="shared" si="29"/>
        <v/>
      </c>
      <c r="K102" s="25" t="str">
        <f t="array" ref="K102">IF(I102="","",IFERROR($D$6 &amp; " " &amp;INDEX(Lid!$B:$B,MATCH($E102,Lid!$A:$A,0)),""))</f>
        <v/>
      </c>
      <c r="L102" s="44" t="str">
        <f t="shared" si="30"/>
        <v/>
      </c>
      <c r="M102" s="44" t="str">
        <f t="shared" si="31"/>
        <v/>
      </c>
      <c r="N102" s="44" t="str">
        <f t="shared" si="32"/>
        <v/>
      </c>
      <c r="O102" s="42"/>
      <c r="P102" s="81"/>
      <c r="Q102" s="82"/>
      <c r="R102" s="83"/>
      <c r="S102" s="44">
        <f t="shared" si="33"/>
        <v>0</v>
      </c>
      <c r="T102" s="81"/>
      <c r="U102" s="82"/>
      <c r="V102" s="83"/>
      <c r="W102" s="44">
        <f t="shared" si="34"/>
        <v>0</v>
      </c>
      <c r="X102" s="81"/>
      <c r="Y102" s="82"/>
      <c r="Z102" s="83"/>
      <c r="AA102" s="44">
        <f t="shared" si="35"/>
        <v>0</v>
      </c>
      <c r="AB102" s="81"/>
      <c r="AC102" s="82"/>
      <c r="AD102" s="83"/>
      <c r="AE102" s="44">
        <f t="shared" si="36"/>
        <v>0</v>
      </c>
      <c r="AF102" s="81"/>
      <c r="AG102" s="82"/>
      <c r="AH102" s="83"/>
      <c r="AI102" s="44">
        <f t="shared" si="37"/>
        <v>0</v>
      </c>
      <c r="AJ102" s="81"/>
      <c r="AK102" s="82"/>
      <c r="AL102" s="83"/>
      <c r="AM102" s="44">
        <f t="shared" si="38"/>
        <v>0</v>
      </c>
      <c r="AN102" s="81"/>
      <c r="AO102" s="82"/>
      <c r="AP102" s="83"/>
      <c r="AQ102" s="44">
        <f t="shared" si="39"/>
        <v>0</v>
      </c>
      <c r="AR102" s="81"/>
      <c r="AS102" s="82"/>
      <c r="AT102" s="83"/>
      <c r="AU102" s="44">
        <f t="shared" si="40"/>
        <v>0</v>
      </c>
      <c r="AV102" s="81"/>
      <c r="AW102" s="82"/>
      <c r="AX102" s="83"/>
      <c r="AY102" s="44">
        <f t="shared" si="41"/>
        <v>0</v>
      </c>
      <c r="AZ102" s="81"/>
      <c r="BA102" s="82"/>
      <c r="BB102" s="83"/>
      <c r="BC102" s="44">
        <f t="shared" si="42"/>
        <v>0</v>
      </c>
      <c r="BD102" s="81"/>
      <c r="BE102" s="82"/>
      <c r="BF102" s="83"/>
      <c r="BG102" s="44">
        <f t="shared" si="43"/>
        <v>0</v>
      </c>
      <c r="BH102" s="81"/>
      <c r="BI102" s="82"/>
      <c r="BJ102" s="83"/>
      <c r="BK102" s="44">
        <f t="shared" si="44"/>
        <v>0</v>
      </c>
    </row>
    <row r="103" spans="1:63" ht="14.25" customHeight="1" x14ac:dyDescent="0.25">
      <c r="A103" s="41"/>
      <c r="B103" s="42"/>
      <c r="C103" s="42"/>
      <c r="D103" s="35">
        <v>69</v>
      </c>
      <c r="E103" s="84"/>
      <c r="F103" s="42"/>
      <c r="G103" s="48" t="str">
        <f t="shared" si="27"/>
        <v/>
      </c>
      <c r="H103" s="25" t="str">
        <f t="array" ref="H103">IF(I103="","",IFERROR(INDEX(Lid!$F:$F,MATCH($E103,Lid!$A:$A,0)),""))</f>
        <v/>
      </c>
      <c r="I103" s="93" t="str">
        <f t="shared" si="28"/>
        <v/>
      </c>
      <c r="J103" s="48" t="str">
        <f t="shared" si="29"/>
        <v/>
      </c>
      <c r="K103" s="25" t="str">
        <f t="array" ref="K103">IF(I103="","",IFERROR($D$6 &amp; " " &amp;INDEX(Lid!$B:$B,MATCH($E103,Lid!$A:$A,0)),""))</f>
        <v/>
      </c>
      <c r="L103" s="44" t="str">
        <f t="shared" si="30"/>
        <v/>
      </c>
      <c r="M103" s="44" t="str">
        <f t="shared" si="31"/>
        <v/>
      </c>
      <c r="N103" s="44" t="str">
        <f t="shared" si="32"/>
        <v/>
      </c>
      <c r="O103" s="42"/>
      <c r="P103" s="81"/>
      <c r="Q103" s="82"/>
      <c r="R103" s="83"/>
      <c r="S103" s="44">
        <f t="shared" si="33"/>
        <v>0</v>
      </c>
      <c r="T103" s="81"/>
      <c r="U103" s="82"/>
      <c r="V103" s="83"/>
      <c r="W103" s="44">
        <f t="shared" si="34"/>
        <v>0</v>
      </c>
      <c r="X103" s="81"/>
      <c r="Y103" s="82"/>
      <c r="Z103" s="83"/>
      <c r="AA103" s="44">
        <f t="shared" si="35"/>
        <v>0</v>
      </c>
      <c r="AB103" s="81"/>
      <c r="AC103" s="82"/>
      <c r="AD103" s="83"/>
      <c r="AE103" s="44">
        <f t="shared" si="36"/>
        <v>0</v>
      </c>
      <c r="AF103" s="81"/>
      <c r="AG103" s="82"/>
      <c r="AH103" s="83"/>
      <c r="AI103" s="44">
        <f t="shared" si="37"/>
        <v>0</v>
      </c>
      <c r="AJ103" s="81"/>
      <c r="AK103" s="82"/>
      <c r="AL103" s="83"/>
      <c r="AM103" s="44">
        <f t="shared" si="38"/>
        <v>0</v>
      </c>
      <c r="AN103" s="81"/>
      <c r="AO103" s="82"/>
      <c r="AP103" s="83"/>
      <c r="AQ103" s="44">
        <f t="shared" si="39"/>
        <v>0</v>
      </c>
      <c r="AR103" s="81"/>
      <c r="AS103" s="82"/>
      <c r="AT103" s="83"/>
      <c r="AU103" s="44">
        <f t="shared" si="40"/>
        <v>0</v>
      </c>
      <c r="AV103" s="81"/>
      <c r="AW103" s="82"/>
      <c r="AX103" s="83"/>
      <c r="AY103" s="44">
        <f t="shared" si="41"/>
        <v>0</v>
      </c>
      <c r="AZ103" s="81"/>
      <c r="BA103" s="82"/>
      <c r="BB103" s="83"/>
      <c r="BC103" s="44">
        <f t="shared" si="42"/>
        <v>0</v>
      </c>
      <c r="BD103" s="81"/>
      <c r="BE103" s="82"/>
      <c r="BF103" s="83"/>
      <c r="BG103" s="44">
        <f t="shared" si="43"/>
        <v>0</v>
      </c>
      <c r="BH103" s="81"/>
      <c r="BI103" s="82"/>
      <c r="BJ103" s="83"/>
      <c r="BK103" s="44">
        <f t="shared" si="44"/>
        <v>0</v>
      </c>
    </row>
    <row r="104" spans="1:63" ht="14.25" customHeight="1" x14ac:dyDescent="0.25">
      <c r="A104" s="41"/>
      <c r="B104" s="42"/>
      <c r="C104" s="42"/>
      <c r="D104" s="35">
        <v>70</v>
      </c>
      <c r="E104" s="84"/>
      <c r="F104" s="42"/>
      <c r="G104" s="48" t="str">
        <f t="shared" si="27"/>
        <v/>
      </c>
      <c r="H104" s="25" t="str">
        <f t="array" ref="H104">IF(I104="","",IFERROR(INDEX(Lid!$F:$F,MATCH($E104,Lid!$A:$A,0)),""))</f>
        <v/>
      </c>
      <c r="I104" s="93" t="str">
        <f t="shared" si="28"/>
        <v/>
      </c>
      <c r="J104" s="48" t="str">
        <f t="shared" si="29"/>
        <v/>
      </c>
      <c r="K104" s="25" t="str">
        <f t="array" ref="K104">IF(I104="","",IFERROR($D$6 &amp; " " &amp;INDEX(Lid!$B:$B,MATCH($E104,Lid!$A:$A,0)),""))</f>
        <v/>
      </c>
      <c r="L104" s="44" t="str">
        <f t="shared" si="30"/>
        <v/>
      </c>
      <c r="M104" s="44" t="str">
        <f t="shared" si="31"/>
        <v/>
      </c>
      <c r="N104" s="44" t="str">
        <f t="shared" si="32"/>
        <v/>
      </c>
      <c r="O104" s="42"/>
      <c r="P104" s="81"/>
      <c r="Q104" s="82"/>
      <c r="R104" s="83"/>
      <c r="S104" s="44">
        <f t="shared" si="33"/>
        <v>0</v>
      </c>
      <c r="T104" s="81"/>
      <c r="U104" s="82"/>
      <c r="V104" s="83"/>
      <c r="W104" s="44">
        <f t="shared" si="34"/>
        <v>0</v>
      </c>
      <c r="X104" s="81"/>
      <c r="Y104" s="82"/>
      <c r="Z104" s="83"/>
      <c r="AA104" s="44">
        <f t="shared" si="35"/>
        <v>0</v>
      </c>
      <c r="AB104" s="81"/>
      <c r="AC104" s="82"/>
      <c r="AD104" s="83"/>
      <c r="AE104" s="44">
        <f t="shared" si="36"/>
        <v>0</v>
      </c>
      <c r="AF104" s="81"/>
      <c r="AG104" s="82"/>
      <c r="AH104" s="83"/>
      <c r="AI104" s="44">
        <f t="shared" si="37"/>
        <v>0</v>
      </c>
      <c r="AJ104" s="81"/>
      <c r="AK104" s="82"/>
      <c r="AL104" s="83"/>
      <c r="AM104" s="44">
        <f t="shared" si="38"/>
        <v>0</v>
      </c>
      <c r="AN104" s="81"/>
      <c r="AO104" s="82"/>
      <c r="AP104" s="83"/>
      <c r="AQ104" s="44">
        <f t="shared" si="39"/>
        <v>0</v>
      </c>
      <c r="AR104" s="81"/>
      <c r="AS104" s="82"/>
      <c r="AT104" s="83"/>
      <c r="AU104" s="44">
        <f t="shared" si="40"/>
        <v>0</v>
      </c>
      <c r="AV104" s="81"/>
      <c r="AW104" s="82"/>
      <c r="AX104" s="83"/>
      <c r="AY104" s="44">
        <f t="shared" si="41"/>
        <v>0</v>
      </c>
      <c r="AZ104" s="81"/>
      <c r="BA104" s="82"/>
      <c r="BB104" s="83"/>
      <c r="BC104" s="44">
        <f t="shared" si="42"/>
        <v>0</v>
      </c>
      <c r="BD104" s="81"/>
      <c r="BE104" s="82"/>
      <c r="BF104" s="83"/>
      <c r="BG104" s="44">
        <f t="shared" si="43"/>
        <v>0</v>
      </c>
      <c r="BH104" s="81"/>
      <c r="BI104" s="82"/>
      <c r="BJ104" s="83"/>
      <c r="BK104" s="44">
        <f t="shared" si="44"/>
        <v>0</v>
      </c>
    </row>
    <row r="105" spans="1:63" ht="14.25" customHeight="1" x14ac:dyDescent="0.25">
      <c r="A105" s="41"/>
      <c r="B105" s="42"/>
      <c r="C105" s="42"/>
      <c r="D105" s="35">
        <v>71</v>
      </c>
      <c r="E105" s="84"/>
      <c r="F105" s="42"/>
      <c r="G105" s="48" t="str">
        <f t="shared" si="27"/>
        <v/>
      </c>
      <c r="H105" s="25" t="str">
        <f t="array" ref="H105">IF(I105="","",IFERROR(INDEX(Lid!$F:$F,MATCH($E105,Lid!$A:$A,0)),""))</f>
        <v/>
      </c>
      <c r="I105" s="93" t="str">
        <f t="shared" si="28"/>
        <v/>
      </c>
      <c r="J105" s="48" t="str">
        <f t="shared" si="29"/>
        <v/>
      </c>
      <c r="K105" s="25" t="str">
        <f t="array" ref="K105">IF(I105="","",IFERROR($D$6 &amp; " " &amp;INDEX(Lid!$B:$B,MATCH($E105,Lid!$A:$A,0)),""))</f>
        <v/>
      </c>
      <c r="L105" s="44" t="str">
        <f t="shared" si="30"/>
        <v/>
      </c>
      <c r="M105" s="44" t="str">
        <f t="shared" si="31"/>
        <v/>
      </c>
      <c r="N105" s="44" t="str">
        <f t="shared" si="32"/>
        <v/>
      </c>
      <c r="O105" s="42"/>
      <c r="P105" s="81"/>
      <c r="Q105" s="82"/>
      <c r="R105" s="83"/>
      <c r="S105" s="44">
        <f t="shared" si="33"/>
        <v>0</v>
      </c>
      <c r="T105" s="81"/>
      <c r="U105" s="82"/>
      <c r="V105" s="83"/>
      <c r="W105" s="44">
        <f t="shared" si="34"/>
        <v>0</v>
      </c>
      <c r="X105" s="81"/>
      <c r="Y105" s="82"/>
      <c r="Z105" s="83"/>
      <c r="AA105" s="44">
        <f t="shared" si="35"/>
        <v>0</v>
      </c>
      <c r="AB105" s="81"/>
      <c r="AC105" s="82"/>
      <c r="AD105" s="83"/>
      <c r="AE105" s="44">
        <f t="shared" si="36"/>
        <v>0</v>
      </c>
      <c r="AF105" s="81"/>
      <c r="AG105" s="82"/>
      <c r="AH105" s="83"/>
      <c r="AI105" s="44">
        <f t="shared" si="37"/>
        <v>0</v>
      </c>
      <c r="AJ105" s="81"/>
      <c r="AK105" s="82"/>
      <c r="AL105" s="83"/>
      <c r="AM105" s="44">
        <f t="shared" si="38"/>
        <v>0</v>
      </c>
      <c r="AN105" s="81"/>
      <c r="AO105" s="82"/>
      <c r="AP105" s="83"/>
      <c r="AQ105" s="44">
        <f t="shared" si="39"/>
        <v>0</v>
      </c>
      <c r="AR105" s="81"/>
      <c r="AS105" s="82"/>
      <c r="AT105" s="83"/>
      <c r="AU105" s="44">
        <f t="shared" si="40"/>
        <v>0</v>
      </c>
      <c r="AV105" s="81"/>
      <c r="AW105" s="82"/>
      <c r="AX105" s="83"/>
      <c r="AY105" s="44">
        <f t="shared" si="41"/>
        <v>0</v>
      </c>
      <c r="AZ105" s="81"/>
      <c r="BA105" s="82"/>
      <c r="BB105" s="83"/>
      <c r="BC105" s="44">
        <f t="shared" si="42"/>
        <v>0</v>
      </c>
      <c r="BD105" s="81"/>
      <c r="BE105" s="82"/>
      <c r="BF105" s="83"/>
      <c r="BG105" s="44">
        <f t="shared" si="43"/>
        <v>0</v>
      </c>
      <c r="BH105" s="81"/>
      <c r="BI105" s="82"/>
      <c r="BJ105" s="83"/>
      <c r="BK105" s="44">
        <f t="shared" si="44"/>
        <v>0</v>
      </c>
    </row>
    <row r="106" spans="1:63" ht="14.25" customHeight="1" x14ac:dyDescent="0.25">
      <c r="A106" s="41"/>
      <c r="B106" s="42"/>
      <c r="C106" s="42"/>
      <c r="D106" s="35">
        <v>72</v>
      </c>
      <c r="E106" s="84"/>
      <c r="F106" s="42"/>
      <c r="G106" s="48" t="str">
        <f t="shared" si="27"/>
        <v/>
      </c>
      <c r="H106" s="25" t="str">
        <f t="array" ref="H106">IF(I106="","",IFERROR(INDEX(Lid!$F:$F,MATCH($E106,Lid!$A:$A,0)),""))</f>
        <v/>
      </c>
      <c r="I106" s="93" t="str">
        <f t="shared" si="28"/>
        <v/>
      </c>
      <c r="J106" s="48" t="str">
        <f t="shared" si="29"/>
        <v/>
      </c>
      <c r="K106" s="25" t="str">
        <f t="array" ref="K106">IF(I106="","",IFERROR($D$6 &amp; " " &amp;INDEX(Lid!$B:$B,MATCH($E106,Lid!$A:$A,0)),""))</f>
        <v/>
      </c>
      <c r="L106" s="44" t="str">
        <f t="shared" si="30"/>
        <v/>
      </c>
      <c r="M106" s="44" t="str">
        <f t="shared" si="31"/>
        <v/>
      </c>
      <c r="N106" s="44" t="str">
        <f t="shared" si="32"/>
        <v/>
      </c>
      <c r="O106" s="42"/>
      <c r="P106" s="81"/>
      <c r="Q106" s="82"/>
      <c r="R106" s="83"/>
      <c r="S106" s="44">
        <f t="shared" si="33"/>
        <v>0</v>
      </c>
      <c r="T106" s="81"/>
      <c r="U106" s="82"/>
      <c r="V106" s="83"/>
      <c r="W106" s="44">
        <f t="shared" si="34"/>
        <v>0</v>
      </c>
      <c r="X106" s="81"/>
      <c r="Y106" s="82"/>
      <c r="Z106" s="83"/>
      <c r="AA106" s="44">
        <f t="shared" si="35"/>
        <v>0</v>
      </c>
      <c r="AB106" s="81"/>
      <c r="AC106" s="82"/>
      <c r="AD106" s="83"/>
      <c r="AE106" s="44">
        <f t="shared" si="36"/>
        <v>0</v>
      </c>
      <c r="AF106" s="81"/>
      <c r="AG106" s="82"/>
      <c r="AH106" s="83"/>
      <c r="AI106" s="44">
        <f t="shared" si="37"/>
        <v>0</v>
      </c>
      <c r="AJ106" s="81"/>
      <c r="AK106" s="82"/>
      <c r="AL106" s="83"/>
      <c r="AM106" s="44">
        <f t="shared" si="38"/>
        <v>0</v>
      </c>
      <c r="AN106" s="81"/>
      <c r="AO106" s="82"/>
      <c r="AP106" s="83"/>
      <c r="AQ106" s="44">
        <f t="shared" si="39"/>
        <v>0</v>
      </c>
      <c r="AR106" s="81"/>
      <c r="AS106" s="82"/>
      <c r="AT106" s="83"/>
      <c r="AU106" s="44">
        <f t="shared" si="40"/>
        <v>0</v>
      </c>
      <c r="AV106" s="81"/>
      <c r="AW106" s="82"/>
      <c r="AX106" s="83"/>
      <c r="AY106" s="44">
        <f t="shared" si="41"/>
        <v>0</v>
      </c>
      <c r="AZ106" s="81"/>
      <c r="BA106" s="82"/>
      <c r="BB106" s="83"/>
      <c r="BC106" s="44">
        <f t="shared" si="42"/>
        <v>0</v>
      </c>
      <c r="BD106" s="81"/>
      <c r="BE106" s="82"/>
      <c r="BF106" s="83"/>
      <c r="BG106" s="44">
        <f t="shared" si="43"/>
        <v>0</v>
      </c>
      <c r="BH106" s="81"/>
      <c r="BI106" s="82"/>
      <c r="BJ106" s="83"/>
      <c r="BK106" s="44">
        <f t="shared" si="44"/>
        <v>0</v>
      </c>
    </row>
    <row r="107" spans="1:63" ht="14.25" customHeight="1" x14ac:dyDescent="0.25">
      <c r="A107" s="41"/>
      <c r="B107" s="42"/>
      <c r="C107" s="42"/>
      <c r="D107" s="35">
        <v>73</v>
      </c>
      <c r="E107" s="84"/>
      <c r="F107" s="42"/>
      <c r="G107" s="48" t="str">
        <f t="shared" si="27"/>
        <v/>
      </c>
      <c r="H107" s="25" t="str">
        <f t="array" ref="H107">IF(I107="","",IFERROR(INDEX(Lid!$F:$F,MATCH($E107,Lid!$A:$A,0)),""))</f>
        <v/>
      </c>
      <c r="I107" s="93" t="str">
        <f t="shared" si="28"/>
        <v/>
      </c>
      <c r="J107" s="48" t="str">
        <f t="shared" si="29"/>
        <v/>
      </c>
      <c r="K107" s="25" t="str">
        <f t="array" ref="K107">IF(I107="","",IFERROR($D$6 &amp; " " &amp;INDEX(Lid!$B:$B,MATCH($E107,Lid!$A:$A,0)),""))</f>
        <v/>
      </c>
      <c r="L107" s="44" t="str">
        <f t="shared" si="30"/>
        <v/>
      </c>
      <c r="M107" s="44" t="str">
        <f t="shared" si="31"/>
        <v/>
      </c>
      <c r="N107" s="44" t="str">
        <f t="shared" si="32"/>
        <v/>
      </c>
      <c r="O107" s="42"/>
      <c r="P107" s="81"/>
      <c r="Q107" s="82"/>
      <c r="R107" s="83"/>
      <c r="S107" s="44">
        <f t="shared" si="33"/>
        <v>0</v>
      </c>
      <c r="T107" s="81"/>
      <c r="U107" s="82"/>
      <c r="V107" s="83"/>
      <c r="W107" s="44">
        <f t="shared" si="34"/>
        <v>0</v>
      </c>
      <c r="X107" s="81"/>
      <c r="Y107" s="82"/>
      <c r="Z107" s="83"/>
      <c r="AA107" s="44">
        <f t="shared" si="35"/>
        <v>0</v>
      </c>
      <c r="AB107" s="81"/>
      <c r="AC107" s="82"/>
      <c r="AD107" s="83"/>
      <c r="AE107" s="44">
        <f t="shared" si="36"/>
        <v>0</v>
      </c>
      <c r="AF107" s="81"/>
      <c r="AG107" s="82"/>
      <c r="AH107" s="83"/>
      <c r="AI107" s="44">
        <f t="shared" si="37"/>
        <v>0</v>
      </c>
      <c r="AJ107" s="81"/>
      <c r="AK107" s="82"/>
      <c r="AL107" s="83"/>
      <c r="AM107" s="44">
        <f t="shared" si="38"/>
        <v>0</v>
      </c>
      <c r="AN107" s="81"/>
      <c r="AO107" s="82"/>
      <c r="AP107" s="83"/>
      <c r="AQ107" s="44">
        <f t="shared" si="39"/>
        <v>0</v>
      </c>
      <c r="AR107" s="81"/>
      <c r="AS107" s="82"/>
      <c r="AT107" s="83"/>
      <c r="AU107" s="44">
        <f t="shared" si="40"/>
        <v>0</v>
      </c>
      <c r="AV107" s="81"/>
      <c r="AW107" s="82"/>
      <c r="AX107" s="83"/>
      <c r="AY107" s="44">
        <f t="shared" si="41"/>
        <v>0</v>
      </c>
      <c r="AZ107" s="81"/>
      <c r="BA107" s="82"/>
      <c r="BB107" s="83"/>
      <c r="BC107" s="44">
        <f t="shared" si="42"/>
        <v>0</v>
      </c>
      <c r="BD107" s="81"/>
      <c r="BE107" s="82"/>
      <c r="BF107" s="83"/>
      <c r="BG107" s="44">
        <f t="shared" si="43"/>
        <v>0</v>
      </c>
      <c r="BH107" s="81"/>
      <c r="BI107" s="82"/>
      <c r="BJ107" s="83"/>
      <c r="BK107" s="44">
        <f t="shared" si="44"/>
        <v>0</v>
      </c>
    </row>
    <row r="108" spans="1:63" ht="14.25" customHeight="1" x14ac:dyDescent="0.25">
      <c r="A108" s="41"/>
      <c r="B108" s="42"/>
      <c r="C108" s="42"/>
      <c r="D108" s="35">
        <v>74</v>
      </c>
      <c r="E108" s="84"/>
      <c r="F108" s="42"/>
      <c r="G108" s="48" t="str">
        <f t="shared" si="27"/>
        <v/>
      </c>
      <c r="H108" s="25" t="str">
        <f t="array" ref="H108">IF(I108="","",IFERROR(INDEX(Lid!$F:$F,MATCH($E108,Lid!$A:$A,0)),""))</f>
        <v/>
      </c>
      <c r="I108" s="93" t="str">
        <f t="shared" si="28"/>
        <v/>
      </c>
      <c r="J108" s="48" t="str">
        <f t="shared" si="29"/>
        <v/>
      </c>
      <c r="K108" s="25" t="str">
        <f t="array" ref="K108">IF(I108="","",IFERROR($D$6 &amp; " " &amp;INDEX(Lid!$B:$B,MATCH($E108,Lid!$A:$A,0)),""))</f>
        <v/>
      </c>
      <c r="L108" s="44" t="str">
        <f t="shared" si="30"/>
        <v/>
      </c>
      <c r="M108" s="44" t="str">
        <f t="shared" si="31"/>
        <v/>
      </c>
      <c r="N108" s="44" t="str">
        <f t="shared" si="32"/>
        <v/>
      </c>
      <c r="O108" s="42"/>
      <c r="P108" s="81"/>
      <c r="Q108" s="82"/>
      <c r="R108" s="83"/>
      <c r="S108" s="44">
        <f t="shared" si="33"/>
        <v>0</v>
      </c>
      <c r="T108" s="81"/>
      <c r="U108" s="82"/>
      <c r="V108" s="83"/>
      <c r="W108" s="44">
        <f t="shared" si="34"/>
        <v>0</v>
      </c>
      <c r="X108" s="81"/>
      <c r="Y108" s="82"/>
      <c r="Z108" s="83"/>
      <c r="AA108" s="44">
        <f t="shared" si="35"/>
        <v>0</v>
      </c>
      <c r="AB108" s="81"/>
      <c r="AC108" s="82"/>
      <c r="AD108" s="83"/>
      <c r="AE108" s="44">
        <f t="shared" si="36"/>
        <v>0</v>
      </c>
      <c r="AF108" s="81"/>
      <c r="AG108" s="82"/>
      <c r="AH108" s="83"/>
      <c r="AI108" s="44">
        <f t="shared" si="37"/>
        <v>0</v>
      </c>
      <c r="AJ108" s="81"/>
      <c r="AK108" s="82"/>
      <c r="AL108" s="83"/>
      <c r="AM108" s="44">
        <f t="shared" si="38"/>
        <v>0</v>
      </c>
      <c r="AN108" s="81"/>
      <c r="AO108" s="82"/>
      <c r="AP108" s="83"/>
      <c r="AQ108" s="44">
        <f t="shared" si="39"/>
        <v>0</v>
      </c>
      <c r="AR108" s="81"/>
      <c r="AS108" s="82"/>
      <c r="AT108" s="83"/>
      <c r="AU108" s="44">
        <f t="shared" si="40"/>
        <v>0</v>
      </c>
      <c r="AV108" s="81"/>
      <c r="AW108" s="82"/>
      <c r="AX108" s="83"/>
      <c r="AY108" s="44">
        <f t="shared" si="41"/>
        <v>0</v>
      </c>
      <c r="AZ108" s="81"/>
      <c r="BA108" s="82"/>
      <c r="BB108" s="83"/>
      <c r="BC108" s="44">
        <f t="shared" si="42"/>
        <v>0</v>
      </c>
      <c r="BD108" s="81"/>
      <c r="BE108" s="82"/>
      <c r="BF108" s="83"/>
      <c r="BG108" s="44">
        <f t="shared" si="43"/>
        <v>0</v>
      </c>
      <c r="BH108" s="81"/>
      <c r="BI108" s="82"/>
      <c r="BJ108" s="83"/>
      <c r="BK108" s="44">
        <f t="shared" si="44"/>
        <v>0</v>
      </c>
    </row>
    <row r="109" spans="1:63" ht="14.25" customHeight="1" x14ac:dyDescent="0.25">
      <c r="A109" s="41"/>
      <c r="B109" s="42"/>
      <c r="C109" s="42"/>
      <c r="D109" s="35">
        <v>75</v>
      </c>
      <c r="E109" s="84"/>
      <c r="F109" s="42"/>
      <c r="G109" s="48" t="str">
        <f t="shared" si="27"/>
        <v/>
      </c>
      <c r="H109" s="25" t="str">
        <f t="array" ref="H109">IF(I109="","",IFERROR(INDEX(Lid!$F:$F,MATCH($E109,Lid!$A:$A,0)),""))</f>
        <v/>
      </c>
      <c r="I109" s="93" t="str">
        <f t="shared" si="28"/>
        <v/>
      </c>
      <c r="J109" s="48" t="str">
        <f t="shared" si="29"/>
        <v/>
      </c>
      <c r="K109" s="25" t="str">
        <f t="array" ref="K109">IF(I109="","",IFERROR($D$6 &amp; " " &amp;INDEX(Lid!$B:$B,MATCH($E109,Lid!$A:$A,0)),""))</f>
        <v/>
      </c>
      <c r="L109" s="44" t="str">
        <f t="shared" si="30"/>
        <v/>
      </c>
      <c r="M109" s="44" t="str">
        <f t="shared" si="31"/>
        <v/>
      </c>
      <c r="N109" s="44" t="str">
        <f t="shared" si="32"/>
        <v/>
      </c>
      <c r="O109" s="42"/>
      <c r="P109" s="81"/>
      <c r="Q109" s="82"/>
      <c r="R109" s="83"/>
      <c r="S109" s="44">
        <f t="shared" si="33"/>
        <v>0</v>
      </c>
      <c r="T109" s="81"/>
      <c r="U109" s="82"/>
      <c r="V109" s="83"/>
      <c r="W109" s="44">
        <f t="shared" si="34"/>
        <v>0</v>
      </c>
      <c r="X109" s="81"/>
      <c r="Y109" s="82"/>
      <c r="Z109" s="83"/>
      <c r="AA109" s="44">
        <f t="shared" si="35"/>
        <v>0</v>
      </c>
      <c r="AB109" s="81"/>
      <c r="AC109" s="82"/>
      <c r="AD109" s="83"/>
      <c r="AE109" s="44">
        <f t="shared" si="36"/>
        <v>0</v>
      </c>
      <c r="AF109" s="81"/>
      <c r="AG109" s="82"/>
      <c r="AH109" s="83"/>
      <c r="AI109" s="44">
        <f t="shared" si="37"/>
        <v>0</v>
      </c>
      <c r="AJ109" s="81"/>
      <c r="AK109" s="82"/>
      <c r="AL109" s="83"/>
      <c r="AM109" s="44">
        <f t="shared" si="38"/>
        <v>0</v>
      </c>
      <c r="AN109" s="81"/>
      <c r="AO109" s="82"/>
      <c r="AP109" s="83"/>
      <c r="AQ109" s="44">
        <f t="shared" si="39"/>
        <v>0</v>
      </c>
      <c r="AR109" s="81"/>
      <c r="AS109" s="82"/>
      <c r="AT109" s="83"/>
      <c r="AU109" s="44">
        <f t="shared" si="40"/>
        <v>0</v>
      </c>
      <c r="AV109" s="81"/>
      <c r="AW109" s="82"/>
      <c r="AX109" s="83"/>
      <c r="AY109" s="44">
        <f t="shared" si="41"/>
        <v>0</v>
      </c>
      <c r="AZ109" s="81"/>
      <c r="BA109" s="82"/>
      <c r="BB109" s="83"/>
      <c r="BC109" s="44">
        <f t="shared" si="42"/>
        <v>0</v>
      </c>
      <c r="BD109" s="81"/>
      <c r="BE109" s="82"/>
      <c r="BF109" s="83"/>
      <c r="BG109" s="44">
        <f t="shared" si="43"/>
        <v>0</v>
      </c>
      <c r="BH109" s="81"/>
      <c r="BI109" s="82"/>
      <c r="BJ109" s="83"/>
      <c r="BK109" s="44">
        <f t="shared" si="44"/>
        <v>0</v>
      </c>
    </row>
    <row r="110" spans="1:63" ht="14.25" customHeight="1" x14ac:dyDescent="0.25">
      <c r="A110" s="41"/>
      <c r="B110" s="42"/>
      <c r="C110" s="42"/>
      <c r="D110" s="35">
        <v>76</v>
      </c>
      <c r="E110" s="84"/>
      <c r="F110" s="42"/>
      <c r="G110" s="48" t="str">
        <f t="shared" si="27"/>
        <v/>
      </c>
      <c r="H110" s="25" t="str">
        <f t="array" ref="H110">IF(I110="","",IFERROR(INDEX(Lid!$F:$F,MATCH($E110,Lid!$A:$A,0)),""))</f>
        <v/>
      </c>
      <c r="I110" s="93" t="str">
        <f t="shared" si="28"/>
        <v/>
      </c>
      <c r="J110" s="48" t="str">
        <f t="shared" si="29"/>
        <v/>
      </c>
      <c r="K110" s="25" t="str">
        <f t="array" ref="K110">IF(I110="","",IFERROR($D$6 &amp; " " &amp;INDEX(Lid!$B:$B,MATCH($E110,Lid!$A:$A,0)),""))</f>
        <v/>
      </c>
      <c r="L110" s="44" t="str">
        <f t="shared" si="30"/>
        <v/>
      </c>
      <c r="M110" s="44" t="str">
        <f t="shared" si="31"/>
        <v/>
      </c>
      <c r="N110" s="44" t="str">
        <f t="shared" si="32"/>
        <v/>
      </c>
      <c r="O110" s="42"/>
      <c r="P110" s="81"/>
      <c r="Q110" s="82"/>
      <c r="R110" s="83"/>
      <c r="S110" s="44">
        <f t="shared" si="33"/>
        <v>0</v>
      </c>
      <c r="T110" s="81"/>
      <c r="U110" s="82"/>
      <c r="V110" s="83"/>
      <c r="W110" s="44">
        <f t="shared" si="34"/>
        <v>0</v>
      </c>
      <c r="X110" s="81"/>
      <c r="Y110" s="82"/>
      <c r="Z110" s="83"/>
      <c r="AA110" s="44">
        <f t="shared" si="35"/>
        <v>0</v>
      </c>
      <c r="AB110" s="81"/>
      <c r="AC110" s="82"/>
      <c r="AD110" s="83"/>
      <c r="AE110" s="44">
        <f t="shared" si="36"/>
        <v>0</v>
      </c>
      <c r="AF110" s="81"/>
      <c r="AG110" s="82"/>
      <c r="AH110" s="83"/>
      <c r="AI110" s="44">
        <f t="shared" si="37"/>
        <v>0</v>
      </c>
      <c r="AJ110" s="81"/>
      <c r="AK110" s="82"/>
      <c r="AL110" s="83"/>
      <c r="AM110" s="44">
        <f t="shared" si="38"/>
        <v>0</v>
      </c>
      <c r="AN110" s="81"/>
      <c r="AO110" s="82"/>
      <c r="AP110" s="83"/>
      <c r="AQ110" s="44">
        <f t="shared" si="39"/>
        <v>0</v>
      </c>
      <c r="AR110" s="81"/>
      <c r="AS110" s="82"/>
      <c r="AT110" s="83"/>
      <c r="AU110" s="44">
        <f t="shared" si="40"/>
        <v>0</v>
      </c>
      <c r="AV110" s="81"/>
      <c r="AW110" s="82"/>
      <c r="AX110" s="83"/>
      <c r="AY110" s="44">
        <f t="shared" si="41"/>
        <v>0</v>
      </c>
      <c r="AZ110" s="81"/>
      <c r="BA110" s="82"/>
      <c r="BB110" s="83"/>
      <c r="BC110" s="44">
        <f t="shared" si="42"/>
        <v>0</v>
      </c>
      <c r="BD110" s="81"/>
      <c r="BE110" s="82"/>
      <c r="BF110" s="83"/>
      <c r="BG110" s="44">
        <f t="shared" si="43"/>
        <v>0</v>
      </c>
      <c r="BH110" s="81"/>
      <c r="BI110" s="82"/>
      <c r="BJ110" s="83"/>
      <c r="BK110" s="44">
        <f t="shared" si="44"/>
        <v>0</v>
      </c>
    </row>
    <row r="111" spans="1:63" ht="14.25" customHeight="1" x14ac:dyDescent="0.25">
      <c r="A111" s="41"/>
      <c r="B111" s="42"/>
      <c r="C111" s="42"/>
      <c r="D111" s="35">
        <v>77</v>
      </c>
      <c r="E111" s="84"/>
      <c r="F111" s="42"/>
      <c r="G111" s="48" t="str">
        <f t="shared" si="27"/>
        <v/>
      </c>
      <c r="H111" s="25" t="str">
        <f t="array" ref="H111">IF(I111="","",IFERROR(INDEX(Lid!$F:$F,MATCH($E111,Lid!$A:$A,0)),""))</f>
        <v/>
      </c>
      <c r="I111" s="93" t="str">
        <f t="shared" si="28"/>
        <v/>
      </c>
      <c r="J111" s="48" t="str">
        <f t="shared" si="29"/>
        <v/>
      </c>
      <c r="K111" s="25" t="str">
        <f t="array" ref="K111">IF(I111="","",IFERROR($D$6 &amp; " " &amp;INDEX(Lid!$B:$B,MATCH($E111,Lid!$A:$A,0)),""))</f>
        <v/>
      </c>
      <c r="L111" s="44" t="str">
        <f t="shared" si="30"/>
        <v/>
      </c>
      <c r="M111" s="44" t="str">
        <f t="shared" si="31"/>
        <v/>
      </c>
      <c r="N111" s="44" t="str">
        <f t="shared" si="32"/>
        <v/>
      </c>
      <c r="O111" s="42"/>
      <c r="P111" s="81"/>
      <c r="Q111" s="82"/>
      <c r="R111" s="83"/>
      <c r="S111" s="44">
        <f t="shared" si="33"/>
        <v>0</v>
      </c>
      <c r="T111" s="81"/>
      <c r="U111" s="82"/>
      <c r="V111" s="83"/>
      <c r="W111" s="44">
        <f t="shared" si="34"/>
        <v>0</v>
      </c>
      <c r="X111" s="81"/>
      <c r="Y111" s="82"/>
      <c r="Z111" s="83"/>
      <c r="AA111" s="44">
        <f t="shared" si="35"/>
        <v>0</v>
      </c>
      <c r="AB111" s="81"/>
      <c r="AC111" s="82"/>
      <c r="AD111" s="83"/>
      <c r="AE111" s="44">
        <f t="shared" si="36"/>
        <v>0</v>
      </c>
      <c r="AF111" s="81"/>
      <c r="AG111" s="82"/>
      <c r="AH111" s="83"/>
      <c r="AI111" s="44">
        <f t="shared" si="37"/>
        <v>0</v>
      </c>
      <c r="AJ111" s="81"/>
      <c r="AK111" s="82"/>
      <c r="AL111" s="83"/>
      <c r="AM111" s="44">
        <f t="shared" si="38"/>
        <v>0</v>
      </c>
      <c r="AN111" s="81"/>
      <c r="AO111" s="82"/>
      <c r="AP111" s="83"/>
      <c r="AQ111" s="44">
        <f t="shared" si="39"/>
        <v>0</v>
      </c>
      <c r="AR111" s="81"/>
      <c r="AS111" s="82"/>
      <c r="AT111" s="83"/>
      <c r="AU111" s="44">
        <f t="shared" si="40"/>
        <v>0</v>
      </c>
      <c r="AV111" s="81"/>
      <c r="AW111" s="82"/>
      <c r="AX111" s="83"/>
      <c r="AY111" s="44">
        <f t="shared" si="41"/>
        <v>0</v>
      </c>
      <c r="AZ111" s="81"/>
      <c r="BA111" s="82"/>
      <c r="BB111" s="83"/>
      <c r="BC111" s="44">
        <f t="shared" si="42"/>
        <v>0</v>
      </c>
      <c r="BD111" s="81"/>
      <c r="BE111" s="82"/>
      <c r="BF111" s="83"/>
      <c r="BG111" s="44">
        <f t="shared" si="43"/>
        <v>0</v>
      </c>
      <c r="BH111" s="81"/>
      <c r="BI111" s="82"/>
      <c r="BJ111" s="83"/>
      <c r="BK111" s="44">
        <f t="shared" si="44"/>
        <v>0</v>
      </c>
    </row>
    <row r="112" spans="1:63" ht="14.25" customHeight="1" x14ac:dyDescent="0.25">
      <c r="A112" s="41"/>
      <c r="B112" s="42"/>
      <c r="C112" s="42"/>
      <c r="D112" s="35">
        <v>78</v>
      </c>
      <c r="E112" s="84"/>
      <c r="F112" s="42"/>
      <c r="G112" s="48" t="str">
        <f t="shared" si="27"/>
        <v/>
      </c>
      <c r="H112" s="25" t="str">
        <f t="array" ref="H112">IF(I112="","",IFERROR(INDEX(Lid!$F:$F,MATCH($E112,Lid!$A:$A,0)),""))</f>
        <v/>
      </c>
      <c r="I112" s="93" t="str">
        <f t="shared" si="28"/>
        <v/>
      </c>
      <c r="J112" s="48" t="str">
        <f t="shared" si="29"/>
        <v/>
      </c>
      <c r="K112" s="25" t="str">
        <f t="array" ref="K112">IF(I112="","",IFERROR($D$6 &amp; " " &amp;INDEX(Lid!$B:$B,MATCH($E112,Lid!$A:$A,0)),""))</f>
        <v/>
      </c>
      <c r="L112" s="44" t="str">
        <f t="shared" si="30"/>
        <v/>
      </c>
      <c r="M112" s="44" t="str">
        <f t="shared" si="31"/>
        <v/>
      </c>
      <c r="N112" s="44" t="str">
        <f t="shared" si="32"/>
        <v/>
      </c>
      <c r="O112" s="42"/>
      <c r="P112" s="81"/>
      <c r="Q112" s="82"/>
      <c r="R112" s="83"/>
      <c r="S112" s="44">
        <f t="shared" si="33"/>
        <v>0</v>
      </c>
      <c r="T112" s="81"/>
      <c r="U112" s="82"/>
      <c r="V112" s="83"/>
      <c r="W112" s="44">
        <f t="shared" si="34"/>
        <v>0</v>
      </c>
      <c r="X112" s="81"/>
      <c r="Y112" s="82"/>
      <c r="Z112" s="83"/>
      <c r="AA112" s="44">
        <f t="shared" si="35"/>
        <v>0</v>
      </c>
      <c r="AB112" s="81"/>
      <c r="AC112" s="82"/>
      <c r="AD112" s="83"/>
      <c r="AE112" s="44">
        <f t="shared" si="36"/>
        <v>0</v>
      </c>
      <c r="AF112" s="81"/>
      <c r="AG112" s="82"/>
      <c r="AH112" s="83"/>
      <c r="AI112" s="44">
        <f t="shared" si="37"/>
        <v>0</v>
      </c>
      <c r="AJ112" s="81"/>
      <c r="AK112" s="82"/>
      <c r="AL112" s="83"/>
      <c r="AM112" s="44">
        <f t="shared" si="38"/>
        <v>0</v>
      </c>
      <c r="AN112" s="81"/>
      <c r="AO112" s="82"/>
      <c r="AP112" s="83"/>
      <c r="AQ112" s="44">
        <f t="shared" si="39"/>
        <v>0</v>
      </c>
      <c r="AR112" s="81"/>
      <c r="AS112" s="82"/>
      <c r="AT112" s="83"/>
      <c r="AU112" s="44">
        <f t="shared" si="40"/>
        <v>0</v>
      </c>
      <c r="AV112" s="81"/>
      <c r="AW112" s="82"/>
      <c r="AX112" s="83"/>
      <c r="AY112" s="44">
        <f t="shared" si="41"/>
        <v>0</v>
      </c>
      <c r="AZ112" s="81"/>
      <c r="BA112" s="82"/>
      <c r="BB112" s="83"/>
      <c r="BC112" s="44">
        <f t="shared" si="42"/>
        <v>0</v>
      </c>
      <c r="BD112" s="81"/>
      <c r="BE112" s="82"/>
      <c r="BF112" s="83"/>
      <c r="BG112" s="44">
        <f t="shared" si="43"/>
        <v>0</v>
      </c>
      <c r="BH112" s="81"/>
      <c r="BI112" s="82"/>
      <c r="BJ112" s="83"/>
      <c r="BK112" s="44">
        <f t="shared" si="44"/>
        <v>0</v>
      </c>
    </row>
    <row r="113" spans="1:63" ht="14.25" customHeight="1" x14ac:dyDescent="0.25">
      <c r="A113" s="41"/>
      <c r="B113" s="42"/>
      <c r="C113" s="42"/>
      <c r="D113" s="35">
        <v>79</v>
      </c>
      <c r="E113" s="84"/>
      <c r="F113" s="42"/>
      <c r="G113" s="48" t="str">
        <f t="shared" si="27"/>
        <v/>
      </c>
      <c r="H113" s="25" t="str">
        <f t="array" ref="H113">IF(I113="","",IFERROR(INDEX(Lid!$F:$F,MATCH($E113,Lid!$A:$A,0)),""))</f>
        <v/>
      </c>
      <c r="I113" s="93" t="str">
        <f t="shared" si="28"/>
        <v/>
      </c>
      <c r="J113" s="48" t="str">
        <f t="shared" si="29"/>
        <v/>
      </c>
      <c r="K113" s="25" t="str">
        <f t="array" ref="K113">IF(I113="","",IFERROR($D$6 &amp; " " &amp;INDEX(Lid!$B:$B,MATCH($E113,Lid!$A:$A,0)),""))</f>
        <v/>
      </c>
      <c r="L113" s="44" t="str">
        <f t="shared" si="30"/>
        <v/>
      </c>
      <c r="M113" s="44" t="str">
        <f t="shared" si="31"/>
        <v/>
      </c>
      <c r="N113" s="44" t="str">
        <f t="shared" si="32"/>
        <v/>
      </c>
      <c r="O113" s="42"/>
      <c r="P113" s="81"/>
      <c r="Q113" s="82"/>
      <c r="R113" s="83"/>
      <c r="S113" s="44">
        <f t="shared" si="33"/>
        <v>0</v>
      </c>
      <c r="T113" s="81"/>
      <c r="U113" s="82"/>
      <c r="V113" s="83"/>
      <c r="W113" s="44">
        <f t="shared" si="34"/>
        <v>0</v>
      </c>
      <c r="X113" s="81"/>
      <c r="Y113" s="82"/>
      <c r="Z113" s="83"/>
      <c r="AA113" s="44">
        <f t="shared" si="35"/>
        <v>0</v>
      </c>
      <c r="AB113" s="81"/>
      <c r="AC113" s="82"/>
      <c r="AD113" s="83"/>
      <c r="AE113" s="44">
        <f t="shared" si="36"/>
        <v>0</v>
      </c>
      <c r="AF113" s="81"/>
      <c r="AG113" s="82"/>
      <c r="AH113" s="83"/>
      <c r="AI113" s="44">
        <f t="shared" si="37"/>
        <v>0</v>
      </c>
      <c r="AJ113" s="81"/>
      <c r="AK113" s="82"/>
      <c r="AL113" s="83"/>
      <c r="AM113" s="44">
        <f t="shared" si="38"/>
        <v>0</v>
      </c>
      <c r="AN113" s="81"/>
      <c r="AO113" s="82"/>
      <c r="AP113" s="83"/>
      <c r="AQ113" s="44">
        <f t="shared" si="39"/>
        <v>0</v>
      </c>
      <c r="AR113" s="81"/>
      <c r="AS113" s="82"/>
      <c r="AT113" s="83"/>
      <c r="AU113" s="44">
        <f t="shared" si="40"/>
        <v>0</v>
      </c>
      <c r="AV113" s="81"/>
      <c r="AW113" s="82"/>
      <c r="AX113" s="83"/>
      <c r="AY113" s="44">
        <f t="shared" si="41"/>
        <v>0</v>
      </c>
      <c r="AZ113" s="81"/>
      <c r="BA113" s="82"/>
      <c r="BB113" s="83"/>
      <c r="BC113" s="44">
        <f t="shared" si="42"/>
        <v>0</v>
      </c>
      <c r="BD113" s="81"/>
      <c r="BE113" s="82"/>
      <c r="BF113" s="83"/>
      <c r="BG113" s="44">
        <f t="shared" si="43"/>
        <v>0</v>
      </c>
      <c r="BH113" s="81"/>
      <c r="BI113" s="82"/>
      <c r="BJ113" s="83"/>
      <c r="BK113" s="44">
        <f t="shared" si="44"/>
        <v>0</v>
      </c>
    </row>
    <row r="114" spans="1:63" ht="14.25" customHeight="1" x14ac:dyDescent="0.25">
      <c r="A114" s="41"/>
      <c r="B114" s="42"/>
      <c r="C114" s="42"/>
      <c r="D114" s="35">
        <v>80</v>
      </c>
      <c r="E114" s="84"/>
      <c r="F114" s="42"/>
      <c r="G114" s="48" t="str">
        <f t="shared" si="27"/>
        <v/>
      </c>
      <c r="H114" s="25" t="str">
        <f t="array" ref="H114">IF(I114="","",IFERROR(INDEX(Lid!$F:$F,MATCH($E114,Lid!$A:$A,0)),""))</f>
        <v/>
      </c>
      <c r="I114" s="93" t="str">
        <f t="shared" si="28"/>
        <v/>
      </c>
      <c r="J114" s="48" t="str">
        <f t="shared" si="29"/>
        <v/>
      </c>
      <c r="K114" s="25" t="str">
        <f t="array" ref="K114">IF(I114="","",IFERROR($D$6 &amp; " " &amp;INDEX(Lid!$B:$B,MATCH($E114,Lid!$A:$A,0)),""))</f>
        <v/>
      </c>
      <c r="L114" s="44" t="str">
        <f t="shared" si="30"/>
        <v/>
      </c>
      <c r="M114" s="44" t="str">
        <f t="shared" si="31"/>
        <v/>
      </c>
      <c r="N114" s="44" t="str">
        <f t="shared" si="32"/>
        <v/>
      </c>
      <c r="O114" s="42"/>
      <c r="P114" s="81"/>
      <c r="Q114" s="82"/>
      <c r="R114" s="83"/>
      <c r="S114" s="44">
        <f t="shared" si="33"/>
        <v>0</v>
      </c>
      <c r="T114" s="81"/>
      <c r="U114" s="82"/>
      <c r="V114" s="83"/>
      <c r="W114" s="44">
        <f t="shared" si="34"/>
        <v>0</v>
      </c>
      <c r="X114" s="81"/>
      <c r="Y114" s="82"/>
      <c r="Z114" s="83"/>
      <c r="AA114" s="44">
        <f t="shared" si="35"/>
        <v>0</v>
      </c>
      <c r="AB114" s="81"/>
      <c r="AC114" s="82"/>
      <c r="AD114" s="83"/>
      <c r="AE114" s="44">
        <f t="shared" si="36"/>
        <v>0</v>
      </c>
      <c r="AF114" s="81"/>
      <c r="AG114" s="82"/>
      <c r="AH114" s="83"/>
      <c r="AI114" s="44">
        <f t="shared" si="37"/>
        <v>0</v>
      </c>
      <c r="AJ114" s="81"/>
      <c r="AK114" s="82"/>
      <c r="AL114" s="83"/>
      <c r="AM114" s="44">
        <f t="shared" si="38"/>
        <v>0</v>
      </c>
      <c r="AN114" s="81"/>
      <c r="AO114" s="82"/>
      <c r="AP114" s="83"/>
      <c r="AQ114" s="44">
        <f t="shared" si="39"/>
        <v>0</v>
      </c>
      <c r="AR114" s="81"/>
      <c r="AS114" s="82"/>
      <c r="AT114" s="83"/>
      <c r="AU114" s="44">
        <f t="shared" si="40"/>
        <v>0</v>
      </c>
      <c r="AV114" s="81"/>
      <c r="AW114" s="82"/>
      <c r="AX114" s="83"/>
      <c r="AY114" s="44">
        <f t="shared" si="41"/>
        <v>0</v>
      </c>
      <c r="AZ114" s="81"/>
      <c r="BA114" s="82"/>
      <c r="BB114" s="83"/>
      <c r="BC114" s="44">
        <f t="shared" si="42"/>
        <v>0</v>
      </c>
      <c r="BD114" s="81"/>
      <c r="BE114" s="82"/>
      <c r="BF114" s="83"/>
      <c r="BG114" s="44">
        <f t="shared" si="43"/>
        <v>0</v>
      </c>
      <c r="BH114" s="81"/>
      <c r="BI114" s="82"/>
      <c r="BJ114" s="83"/>
      <c r="BK114" s="44">
        <f t="shared" si="44"/>
        <v>0</v>
      </c>
    </row>
    <row r="115" spans="1:63" ht="14.25" customHeight="1" x14ac:dyDescent="0.25">
      <c r="A115" s="41"/>
      <c r="B115" s="42"/>
      <c r="C115" s="42"/>
      <c r="D115" s="35">
        <v>81</v>
      </c>
      <c r="E115" s="84"/>
      <c r="F115" s="42"/>
      <c r="G115" s="48" t="str">
        <f t="shared" si="27"/>
        <v/>
      </c>
      <c r="H115" s="25" t="str">
        <f t="array" ref="H115">IF(I115="","",IFERROR(INDEX(Lid!$F:$F,MATCH($E115,Lid!$A:$A,0)),""))</f>
        <v/>
      </c>
      <c r="I115" s="93" t="str">
        <f t="shared" si="28"/>
        <v/>
      </c>
      <c r="J115" s="48" t="str">
        <f t="shared" si="29"/>
        <v/>
      </c>
      <c r="K115" s="25" t="str">
        <f t="array" ref="K115">IF(I115="","",IFERROR($D$6 &amp; " " &amp;INDEX(Lid!$B:$B,MATCH($E115,Lid!$A:$A,0)),""))</f>
        <v/>
      </c>
      <c r="L115" s="44" t="str">
        <f t="shared" si="30"/>
        <v/>
      </c>
      <c r="M115" s="44" t="str">
        <f t="shared" si="31"/>
        <v/>
      </c>
      <c r="N115" s="44" t="str">
        <f t="shared" si="32"/>
        <v/>
      </c>
      <c r="O115" s="42"/>
      <c r="P115" s="81"/>
      <c r="Q115" s="82"/>
      <c r="R115" s="83"/>
      <c r="S115" s="44">
        <f t="shared" si="33"/>
        <v>0</v>
      </c>
      <c r="T115" s="81"/>
      <c r="U115" s="82"/>
      <c r="V115" s="83"/>
      <c r="W115" s="44">
        <f t="shared" si="34"/>
        <v>0</v>
      </c>
      <c r="X115" s="81"/>
      <c r="Y115" s="82"/>
      <c r="Z115" s="83"/>
      <c r="AA115" s="44">
        <f t="shared" si="35"/>
        <v>0</v>
      </c>
      <c r="AB115" s="81"/>
      <c r="AC115" s="82"/>
      <c r="AD115" s="83"/>
      <c r="AE115" s="44">
        <f t="shared" si="36"/>
        <v>0</v>
      </c>
      <c r="AF115" s="81"/>
      <c r="AG115" s="82"/>
      <c r="AH115" s="83"/>
      <c r="AI115" s="44">
        <f t="shared" si="37"/>
        <v>0</v>
      </c>
      <c r="AJ115" s="81"/>
      <c r="AK115" s="82"/>
      <c r="AL115" s="83"/>
      <c r="AM115" s="44">
        <f t="shared" si="38"/>
        <v>0</v>
      </c>
      <c r="AN115" s="81"/>
      <c r="AO115" s="82"/>
      <c r="AP115" s="83"/>
      <c r="AQ115" s="44">
        <f t="shared" si="39"/>
        <v>0</v>
      </c>
      <c r="AR115" s="81"/>
      <c r="AS115" s="82"/>
      <c r="AT115" s="83"/>
      <c r="AU115" s="44">
        <f t="shared" si="40"/>
        <v>0</v>
      </c>
      <c r="AV115" s="81"/>
      <c r="AW115" s="82"/>
      <c r="AX115" s="83"/>
      <c r="AY115" s="44">
        <f t="shared" si="41"/>
        <v>0</v>
      </c>
      <c r="AZ115" s="81"/>
      <c r="BA115" s="82"/>
      <c r="BB115" s="83"/>
      <c r="BC115" s="44">
        <f t="shared" si="42"/>
        <v>0</v>
      </c>
      <c r="BD115" s="81"/>
      <c r="BE115" s="82"/>
      <c r="BF115" s="83"/>
      <c r="BG115" s="44">
        <f t="shared" si="43"/>
        <v>0</v>
      </c>
      <c r="BH115" s="81"/>
      <c r="BI115" s="82"/>
      <c r="BJ115" s="83"/>
      <c r="BK115" s="44">
        <f t="shared" si="44"/>
        <v>0</v>
      </c>
    </row>
    <row r="116" spans="1:63" ht="14.25" customHeight="1" x14ac:dyDescent="0.25">
      <c r="A116" s="41"/>
      <c r="B116" s="42"/>
      <c r="C116" s="42"/>
      <c r="D116" s="35">
        <v>82</v>
      </c>
      <c r="E116" s="84"/>
      <c r="F116" s="42"/>
      <c r="G116" s="48" t="str">
        <f t="shared" si="27"/>
        <v/>
      </c>
      <c r="H116" s="25" t="str">
        <f t="array" ref="H116">IF(I116="","",IFERROR(INDEX(Lid!$F:$F,MATCH($E116,Lid!$A:$A,0)),""))</f>
        <v/>
      </c>
      <c r="I116" s="93" t="str">
        <f t="shared" si="28"/>
        <v/>
      </c>
      <c r="J116" s="48" t="str">
        <f t="shared" si="29"/>
        <v/>
      </c>
      <c r="K116" s="25" t="str">
        <f t="array" ref="K116">IF(I116="","",IFERROR($D$6 &amp; " " &amp;INDEX(Lid!$B:$B,MATCH($E116,Lid!$A:$A,0)),""))</f>
        <v/>
      </c>
      <c r="L116" s="44" t="str">
        <f t="shared" si="30"/>
        <v/>
      </c>
      <c r="M116" s="44" t="str">
        <f t="shared" si="31"/>
        <v/>
      </c>
      <c r="N116" s="44" t="str">
        <f t="shared" si="32"/>
        <v/>
      </c>
      <c r="O116" s="42"/>
      <c r="P116" s="81"/>
      <c r="Q116" s="82"/>
      <c r="R116" s="83"/>
      <c r="S116" s="44">
        <f t="shared" si="33"/>
        <v>0</v>
      </c>
      <c r="T116" s="81"/>
      <c r="U116" s="82"/>
      <c r="V116" s="83"/>
      <c r="W116" s="44">
        <f t="shared" si="34"/>
        <v>0</v>
      </c>
      <c r="X116" s="81"/>
      <c r="Y116" s="82"/>
      <c r="Z116" s="83"/>
      <c r="AA116" s="44">
        <f t="shared" si="35"/>
        <v>0</v>
      </c>
      <c r="AB116" s="81"/>
      <c r="AC116" s="82"/>
      <c r="AD116" s="83"/>
      <c r="AE116" s="44">
        <f t="shared" si="36"/>
        <v>0</v>
      </c>
      <c r="AF116" s="81"/>
      <c r="AG116" s="82"/>
      <c r="AH116" s="83"/>
      <c r="AI116" s="44">
        <f t="shared" si="37"/>
        <v>0</v>
      </c>
      <c r="AJ116" s="81"/>
      <c r="AK116" s="82"/>
      <c r="AL116" s="83"/>
      <c r="AM116" s="44">
        <f t="shared" si="38"/>
        <v>0</v>
      </c>
      <c r="AN116" s="81"/>
      <c r="AO116" s="82"/>
      <c r="AP116" s="83"/>
      <c r="AQ116" s="44">
        <f t="shared" si="39"/>
        <v>0</v>
      </c>
      <c r="AR116" s="81"/>
      <c r="AS116" s="82"/>
      <c r="AT116" s="83"/>
      <c r="AU116" s="44">
        <f t="shared" si="40"/>
        <v>0</v>
      </c>
      <c r="AV116" s="81"/>
      <c r="AW116" s="82"/>
      <c r="AX116" s="83"/>
      <c r="AY116" s="44">
        <f t="shared" si="41"/>
        <v>0</v>
      </c>
      <c r="AZ116" s="81"/>
      <c r="BA116" s="82"/>
      <c r="BB116" s="83"/>
      <c r="BC116" s="44">
        <f t="shared" si="42"/>
        <v>0</v>
      </c>
      <c r="BD116" s="81"/>
      <c r="BE116" s="82"/>
      <c r="BF116" s="83"/>
      <c r="BG116" s="44">
        <f t="shared" si="43"/>
        <v>0</v>
      </c>
      <c r="BH116" s="81"/>
      <c r="BI116" s="82"/>
      <c r="BJ116" s="83"/>
      <c r="BK116" s="44">
        <f t="shared" si="44"/>
        <v>0</v>
      </c>
    </row>
    <row r="117" spans="1:63" ht="14.25" customHeight="1" x14ac:dyDescent="0.25">
      <c r="A117" s="41"/>
      <c r="B117" s="42"/>
      <c r="C117" s="42"/>
      <c r="D117" s="35">
        <v>83</v>
      </c>
      <c r="E117" s="84"/>
      <c r="F117" s="42"/>
      <c r="G117" s="48" t="str">
        <f t="shared" si="27"/>
        <v/>
      </c>
      <c r="H117" s="25" t="str">
        <f t="array" ref="H117">IF(I117="","",IFERROR(INDEX(Lid!$F:$F,MATCH($E117,Lid!$A:$A,0)),""))</f>
        <v/>
      </c>
      <c r="I117" s="93" t="str">
        <f t="shared" si="28"/>
        <v/>
      </c>
      <c r="J117" s="48" t="str">
        <f t="shared" si="29"/>
        <v/>
      </c>
      <c r="K117" s="25" t="str">
        <f t="array" ref="K117">IF(I117="","",IFERROR($D$6 &amp; " " &amp;INDEX(Lid!$B:$B,MATCH($E117,Lid!$A:$A,0)),""))</f>
        <v/>
      </c>
      <c r="L117" s="44" t="str">
        <f t="shared" si="30"/>
        <v/>
      </c>
      <c r="M117" s="44" t="str">
        <f t="shared" si="31"/>
        <v/>
      </c>
      <c r="N117" s="44" t="str">
        <f t="shared" si="32"/>
        <v/>
      </c>
      <c r="O117" s="42"/>
      <c r="P117" s="81"/>
      <c r="Q117" s="82"/>
      <c r="R117" s="83"/>
      <c r="S117" s="44">
        <f t="shared" si="33"/>
        <v>0</v>
      </c>
      <c r="T117" s="81"/>
      <c r="U117" s="82"/>
      <c r="V117" s="83"/>
      <c r="W117" s="44">
        <f t="shared" si="34"/>
        <v>0</v>
      </c>
      <c r="X117" s="81"/>
      <c r="Y117" s="82"/>
      <c r="Z117" s="83"/>
      <c r="AA117" s="44">
        <f t="shared" si="35"/>
        <v>0</v>
      </c>
      <c r="AB117" s="81"/>
      <c r="AC117" s="82"/>
      <c r="AD117" s="83"/>
      <c r="AE117" s="44">
        <f t="shared" si="36"/>
        <v>0</v>
      </c>
      <c r="AF117" s="81"/>
      <c r="AG117" s="82"/>
      <c r="AH117" s="83"/>
      <c r="AI117" s="44">
        <f t="shared" si="37"/>
        <v>0</v>
      </c>
      <c r="AJ117" s="81"/>
      <c r="AK117" s="82"/>
      <c r="AL117" s="83"/>
      <c r="AM117" s="44">
        <f t="shared" si="38"/>
        <v>0</v>
      </c>
      <c r="AN117" s="81"/>
      <c r="AO117" s="82"/>
      <c r="AP117" s="83"/>
      <c r="AQ117" s="44">
        <f t="shared" si="39"/>
        <v>0</v>
      </c>
      <c r="AR117" s="81"/>
      <c r="AS117" s="82"/>
      <c r="AT117" s="83"/>
      <c r="AU117" s="44">
        <f t="shared" si="40"/>
        <v>0</v>
      </c>
      <c r="AV117" s="81"/>
      <c r="AW117" s="82"/>
      <c r="AX117" s="83"/>
      <c r="AY117" s="44">
        <f t="shared" si="41"/>
        <v>0</v>
      </c>
      <c r="AZ117" s="81"/>
      <c r="BA117" s="82"/>
      <c r="BB117" s="83"/>
      <c r="BC117" s="44">
        <f t="shared" si="42"/>
        <v>0</v>
      </c>
      <c r="BD117" s="81"/>
      <c r="BE117" s="82"/>
      <c r="BF117" s="83"/>
      <c r="BG117" s="44">
        <f t="shared" si="43"/>
        <v>0</v>
      </c>
      <c r="BH117" s="81"/>
      <c r="BI117" s="82"/>
      <c r="BJ117" s="83"/>
      <c r="BK117" s="44">
        <f t="shared" si="44"/>
        <v>0</v>
      </c>
    </row>
    <row r="118" spans="1:63" ht="14.25" customHeight="1" x14ac:dyDescent="0.25">
      <c r="A118" s="41"/>
      <c r="B118" s="42"/>
      <c r="C118" s="42"/>
      <c r="D118" s="35">
        <v>84</v>
      </c>
      <c r="E118" s="84"/>
      <c r="F118" s="42"/>
      <c r="G118" s="48" t="str">
        <f t="shared" si="27"/>
        <v/>
      </c>
      <c r="H118" s="25" t="str">
        <f t="array" ref="H118">IF(I118="","",IFERROR(INDEX(Lid!$F:$F,MATCH($E118,Lid!$A:$A,0)),""))</f>
        <v/>
      </c>
      <c r="I118" s="93" t="str">
        <f t="shared" si="28"/>
        <v/>
      </c>
      <c r="J118" s="48" t="str">
        <f t="shared" si="29"/>
        <v/>
      </c>
      <c r="K118" s="25" t="str">
        <f t="array" ref="K118">IF(I118="","",IFERROR($D$6 &amp; " " &amp;INDEX(Lid!$B:$B,MATCH($E118,Lid!$A:$A,0)),""))</f>
        <v/>
      </c>
      <c r="L118" s="44" t="str">
        <f t="shared" si="30"/>
        <v/>
      </c>
      <c r="M118" s="44" t="str">
        <f t="shared" si="31"/>
        <v/>
      </c>
      <c r="N118" s="44" t="str">
        <f t="shared" si="32"/>
        <v/>
      </c>
      <c r="O118" s="42"/>
      <c r="P118" s="81"/>
      <c r="Q118" s="82"/>
      <c r="R118" s="83"/>
      <c r="S118" s="44">
        <f t="shared" si="33"/>
        <v>0</v>
      </c>
      <c r="T118" s="81"/>
      <c r="U118" s="82"/>
      <c r="V118" s="83"/>
      <c r="W118" s="44">
        <f t="shared" si="34"/>
        <v>0</v>
      </c>
      <c r="X118" s="81"/>
      <c r="Y118" s="82"/>
      <c r="Z118" s="83"/>
      <c r="AA118" s="44">
        <f t="shared" si="35"/>
        <v>0</v>
      </c>
      <c r="AB118" s="81"/>
      <c r="AC118" s="82"/>
      <c r="AD118" s="83"/>
      <c r="AE118" s="44">
        <f t="shared" si="36"/>
        <v>0</v>
      </c>
      <c r="AF118" s="81"/>
      <c r="AG118" s="82"/>
      <c r="AH118" s="83"/>
      <c r="AI118" s="44">
        <f t="shared" si="37"/>
        <v>0</v>
      </c>
      <c r="AJ118" s="81"/>
      <c r="AK118" s="82"/>
      <c r="AL118" s="83"/>
      <c r="AM118" s="44">
        <f t="shared" si="38"/>
        <v>0</v>
      </c>
      <c r="AN118" s="81"/>
      <c r="AO118" s="82"/>
      <c r="AP118" s="83"/>
      <c r="AQ118" s="44">
        <f t="shared" si="39"/>
        <v>0</v>
      </c>
      <c r="AR118" s="81"/>
      <c r="AS118" s="82"/>
      <c r="AT118" s="83"/>
      <c r="AU118" s="44">
        <f t="shared" si="40"/>
        <v>0</v>
      </c>
      <c r="AV118" s="81"/>
      <c r="AW118" s="82"/>
      <c r="AX118" s="83"/>
      <c r="AY118" s="44">
        <f t="shared" si="41"/>
        <v>0</v>
      </c>
      <c r="AZ118" s="81"/>
      <c r="BA118" s="82"/>
      <c r="BB118" s="83"/>
      <c r="BC118" s="44">
        <f t="shared" si="42"/>
        <v>0</v>
      </c>
      <c r="BD118" s="81"/>
      <c r="BE118" s="82"/>
      <c r="BF118" s="83"/>
      <c r="BG118" s="44">
        <f t="shared" si="43"/>
        <v>0</v>
      </c>
      <c r="BH118" s="81"/>
      <c r="BI118" s="82"/>
      <c r="BJ118" s="83"/>
      <c r="BK118" s="44">
        <f t="shared" si="44"/>
        <v>0</v>
      </c>
    </row>
    <row r="119" spans="1:63" ht="14.25" customHeight="1" x14ac:dyDescent="0.25">
      <c r="A119" s="41"/>
      <c r="B119" s="42"/>
      <c r="C119" s="42"/>
      <c r="D119" s="35">
        <v>85</v>
      </c>
      <c r="E119" s="84"/>
      <c r="F119" s="42"/>
      <c r="G119" s="48" t="str">
        <f t="shared" si="27"/>
        <v/>
      </c>
      <c r="H119" s="25" t="str">
        <f t="array" ref="H119">IF(I119="","",IFERROR(INDEX(Lid!$F:$F,MATCH($E119,Lid!$A:$A,0)),""))</f>
        <v/>
      </c>
      <c r="I119" s="93" t="str">
        <f t="shared" si="28"/>
        <v/>
      </c>
      <c r="J119" s="48" t="str">
        <f t="shared" si="29"/>
        <v/>
      </c>
      <c r="K119" s="25" t="str">
        <f t="array" ref="K119">IF(I119="","",IFERROR($D$6 &amp; " " &amp;INDEX(Lid!$B:$B,MATCH($E119,Lid!$A:$A,0)),""))</f>
        <v/>
      </c>
      <c r="L119" s="44" t="str">
        <f t="shared" si="30"/>
        <v/>
      </c>
      <c r="M119" s="44" t="str">
        <f t="shared" si="31"/>
        <v/>
      </c>
      <c r="N119" s="44" t="str">
        <f t="shared" si="32"/>
        <v/>
      </c>
      <c r="O119" s="42"/>
      <c r="P119" s="81"/>
      <c r="Q119" s="82"/>
      <c r="R119" s="83"/>
      <c r="S119" s="44">
        <f t="shared" si="33"/>
        <v>0</v>
      </c>
      <c r="T119" s="81"/>
      <c r="U119" s="82"/>
      <c r="V119" s="83"/>
      <c r="W119" s="44">
        <f t="shared" si="34"/>
        <v>0</v>
      </c>
      <c r="X119" s="81"/>
      <c r="Y119" s="82"/>
      <c r="Z119" s="83"/>
      <c r="AA119" s="44">
        <f t="shared" si="35"/>
        <v>0</v>
      </c>
      <c r="AB119" s="81"/>
      <c r="AC119" s="82"/>
      <c r="AD119" s="83"/>
      <c r="AE119" s="44">
        <f t="shared" si="36"/>
        <v>0</v>
      </c>
      <c r="AF119" s="81"/>
      <c r="AG119" s="82"/>
      <c r="AH119" s="83"/>
      <c r="AI119" s="44">
        <f t="shared" si="37"/>
        <v>0</v>
      </c>
      <c r="AJ119" s="81"/>
      <c r="AK119" s="82"/>
      <c r="AL119" s="83"/>
      <c r="AM119" s="44">
        <f t="shared" si="38"/>
        <v>0</v>
      </c>
      <c r="AN119" s="81"/>
      <c r="AO119" s="82"/>
      <c r="AP119" s="83"/>
      <c r="AQ119" s="44">
        <f t="shared" si="39"/>
        <v>0</v>
      </c>
      <c r="AR119" s="81"/>
      <c r="AS119" s="82"/>
      <c r="AT119" s="83"/>
      <c r="AU119" s="44">
        <f t="shared" si="40"/>
        <v>0</v>
      </c>
      <c r="AV119" s="81"/>
      <c r="AW119" s="82"/>
      <c r="AX119" s="83"/>
      <c r="AY119" s="44">
        <f t="shared" si="41"/>
        <v>0</v>
      </c>
      <c r="AZ119" s="81"/>
      <c r="BA119" s="82"/>
      <c r="BB119" s="83"/>
      <c r="BC119" s="44">
        <f t="shared" si="42"/>
        <v>0</v>
      </c>
      <c r="BD119" s="81"/>
      <c r="BE119" s="82"/>
      <c r="BF119" s="83"/>
      <c r="BG119" s="44">
        <f t="shared" si="43"/>
        <v>0</v>
      </c>
      <c r="BH119" s="81"/>
      <c r="BI119" s="82"/>
      <c r="BJ119" s="83"/>
      <c r="BK119" s="44">
        <f t="shared" si="44"/>
        <v>0</v>
      </c>
    </row>
    <row r="120" spans="1:63" ht="14.25" customHeight="1" x14ac:dyDescent="0.25">
      <c r="A120" s="41"/>
      <c r="B120" s="42"/>
      <c r="C120" s="42"/>
      <c r="D120" s="35">
        <v>86</v>
      </c>
      <c r="E120" s="84"/>
      <c r="F120" s="42"/>
      <c r="G120" s="48" t="str">
        <f t="shared" si="27"/>
        <v/>
      </c>
      <c r="H120" s="25" t="str">
        <f t="array" ref="H120">IF(I120="","",IFERROR(INDEX(Lid!$F:$F,MATCH($E120,Lid!$A:$A,0)),""))</f>
        <v/>
      </c>
      <c r="I120" s="93" t="str">
        <f t="shared" si="28"/>
        <v/>
      </c>
      <c r="J120" s="48" t="str">
        <f t="shared" si="29"/>
        <v/>
      </c>
      <c r="K120" s="25" t="str">
        <f t="array" ref="K120">IF(I120="","",IFERROR($D$6 &amp; " " &amp;INDEX(Lid!$B:$B,MATCH($E120,Lid!$A:$A,0)),""))</f>
        <v/>
      </c>
      <c r="L120" s="44" t="str">
        <f t="shared" si="30"/>
        <v/>
      </c>
      <c r="M120" s="44" t="str">
        <f t="shared" si="31"/>
        <v/>
      </c>
      <c r="N120" s="44" t="str">
        <f t="shared" si="32"/>
        <v/>
      </c>
      <c r="O120" s="42"/>
      <c r="P120" s="81"/>
      <c r="Q120" s="82"/>
      <c r="R120" s="83"/>
      <c r="S120" s="44">
        <f t="shared" si="33"/>
        <v>0</v>
      </c>
      <c r="T120" s="81"/>
      <c r="U120" s="82"/>
      <c r="V120" s="83"/>
      <c r="W120" s="44">
        <f t="shared" si="34"/>
        <v>0</v>
      </c>
      <c r="X120" s="81"/>
      <c r="Y120" s="82"/>
      <c r="Z120" s="83"/>
      <c r="AA120" s="44">
        <f t="shared" si="35"/>
        <v>0</v>
      </c>
      <c r="AB120" s="81"/>
      <c r="AC120" s="82"/>
      <c r="AD120" s="83"/>
      <c r="AE120" s="44">
        <f t="shared" si="36"/>
        <v>0</v>
      </c>
      <c r="AF120" s="81"/>
      <c r="AG120" s="82"/>
      <c r="AH120" s="83"/>
      <c r="AI120" s="44">
        <f t="shared" si="37"/>
        <v>0</v>
      </c>
      <c r="AJ120" s="81"/>
      <c r="AK120" s="82"/>
      <c r="AL120" s="83"/>
      <c r="AM120" s="44">
        <f t="shared" si="38"/>
        <v>0</v>
      </c>
      <c r="AN120" s="81"/>
      <c r="AO120" s="82"/>
      <c r="AP120" s="83"/>
      <c r="AQ120" s="44">
        <f t="shared" si="39"/>
        <v>0</v>
      </c>
      <c r="AR120" s="81"/>
      <c r="AS120" s="82"/>
      <c r="AT120" s="83"/>
      <c r="AU120" s="44">
        <f t="shared" si="40"/>
        <v>0</v>
      </c>
      <c r="AV120" s="81"/>
      <c r="AW120" s="82"/>
      <c r="AX120" s="83"/>
      <c r="AY120" s="44">
        <f t="shared" si="41"/>
        <v>0</v>
      </c>
      <c r="AZ120" s="81"/>
      <c r="BA120" s="82"/>
      <c r="BB120" s="83"/>
      <c r="BC120" s="44">
        <f t="shared" si="42"/>
        <v>0</v>
      </c>
      <c r="BD120" s="81"/>
      <c r="BE120" s="82"/>
      <c r="BF120" s="83"/>
      <c r="BG120" s="44">
        <f t="shared" si="43"/>
        <v>0</v>
      </c>
      <c r="BH120" s="81"/>
      <c r="BI120" s="82"/>
      <c r="BJ120" s="83"/>
      <c r="BK120" s="44">
        <f t="shared" si="44"/>
        <v>0</v>
      </c>
    </row>
    <row r="121" spans="1:63" ht="14.25" customHeight="1" x14ac:dyDescent="0.25">
      <c r="A121" s="41"/>
      <c r="B121" s="42"/>
      <c r="C121" s="42"/>
      <c r="D121" s="35">
        <v>87</v>
      </c>
      <c r="E121" s="84"/>
      <c r="F121" s="42"/>
      <c r="G121" s="48" t="str">
        <f t="shared" si="27"/>
        <v/>
      </c>
      <c r="H121" s="25" t="str">
        <f t="array" ref="H121">IF(I121="","",IFERROR(INDEX(Lid!$F:$F,MATCH($E121,Lid!$A:$A,0)),""))</f>
        <v/>
      </c>
      <c r="I121" s="93" t="str">
        <f t="shared" si="28"/>
        <v/>
      </c>
      <c r="J121" s="48" t="str">
        <f t="shared" si="29"/>
        <v/>
      </c>
      <c r="K121" s="25" t="str">
        <f t="array" ref="K121">IF(I121="","",IFERROR($D$6 &amp; " " &amp;INDEX(Lid!$B:$B,MATCH($E121,Lid!$A:$A,0)),""))</f>
        <v/>
      </c>
      <c r="L121" s="44" t="str">
        <f t="shared" si="30"/>
        <v/>
      </c>
      <c r="M121" s="44" t="str">
        <f t="shared" si="31"/>
        <v/>
      </c>
      <c r="N121" s="44" t="str">
        <f t="shared" si="32"/>
        <v/>
      </c>
      <c r="O121" s="42"/>
      <c r="P121" s="81"/>
      <c r="Q121" s="82"/>
      <c r="R121" s="83"/>
      <c r="S121" s="44">
        <f t="shared" si="33"/>
        <v>0</v>
      </c>
      <c r="T121" s="81"/>
      <c r="U121" s="82"/>
      <c r="V121" s="83"/>
      <c r="W121" s="44">
        <f t="shared" si="34"/>
        <v>0</v>
      </c>
      <c r="X121" s="81"/>
      <c r="Y121" s="82"/>
      <c r="Z121" s="83"/>
      <c r="AA121" s="44">
        <f t="shared" si="35"/>
        <v>0</v>
      </c>
      <c r="AB121" s="81"/>
      <c r="AC121" s="82"/>
      <c r="AD121" s="83"/>
      <c r="AE121" s="44">
        <f t="shared" si="36"/>
        <v>0</v>
      </c>
      <c r="AF121" s="81"/>
      <c r="AG121" s="82"/>
      <c r="AH121" s="83"/>
      <c r="AI121" s="44">
        <f t="shared" si="37"/>
        <v>0</v>
      </c>
      <c r="AJ121" s="81"/>
      <c r="AK121" s="82"/>
      <c r="AL121" s="83"/>
      <c r="AM121" s="44">
        <f t="shared" si="38"/>
        <v>0</v>
      </c>
      <c r="AN121" s="81"/>
      <c r="AO121" s="82"/>
      <c r="AP121" s="83"/>
      <c r="AQ121" s="44">
        <f t="shared" si="39"/>
        <v>0</v>
      </c>
      <c r="AR121" s="81"/>
      <c r="AS121" s="82"/>
      <c r="AT121" s="83"/>
      <c r="AU121" s="44">
        <f t="shared" si="40"/>
        <v>0</v>
      </c>
      <c r="AV121" s="81"/>
      <c r="AW121" s="82"/>
      <c r="AX121" s="83"/>
      <c r="AY121" s="44">
        <f t="shared" si="41"/>
        <v>0</v>
      </c>
      <c r="AZ121" s="81"/>
      <c r="BA121" s="82"/>
      <c r="BB121" s="83"/>
      <c r="BC121" s="44">
        <f t="shared" si="42"/>
        <v>0</v>
      </c>
      <c r="BD121" s="81"/>
      <c r="BE121" s="82"/>
      <c r="BF121" s="83"/>
      <c r="BG121" s="44">
        <f t="shared" si="43"/>
        <v>0</v>
      </c>
      <c r="BH121" s="81"/>
      <c r="BI121" s="82"/>
      <c r="BJ121" s="83"/>
      <c r="BK121" s="44">
        <f t="shared" si="44"/>
        <v>0</v>
      </c>
    </row>
    <row r="122" spans="1:63" ht="14.25" customHeight="1" x14ac:dyDescent="0.25">
      <c r="A122" s="41"/>
      <c r="B122" s="42"/>
      <c r="C122" s="42"/>
      <c r="D122" s="35">
        <v>88</v>
      </c>
      <c r="E122" s="84"/>
      <c r="F122" s="42"/>
      <c r="G122" s="48" t="str">
        <f t="shared" si="27"/>
        <v/>
      </c>
      <c r="H122" s="25" t="str">
        <f t="array" ref="H122">IF(I122="","",IFERROR(INDEX(Lid!$F:$F,MATCH($E122,Lid!$A:$A,0)),""))</f>
        <v/>
      </c>
      <c r="I122" s="93" t="str">
        <f t="shared" si="28"/>
        <v/>
      </c>
      <c r="J122" s="48" t="str">
        <f t="shared" si="29"/>
        <v/>
      </c>
      <c r="K122" s="25" t="str">
        <f t="array" ref="K122">IF(I122="","",IFERROR($D$6 &amp; " " &amp;INDEX(Lid!$B:$B,MATCH($E122,Lid!$A:$A,0)),""))</f>
        <v/>
      </c>
      <c r="L122" s="44" t="str">
        <f t="shared" si="30"/>
        <v/>
      </c>
      <c r="M122" s="44" t="str">
        <f t="shared" si="31"/>
        <v/>
      </c>
      <c r="N122" s="44" t="str">
        <f t="shared" si="32"/>
        <v/>
      </c>
      <c r="O122" s="42"/>
      <c r="P122" s="81"/>
      <c r="Q122" s="82"/>
      <c r="R122" s="83"/>
      <c r="S122" s="44">
        <f t="shared" si="33"/>
        <v>0</v>
      </c>
      <c r="T122" s="81"/>
      <c r="U122" s="82"/>
      <c r="V122" s="83"/>
      <c r="W122" s="44">
        <f t="shared" si="34"/>
        <v>0</v>
      </c>
      <c r="X122" s="81"/>
      <c r="Y122" s="82"/>
      <c r="Z122" s="83"/>
      <c r="AA122" s="44">
        <f t="shared" si="35"/>
        <v>0</v>
      </c>
      <c r="AB122" s="81"/>
      <c r="AC122" s="82"/>
      <c r="AD122" s="83"/>
      <c r="AE122" s="44">
        <f t="shared" si="36"/>
        <v>0</v>
      </c>
      <c r="AF122" s="81"/>
      <c r="AG122" s="82"/>
      <c r="AH122" s="83"/>
      <c r="AI122" s="44">
        <f t="shared" si="37"/>
        <v>0</v>
      </c>
      <c r="AJ122" s="81"/>
      <c r="AK122" s="82"/>
      <c r="AL122" s="83"/>
      <c r="AM122" s="44">
        <f t="shared" si="38"/>
        <v>0</v>
      </c>
      <c r="AN122" s="81"/>
      <c r="AO122" s="82"/>
      <c r="AP122" s="83"/>
      <c r="AQ122" s="44">
        <f t="shared" si="39"/>
        <v>0</v>
      </c>
      <c r="AR122" s="81"/>
      <c r="AS122" s="82"/>
      <c r="AT122" s="83"/>
      <c r="AU122" s="44">
        <f t="shared" si="40"/>
        <v>0</v>
      </c>
      <c r="AV122" s="81"/>
      <c r="AW122" s="82"/>
      <c r="AX122" s="83"/>
      <c r="AY122" s="44">
        <f t="shared" si="41"/>
        <v>0</v>
      </c>
      <c r="AZ122" s="81"/>
      <c r="BA122" s="82"/>
      <c r="BB122" s="83"/>
      <c r="BC122" s="44">
        <f t="shared" si="42"/>
        <v>0</v>
      </c>
      <c r="BD122" s="81"/>
      <c r="BE122" s="82"/>
      <c r="BF122" s="83"/>
      <c r="BG122" s="44">
        <f t="shared" si="43"/>
        <v>0</v>
      </c>
      <c r="BH122" s="81"/>
      <c r="BI122" s="82"/>
      <c r="BJ122" s="83"/>
      <c r="BK122" s="44">
        <f t="shared" si="44"/>
        <v>0</v>
      </c>
    </row>
    <row r="123" spans="1:63" ht="14.25" customHeight="1" x14ac:dyDescent="0.25">
      <c r="A123" s="41"/>
      <c r="B123" s="42"/>
      <c r="C123" s="42"/>
      <c r="D123" s="35">
        <v>89</v>
      </c>
      <c r="E123" s="84"/>
      <c r="F123" s="42"/>
      <c r="G123" s="48" t="str">
        <f t="shared" si="27"/>
        <v/>
      </c>
      <c r="H123" s="25" t="str">
        <f t="array" ref="H123">IF(I123="","",IFERROR(INDEX(Lid!$F:$F,MATCH($E123,Lid!$A:$A,0)),""))</f>
        <v/>
      </c>
      <c r="I123" s="93" t="str">
        <f t="shared" si="28"/>
        <v/>
      </c>
      <c r="J123" s="48" t="str">
        <f t="shared" si="29"/>
        <v/>
      </c>
      <c r="K123" s="25" t="str">
        <f t="array" ref="K123">IF(I123="","",IFERROR($D$6 &amp; " " &amp;INDEX(Lid!$B:$B,MATCH($E123,Lid!$A:$A,0)),""))</f>
        <v/>
      </c>
      <c r="L123" s="44" t="str">
        <f t="shared" si="30"/>
        <v/>
      </c>
      <c r="M123" s="44" t="str">
        <f t="shared" si="31"/>
        <v/>
      </c>
      <c r="N123" s="44" t="str">
        <f t="shared" si="32"/>
        <v/>
      </c>
      <c r="O123" s="42"/>
      <c r="P123" s="81"/>
      <c r="Q123" s="82"/>
      <c r="R123" s="83"/>
      <c r="S123" s="44">
        <f t="shared" si="33"/>
        <v>0</v>
      </c>
      <c r="T123" s="81"/>
      <c r="U123" s="82"/>
      <c r="V123" s="83"/>
      <c r="W123" s="44">
        <f t="shared" si="34"/>
        <v>0</v>
      </c>
      <c r="X123" s="81"/>
      <c r="Y123" s="82"/>
      <c r="Z123" s="83"/>
      <c r="AA123" s="44">
        <f t="shared" si="35"/>
        <v>0</v>
      </c>
      <c r="AB123" s="81"/>
      <c r="AC123" s="82"/>
      <c r="AD123" s="83"/>
      <c r="AE123" s="44">
        <f t="shared" si="36"/>
        <v>0</v>
      </c>
      <c r="AF123" s="81"/>
      <c r="AG123" s="82"/>
      <c r="AH123" s="83"/>
      <c r="AI123" s="44">
        <f t="shared" si="37"/>
        <v>0</v>
      </c>
      <c r="AJ123" s="81"/>
      <c r="AK123" s="82"/>
      <c r="AL123" s="83"/>
      <c r="AM123" s="44">
        <f t="shared" si="38"/>
        <v>0</v>
      </c>
      <c r="AN123" s="81"/>
      <c r="AO123" s="82"/>
      <c r="AP123" s="83"/>
      <c r="AQ123" s="44">
        <f t="shared" si="39"/>
        <v>0</v>
      </c>
      <c r="AR123" s="81"/>
      <c r="AS123" s="82"/>
      <c r="AT123" s="83"/>
      <c r="AU123" s="44">
        <f t="shared" si="40"/>
        <v>0</v>
      </c>
      <c r="AV123" s="81"/>
      <c r="AW123" s="82"/>
      <c r="AX123" s="83"/>
      <c r="AY123" s="44">
        <f t="shared" si="41"/>
        <v>0</v>
      </c>
      <c r="AZ123" s="81"/>
      <c r="BA123" s="82"/>
      <c r="BB123" s="83"/>
      <c r="BC123" s="44">
        <f t="shared" si="42"/>
        <v>0</v>
      </c>
      <c r="BD123" s="81"/>
      <c r="BE123" s="82"/>
      <c r="BF123" s="83"/>
      <c r="BG123" s="44">
        <f t="shared" si="43"/>
        <v>0</v>
      </c>
      <c r="BH123" s="81"/>
      <c r="BI123" s="82"/>
      <c r="BJ123" s="83"/>
      <c r="BK123" s="44">
        <f t="shared" si="44"/>
        <v>0</v>
      </c>
    </row>
    <row r="124" spans="1:63" ht="14.25" customHeight="1" x14ac:dyDescent="0.25">
      <c r="A124" s="41"/>
      <c r="B124" s="42"/>
      <c r="C124" s="42"/>
      <c r="D124" s="35">
        <v>90</v>
      </c>
      <c r="E124" s="84"/>
      <c r="F124" s="42"/>
      <c r="G124" s="48" t="str">
        <f t="shared" si="27"/>
        <v/>
      </c>
      <c r="H124" s="25" t="str">
        <f t="array" ref="H124">IF(I124="","",IFERROR(INDEX(Lid!$F:$F,MATCH($E124,Lid!$A:$A,0)),""))</f>
        <v/>
      </c>
      <c r="I124" s="93" t="str">
        <f t="shared" si="28"/>
        <v/>
      </c>
      <c r="J124" s="48" t="str">
        <f t="shared" si="29"/>
        <v/>
      </c>
      <c r="K124" s="25" t="str">
        <f t="array" ref="K124">IF(I124="","",IFERROR($D$6 &amp; " " &amp;INDEX(Lid!$B:$B,MATCH($E124,Lid!$A:$A,0)),""))</f>
        <v/>
      </c>
      <c r="L124" s="44" t="str">
        <f t="shared" si="30"/>
        <v/>
      </c>
      <c r="M124" s="44" t="str">
        <f t="shared" si="31"/>
        <v/>
      </c>
      <c r="N124" s="44" t="str">
        <f t="shared" si="32"/>
        <v/>
      </c>
      <c r="O124" s="42"/>
      <c r="P124" s="81"/>
      <c r="Q124" s="82"/>
      <c r="R124" s="83"/>
      <c r="S124" s="44">
        <f t="shared" si="33"/>
        <v>0</v>
      </c>
      <c r="T124" s="81"/>
      <c r="U124" s="82"/>
      <c r="V124" s="83"/>
      <c r="W124" s="44">
        <f t="shared" si="34"/>
        <v>0</v>
      </c>
      <c r="X124" s="81"/>
      <c r="Y124" s="82"/>
      <c r="Z124" s="83"/>
      <c r="AA124" s="44">
        <f t="shared" si="35"/>
        <v>0</v>
      </c>
      <c r="AB124" s="81"/>
      <c r="AC124" s="82"/>
      <c r="AD124" s="83"/>
      <c r="AE124" s="44">
        <f t="shared" si="36"/>
        <v>0</v>
      </c>
      <c r="AF124" s="81"/>
      <c r="AG124" s="82"/>
      <c r="AH124" s="83"/>
      <c r="AI124" s="44">
        <f t="shared" si="37"/>
        <v>0</v>
      </c>
      <c r="AJ124" s="81"/>
      <c r="AK124" s="82"/>
      <c r="AL124" s="83"/>
      <c r="AM124" s="44">
        <f t="shared" si="38"/>
        <v>0</v>
      </c>
      <c r="AN124" s="81"/>
      <c r="AO124" s="82"/>
      <c r="AP124" s="83"/>
      <c r="AQ124" s="44">
        <f t="shared" si="39"/>
        <v>0</v>
      </c>
      <c r="AR124" s="81"/>
      <c r="AS124" s="82"/>
      <c r="AT124" s="83"/>
      <c r="AU124" s="44">
        <f t="shared" si="40"/>
        <v>0</v>
      </c>
      <c r="AV124" s="81"/>
      <c r="AW124" s="82"/>
      <c r="AX124" s="83"/>
      <c r="AY124" s="44">
        <f t="shared" si="41"/>
        <v>0</v>
      </c>
      <c r="AZ124" s="81"/>
      <c r="BA124" s="82"/>
      <c r="BB124" s="83"/>
      <c r="BC124" s="44">
        <f t="shared" si="42"/>
        <v>0</v>
      </c>
      <c r="BD124" s="81"/>
      <c r="BE124" s="82"/>
      <c r="BF124" s="83"/>
      <c r="BG124" s="44">
        <f t="shared" si="43"/>
        <v>0</v>
      </c>
      <c r="BH124" s="81"/>
      <c r="BI124" s="82"/>
      <c r="BJ124" s="83"/>
      <c r="BK124" s="44">
        <f t="shared" si="44"/>
        <v>0</v>
      </c>
    </row>
    <row r="125" spans="1:63" ht="14.25" customHeight="1" x14ac:dyDescent="0.25">
      <c r="A125" s="41"/>
      <c r="B125" s="42"/>
      <c r="C125" s="42"/>
      <c r="D125" s="35">
        <v>91</v>
      </c>
      <c r="E125" s="84"/>
      <c r="F125" s="42"/>
      <c r="G125" s="48" t="str">
        <f t="shared" si="27"/>
        <v/>
      </c>
      <c r="H125" s="25" t="str">
        <f t="array" ref="H125">IF(I125="","",IFERROR(INDEX(Lid!$F:$F,MATCH($E125,Lid!$A:$A,0)),""))</f>
        <v/>
      </c>
      <c r="I125" s="93" t="str">
        <f t="shared" si="28"/>
        <v/>
      </c>
      <c r="J125" s="48" t="str">
        <f t="shared" si="29"/>
        <v/>
      </c>
      <c r="K125" s="25" t="str">
        <f t="array" ref="K125">IF(I125="","",IFERROR($D$6 &amp; " " &amp;INDEX(Lid!$B:$B,MATCH($E125,Lid!$A:$A,0)),""))</f>
        <v/>
      </c>
      <c r="L125" s="44" t="str">
        <f t="shared" si="30"/>
        <v/>
      </c>
      <c r="M125" s="44" t="str">
        <f t="shared" si="31"/>
        <v/>
      </c>
      <c r="N125" s="44" t="str">
        <f t="shared" si="32"/>
        <v/>
      </c>
      <c r="O125" s="42"/>
      <c r="P125" s="81"/>
      <c r="Q125" s="82"/>
      <c r="R125" s="83"/>
      <c r="S125" s="44">
        <f t="shared" si="33"/>
        <v>0</v>
      </c>
      <c r="T125" s="81"/>
      <c r="U125" s="82"/>
      <c r="V125" s="83"/>
      <c r="W125" s="44">
        <f t="shared" si="34"/>
        <v>0</v>
      </c>
      <c r="X125" s="81"/>
      <c r="Y125" s="82"/>
      <c r="Z125" s="83"/>
      <c r="AA125" s="44">
        <f t="shared" si="35"/>
        <v>0</v>
      </c>
      <c r="AB125" s="81"/>
      <c r="AC125" s="82"/>
      <c r="AD125" s="83"/>
      <c r="AE125" s="44">
        <f t="shared" si="36"/>
        <v>0</v>
      </c>
      <c r="AF125" s="81"/>
      <c r="AG125" s="82"/>
      <c r="AH125" s="83"/>
      <c r="AI125" s="44">
        <f t="shared" si="37"/>
        <v>0</v>
      </c>
      <c r="AJ125" s="81"/>
      <c r="AK125" s="82"/>
      <c r="AL125" s="83"/>
      <c r="AM125" s="44">
        <f t="shared" si="38"/>
        <v>0</v>
      </c>
      <c r="AN125" s="81"/>
      <c r="AO125" s="82"/>
      <c r="AP125" s="83"/>
      <c r="AQ125" s="44">
        <f t="shared" si="39"/>
        <v>0</v>
      </c>
      <c r="AR125" s="81"/>
      <c r="AS125" s="82"/>
      <c r="AT125" s="83"/>
      <c r="AU125" s="44">
        <f t="shared" si="40"/>
        <v>0</v>
      </c>
      <c r="AV125" s="81"/>
      <c r="AW125" s="82"/>
      <c r="AX125" s="83"/>
      <c r="AY125" s="44">
        <f t="shared" si="41"/>
        <v>0</v>
      </c>
      <c r="AZ125" s="81"/>
      <c r="BA125" s="82"/>
      <c r="BB125" s="83"/>
      <c r="BC125" s="44">
        <f t="shared" si="42"/>
        <v>0</v>
      </c>
      <c r="BD125" s="81"/>
      <c r="BE125" s="82"/>
      <c r="BF125" s="83"/>
      <c r="BG125" s="44">
        <f t="shared" si="43"/>
        <v>0</v>
      </c>
      <c r="BH125" s="81"/>
      <c r="BI125" s="82"/>
      <c r="BJ125" s="83"/>
      <c r="BK125" s="44">
        <f t="shared" si="44"/>
        <v>0</v>
      </c>
    </row>
    <row r="126" spans="1:63" ht="14.25" customHeight="1" x14ac:dyDescent="0.25">
      <c r="A126" s="41"/>
      <c r="B126" s="42"/>
      <c r="C126" s="42"/>
      <c r="D126" s="35">
        <v>92</v>
      </c>
      <c r="E126" s="84"/>
      <c r="F126" s="42"/>
      <c r="G126" s="48" t="str">
        <f t="shared" si="27"/>
        <v/>
      </c>
      <c r="H126" s="25" t="str">
        <f t="array" ref="H126">IF(I126="","",IFERROR(INDEX(Lid!$F:$F,MATCH($E126,Lid!$A:$A,0)),""))</f>
        <v/>
      </c>
      <c r="I126" s="93" t="str">
        <f t="shared" si="28"/>
        <v/>
      </c>
      <c r="J126" s="48" t="str">
        <f t="shared" si="29"/>
        <v/>
      </c>
      <c r="K126" s="25" t="str">
        <f t="array" ref="K126">IF(I126="","",IFERROR($D$6 &amp; " " &amp;INDEX(Lid!$B:$B,MATCH($E126,Lid!$A:$A,0)),""))</f>
        <v/>
      </c>
      <c r="L126" s="44" t="str">
        <f t="shared" si="30"/>
        <v/>
      </c>
      <c r="M126" s="44" t="str">
        <f t="shared" si="31"/>
        <v/>
      </c>
      <c r="N126" s="44" t="str">
        <f t="shared" si="32"/>
        <v/>
      </c>
      <c r="O126" s="42"/>
      <c r="P126" s="81"/>
      <c r="Q126" s="82"/>
      <c r="R126" s="83"/>
      <c r="S126" s="44">
        <f t="shared" si="33"/>
        <v>0</v>
      </c>
      <c r="T126" s="81"/>
      <c r="U126" s="82"/>
      <c r="V126" s="83"/>
      <c r="W126" s="44">
        <f t="shared" si="34"/>
        <v>0</v>
      </c>
      <c r="X126" s="81"/>
      <c r="Y126" s="82"/>
      <c r="Z126" s="83"/>
      <c r="AA126" s="44">
        <f t="shared" si="35"/>
        <v>0</v>
      </c>
      <c r="AB126" s="81"/>
      <c r="AC126" s="82"/>
      <c r="AD126" s="83"/>
      <c r="AE126" s="44">
        <f t="shared" si="36"/>
        <v>0</v>
      </c>
      <c r="AF126" s="81"/>
      <c r="AG126" s="82"/>
      <c r="AH126" s="83"/>
      <c r="AI126" s="44">
        <f t="shared" si="37"/>
        <v>0</v>
      </c>
      <c r="AJ126" s="81"/>
      <c r="AK126" s="82"/>
      <c r="AL126" s="83"/>
      <c r="AM126" s="44">
        <f t="shared" si="38"/>
        <v>0</v>
      </c>
      <c r="AN126" s="81"/>
      <c r="AO126" s="82"/>
      <c r="AP126" s="83"/>
      <c r="AQ126" s="44">
        <f t="shared" si="39"/>
        <v>0</v>
      </c>
      <c r="AR126" s="81"/>
      <c r="AS126" s="82"/>
      <c r="AT126" s="83"/>
      <c r="AU126" s="44">
        <f t="shared" si="40"/>
        <v>0</v>
      </c>
      <c r="AV126" s="81"/>
      <c r="AW126" s="82"/>
      <c r="AX126" s="83"/>
      <c r="AY126" s="44">
        <f t="shared" si="41"/>
        <v>0</v>
      </c>
      <c r="AZ126" s="81"/>
      <c r="BA126" s="82"/>
      <c r="BB126" s="83"/>
      <c r="BC126" s="44">
        <f t="shared" si="42"/>
        <v>0</v>
      </c>
      <c r="BD126" s="81"/>
      <c r="BE126" s="82"/>
      <c r="BF126" s="83"/>
      <c r="BG126" s="44">
        <f t="shared" si="43"/>
        <v>0</v>
      </c>
      <c r="BH126" s="81"/>
      <c r="BI126" s="82"/>
      <c r="BJ126" s="83"/>
      <c r="BK126" s="44">
        <f t="shared" si="44"/>
        <v>0</v>
      </c>
    </row>
    <row r="127" spans="1:63" ht="14.25" customHeight="1" x14ac:dyDescent="0.25">
      <c r="A127" s="41"/>
      <c r="B127" s="42"/>
      <c r="C127" s="42"/>
      <c r="D127" s="35">
        <v>93</v>
      </c>
      <c r="E127" s="84"/>
      <c r="F127" s="42"/>
      <c r="G127" s="48" t="str">
        <f t="shared" si="27"/>
        <v/>
      </c>
      <c r="H127" s="25" t="str">
        <f t="array" ref="H127">IF(I127="","",IFERROR(INDEX(Lid!$F:$F,MATCH($E127,Lid!$A:$A,0)),""))</f>
        <v/>
      </c>
      <c r="I127" s="93" t="str">
        <f t="shared" si="28"/>
        <v/>
      </c>
      <c r="J127" s="48" t="str">
        <f t="shared" si="29"/>
        <v/>
      </c>
      <c r="K127" s="25" t="str">
        <f t="array" ref="K127">IF(I127="","",IFERROR($D$6 &amp; " " &amp;INDEX(Lid!$B:$B,MATCH($E127,Lid!$A:$A,0)),""))</f>
        <v/>
      </c>
      <c r="L127" s="44" t="str">
        <f t="shared" si="30"/>
        <v/>
      </c>
      <c r="M127" s="44" t="str">
        <f t="shared" si="31"/>
        <v/>
      </c>
      <c r="N127" s="44" t="str">
        <f t="shared" si="32"/>
        <v/>
      </c>
      <c r="O127" s="42"/>
      <c r="P127" s="81"/>
      <c r="Q127" s="82"/>
      <c r="R127" s="83"/>
      <c r="S127" s="44">
        <f t="shared" si="33"/>
        <v>0</v>
      </c>
      <c r="T127" s="81"/>
      <c r="U127" s="82"/>
      <c r="V127" s="83"/>
      <c r="W127" s="44">
        <f t="shared" si="34"/>
        <v>0</v>
      </c>
      <c r="X127" s="81"/>
      <c r="Y127" s="82"/>
      <c r="Z127" s="83"/>
      <c r="AA127" s="44">
        <f t="shared" si="35"/>
        <v>0</v>
      </c>
      <c r="AB127" s="81"/>
      <c r="AC127" s="82"/>
      <c r="AD127" s="83"/>
      <c r="AE127" s="44">
        <f t="shared" si="36"/>
        <v>0</v>
      </c>
      <c r="AF127" s="81"/>
      <c r="AG127" s="82"/>
      <c r="AH127" s="83"/>
      <c r="AI127" s="44">
        <f t="shared" si="37"/>
        <v>0</v>
      </c>
      <c r="AJ127" s="81"/>
      <c r="AK127" s="82"/>
      <c r="AL127" s="83"/>
      <c r="AM127" s="44">
        <f t="shared" si="38"/>
        <v>0</v>
      </c>
      <c r="AN127" s="81"/>
      <c r="AO127" s="82"/>
      <c r="AP127" s="83"/>
      <c r="AQ127" s="44">
        <f t="shared" si="39"/>
        <v>0</v>
      </c>
      <c r="AR127" s="81"/>
      <c r="AS127" s="82"/>
      <c r="AT127" s="83"/>
      <c r="AU127" s="44">
        <f t="shared" si="40"/>
        <v>0</v>
      </c>
      <c r="AV127" s="81"/>
      <c r="AW127" s="82"/>
      <c r="AX127" s="83"/>
      <c r="AY127" s="44">
        <f t="shared" si="41"/>
        <v>0</v>
      </c>
      <c r="AZ127" s="81"/>
      <c r="BA127" s="82"/>
      <c r="BB127" s="83"/>
      <c r="BC127" s="44">
        <f t="shared" si="42"/>
        <v>0</v>
      </c>
      <c r="BD127" s="81"/>
      <c r="BE127" s="82"/>
      <c r="BF127" s="83"/>
      <c r="BG127" s="44">
        <f t="shared" si="43"/>
        <v>0</v>
      </c>
      <c r="BH127" s="81"/>
      <c r="BI127" s="82"/>
      <c r="BJ127" s="83"/>
      <c r="BK127" s="44">
        <f t="shared" si="44"/>
        <v>0</v>
      </c>
    </row>
    <row r="128" spans="1:63" ht="14.25" customHeight="1" x14ac:dyDescent="0.25">
      <c r="A128" s="41"/>
      <c r="B128" s="42"/>
      <c r="C128" s="42"/>
      <c r="D128" s="35">
        <v>94</v>
      </c>
      <c r="E128" s="84"/>
      <c r="F128" s="42"/>
      <c r="G128" s="48" t="str">
        <f t="shared" si="27"/>
        <v/>
      </c>
      <c r="H128" s="25" t="str">
        <f t="array" ref="H128">IF(I128="","",IFERROR(INDEX(Lid!$F:$F,MATCH($E128,Lid!$A:$A,0)),""))</f>
        <v/>
      </c>
      <c r="I128" s="93" t="str">
        <f t="shared" si="28"/>
        <v/>
      </c>
      <c r="J128" s="48" t="str">
        <f t="shared" si="29"/>
        <v/>
      </c>
      <c r="K128" s="25" t="str">
        <f t="array" ref="K128">IF(I128="","",IFERROR($D$6 &amp; " " &amp;INDEX(Lid!$B:$B,MATCH($E128,Lid!$A:$A,0)),""))</f>
        <v/>
      </c>
      <c r="L128" s="44" t="str">
        <f t="shared" si="30"/>
        <v/>
      </c>
      <c r="M128" s="44" t="str">
        <f t="shared" si="31"/>
        <v/>
      </c>
      <c r="N128" s="44" t="str">
        <f t="shared" si="32"/>
        <v/>
      </c>
      <c r="O128" s="42"/>
      <c r="P128" s="81"/>
      <c r="Q128" s="82"/>
      <c r="R128" s="83"/>
      <c r="S128" s="44">
        <f t="shared" si="33"/>
        <v>0</v>
      </c>
      <c r="T128" s="81"/>
      <c r="U128" s="82"/>
      <c r="V128" s="83"/>
      <c r="W128" s="44">
        <f t="shared" si="34"/>
        <v>0</v>
      </c>
      <c r="X128" s="81"/>
      <c r="Y128" s="82"/>
      <c r="Z128" s="83"/>
      <c r="AA128" s="44">
        <f t="shared" si="35"/>
        <v>0</v>
      </c>
      <c r="AB128" s="81"/>
      <c r="AC128" s="82"/>
      <c r="AD128" s="83"/>
      <c r="AE128" s="44">
        <f t="shared" si="36"/>
        <v>0</v>
      </c>
      <c r="AF128" s="81"/>
      <c r="AG128" s="82"/>
      <c r="AH128" s="83"/>
      <c r="AI128" s="44">
        <f t="shared" si="37"/>
        <v>0</v>
      </c>
      <c r="AJ128" s="81"/>
      <c r="AK128" s="82"/>
      <c r="AL128" s="83"/>
      <c r="AM128" s="44">
        <f t="shared" si="38"/>
        <v>0</v>
      </c>
      <c r="AN128" s="81"/>
      <c r="AO128" s="82"/>
      <c r="AP128" s="83"/>
      <c r="AQ128" s="44">
        <f t="shared" si="39"/>
        <v>0</v>
      </c>
      <c r="AR128" s="81"/>
      <c r="AS128" s="82"/>
      <c r="AT128" s="83"/>
      <c r="AU128" s="44">
        <f t="shared" si="40"/>
        <v>0</v>
      </c>
      <c r="AV128" s="81"/>
      <c r="AW128" s="82"/>
      <c r="AX128" s="83"/>
      <c r="AY128" s="44">
        <f t="shared" si="41"/>
        <v>0</v>
      </c>
      <c r="AZ128" s="81"/>
      <c r="BA128" s="82"/>
      <c r="BB128" s="83"/>
      <c r="BC128" s="44">
        <f t="shared" si="42"/>
        <v>0</v>
      </c>
      <c r="BD128" s="81"/>
      <c r="BE128" s="82"/>
      <c r="BF128" s="83"/>
      <c r="BG128" s="44">
        <f t="shared" si="43"/>
        <v>0</v>
      </c>
      <c r="BH128" s="81"/>
      <c r="BI128" s="82"/>
      <c r="BJ128" s="83"/>
      <c r="BK128" s="44">
        <f t="shared" si="44"/>
        <v>0</v>
      </c>
    </row>
    <row r="129" spans="1:63" ht="14.25" customHeight="1" x14ac:dyDescent="0.25">
      <c r="A129" s="41"/>
      <c r="B129" s="42"/>
      <c r="C129" s="42"/>
      <c r="D129" s="35">
        <v>95</v>
      </c>
      <c r="E129" s="84"/>
      <c r="F129" s="42"/>
      <c r="G129" s="48" t="str">
        <f t="shared" si="27"/>
        <v/>
      </c>
      <c r="H129" s="25" t="str">
        <f t="array" ref="H129">IF(I129="","",IFERROR(INDEX(Lid!$F:$F,MATCH($E129,Lid!$A:$A,0)),""))</f>
        <v/>
      </c>
      <c r="I129" s="93" t="str">
        <f t="shared" si="28"/>
        <v/>
      </c>
      <c r="J129" s="48" t="str">
        <f t="shared" si="29"/>
        <v/>
      </c>
      <c r="K129" s="25" t="str">
        <f t="array" ref="K129">IF(I129="","",IFERROR($D$6 &amp; " " &amp;INDEX(Lid!$B:$B,MATCH($E129,Lid!$A:$A,0)),""))</f>
        <v/>
      </c>
      <c r="L129" s="44" t="str">
        <f t="shared" si="30"/>
        <v/>
      </c>
      <c r="M129" s="44" t="str">
        <f t="shared" si="31"/>
        <v/>
      </c>
      <c r="N129" s="44" t="str">
        <f t="shared" si="32"/>
        <v/>
      </c>
      <c r="O129" s="42"/>
      <c r="P129" s="81"/>
      <c r="Q129" s="82"/>
      <c r="R129" s="83"/>
      <c r="S129" s="44">
        <f t="shared" si="33"/>
        <v>0</v>
      </c>
      <c r="T129" s="81"/>
      <c r="U129" s="82"/>
      <c r="V129" s="83"/>
      <c r="W129" s="44">
        <f t="shared" si="34"/>
        <v>0</v>
      </c>
      <c r="X129" s="81"/>
      <c r="Y129" s="82"/>
      <c r="Z129" s="83"/>
      <c r="AA129" s="44">
        <f t="shared" si="35"/>
        <v>0</v>
      </c>
      <c r="AB129" s="81"/>
      <c r="AC129" s="82"/>
      <c r="AD129" s="83"/>
      <c r="AE129" s="44">
        <f t="shared" si="36"/>
        <v>0</v>
      </c>
      <c r="AF129" s="81"/>
      <c r="AG129" s="82"/>
      <c r="AH129" s="83"/>
      <c r="AI129" s="44">
        <f t="shared" si="37"/>
        <v>0</v>
      </c>
      <c r="AJ129" s="81"/>
      <c r="AK129" s="82"/>
      <c r="AL129" s="83"/>
      <c r="AM129" s="44">
        <f t="shared" si="38"/>
        <v>0</v>
      </c>
      <c r="AN129" s="81"/>
      <c r="AO129" s="82"/>
      <c r="AP129" s="83"/>
      <c r="AQ129" s="44">
        <f t="shared" si="39"/>
        <v>0</v>
      </c>
      <c r="AR129" s="81"/>
      <c r="AS129" s="82"/>
      <c r="AT129" s="83"/>
      <c r="AU129" s="44">
        <f t="shared" si="40"/>
        <v>0</v>
      </c>
      <c r="AV129" s="81"/>
      <c r="AW129" s="82"/>
      <c r="AX129" s="83"/>
      <c r="AY129" s="44">
        <f t="shared" si="41"/>
        <v>0</v>
      </c>
      <c r="AZ129" s="81"/>
      <c r="BA129" s="82"/>
      <c r="BB129" s="83"/>
      <c r="BC129" s="44">
        <f t="shared" si="42"/>
        <v>0</v>
      </c>
      <c r="BD129" s="81"/>
      <c r="BE129" s="82"/>
      <c r="BF129" s="83"/>
      <c r="BG129" s="44">
        <f t="shared" si="43"/>
        <v>0</v>
      </c>
      <c r="BH129" s="81"/>
      <c r="BI129" s="82"/>
      <c r="BJ129" s="83"/>
      <c r="BK129" s="44">
        <f t="shared" si="44"/>
        <v>0</v>
      </c>
    </row>
    <row r="130" spans="1:63" ht="14.25" customHeight="1" x14ac:dyDescent="0.25">
      <c r="A130" s="41"/>
      <c r="B130" s="42"/>
      <c r="C130" s="42"/>
      <c r="D130" s="35">
        <v>96</v>
      </c>
      <c r="E130" s="84"/>
      <c r="F130" s="42"/>
      <c r="G130" s="48" t="str">
        <f t="shared" si="27"/>
        <v/>
      </c>
      <c r="H130" s="25" t="str">
        <f t="array" ref="H130">IF(I130="","",IFERROR(INDEX(Lid!$F:$F,MATCH($E130,Lid!$A:$A,0)),""))</f>
        <v/>
      </c>
      <c r="I130" s="93" t="str">
        <f t="shared" si="28"/>
        <v/>
      </c>
      <c r="J130" s="48" t="str">
        <f t="shared" si="29"/>
        <v/>
      </c>
      <c r="K130" s="25" t="str">
        <f t="array" ref="K130">IF(I130="","",IFERROR($D$6 &amp; " " &amp;INDEX(Lid!$B:$B,MATCH($E130,Lid!$A:$A,0)),""))</f>
        <v/>
      </c>
      <c r="L130" s="44" t="str">
        <f t="shared" si="30"/>
        <v/>
      </c>
      <c r="M130" s="44" t="str">
        <f t="shared" si="31"/>
        <v/>
      </c>
      <c r="N130" s="44" t="str">
        <f t="shared" si="32"/>
        <v/>
      </c>
      <c r="O130" s="42"/>
      <c r="P130" s="81"/>
      <c r="Q130" s="82"/>
      <c r="R130" s="83"/>
      <c r="S130" s="44">
        <f t="shared" si="33"/>
        <v>0</v>
      </c>
      <c r="T130" s="81"/>
      <c r="U130" s="82"/>
      <c r="V130" s="83"/>
      <c r="W130" s="44">
        <f t="shared" si="34"/>
        <v>0</v>
      </c>
      <c r="X130" s="81"/>
      <c r="Y130" s="82"/>
      <c r="Z130" s="83"/>
      <c r="AA130" s="44">
        <f t="shared" si="35"/>
        <v>0</v>
      </c>
      <c r="AB130" s="81"/>
      <c r="AC130" s="82"/>
      <c r="AD130" s="83"/>
      <c r="AE130" s="44">
        <f t="shared" si="36"/>
        <v>0</v>
      </c>
      <c r="AF130" s="81"/>
      <c r="AG130" s="82"/>
      <c r="AH130" s="83"/>
      <c r="AI130" s="44">
        <f t="shared" si="37"/>
        <v>0</v>
      </c>
      <c r="AJ130" s="81"/>
      <c r="AK130" s="82"/>
      <c r="AL130" s="83"/>
      <c r="AM130" s="44">
        <f t="shared" si="38"/>
        <v>0</v>
      </c>
      <c r="AN130" s="81"/>
      <c r="AO130" s="82"/>
      <c r="AP130" s="83"/>
      <c r="AQ130" s="44">
        <f t="shared" si="39"/>
        <v>0</v>
      </c>
      <c r="AR130" s="81"/>
      <c r="AS130" s="82"/>
      <c r="AT130" s="83"/>
      <c r="AU130" s="44">
        <f t="shared" si="40"/>
        <v>0</v>
      </c>
      <c r="AV130" s="81"/>
      <c r="AW130" s="82"/>
      <c r="AX130" s="83"/>
      <c r="AY130" s="44">
        <f t="shared" si="41"/>
        <v>0</v>
      </c>
      <c r="AZ130" s="81"/>
      <c r="BA130" s="82"/>
      <c r="BB130" s="83"/>
      <c r="BC130" s="44">
        <f t="shared" si="42"/>
        <v>0</v>
      </c>
      <c r="BD130" s="81"/>
      <c r="BE130" s="82"/>
      <c r="BF130" s="83"/>
      <c r="BG130" s="44">
        <f t="shared" si="43"/>
        <v>0</v>
      </c>
      <c r="BH130" s="81"/>
      <c r="BI130" s="82"/>
      <c r="BJ130" s="83"/>
      <c r="BK130" s="44">
        <f t="shared" si="44"/>
        <v>0</v>
      </c>
    </row>
    <row r="131" spans="1:63" ht="14.25" customHeight="1" x14ac:dyDescent="0.25">
      <c r="A131" s="41"/>
      <c r="B131" s="42"/>
      <c r="C131" s="42"/>
      <c r="D131" s="35">
        <v>97</v>
      </c>
      <c r="E131" s="84"/>
      <c r="F131" s="42"/>
      <c r="G131" s="48" t="str">
        <f t="shared" si="27"/>
        <v/>
      </c>
      <c r="H131" s="25" t="str">
        <f t="array" ref="H131">IF(I131="","",IFERROR(INDEX(Lid!$F:$F,MATCH($E131,Lid!$A:$A,0)),""))</f>
        <v/>
      </c>
      <c r="I131" s="93" t="str">
        <f t="shared" si="28"/>
        <v/>
      </c>
      <c r="J131" s="48" t="str">
        <f t="shared" si="29"/>
        <v/>
      </c>
      <c r="K131" s="25" t="str">
        <f t="array" ref="K131">IF(I131="","",IFERROR($D$6 &amp; " " &amp;INDEX(Lid!$B:$B,MATCH($E131,Lid!$A:$A,0)),""))</f>
        <v/>
      </c>
      <c r="L131" s="44" t="str">
        <f t="shared" si="30"/>
        <v/>
      </c>
      <c r="M131" s="44" t="str">
        <f t="shared" si="31"/>
        <v/>
      </c>
      <c r="N131" s="44" t="str">
        <f t="shared" si="32"/>
        <v/>
      </c>
      <c r="O131" s="42"/>
      <c r="P131" s="81"/>
      <c r="Q131" s="82"/>
      <c r="R131" s="83"/>
      <c r="S131" s="44">
        <f t="shared" si="33"/>
        <v>0</v>
      </c>
      <c r="T131" s="81"/>
      <c r="U131" s="82"/>
      <c r="V131" s="83"/>
      <c r="W131" s="44">
        <f t="shared" si="34"/>
        <v>0</v>
      </c>
      <c r="X131" s="81"/>
      <c r="Y131" s="82"/>
      <c r="Z131" s="83"/>
      <c r="AA131" s="44">
        <f t="shared" si="35"/>
        <v>0</v>
      </c>
      <c r="AB131" s="81"/>
      <c r="AC131" s="82"/>
      <c r="AD131" s="83"/>
      <c r="AE131" s="44">
        <f t="shared" si="36"/>
        <v>0</v>
      </c>
      <c r="AF131" s="81"/>
      <c r="AG131" s="82"/>
      <c r="AH131" s="83"/>
      <c r="AI131" s="44">
        <f t="shared" si="37"/>
        <v>0</v>
      </c>
      <c r="AJ131" s="81"/>
      <c r="AK131" s="82"/>
      <c r="AL131" s="83"/>
      <c r="AM131" s="44">
        <f t="shared" si="38"/>
        <v>0</v>
      </c>
      <c r="AN131" s="81"/>
      <c r="AO131" s="82"/>
      <c r="AP131" s="83"/>
      <c r="AQ131" s="44">
        <f t="shared" si="39"/>
        <v>0</v>
      </c>
      <c r="AR131" s="81"/>
      <c r="AS131" s="82"/>
      <c r="AT131" s="83"/>
      <c r="AU131" s="44">
        <f t="shared" si="40"/>
        <v>0</v>
      </c>
      <c r="AV131" s="81"/>
      <c r="AW131" s="82"/>
      <c r="AX131" s="83"/>
      <c r="AY131" s="44">
        <f t="shared" si="41"/>
        <v>0</v>
      </c>
      <c r="AZ131" s="81"/>
      <c r="BA131" s="82"/>
      <c r="BB131" s="83"/>
      <c r="BC131" s="44">
        <f t="shared" si="42"/>
        <v>0</v>
      </c>
      <c r="BD131" s="81"/>
      <c r="BE131" s="82"/>
      <c r="BF131" s="83"/>
      <c r="BG131" s="44">
        <f t="shared" si="43"/>
        <v>0</v>
      </c>
      <c r="BH131" s="81"/>
      <c r="BI131" s="82"/>
      <c r="BJ131" s="83"/>
      <c r="BK131" s="44">
        <f t="shared" si="44"/>
        <v>0</v>
      </c>
    </row>
    <row r="132" spans="1:63" ht="14.25" customHeight="1" x14ac:dyDescent="0.25">
      <c r="A132" s="41"/>
      <c r="B132" s="42"/>
      <c r="C132" s="42"/>
      <c r="D132" s="35">
        <v>98</v>
      </c>
      <c r="E132" s="84"/>
      <c r="F132" s="42"/>
      <c r="G132" s="48" t="str">
        <f t="shared" si="27"/>
        <v/>
      </c>
      <c r="H132" s="25" t="str">
        <f t="array" ref="H132">IF(I132="","",IFERROR(INDEX(Lid!$F:$F,MATCH($E132,Lid!$A:$A,0)),""))</f>
        <v/>
      </c>
      <c r="I132" s="93" t="str">
        <f t="shared" si="28"/>
        <v/>
      </c>
      <c r="J132" s="48" t="str">
        <f t="shared" si="29"/>
        <v/>
      </c>
      <c r="K132" s="25" t="str">
        <f t="array" ref="K132">IF(I132="","",IFERROR($D$6 &amp; " " &amp;INDEX(Lid!$B:$B,MATCH($E132,Lid!$A:$A,0)),""))</f>
        <v/>
      </c>
      <c r="L132" s="44" t="str">
        <f t="shared" si="30"/>
        <v/>
      </c>
      <c r="M132" s="44" t="str">
        <f t="shared" si="31"/>
        <v/>
      </c>
      <c r="N132" s="44" t="str">
        <f t="shared" si="32"/>
        <v/>
      </c>
      <c r="O132" s="42"/>
      <c r="P132" s="81"/>
      <c r="Q132" s="82"/>
      <c r="R132" s="83"/>
      <c r="S132" s="44">
        <f t="shared" si="33"/>
        <v>0</v>
      </c>
      <c r="T132" s="81"/>
      <c r="U132" s="82"/>
      <c r="V132" s="83"/>
      <c r="W132" s="44">
        <f t="shared" si="34"/>
        <v>0</v>
      </c>
      <c r="X132" s="81"/>
      <c r="Y132" s="82"/>
      <c r="Z132" s="83"/>
      <c r="AA132" s="44">
        <f t="shared" si="35"/>
        <v>0</v>
      </c>
      <c r="AB132" s="81"/>
      <c r="AC132" s="82"/>
      <c r="AD132" s="83"/>
      <c r="AE132" s="44">
        <f t="shared" si="36"/>
        <v>0</v>
      </c>
      <c r="AF132" s="81"/>
      <c r="AG132" s="82"/>
      <c r="AH132" s="83"/>
      <c r="AI132" s="44">
        <f t="shared" si="37"/>
        <v>0</v>
      </c>
      <c r="AJ132" s="81"/>
      <c r="AK132" s="82"/>
      <c r="AL132" s="83"/>
      <c r="AM132" s="44">
        <f t="shared" si="38"/>
        <v>0</v>
      </c>
      <c r="AN132" s="81"/>
      <c r="AO132" s="82"/>
      <c r="AP132" s="83"/>
      <c r="AQ132" s="44">
        <f t="shared" si="39"/>
        <v>0</v>
      </c>
      <c r="AR132" s="81"/>
      <c r="AS132" s="82"/>
      <c r="AT132" s="83"/>
      <c r="AU132" s="44">
        <f t="shared" si="40"/>
        <v>0</v>
      </c>
      <c r="AV132" s="81"/>
      <c r="AW132" s="82"/>
      <c r="AX132" s="83"/>
      <c r="AY132" s="44">
        <f t="shared" si="41"/>
        <v>0</v>
      </c>
      <c r="AZ132" s="81"/>
      <c r="BA132" s="82"/>
      <c r="BB132" s="83"/>
      <c r="BC132" s="44">
        <f t="shared" si="42"/>
        <v>0</v>
      </c>
      <c r="BD132" s="81"/>
      <c r="BE132" s="82"/>
      <c r="BF132" s="83"/>
      <c r="BG132" s="44">
        <f t="shared" si="43"/>
        <v>0</v>
      </c>
      <c r="BH132" s="81"/>
      <c r="BI132" s="82"/>
      <c r="BJ132" s="83"/>
      <c r="BK132" s="44">
        <f t="shared" si="44"/>
        <v>0</v>
      </c>
    </row>
    <row r="133" spans="1:63" ht="14.25" customHeight="1" x14ac:dyDescent="0.25">
      <c r="A133" s="41"/>
      <c r="B133" s="42"/>
      <c r="C133" s="42"/>
      <c r="D133" s="35">
        <v>99</v>
      </c>
      <c r="E133" s="84"/>
      <c r="F133" s="42"/>
      <c r="G133" s="48" t="str">
        <f t="shared" si="27"/>
        <v/>
      </c>
      <c r="H133" s="25" t="str">
        <f t="array" ref="H133">IF(I133="","",IFERROR(INDEX(Lid!$F:$F,MATCH($E133,Lid!$A:$A,0)),""))</f>
        <v/>
      </c>
      <c r="I133" s="93" t="str">
        <f t="shared" si="28"/>
        <v/>
      </c>
      <c r="J133" s="48" t="str">
        <f t="shared" si="29"/>
        <v/>
      </c>
      <c r="K133" s="25" t="str">
        <f t="array" ref="K133">IF(I133="","",IFERROR($D$6 &amp; " " &amp;INDEX(Lid!$B:$B,MATCH($E133,Lid!$A:$A,0)),""))</f>
        <v/>
      </c>
      <c r="L133" s="44" t="str">
        <f t="shared" si="30"/>
        <v/>
      </c>
      <c r="M133" s="44" t="str">
        <f t="shared" si="31"/>
        <v/>
      </c>
      <c r="N133" s="44" t="str">
        <f t="shared" si="32"/>
        <v/>
      </c>
      <c r="O133" s="42"/>
      <c r="P133" s="81"/>
      <c r="Q133" s="82"/>
      <c r="R133" s="83"/>
      <c r="S133" s="44">
        <f t="shared" si="33"/>
        <v>0</v>
      </c>
      <c r="T133" s="81"/>
      <c r="U133" s="82"/>
      <c r="V133" s="83"/>
      <c r="W133" s="44">
        <f t="shared" si="34"/>
        <v>0</v>
      </c>
      <c r="X133" s="81"/>
      <c r="Y133" s="82"/>
      <c r="Z133" s="83"/>
      <c r="AA133" s="44">
        <f t="shared" si="35"/>
        <v>0</v>
      </c>
      <c r="AB133" s="81"/>
      <c r="AC133" s="82"/>
      <c r="AD133" s="83"/>
      <c r="AE133" s="44">
        <f t="shared" si="36"/>
        <v>0</v>
      </c>
      <c r="AF133" s="81"/>
      <c r="AG133" s="82"/>
      <c r="AH133" s="83"/>
      <c r="AI133" s="44">
        <f t="shared" si="37"/>
        <v>0</v>
      </c>
      <c r="AJ133" s="81"/>
      <c r="AK133" s="82"/>
      <c r="AL133" s="83"/>
      <c r="AM133" s="44">
        <f t="shared" si="38"/>
        <v>0</v>
      </c>
      <c r="AN133" s="81"/>
      <c r="AO133" s="82"/>
      <c r="AP133" s="83"/>
      <c r="AQ133" s="44">
        <f t="shared" si="39"/>
        <v>0</v>
      </c>
      <c r="AR133" s="81"/>
      <c r="AS133" s="82"/>
      <c r="AT133" s="83"/>
      <c r="AU133" s="44">
        <f t="shared" si="40"/>
        <v>0</v>
      </c>
      <c r="AV133" s="81"/>
      <c r="AW133" s="82"/>
      <c r="AX133" s="83"/>
      <c r="AY133" s="44">
        <f t="shared" si="41"/>
        <v>0</v>
      </c>
      <c r="AZ133" s="81"/>
      <c r="BA133" s="82"/>
      <c r="BB133" s="83"/>
      <c r="BC133" s="44">
        <f t="shared" si="42"/>
        <v>0</v>
      </c>
      <c r="BD133" s="81"/>
      <c r="BE133" s="82"/>
      <c r="BF133" s="83"/>
      <c r="BG133" s="44">
        <f t="shared" si="43"/>
        <v>0</v>
      </c>
      <c r="BH133" s="81"/>
      <c r="BI133" s="82"/>
      <c r="BJ133" s="83"/>
      <c r="BK133" s="44">
        <f t="shared" si="44"/>
        <v>0</v>
      </c>
    </row>
    <row r="134" spans="1:63" ht="14.25" customHeight="1" x14ac:dyDescent="0.25">
      <c r="A134" s="41"/>
      <c r="B134" s="42"/>
      <c r="C134" s="42"/>
      <c r="D134" s="35">
        <v>100</v>
      </c>
      <c r="E134" s="84"/>
      <c r="F134" s="42"/>
      <c r="G134" s="48" t="str">
        <f t="shared" si="27"/>
        <v/>
      </c>
      <c r="H134" s="25" t="str">
        <f t="array" ref="H134">IF(I134="","",IFERROR(INDEX(Lid!$F:$F,MATCH($E134,Lid!$A:$A,0)),""))</f>
        <v/>
      </c>
      <c r="I134" s="93" t="str">
        <f t="shared" si="28"/>
        <v/>
      </c>
      <c r="J134" s="48" t="str">
        <f t="shared" si="29"/>
        <v/>
      </c>
      <c r="K134" s="25" t="str">
        <f t="array" ref="K134">IF(I134="","",IFERROR($D$6 &amp; " " &amp;INDEX(Lid!$B:$B,MATCH($E134,Lid!$A:$A,0)),""))</f>
        <v/>
      </c>
      <c r="L134" s="44" t="str">
        <f t="shared" si="30"/>
        <v/>
      </c>
      <c r="M134" s="44" t="str">
        <f t="shared" si="31"/>
        <v/>
      </c>
      <c r="N134" s="44" t="str">
        <f t="shared" si="32"/>
        <v/>
      </c>
      <c r="O134" s="42"/>
      <c r="P134" s="81"/>
      <c r="Q134" s="82"/>
      <c r="R134" s="83"/>
      <c r="S134" s="44">
        <f t="shared" si="33"/>
        <v>0</v>
      </c>
      <c r="T134" s="81"/>
      <c r="U134" s="82"/>
      <c r="V134" s="83"/>
      <c r="W134" s="44">
        <f t="shared" si="34"/>
        <v>0</v>
      </c>
      <c r="X134" s="81"/>
      <c r="Y134" s="82"/>
      <c r="Z134" s="83"/>
      <c r="AA134" s="44">
        <f t="shared" si="35"/>
        <v>0</v>
      </c>
      <c r="AB134" s="81"/>
      <c r="AC134" s="82"/>
      <c r="AD134" s="83"/>
      <c r="AE134" s="44">
        <f t="shared" si="36"/>
        <v>0</v>
      </c>
      <c r="AF134" s="81"/>
      <c r="AG134" s="82"/>
      <c r="AH134" s="83"/>
      <c r="AI134" s="44">
        <f t="shared" si="37"/>
        <v>0</v>
      </c>
      <c r="AJ134" s="81"/>
      <c r="AK134" s="82"/>
      <c r="AL134" s="83"/>
      <c r="AM134" s="44">
        <f t="shared" si="38"/>
        <v>0</v>
      </c>
      <c r="AN134" s="81"/>
      <c r="AO134" s="82"/>
      <c r="AP134" s="83"/>
      <c r="AQ134" s="44">
        <f t="shared" si="39"/>
        <v>0</v>
      </c>
      <c r="AR134" s="81"/>
      <c r="AS134" s="82"/>
      <c r="AT134" s="83"/>
      <c r="AU134" s="44">
        <f t="shared" si="40"/>
        <v>0</v>
      </c>
      <c r="AV134" s="81"/>
      <c r="AW134" s="82"/>
      <c r="AX134" s="83"/>
      <c r="AY134" s="44">
        <f t="shared" si="41"/>
        <v>0</v>
      </c>
      <c r="AZ134" s="81"/>
      <c r="BA134" s="82"/>
      <c r="BB134" s="83"/>
      <c r="BC134" s="44">
        <f t="shared" si="42"/>
        <v>0</v>
      </c>
      <c r="BD134" s="81"/>
      <c r="BE134" s="82"/>
      <c r="BF134" s="83"/>
      <c r="BG134" s="44">
        <f t="shared" si="43"/>
        <v>0</v>
      </c>
      <c r="BH134" s="81"/>
      <c r="BI134" s="82"/>
      <c r="BJ134" s="83"/>
      <c r="BK134" s="44">
        <f t="shared" si="44"/>
        <v>0</v>
      </c>
    </row>
    <row r="135" spans="1:63" ht="14.25" customHeight="1" x14ac:dyDescent="0.25">
      <c r="A135" s="41"/>
      <c r="B135" s="42"/>
      <c r="C135" s="42"/>
      <c r="D135" s="35">
        <v>101</v>
      </c>
      <c r="E135" s="84"/>
      <c r="F135" s="42"/>
      <c r="G135" s="48" t="str">
        <f t="shared" si="27"/>
        <v/>
      </c>
      <c r="H135" s="25" t="str">
        <f t="array" ref="H135">IF(I135="","",IFERROR(INDEX(Lid!$F:$F,MATCH($E135,Lid!$A:$A,0)),""))</f>
        <v/>
      </c>
      <c r="I135" s="93" t="str">
        <f t="shared" si="28"/>
        <v/>
      </c>
      <c r="J135" s="48" t="str">
        <f t="shared" si="29"/>
        <v/>
      </c>
      <c r="K135" s="25" t="str">
        <f t="array" ref="K135">IF(I135="","",IFERROR($D$6 &amp; " " &amp;INDEX(Lid!$B:$B,MATCH($E135,Lid!$A:$A,0)),""))</f>
        <v/>
      </c>
      <c r="L135" s="44" t="str">
        <f t="shared" si="30"/>
        <v/>
      </c>
      <c r="M135" s="44" t="str">
        <f t="shared" si="31"/>
        <v/>
      </c>
      <c r="N135" s="44" t="str">
        <f t="shared" si="32"/>
        <v/>
      </c>
      <c r="O135" s="42"/>
      <c r="P135" s="81"/>
      <c r="Q135" s="82"/>
      <c r="R135" s="83"/>
      <c r="S135" s="44">
        <f t="shared" si="33"/>
        <v>0</v>
      </c>
      <c r="T135" s="81"/>
      <c r="U135" s="82"/>
      <c r="V135" s="83"/>
      <c r="W135" s="44">
        <f t="shared" si="34"/>
        <v>0</v>
      </c>
      <c r="X135" s="81"/>
      <c r="Y135" s="82"/>
      <c r="Z135" s="83"/>
      <c r="AA135" s="44">
        <f t="shared" si="35"/>
        <v>0</v>
      </c>
      <c r="AB135" s="81"/>
      <c r="AC135" s="82"/>
      <c r="AD135" s="83"/>
      <c r="AE135" s="44">
        <f t="shared" si="36"/>
        <v>0</v>
      </c>
      <c r="AF135" s="81"/>
      <c r="AG135" s="82"/>
      <c r="AH135" s="83"/>
      <c r="AI135" s="44">
        <f t="shared" si="37"/>
        <v>0</v>
      </c>
      <c r="AJ135" s="81"/>
      <c r="AK135" s="82"/>
      <c r="AL135" s="83"/>
      <c r="AM135" s="44">
        <f t="shared" si="38"/>
        <v>0</v>
      </c>
      <c r="AN135" s="81"/>
      <c r="AO135" s="82"/>
      <c r="AP135" s="83"/>
      <c r="AQ135" s="44">
        <f t="shared" si="39"/>
        <v>0</v>
      </c>
      <c r="AR135" s="81"/>
      <c r="AS135" s="82"/>
      <c r="AT135" s="83"/>
      <c r="AU135" s="44">
        <f t="shared" si="40"/>
        <v>0</v>
      </c>
      <c r="AV135" s="81"/>
      <c r="AW135" s="82"/>
      <c r="AX135" s="83"/>
      <c r="AY135" s="44">
        <f t="shared" si="41"/>
        <v>0</v>
      </c>
      <c r="AZ135" s="81"/>
      <c r="BA135" s="82"/>
      <c r="BB135" s="83"/>
      <c r="BC135" s="44">
        <f t="shared" si="42"/>
        <v>0</v>
      </c>
      <c r="BD135" s="81"/>
      <c r="BE135" s="82"/>
      <c r="BF135" s="83"/>
      <c r="BG135" s="44">
        <f t="shared" si="43"/>
        <v>0</v>
      </c>
      <c r="BH135" s="81"/>
      <c r="BI135" s="82"/>
      <c r="BJ135" s="83"/>
      <c r="BK135" s="44">
        <f t="shared" si="44"/>
        <v>0</v>
      </c>
    </row>
    <row r="136" spans="1:63" ht="14.25" customHeight="1" x14ac:dyDescent="0.25">
      <c r="A136" s="41"/>
      <c r="B136" s="42"/>
      <c r="C136" s="42"/>
      <c r="D136" s="35">
        <v>102</v>
      </c>
      <c r="E136" s="84"/>
      <c r="F136" s="42"/>
      <c r="G136" s="48" t="str">
        <f t="shared" si="27"/>
        <v/>
      </c>
      <c r="H136" s="25" t="str">
        <f t="array" ref="H136">IF(I136="","",IFERROR(INDEX(Lid!$F:$F,MATCH($E136,Lid!$A:$A,0)),""))</f>
        <v/>
      </c>
      <c r="I136" s="93" t="str">
        <f t="shared" si="28"/>
        <v/>
      </c>
      <c r="J136" s="48" t="str">
        <f t="shared" si="29"/>
        <v/>
      </c>
      <c r="K136" s="25" t="str">
        <f t="array" ref="K136">IF(I136="","",IFERROR($D$6 &amp; " " &amp;INDEX(Lid!$B:$B,MATCH($E136,Lid!$A:$A,0)),""))</f>
        <v/>
      </c>
      <c r="L136" s="44" t="str">
        <f t="shared" si="30"/>
        <v/>
      </c>
      <c r="M136" s="44" t="str">
        <f t="shared" si="31"/>
        <v/>
      </c>
      <c r="N136" s="44" t="str">
        <f t="shared" si="32"/>
        <v/>
      </c>
      <c r="O136" s="42"/>
      <c r="P136" s="81"/>
      <c r="Q136" s="82"/>
      <c r="R136" s="83"/>
      <c r="S136" s="44">
        <f t="shared" si="33"/>
        <v>0</v>
      </c>
      <c r="T136" s="81"/>
      <c r="U136" s="82"/>
      <c r="V136" s="83"/>
      <c r="W136" s="44">
        <f t="shared" si="34"/>
        <v>0</v>
      </c>
      <c r="X136" s="81"/>
      <c r="Y136" s="82"/>
      <c r="Z136" s="83"/>
      <c r="AA136" s="44">
        <f t="shared" si="35"/>
        <v>0</v>
      </c>
      <c r="AB136" s="81"/>
      <c r="AC136" s="82"/>
      <c r="AD136" s="83"/>
      <c r="AE136" s="44">
        <f t="shared" si="36"/>
        <v>0</v>
      </c>
      <c r="AF136" s="81"/>
      <c r="AG136" s="82"/>
      <c r="AH136" s="83"/>
      <c r="AI136" s="44">
        <f t="shared" si="37"/>
        <v>0</v>
      </c>
      <c r="AJ136" s="81"/>
      <c r="AK136" s="82"/>
      <c r="AL136" s="83"/>
      <c r="AM136" s="44">
        <f t="shared" si="38"/>
        <v>0</v>
      </c>
      <c r="AN136" s="81"/>
      <c r="AO136" s="82"/>
      <c r="AP136" s="83"/>
      <c r="AQ136" s="44">
        <f t="shared" si="39"/>
        <v>0</v>
      </c>
      <c r="AR136" s="81"/>
      <c r="AS136" s="82"/>
      <c r="AT136" s="83"/>
      <c r="AU136" s="44">
        <f t="shared" si="40"/>
        <v>0</v>
      </c>
      <c r="AV136" s="81"/>
      <c r="AW136" s="82"/>
      <c r="AX136" s="83"/>
      <c r="AY136" s="44">
        <f t="shared" si="41"/>
        <v>0</v>
      </c>
      <c r="AZ136" s="81"/>
      <c r="BA136" s="82"/>
      <c r="BB136" s="83"/>
      <c r="BC136" s="44">
        <f t="shared" si="42"/>
        <v>0</v>
      </c>
      <c r="BD136" s="81"/>
      <c r="BE136" s="82"/>
      <c r="BF136" s="83"/>
      <c r="BG136" s="44">
        <f t="shared" si="43"/>
        <v>0</v>
      </c>
      <c r="BH136" s="81"/>
      <c r="BI136" s="82"/>
      <c r="BJ136" s="83"/>
      <c r="BK136" s="44">
        <f t="shared" si="44"/>
        <v>0</v>
      </c>
    </row>
    <row r="137" spans="1:63" ht="14.25" customHeight="1" x14ac:dyDescent="0.25">
      <c r="A137" s="41"/>
      <c r="B137" s="42"/>
      <c r="C137" s="42"/>
      <c r="D137" s="35">
        <v>103</v>
      </c>
      <c r="E137" s="84"/>
      <c r="F137" s="42"/>
      <c r="G137" s="48" t="str">
        <f t="shared" si="27"/>
        <v/>
      </c>
      <c r="H137" s="25" t="str">
        <f t="array" ref="H137">IF(I137="","",IFERROR(INDEX(Lid!$F:$F,MATCH($E137,Lid!$A:$A,0)),""))</f>
        <v/>
      </c>
      <c r="I137" s="93" t="str">
        <f t="shared" si="28"/>
        <v/>
      </c>
      <c r="J137" s="48" t="str">
        <f t="shared" si="29"/>
        <v/>
      </c>
      <c r="K137" s="25" t="str">
        <f t="array" ref="K137">IF(I137="","",IFERROR($D$6 &amp; " " &amp;INDEX(Lid!$B:$B,MATCH($E137,Lid!$A:$A,0)),""))</f>
        <v/>
      </c>
      <c r="L137" s="44" t="str">
        <f t="shared" si="30"/>
        <v/>
      </c>
      <c r="M137" s="44" t="str">
        <f t="shared" si="31"/>
        <v/>
      </c>
      <c r="N137" s="44" t="str">
        <f t="shared" si="32"/>
        <v/>
      </c>
      <c r="O137" s="42"/>
      <c r="P137" s="81"/>
      <c r="Q137" s="82"/>
      <c r="R137" s="83"/>
      <c r="S137" s="44">
        <f t="shared" si="33"/>
        <v>0</v>
      </c>
      <c r="T137" s="81"/>
      <c r="U137" s="82"/>
      <c r="V137" s="83"/>
      <c r="W137" s="44">
        <f t="shared" si="34"/>
        <v>0</v>
      </c>
      <c r="X137" s="81"/>
      <c r="Y137" s="82"/>
      <c r="Z137" s="83"/>
      <c r="AA137" s="44">
        <f t="shared" si="35"/>
        <v>0</v>
      </c>
      <c r="AB137" s="81"/>
      <c r="AC137" s="82"/>
      <c r="AD137" s="83"/>
      <c r="AE137" s="44">
        <f t="shared" si="36"/>
        <v>0</v>
      </c>
      <c r="AF137" s="81"/>
      <c r="AG137" s="82"/>
      <c r="AH137" s="83"/>
      <c r="AI137" s="44">
        <f t="shared" si="37"/>
        <v>0</v>
      </c>
      <c r="AJ137" s="81"/>
      <c r="AK137" s="82"/>
      <c r="AL137" s="83"/>
      <c r="AM137" s="44">
        <f t="shared" si="38"/>
        <v>0</v>
      </c>
      <c r="AN137" s="81"/>
      <c r="AO137" s="82"/>
      <c r="AP137" s="83"/>
      <c r="AQ137" s="44">
        <f t="shared" si="39"/>
        <v>0</v>
      </c>
      <c r="AR137" s="81"/>
      <c r="AS137" s="82"/>
      <c r="AT137" s="83"/>
      <c r="AU137" s="44">
        <f t="shared" si="40"/>
        <v>0</v>
      </c>
      <c r="AV137" s="81"/>
      <c r="AW137" s="82"/>
      <c r="AX137" s="83"/>
      <c r="AY137" s="44">
        <f t="shared" si="41"/>
        <v>0</v>
      </c>
      <c r="AZ137" s="81"/>
      <c r="BA137" s="82"/>
      <c r="BB137" s="83"/>
      <c r="BC137" s="44">
        <f t="shared" si="42"/>
        <v>0</v>
      </c>
      <c r="BD137" s="81"/>
      <c r="BE137" s="82"/>
      <c r="BF137" s="83"/>
      <c r="BG137" s="44">
        <f t="shared" si="43"/>
        <v>0</v>
      </c>
      <c r="BH137" s="81"/>
      <c r="BI137" s="82"/>
      <c r="BJ137" s="83"/>
      <c r="BK137" s="44">
        <f t="shared" si="44"/>
        <v>0</v>
      </c>
    </row>
    <row r="138" spans="1:63" ht="14.25" customHeight="1" x14ac:dyDescent="0.25">
      <c r="A138" s="41"/>
      <c r="B138" s="42"/>
      <c r="C138" s="42"/>
      <c r="D138" s="35">
        <v>104</v>
      </c>
      <c r="E138" s="84"/>
      <c r="F138" s="42"/>
      <c r="G138" s="48" t="str">
        <f t="shared" si="27"/>
        <v/>
      </c>
      <c r="H138" s="25" t="str">
        <f t="array" ref="H138">IF(I138="","",IFERROR(INDEX(Lid!$F:$F,MATCH($E138,Lid!$A:$A,0)),""))</f>
        <v/>
      </c>
      <c r="I138" s="93" t="str">
        <f t="shared" si="28"/>
        <v/>
      </c>
      <c r="J138" s="48" t="str">
        <f t="shared" si="29"/>
        <v/>
      </c>
      <c r="K138" s="25" t="str">
        <f t="array" ref="K138">IF(I138="","",IFERROR($D$6 &amp; " " &amp;INDEX(Lid!$B:$B,MATCH($E138,Lid!$A:$A,0)),""))</f>
        <v/>
      </c>
      <c r="L138" s="44" t="str">
        <f t="shared" si="30"/>
        <v/>
      </c>
      <c r="M138" s="44" t="str">
        <f t="shared" si="31"/>
        <v/>
      </c>
      <c r="N138" s="44" t="str">
        <f t="shared" si="32"/>
        <v/>
      </c>
      <c r="O138" s="42"/>
      <c r="P138" s="81"/>
      <c r="Q138" s="82"/>
      <c r="R138" s="83"/>
      <c r="S138" s="44">
        <f t="shared" si="33"/>
        <v>0</v>
      </c>
      <c r="T138" s="81"/>
      <c r="U138" s="82"/>
      <c r="V138" s="83"/>
      <c r="W138" s="44">
        <f t="shared" si="34"/>
        <v>0</v>
      </c>
      <c r="X138" s="81"/>
      <c r="Y138" s="82"/>
      <c r="Z138" s="83"/>
      <c r="AA138" s="44">
        <f t="shared" si="35"/>
        <v>0</v>
      </c>
      <c r="AB138" s="81"/>
      <c r="AC138" s="82"/>
      <c r="AD138" s="83"/>
      <c r="AE138" s="44">
        <f t="shared" si="36"/>
        <v>0</v>
      </c>
      <c r="AF138" s="81"/>
      <c r="AG138" s="82"/>
      <c r="AH138" s="83"/>
      <c r="AI138" s="44">
        <f t="shared" si="37"/>
        <v>0</v>
      </c>
      <c r="AJ138" s="81"/>
      <c r="AK138" s="82"/>
      <c r="AL138" s="83"/>
      <c r="AM138" s="44">
        <f t="shared" si="38"/>
        <v>0</v>
      </c>
      <c r="AN138" s="81"/>
      <c r="AO138" s="82"/>
      <c r="AP138" s="83"/>
      <c r="AQ138" s="44">
        <f t="shared" si="39"/>
        <v>0</v>
      </c>
      <c r="AR138" s="81"/>
      <c r="AS138" s="82"/>
      <c r="AT138" s="83"/>
      <c r="AU138" s="44">
        <f t="shared" si="40"/>
        <v>0</v>
      </c>
      <c r="AV138" s="81"/>
      <c r="AW138" s="82"/>
      <c r="AX138" s="83"/>
      <c r="AY138" s="44">
        <f t="shared" si="41"/>
        <v>0</v>
      </c>
      <c r="AZ138" s="81"/>
      <c r="BA138" s="82"/>
      <c r="BB138" s="83"/>
      <c r="BC138" s="44">
        <f t="shared" si="42"/>
        <v>0</v>
      </c>
      <c r="BD138" s="81"/>
      <c r="BE138" s="82"/>
      <c r="BF138" s="83"/>
      <c r="BG138" s="44">
        <f t="shared" si="43"/>
        <v>0</v>
      </c>
      <c r="BH138" s="81"/>
      <c r="BI138" s="82"/>
      <c r="BJ138" s="83"/>
      <c r="BK138" s="44">
        <f t="shared" si="44"/>
        <v>0</v>
      </c>
    </row>
    <row r="139" spans="1:63" ht="14.25" customHeight="1" x14ac:dyDescent="0.25">
      <c r="A139" s="41"/>
      <c r="B139" s="42"/>
      <c r="C139" s="42"/>
      <c r="D139" s="35">
        <v>105</v>
      </c>
      <c r="E139" s="84"/>
      <c r="F139" s="42"/>
      <c r="G139" s="48" t="str">
        <f t="shared" si="27"/>
        <v/>
      </c>
      <c r="H139" s="25" t="str">
        <f t="array" ref="H139">IF(I139="","",IFERROR(INDEX(Lid!$F:$F,MATCH($E139,Lid!$A:$A,0)),""))</f>
        <v/>
      </c>
      <c r="I139" s="93" t="str">
        <f t="shared" si="28"/>
        <v/>
      </c>
      <c r="J139" s="48" t="str">
        <f t="shared" si="29"/>
        <v/>
      </c>
      <c r="K139" s="25" t="str">
        <f t="array" ref="K139">IF(I139="","",IFERROR($D$6 &amp; " " &amp;INDEX(Lid!$B:$B,MATCH($E139,Lid!$A:$A,0)),""))</f>
        <v/>
      </c>
      <c r="L139" s="44" t="str">
        <f t="shared" si="30"/>
        <v/>
      </c>
      <c r="M139" s="44" t="str">
        <f t="shared" si="31"/>
        <v/>
      </c>
      <c r="N139" s="44" t="str">
        <f t="shared" si="32"/>
        <v/>
      </c>
      <c r="O139" s="42"/>
      <c r="P139" s="81"/>
      <c r="Q139" s="82"/>
      <c r="R139" s="83"/>
      <c r="S139" s="44">
        <f t="shared" si="33"/>
        <v>0</v>
      </c>
      <c r="T139" s="81"/>
      <c r="U139" s="82"/>
      <c r="V139" s="83"/>
      <c r="W139" s="44">
        <f t="shared" si="34"/>
        <v>0</v>
      </c>
      <c r="X139" s="81"/>
      <c r="Y139" s="82"/>
      <c r="Z139" s="83"/>
      <c r="AA139" s="44">
        <f t="shared" si="35"/>
        <v>0</v>
      </c>
      <c r="AB139" s="81"/>
      <c r="AC139" s="82"/>
      <c r="AD139" s="83"/>
      <c r="AE139" s="44">
        <f t="shared" si="36"/>
        <v>0</v>
      </c>
      <c r="AF139" s="81"/>
      <c r="AG139" s="82"/>
      <c r="AH139" s="83"/>
      <c r="AI139" s="44">
        <f t="shared" si="37"/>
        <v>0</v>
      </c>
      <c r="AJ139" s="81"/>
      <c r="AK139" s="82"/>
      <c r="AL139" s="83"/>
      <c r="AM139" s="44">
        <f t="shared" si="38"/>
        <v>0</v>
      </c>
      <c r="AN139" s="81"/>
      <c r="AO139" s="82"/>
      <c r="AP139" s="83"/>
      <c r="AQ139" s="44">
        <f t="shared" si="39"/>
        <v>0</v>
      </c>
      <c r="AR139" s="81"/>
      <c r="AS139" s="82"/>
      <c r="AT139" s="83"/>
      <c r="AU139" s="44">
        <f t="shared" si="40"/>
        <v>0</v>
      </c>
      <c r="AV139" s="81"/>
      <c r="AW139" s="82"/>
      <c r="AX139" s="83"/>
      <c r="AY139" s="44">
        <f t="shared" si="41"/>
        <v>0</v>
      </c>
      <c r="AZ139" s="81"/>
      <c r="BA139" s="82"/>
      <c r="BB139" s="83"/>
      <c r="BC139" s="44">
        <f t="shared" si="42"/>
        <v>0</v>
      </c>
      <c r="BD139" s="81"/>
      <c r="BE139" s="82"/>
      <c r="BF139" s="83"/>
      <c r="BG139" s="44">
        <f t="shared" si="43"/>
        <v>0</v>
      </c>
      <c r="BH139" s="81"/>
      <c r="BI139" s="82"/>
      <c r="BJ139" s="83"/>
      <c r="BK139" s="44">
        <f t="shared" si="44"/>
        <v>0</v>
      </c>
    </row>
    <row r="140" spans="1:63" ht="14.25" customHeight="1" x14ac:dyDescent="0.25">
      <c r="A140" s="41"/>
      <c r="B140" s="42"/>
      <c r="C140" s="42"/>
      <c r="D140" s="35">
        <v>106</v>
      </c>
      <c r="E140" s="84"/>
      <c r="F140" s="42"/>
      <c r="G140" s="48" t="str">
        <f t="shared" si="27"/>
        <v/>
      </c>
      <c r="H140" s="25" t="str">
        <f t="array" ref="H140">IF(I140="","",IFERROR(INDEX(Lid!$F:$F,MATCH($E140,Lid!$A:$A,0)),""))</f>
        <v/>
      </c>
      <c r="I140" s="93" t="str">
        <f t="shared" si="28"/>
        <v/>
      </c>
      <c r="J140" s="48" t="str">
        <f t="shared" si="29"/>
        <v/>
      </c>
      <c r="K140" s="25" t="str">
        <f t="array" ref="K140">IF(I140="","",IFERROR($D$6 &amp; " " &amp;INDEX(Lid!$B:$B,MATCH($E140,Lid!$A:$A,0)),""))</f>
        <v/>
      </c>
      <c r="L140" s="44" t="str">
        <f t="shared" si="30"/>
        <v/>
      </c>
      <c r="M140" s="44" t="str">
        <f t="shared" si="31"/>
        <v/>
      </c>
      <c r="N140" s="44" t="str">
        <f t="shared" si="32"/>
        <v/>
      </c>
      <c r="O140" s="42"/>
      <c r="P140" s="81"/>
      <c r="Q140" s="82"/>
      <c r="R140" s="83"/>
      <c r="S140" s="44">
        <f t="shared" si="33"/>
        <v>0</v>
      </c>
      <c r="T140" s="81"/>
      <c r="U140" s="82"/>
      <c r="V140" s="83"/>
      <c r="W140" s="44">
        <f t="shared" si="34"/>
        <v>0</v>
      </c>
      <c r="X140" s="81"/>
      <c r="Y140" s="82"/>
      <c r="Z140" s="83"/>
      <c r="AA140" s="44">
        <f t="shared" si="35"/>
        <v>0</v>
      </c>
      <c r="AB140" s="81"/>
      <c r="AC140" s="82"/>
      <c r="AD140" s="83"/>
      <c r="AE140" s="44">
        <f t="shared" si="36"/>
        <v>0</v>
      </c>
      <c r="AF140" s="81"/>
      <c r="AG140" s="82"/>
      <c r="AH140" s="83"/>
      <c r="AI140" s="44">
        <f t="shared" si="37"/>
        <v>0</v>
      </c>
      <c r="AJ140" s="81"/>
      <c r="AK140" s="82"/>
      <c r="AL140" s="83"/>
      <c r="AM140" s="44">
        <f t="shared" si="38"/>
        <v>0</v>
      </c>
      <c r="AN140" s="81"/>
      <c r="AO140" s="82"/>
      <c r="AP140" s="83"/>
      <c r="AQ140" s="44">
        <f t="shared" si="39"/>
        <v>0</v>
      </c>
      <c r="AR140" s="81"/>
      <c r="AS140" s="82"/>
      <c r="AT140" s="83"/>
      <c r="AU140" s="44">
        <f t="shared" si="40"/>
        <v>0</v>
      </c>
      <c r="AV140" s="81"/>
      <c r="AW140" s="82"/>
      <c r="AX140" s="83"/>
      <c r="AY140" s="44">
        <f t="shared" si="41"/>
        <v>0</v>
      </c>
      <c r="AZ140" s="81"/>
      <c r="BA140" s="82"/>
      <c r="BB140" s="83"/>
      <c r="BC140" s="44">
        <f t="shared" si="42"/>
        <v>0</v>
      </c>
      <c r="BD140" s="81"/>
      <c r="BE140" s="82"/>
      <c r="BF140" s="83"/>
      <c r="BG140" s="44">
        <f t="shared" si="43"/>
        <v>0</v>
      </c>
      <c r="BH140" s="81"/>
      <c r="BI140" s="82"/>
      <c r="BJ140" s="83"/>
      <c r="BK140" s="44">
        <f t="shared" si="44"/>
        <v>0</v>
      </c>
    </row>
    <row r="141" spans="1:63" ht="14.25" customHeight="1" x14ac:dyDescent="0.25">
      <c r="A141" s="41"/>
      <c r="B141" s="42"/>
      <c r="C141" s="42"/>
      <c r="D141" s="35">
        <v>107</v>
      </c>
      <c r="E141" s="84"/>
      <c r="F141" s="42"/>
      <c r="G141" s="48" t="str">
        <f t="shared" si="27"/>
        <v/>
      </c>
      <c r="H141" s="25" t="str">
        <f t="array" ref="H141">IF(I141="","",IFERROR(INDEX(Lid!$F:$F,MATCH($E141,Lid!$A:$A,0)),""))</f>
        <v/>
      </c>
      <c r="I141" s="93" t="str">
        <f t="shared" si="28"/>
        <v/>
      </c>
      <c r="J141" s="48" t="str">
        <f t="shared" si="29"/>
        <v/>
      </c>
      <c r="K141" s="25" t="str">
        <f t="array" ref="K141">IF(I141="","",IFERROR($D$6 &amp; " " &amp;INDEX(Lid!$B:$B,MATCH($E141,Lid!$A:$A,0)),""))</f>
        <v/>
      </c>
      <c r="L141" s="44" t="str">
        <f t="shared" si="30"/>
        <v/>
      </c>
      <c r="M141" s="44" t="str">
        <f t="shared" si="31"/>
        <v/>
      </c>
      <c r="N141" s="44" t="str">
        <f t="shared" si="32"/>
        <v/>
      </c>
      <c r="O141" s="42"/>
      <c r="P141" s="81"/>
      <c r="Q141" s="82"/>
      <c r="R141" s="83"/>
      <c r="S141" s="44">
        <f t="shared" si="33"/>
        <v>0</v>
      </c>
      <c r="T141" s="81"/>
      <c r="U141" s="82"/>
      <c r="V141" s="83"/>
      <c r="W141" s="44">
        <f t="shared" si="34"/>
        <v>0</v>
      </c>
      <c r="X141" s="81"/>
      <c r="Y141" s="82"/>
      <c r="Z141" s="83"/>
      <c r="AA141" s="44">
        <f t="shared" si="35"/>
        <v>0</v>
      </c>
      <c r="AB141" s="81"/>
      <c r="AC141" s="82"/>
      <c r="AD141" s="83"/>
      <c r="AE141" s="44">
        <f t="shared" si="36"/>
        <v>0</v>
      </c>
      <c r="AF141" s="81"/>
      <c r="AG141" s="82"/>
      <c r="AH141" s="83"/>
      <c r="AI141" s="44">
        <f t="shared" si="37"/>
        <v>0</v>
      </c>
      <c r="AJ141" s="81"/>
      <c r="AK141" s="82"/>
      <c r="AL141" s="83"/>
      <c r="AM141" s="44">
        <f t="shared" si="38"/>
        <v>0</v>
      </c>
      <c r="AN141" s="81"/>
      <c r="AO141" s="82"/>
      <c r="AP141" s="83"/>
      <c r="AQ141" s="44">
        <f t="shared" si="39"/>
        <v>0</v>
      </c>
      <c r="AR141" s="81"/>
      <c r="AS141" s="82"/>
      <c r="AT141" s="83"/>
      <c r="AU141" s="44">
        <f t="shared" si="40"/>
        <v>0</v>
      </c>
      <c r="AV141" s="81"/>
      <c r="AW141" s="82"/>
      <c r="AX141" s="83"/>
      <c r="AY141" s="44">
        <f t="shared" si="41"/>
        <v>0</v>
      </c>
      <c r="AZ141" s="81"/>
      <c r="BA141" s="82"/>
      <c r="BB141" s="83"/>
      <c r="BC141" s="44">
        <f t="shared" si="42"/>
        <v>0</v>
      </c>
      <c r="BD141" s="81"/>
      <c r="BE141" s="82"/>
      <c r="BF141" s="83"/>
      <c r="BG141" s="44">
        <f t="shared" si="43"/>
        <v>0</v>
      </c>
      <c r="BH141" s="81"/>
      <c r="BI141" s="82"/>
      <c r="BJ141" s="83"/>
      <c r="BK141" s="44">
        <f t="shared" si="44"/>
        <v>0</v>
      </c>
    </row>
    <row r="142" spans="1:63" ht="14.25" customHeight="1" x14ac:dyDescent="0.25">
      <c r="A142" s="41"/>
      <c r="B142" s="42"/>
      <c r="C142" s="42"/>
      <c r="D142" s="35">
        <v>108</v>
      </c>
      <c r="E142" s="84"/>
      <c r="F142" s="42"/>
      <c r="G142" s="48" t="str">
        <f t="shared" si="27"/>
        <v/>
      </c>
      <c r="H142" s="25" t="str">
        <f t="array" ref="H142">IF(I142="","",IFERROR(INDEX(Lid!$F:$F,MATCH($E142,Lid!$A:$A,0)),""))</f>
        <v/>
      </c>
      <c r="I142" s="93" t="str">
        <f t="shared" si="28"/>
        <v/>
      </c>
      <c r="J142" s="48" t="str">
        <f t="shared" si="29"/>
        <v/>
      </c>
      <c r="K142" s="25" t="str">
        <f t="array" ref="K142">IF(I142="","",IFERROR($D$6 &amp; " " &amp;INDEX(Lid!$B:$B,MATCH($E142,Lid!$A:$A,0)),""))</f>
        <v/>
      </c>
      <c r="L142" s="44" t="str">
        <f t="shared" si="30"/>
        <v/>
      </c>
      <c r="M142" s="44" t="str">
        <f t="shared" si="31"/>
        <v/>
      </c>
      <c r="N142" s="44" t="str">
        <f t="shared" si="32"/>
        <v/>
      </c>
      <c r="O142" s="42"/>
      <c r="P142" s="81"/>
      <c r="Q142" s="82"/>
      <c r="R142" s="83"/>
      <c r="S142" s="44">
        <f t="shared" si="33"/>
        <v>0</v>
      </c>
      <c r="T142" s="81"/>
      <c r="U142" s="82"/>
      <c r="V142" s="83"/>
      <c r="W142" s="44">
        <f t="shared" si="34"/>
        <v>0</v>
      </c>
      <c r="X142" s="81"/>
      <c r="Y142" s="82"/>
      <c r="Z142" s="83"/>
      <c r="AA142" s="44">
        <f t="shared" si="35"/>
        <v>0</v>
      </c>
      <c r="AB142" s="81"/>
      <c r="AC142" s="82"/>
      <c r="AD142" s="83"/>
      <c r="AE142" s="44">
        <f t="shared" si="36"/>
        <v>0</v>
      </c>
      <c r="AF142" s="81"/>
      <c r="AG142" s="82"/>
      <c r="AH142" s="83"/>
      <c r="AI142" s="44">
        <f t="shared" si="37"/>
        <v>0</v>
      </c>
      <c r="AJ142" s="81"/>
      <c r="AK142" s="82"/>
      <c r="AL142" s="83"/>
      <c r="AM142" s="44">
        <f t="shared" si="38"/>
        <v>0</v>
      </c>
      <c r="AN142" s="81"/>
      <c r="AO142" s="82"/>
      <c r="AP142" s="83"/>
      <c r="AQ142" s="44">
        <f t="shared" si="39"/>
        <v>0</v>
      </c>
      <c r="AR142" s="81"/>
      <c r="AS142" s="82"/>
      <c r="AT142" s="83"/>
      <c r="AU142" s="44">
        <f t="shared" si="40"/>
        <v>0</v>
      </c>
      <c r="AV142" s="81"/>
      <c r="AW142" s="82"/>
      <c r="AX142" s="83"/>
      <c r="AY142" s="44">
        <f t="shared" si="41"/>
        <v>0</v>
      </c>
      <c r="AZ142" s="81"/>
      <c r="BA142" s="82"/>
      <c r="BB142" s="83"/>
      <c r="BC142" s="44">
        <f t="shared" si="42"/>
        <v>0</v>
      </c>
      <c r="BD142" s="81"/>
      <c r="BE142" s="82"/>
      <c r="BF142" s="83"/>
      <c r="BG142" s="44">
        <f t="shared" si="43"/>
        <v>0</v>
      </c>
      <c r="BH142" s="81"/>
      <c r="BI142" s="82"/>
      <c r="BJ142" s="83"/>
      <c r="BK142" s="44">
        <f t="shared" si="44"/>
        <v>0</v>
      </c>
    </row>
    <row r="143" spans="1:63" ht="14.25" customHeight="1" x14ac:dyDescent="0.25">
      <c r="A143" s="41"/>
      <c r="B143" s="42"/>
      <c r="C143" s="42"/>
      <c r="D143" s="35">
        <v>109</v>
      </c>
      <c r="E143" s="84"/>
      <c r="F143" s="42"/>
      <c r="G143" s="48" t="str">
        <f t="shared" si="27"/>
        <v/>
      </c>
      <c r="H143" s="25" t="str">
        <f t="array" ref="H143">IF(I143="","",IFERROR(INDEX(Lid!$F:$F,MATCH($E143,Lid!$A:$A,0)),""))</f>
        <v/>
      </c>
      <c r="I143" s="93" t="str">
        <f t="shared" si="28"/>
        <v/>
      </c>
      <c r="J143" s="48" t="str">
        <f t="shared" si="29"/>
        <v/>
      </c>
      <c r="K143" s="25" t="str">
        <f t="array" ref="K143">IF(I143="","",IFERROR($D$6 &amp; " " &amp;INDEX(Lid!$B:$B,MATCH($E143,Lid!$A:$A,0)),""))</f>
        <v/>
      </c>
      <c r="L143" s="44" t="str">
        <f t="shared" si="30"/>
        <v/>
      </c>
      <c r="M143" s="44" t="str">
        <f t="shared" si="31"/>
        <v/>
      </c>
      <c r="N143" s="44" t="str">
        <f t="shared" si="32"/>
        <v/>
      </c>
      <c r="O143" s="42"/>
      <c r="P143" s="81"/>
      <c r="Q143" s="82"/>
      <c r="R143" s="83"/>
      <c r="S143" s="44">
        <f t="shared" si="33"/>
        <v>0</v>
      </c>
      <c r="T143" s="81"/>
      <c r="U143" s="82"/>
      <c r="V143" s="83"/>
      <c r="W143" s="44">
        <f t="shared" si="34"/>
        <v>0</v>
      </c>
      <c r="X143" s="81"/>
      <c r="Y143" s="82"/>
      <c r="Z143" s="83"/>
      <c r="AA143" s="44">
        <f t="shared" si="35"/>
        <v>0</v>
      </c>
      <c r="AB143" s="81"/>
      <c r="AC143" s="82"/>
      <c r="AD143" s="83"/>
      <c r="AE143" s="44">
        <f t="shared" si="36"/>
        <v>0</v>
      </c>
      <c r="AF143" s="81"/>
      <c r="AG143" s="82"/>
      <c r="AH143" s="83"/>
      <c r="AI143" s="44">
        <f t="shared" si="37"/>
        <v>0</v>
      </c>
      <c r="AJ143" s="81"/>
      <c r="AK143" s="82"/>
      <c r="AL143" s="83"/>
      <c r="AM143" s="44">
        <f t="shared" si="38"/>
        <v>0</v>
      </c>
      <c r="AN143" s="81"/>
      <c r="AO143" s="82"/>
      <c r="AP143" s="83"/>
      <c r="AQ143" s="44">
        <f t="shared" si="39"/>
        <v>0</v>
      </c>
      <c r="AR143" s="81"/>
      <c r="AS143" s="82"/>
      <c r="AT143" s="83"/>
      <c r="AU143" s="44">
        <f t="shared" si="40"/>
        <v>0</v>
      </c>
      <c r="AV143" s="81"/>
      <c r="AW143" s="82"/>
      <c r="AX143" s="83"/>
      <c r="AY143" s="44">
        <f t="shared" si="41"/>
        <v>0</v>
      </c>
      <c r="AZ143" s="81"/>
      <c r="BA143" s="82"/>
      <c r="BB143" s="83"/>
      <c r="BC143" s="44">
        <f t="shared" si="42"/>
        <v>0</v>
      </c>
      <c r="BD143" s="81"/>
      <c r="BE143" s="82"/>
      <c r="BF143" s="83"/>
      <c r="BG143" s="44">
        <f t="shared" si="43"/>
        <v>0</v>
      </c>
      <c r="BH143" s="81"/>
      <c r="BI143" s="82"/>
      <c r="BJ143" s="83"/>
      <c r="BK143" s="44">
        <f t="shared" si="44"/>
        <v>0</v>
      </c>
    </row>
    <row r="144" spans="1:63" ht="14.25" customHeight="1" x14ac:dyDescent="0.25">
      <c r="A144" s="41"/>
      <c r="B144" s="42"/>
      <c r="C144" s="42"/>
      <c r="D144" s="35">
        <v>110</v>
      </c>
      <c r="E144" s="84"/>
      <c r="F144" s="42"/>
      <c r="G144" s="48" t="str">
        <f t="shared" si="27"/>
        <v/>
      </c>
      <c r="H144" s="25" t="str">
        <f t="array" ref="H144">IF(I144="","",IFERROR(INDEX(Lid!$F:$F,MATCH($E144,Lid!$A:$A,0)),""))</f>
        <v/>
      </c>
      <c r="I144" s="93" t="str">
        <f t="shared" si="28"/>
        <v/>
      </c>
      <c r="J144" s="48" t="str">
        <f t="shared" si="29"/>
        <v/>
      </c>
      <c r="K144" s="25" t="str">
        <f t="array" ref="K144">IF(I144="","",IFERROR($D$6 &amp; " " &amp;INDEX(Lid!$B:$B,MATCH($E144,Lid!$A:$A,0)),""))</f>
        <v/>
      </c>
      <c r="L144" s="44" t="str">
        <f t="shared" si="30"/>
        <v/>
      </c>
      <c r="M144" s="44" t="str">
        <f t="shared" si="31"/>
        <v/>
      </c>
      <c r="N144" s="44" t="str">
        <f t="shared" si="32"/>
        <v/>
      </c>
      <c r="O144" s="42"/>
      <c r="P144" s="81"/>
      <c r="Q144" s="82"/>
      <c r="R144" s="83"/>
      <c r="S144" s="44">
        <f t="shared" si="33"/>
        <v>0</v>
      </c>
      <c r="T144" s="81"/>
      <c r="U144" s="82"/>
      <c r="V144" s="83"/>
      <c r="W144" s="44">
        <f t="shared" si="34"/>
        <v>0</v>
      </c>
      <c r="X144" s="81"/>
      <c r="Y144" s="82"/>
      <c r="Z144" s="83"/>
      <c r="AA144" s="44">
        <f t="shared" si="35"/>
        <v>0</v>
      </c>
      <c r="AB144" s="81"/>
      <c r="AC144" s="82"/>
      <c r="AD144" s="83"/>
      <c r="AE144" s="44">
        <f t="shared" si="36"/>
        <v>0</v>
      </c>
      <c r="AF144" s="81"/>
      <c r="AG144" s="82"/>
      <c r="AH144" s="83"/>
      <c r="AI144" s="44">
        <f t="shared" si="37"/>
        <v>0</v>
      </c>
      <c r="AJ144" s="81"/>
      <c r="AK144" s="82"/>
      <c r="AL144" s="83"/>
      <c r="AM144" s="44">
        <f t="shared" si="38"/>
        <v>0</v>
      </c>
      <c r="AN144" s="81"/>
      <c r="AO144" s="82"/>
      <c r="AP144" s="83"/>
      <c r="AQ144" s="44">
        <f t="shared" si="39"/>
        <v>0</v>
      </c>
      <c r="AR144" s="81"/>
      <c r="AS144" s="82"/>
      <c r="AT144" s="83"/>
      <c r="AU144" s="44">
        <f t="shared" si="40"/>
        <v>0</v>
      </c>
      <c r="AV144" s="81"/>
      <c r="AW144" s="82"/>
      <c r="AX144" s="83"/>
      <c r="AY144" s="44">
        <f t="shared" si="41"/>
        <v>0</v>
      </c>
      <c r="AZ144" s="81"/>
      <c r="BA144" s="82"/>
      <c r="BB144" s="83"/>
      <c r="BC144" s="44">
        <f t="shared" si="42"/>
        <v>0</v>
      </c>
      <c r="BD144" s="81"/>
      <c r="BE144" s="82"/>
      <c r="BF144" s="83"/>
      <c r="BG144" s="44">
        <f t="shared" si="43"/>
        <v>0</v>
      </c>
      <c r="BH144" s="81"/>
      <c r="BI144" s="82"/>
      <c r="BJ144" s="83"/>
      <c r="BK144" s="44">
        <f t="shared" si="44"/>
        <v>0</v>
      </c>
    </row>
    <row r="145" spans="1:63" ht="14.25" customHeight="1" x14ac:dyDescent="0.25">
      <c r="A145" s="41"/>
      <c r="B145" s="42"/>
      <c r="C145" s="42"/>
      <c r="D145" s="35">
        <v>111</v>
      </c>
      <c r="E145" s="84"/>
      <c r="F145" s="42"/>
      <c r="G145" s="48" t="str">
        <f t="shared" si="27"/>
        <v/>
      </c>
      <c r="H145" s="25" t="str">
        <f t="array" ref="H145">IF(I145="","",IFERROR(INDEX(Lid!$F:$F,MATCH($E145,Lid!$A:$A,0)),""))</f>
        <v/>
      </c>
      <c r="I145" s="93" t="str">
        <f t="shared" si="28"/>
        <v/>
      </c>
      <c r="J145" s="48" t="str">
        <f t="shared" si="29"/>
        <v/>
      </c>
      <c r="K145" s="25" t="str">
        <f t="array" ref="K145">IF(I145="","",IFERROR($D$6 &amp; " " &amp;INDEX(Lid!$B:$B,MATCH($E145,Lid!$A:$A,0)),""))</f>
        <v/>
      </c>
      <c r="L145" s="44" t="str">
        <f t="shared" si="30"/>
        <v/>
      </c>
      <c r="M145" s="44" t="str">
        <f t="shared" si="31"/>
        <v/>
      </c>
      <c r="N145" s="44" t="str">
        <f t="shared" si="32"/>
        <v/>
      </c>
      <c r="O145" s="42"/>
      <c r="P145" s="81"/>
      <c r="Q145" s="82"/>
      <c r="R145" s="83"/>
      <c r="S145" s="44">
        <f t="shared" si="33"/>
        <v>0</v>
      </c>
      <c r="T145" s="81"/>
      <c r="U145" s="82"/>
      <c r="V145" s="83"/>
      <c r="W145" s="44">
        <f t="shared" si="34"/>
        <v>0</v>
      </c>
      <c r="X145" s="81"/>
      <c r="Y145" s="82"/>
      <c r="Z145" s="83"/>
      <c r="AA145" s="44">
        <f t="shared" si="35"/>
        <v>0</v>
      </c>
      <c r="AB145" s="81"/>
      <c r="AC145" s="82"/>
      <c r="AD145" s="83"/>
      <c r="AE145" s="44">
        <f t="shared" si="36"/>
        <v>0</v>
      </c>
      <c r="AF145" s="81"/>
      <c r="AG145" s="82"/>
      <c r="AH145" s="83"/>
      <c r="AI145" s="44">
        <f t="shared" si="37"/>
        <v>0</v>
      </c>
      <c r="AJ145" s="81"/>
      <c r="AK145" s="82"/>
      <c r="AL145" s="83"/>
      <c r="AM145" s="44">
        <f t="shared" si="38"/>
        <v>0</v>
      </c>
      <c r="AN145" s="81"/>
      <c r="AO145" s="82"/>
      <c r="AP145" s="83"/>
      <c r="AQ145" s="44">
        <f t="shared" si="39"/>
        <v>0</v>
      </c>
      <c r="AR145" s="81"/>
      <c r="AS145" s="82"/>
      <c r="AT145" s="83"/>
      <c r="AU145" s="44">
        <f t="shared" si="40"/>
        <v>0</v>
      </c>
      <c r="AV145" s="81"/>
      <c r="AW145" s="82"/>
      <c r="AX145" s="83"/>
      <c r="AY145" s="44">
        <f t="shared" si="41"/>
        <v>0</v>
      </c>
      <c r="AZ145" s="81"/>
      <c r="BA145" s="82"/>
      <c r="BB145" s="83"/>
      <c r="BC145" s="44">
        <f t="shared" si="42"/>
        <v>0</v>
      </c>
      <c r="BD145" s="81"/>
      <c r="BE145" s="82"/>
      <c r="BF145" s="83"/>
      <c r="BG145" s="44">
        <f t="shared" si="43"/>
        <v>0</v>
      </c>
      <c r="BH145" s="81"/>
      <c r="BI145" s="82"/>
      <c r="BJ145" s="83"/>
      <c r="BK145" s="44">
        <f t="shared" si="44"/>
        <v>0</v>
      </c>
    </row>
    <row r="146" spans="1:63" ht="14.25" customHeight="1" x14ac:dyDescent="0.25">
      <c r="A146" s="41"/>
      <c r="B146" s="42"/>
      <c r="C146" s="42"/>
      <c r="D146" s="35">
        <v>112</v>
      </c>
      <c r="E146" s="84"/>
      <c r="F146" s="42"/>
      <c r="G146" s="48" t="str">
        <f t="shared" si="27"/>
        <v/>
      </c>
      <c r="H146" s="25" t="str">
        <f t="array" ref="H146">IF(I146="","",IFERROR(INDEX(Lid!$F:$F,MATCH($E146,Lid!$A:$A,0)),""))</f>
        <v/>
      </c>
      <c r="I146" s="93" t="str">
        <f t="shared" si="28"/>
        <v/>
      </c>
      <c r="J146" s="48" t="str">
        <f t="shared" si="29"/>
        <v/>
      </c>
      <c r="K146" s="25" t="str">
        <f t="array" ref="K146">IF(I146="","",IFERROR($D$6 &amp; " " &amp;INDEX(Lid!$B:$B,MATCH($E146,Lid!$A:$A,0)),""))</f>
        <v/>
      </c>
      <c r="L146" s="44" t="str">
        <f t="shared" si="30"/>
        <v/>
      </c>
      <c r="M146" s="44" t="str">
        <f t="shared" si="31"/>
        <v/>
      </c>
      <c r="N146" s="44" t="str">
        <f t="shared" si="32"/>
        <v/>
      </c>
      <c r="O146" s="42"/>
      <c r="P146" s="81"/>
      <c r="Q146" s="82"/>
      <c r="R146" s="83"/>
      <c r="S146" s="44">
        <f t="shared" si="33"/>
        <v>0</v>
      </c>
      <c r="T146" s="81"/>
      <c r="U146" s="82"/>
      <c r="V146" s="83"/>
      <c r="W146" s="44">
        <f t="shared" si="34"/>
        <v>0</v>
      </c>
      <c r="X146" s="81"/>
      <c r="Y146" s="82"/>
      <c r="Z146" s="83"/>
      <c r="AA146" s="44">
        <f t="shared" si="35"/>
        <v>0</v>
      </c>
      <c r="AB146" s="81"/>
      <c r="AC146" s="82"/>
      <c r="AD146" s="83"/>
      <c r="AE146" s="44">
        <f t="shared" si="36"/>
        <v>0</v>
      </c>
      <c r="AF146" s="81"/>
      <c r="AG146" s="82"/>
      <c r="AH146" s="83"/>
      <c r="AI146" s="44">
        <f t="shared" si="37"/>
        <v>0</v>
      </c>
      <c r="AJ146" s="81"/>
      <c r="AK146" s="82"/>
      <c r="AL146" s="83"/>
      <c r="AM146" s="44">
        <f t="shared" si="38"/>
        <v>0</v>
      </c>
      <c r="AN146" s="81"/>
      <c r="AO146" s="82"/>
      <c r="AP146" s="83"/>
      <c r="AQ146" s="44">
        <f t="shared" si="39"/>
        <v>0</v>
      </c>
      <c r="AR146" s="81"/>
      <c r="AS146" s="82"/>
      <c r="AT146" s="83"/>
      <c r="AU146" s="44">
        <f t="shared" si="40"/>
        <v>0</v>
      </c>
      <c r="AV146" s="81"/>
      <c r="AW146" s="82"/>
      <c r="AX146" s="83"/>
      <c r="AY146" s="44">
        <f t="shared" si="41"/>
        <v>0</v>
      </c>
      <c r="AZ146" s="81"/>
      <c r="BA146" s="82"/>
      <c r="BB146" s="83"/>
      <c r="BC146" s="44">
        <f t="shared" si="42"/>
        <v>0</v>
      </c>
      <c r="BD146" s="81"/>
      <c r="BE146" s="82"/>
      <c r="BF146" s="83"/>
      <c r="BG146" s="44">
        <f t="shared" si="43"/>
        <v>0</v>
      </c>
      <c r="BH146" s="81"/>
      <c r="BI146" s="82"/>
      <c r="BJ146" s="83"/>
      <c r="BK146" s="44">
        <f t="shared" si="44"/>
        <v>0</v>
      </c>
    </row>
    <row r="147" spans="1:63" ht="14.25" customHeight="1" x14ac:dyDescent="0.25">
      <c r="A147" s="41"/>
      <c r="B147" s="42"/>
      <c r="C147" s="42"/>
      <c r="D147" s="35">
        <v>113</v>
      </c>
      <c r="E147" s="84"/>
      <c r="F147" s="42"/>
      <c r="G147" s="48" t="str">
        <f t="shared" si="27"/>
        <v/>
      </c>
      <c r="H147" s="25" t="str">
        <f t="array" ref="H147">IF(I147="","",IFERROR(INDEX(Lid!$F:$F,MATCH($E147,Lid!$A:$A,0)),""))</f>
        <v/>
      </c>
      <c r="I147" s="93" t="str">
        <f t="shared" si="28"/>
        <v/>
      </c>
      <c r="J147" s="48" t="str">
        <f t="shared" si="29"/>
        <v/>
      </c>
      <c r="K147" s="25" t="str">
        <f t="array" ref="K147">IF(I147="","",IFERROR($D$6 &amp; " " &amp;INDEX(Lid!$B:$B,MATCH($E147,Lid!$A:$A,0)),""))</f>
        <v/>
      </c>
      <c r="L147" s="44" t="str">
        <f t="shared" si="30"/>
        <v/>
      </c>
      <c r="M147" s="44" t="str">
        <f t="shared" si="31"/>
        <v/>
      </c>
      <c r="N147" s="44" t="str">
        <f t="shared" si="32"/>
        <v/>
      </c>
      <c r="O147" s="42"/>
      <c r="P147" s="81"/>
      <c r="Q147" s="82"/>
      <c r="R147" s="83"/>
      <c r="S147" s="44">
        <f t="shared" si="33"/>
        <v>0</v>
      </c>
      <c r="T147" s="81"/>
      <c r="U147" s="82"/>
      <c r="V147" s="83"/>
      <c r="W147" s="44">
        <f t="shared" si="34"/>
        <v>0</v>
      </c>
      <c r="X147" s="81"/>
      <c r="Y147" s="82"/>
      <c r="Z147" s="83"/>
      <c r="AA147" s="44">
        <f t="shared" si="35"/>
        <v>0</v>
      </c>
      <c r="AB147" s="81"/>
      <c r="AC147" s="82"/>
      <c r="AD147" s="83"/>
      <c r="AE147" s="44">
        <f t="shared" si="36"/>
        <v>0</v>
      </c>
      <c r="AF147" s="81"/>
      <c r="AG147" s="82"/>
      <c r="AH147" s="83"/>
      <c r="AI147" s="44">
        <f t="shared" si="37"/>
        <v>0</v>
      </c>
      <c r="AJ147" s="81"/>
      <c r="AK147" s="82"/>
      <c r="AL147" s="83"/>
      <c r="AM147" s="44">
        <f t="shared" si="38"/>
        <v>0</v>
      </c>
      <c r="AN147" s="81"/>
      <c r="AO147" s="82"/>
      <c r="AP147" s="83"/>
      <c r="AQ147" s="44">
        <f t="shared" si="39"/>
        <v>0</v>
      </c>
      <c r="AR147" s="81"/>
      <c r="AS147" s="82"/>
      <c r="AT147" s="83"/>
      <c r="AU147" s="44">
        <f t="shared" si="40"/>
        <v>0</v>
      </c>
      <c r="AV147" s="81"/>
      <c r="AW147" s="82"/>
      <c r="AX147" s="83"/>
      <c r="AY147" s="44">
        <f t="shared" si="41"/>
        <v>0</v>
      </c>
      <c r="AZ147" s="81"/>
      <c r="BA147" s="82"/>
      <c r="BB147" s="83"/>
      <c r="BC147" s="44">
        <f t="shared" si="42"/>
        <v>0</v>
      </c>
      <c r="BD147" s="81"/>
      <c r="BE147" s="82"/>
      <c r="BF147" s="83"/>
      <c r="BG147" s="44">
        <f t="shared" si="43"/>
        <v>0</v>
      </c>
      <c r="BH147" s="81"/>
      <c r="BI147" s="82"/>
      <c r="BJ147" s="83"/>
      <c r="BK147" s="44">
        <f t="shared" si="44"/>
        <v>0</v>
      </c>
    </row>
    <row r="148" spans="1:63" ht="14.25" customHeight="1" x14ac:dyDescent="0.25">
      <c r="A148" s="41"/>
      <c r="B148" s="42"/>
      <c r="C148" s="42"/>
      <c r="D148" s="35">
        <v>114</v>
      </c>
      <c r="E148" s="84"/>
      <c r="F148" s="42"/>
      <c r="G148" s="48" t="str">
        <f t="shared" si="27"/>
        <v/>
      </c>
      <c r="H148" s="25" t="str">
        <f t="array" ref="H148">IF(I148="","",IFERROR(INDEX(Lid!$F:$F,MATCH($E148,Lid!$A:$A,0)),""))</f>
        <v/>
      </c>
      <c r="I148" s="93" t="str">
        <f t="shared" si="28"/>
        <v/>
      </c>
      <c r="J148" s="48" t="str">
        <f t="shared" si="29"/>
        <v/>
      </c>
      <c r="K148" s="25" t="str">
        <f t="array" ref="K148">IF(I148="","",IFERROR($D$6 &amp; " " &amp;INDEX(Lid!$B:$B,MATCH($E148,Lid!$A:$A,0)),""))</f>
        <v/>
      </c>
      <c r="L148" s="44" t="str">
        <f t="shared" si="30"/>
        <v/>
      </c>
      <c r="M148" s="44" t="str">
        <f t="shared" si="31"/>
        <v/>
      </c>
      <c r="N148" s="44" t="str">
        <f t="shared" si="32"/>
        <v/>
      </c>
      <c r="O148" s="42"/>
      <c r="P148" s="81"/>
      <c r="Q148" s="82"/>
      <c r="R148" s="83"/>
      <c r="S148" s="44">
        <f t="shared" si="33"/>
        <v>0</v>
      </c>
      <c r="T148" s="81"/>
      <c r="U148" s="82"/>
      <c r="V148" s="83"/>
      <c r="W148" s="44">
        <f t="shared" si="34"/>
        <v>0</v>
      </c>
      <c r="X148" s="81"/>
      <c r="Y148" s="82"/>
      <c r="Z148" s="83"/>
      <c r="AA148" s="44">
        <f t="shared" si="35"/>
        <v>0</v>
      </c>
      <c r="AB148" s="81"/>
      <c r="AC148" s="82"/>
      <c r="AD148" s="83"/>
      <c r="AE148" s="44">
        <f t="shared" si="36"/>
        <v>0</v>
      </c>
      <c r="AF148" s="81"/>
      <c r="AG148" s="82"/>
      <c r="AH148" s="83"/>
      <c r="AI148" s="44">
        <f t="shared" si="37"/>
        <v>0</v>
      </c>
      <c r="AJ148" s="81"/>
      <c r="AK148" s="82"/>
      <c r="AL148" s="83"/>
      <c r="AM148" s="44">
        <f t="shared" si="38"/>
        <v>0</v>
      </c>
      <c r="AN148" s="81"/>
      <c r="AO148" s="82"/>
      <c r="AP148" s="83"/>
      <c r="AQ148" s="44">
        <f t="shared" si="39"/>
        <v>0</v>
      </c>
      <c r="AR148" s="81"/>
      <c r="AS148" s="82"/>
      <c r="AT148" s="83"/>
      <c r="AU148" s="44">
        <f t="shared" si="40"/>
        <v>0</v>
      </c>
      <c r="AV148" s="81"/>
      <c r="AW148" s="82"/>
      <c r="AX148" s="83"/>
      <c r="AY148" s="44">
        <f t="shared" si="41"/>
        <v>0</v>
      </c>
      <c r="AZ148" s="81"/>
      <c r="BA148" s="82"/>
      <c r="BB148" s="83"/>
      <c r="BC148" s="44">
        <f t="shared" si="42"/>
        <v>0</v>
      </c>
      <c r="BD148" s="81"/>
      <c r="BE148" s="82"/>
      <c r="BF148" s="83"/>
      <c r="BG148" s="44">
        <f t="shared" si="43"/>
        <v>0</v>
      </c>
      <c r="BH148" s="81"/>
      <c r="BI148" s="82"/>
      <c r="BJ148" s="83"/>
      <c r="BK148" s="44">
        <f t="shared" si="44"/>
        <v>0</v>
      </c>
    </row>
    <row r="149" spans="1:63" ht="14.25" customHeight="1" x14ac:dyDescent="0.25">
      <c r="A149" s="41"/>
      <c r="B149" s="42"/>
      <c r="C149" s="42"/>
      <c r="D149" s="35">
        <v>115</v>
      </c>
      <c r="E149" s="84"/>
      <c r="F149" s="42"/>
      <c r="G149" s="48" t="str">
        <f t="shared" si="27"/>
        <v/>
      </c>
      <c r="H149" s="25" t="str">
        <f t="array" ref="H149">IF(I149="","",IFERROR(INDEX(Lid!$F:$F,MATCH($E149,Lid!$A:$A,0)),""))</f>
        <v/>
      </c>
      <c r="I149" s="93" t="str">
        <f t="shared" si="28"/>
        <v/>
      </c>
      <c r="J149" s="48" t="str">
        <f t="shared" si="29"/>
        <v/>
      </c>
      <c r="K149" s="25" t="str">
        <f t="array" ref="K149">IF(I149="","",IFERROR($D$6 &amp; " " &amp;INDEX(Lid!$B:$B,MATCH($E149,Lid!$A:$A,0)),""))</f>
        <v/>
      </c>
      <c r="L149" s="44" t="str">
        <f t="shared" si="30"/>
        <v/>
      </c>
      <c r="M149" s="44" t="str">
        <f t="shared" si="31"/>
        <v/>
      </c>
      <c r="N149" s="44" t="str">
        <f t="shared" si="32"/>
        <v/>
      </c>
      <c r="O149" s="42"/>
      <c r="P149" s="81"/>
      <c r="Q149" s="82"/>
      <c r="R149" s="83"/>
      <c r="S149" s="44">
        <f t="shared" si="33"/>
        <v>0</v>
      </c>
      <c r="T149" s="81"/>
      <c r="U149" s="82"/>
      <c r="V149" s="83"/>
      <c r="W149" s="44">
        <f t="shared" si="34"/>
        <v>0</v>
      </c>
      <c r="X149" s="81"/>
      <c r="Y149" s="82"/>
      <c r="Z149" s="83"/>
      <c r="AA149" s="44">
        <f t="shared" si="35"/>
        <v>0</v>
      </c>
      <c r="AB149" s="81"/>
      <c r="AC149" s="82"/>
      <c r="AD149" s="83"/>
      <c r="AE149" s="44">
        <f t="shared" si="36"/>
        <v>0</v>
      </c>
      <c r="AF149" s="81"/>
      <c r="AG149" s="82"/>
      <c r="AH149" s="83"/>
      <c r="AI149" s="44">
        <f t="shared" si="37"/>
        <v>0</v>
      </c>
      <c r="AJ149" s="81"/>
      <c r="AK149" s="82"/>
      <c r="AL149" s="83"/>
      <c r="AM149" s="44">
        <f t="shared" si="38"/>
        <v>0</v>
      </c>
      <c r="AN149" s="81"/>
      <c r="AO149" s="82"/>
      <c r="AP149" s="83"/>
      <c r="AQ149" s="44">
        <f t="shared" si="39"/>
        <v>0</v>
      </c>
      <c r="AR149" s="81"/>
      <c r="AS149" s="82"/>
      <c r="AT149" s="83"/>
      <c r="AU149" s="44">
        <f t="shared" si="40"/>
        <v>0</v>
      </c>
      <c r="AV149" s="81"/>
      <c r="AW149" s="82"/>
      <c r="AX149" s="83"/>
      <c r="AY149" s="44">
        <f t="shared" si="41"/>
        <v>0</v>
      </c>
      <c r="AZ149" s="81"/>
      <c r="BA149" s="82"/>
      <c r="BB149" s="83"/>
      <c r="BC149" s="44">
        <f t="shared" si="42"/>
        <v>0</v>
      </c>
      <c r="BD149" s="81"/>
      <c r="BE149" s="82"/>
      <c r="BF149" s="83"/>
      <c r="BG149" s="44">
        <f t="shared" si="43"/>
        <v>0</v>
      </c>
      <c r="BH149" s="81"/>
      <c r="BI149" s="82"/>
      <c r="BJ149" s="83"/>
      <c r="BK149" s="44">
        <f t="shared" si="44"/>
        <v>0</v>
      </c>
    </row>
    <row r="150" spans="1:63" ht="14.25" customHeight="1" x14ac:dyDescent="0.25">
      <c r="A150" s="41"/>
      <c r="B150" s="42"/>
      <c r="C150" s="42"/>
      <c r="D150" s="35">
        <v>116</v>
      </c>
      <c r="E150" s="84"/>
      <c r="F150" s="42"/>
      <c r="G150" s="48" t="str">
        <f t="shared" si="27"/>
        <v/>
      </c>
      <c r="H150" s="25" t="str">
        <f t="array" ref="H150">IF(I150="","",IFERROR(INDEX(Lid!$F:$F,MATCH($E150,Lid!$A:$A,0)),""))</f>
        <v/>
      </c>
      <c r="I150" s="93" t="str">
        <f t="shared" si="28"/>
        <v/>
      </c>
      <c r="J150" s="48" t="str">
        <f t="shared" si="29"/>
        <v/>
      </c>
      <c r="K150" s="25" t="str">
        <f t="array" ref="K150">IF(I150="","",IFERROR($D$6 &amp; " " &amp;INDEX(Lid!$B:$B,MATCH($E150,Lid!$A:$A,0)),""))</f>
        <v/>
      </c>
      <c r="L150" s="44" t="str">
        <f t="shared" si="30"/>
        <v/>
      </c>
      <c r="M150" s="44" t="str">
        <f t="shared" si="31"/>
        <v/>
      </c>
      <c r="N150" s="44" t="str">
        <f t="shared" si="32"/>
        <v/>
      </c>
      <c r="O150" s="42"/>
      <c r="P150" s="81"/>
      <c r="Q150" s="82"/>
      <c r="R150" s="83"/>
      <c r="S150" s="44">
        <f t="shared" si="33"/>
        <v>0</v>
      </c>
      <c r="T150" s="81"/>
      <c r="U150" s="82"/>
      <c r="V150" s="83"/>
      <c r="W150" s="44">
        <f t="shared" si="34"/>
        <v>0</v>
      </c>
      <c r="X150" s="81"/>
      <c r="Y150" s="82"/>
      <c r="Z150" s="83"/>
      <c r="AA150" s="44">
        <f t="shared" si="35"/>
        <v>0</v>
      </c>
      <c r="AB150" s="81"/>
      <c r="AC150" s="82"/>
      <c r="AD150" s="83"/>
      <c r="AE150" s="44">
        <f t="shared" si="36"/>
        <v>0</v>
      </c>
      <c r="AF150" s="81"/>
      <c r="AG150" s="82"/>
      <c r="AH150" s="83"/>
      <c r="AI150" s="44">
        <f t="shared" si="37"/>
        <v>0</v>
      </c>
      <c r="AJ150" s="81"/>
      <c r="AK150" s="82"/>
      <c r="AL150" s="83"/>
      <c r="AM150" s="44">
        <f t="shared" si="38"/>
        <v>0</v>
      </c>
      <c r="AN150" s="81"/>
      <c r="AO150" s="82"/>
      <c r="AP150" s="83"/>
      <c r="AQ150" s="44">
        <f t="shared" si="39"/>
        <v>0</v>
      </c>
      <c r="AR150" s="81"/>
      <c r="AS150" s="82"/>
      <c r="AT150" s="83"/>
      <c r="AU150" s="44">
        <f t="shared" si="40"/>
        <v>0</v>
      </c>
      <c r="AV150" s="81"/>
      <c r="AW150" s="82"/>
      <c r="AX150" s="83"/>
      <c r="AY150" s="44">
        <f t="shared" si="41"/>
        <v>0</v>
      </c>
      <c r="AZ150" s="81"/>
      <c r="BA150" s="82"/>
      <c r="BB150" s="83"/>
      <c r="BC150" s="44">
        <f t="shared" si="42"/>
        <v>0</v>
      </c>
      <c r="BD150" s="81"/>
      <c r="BE150" s="82"/>
      <c r="BF150" s="83"/>
      <c r="BG150" s="44">
        <f t="shared" si="43"/>
        <v>0</v>
      </c>
      <c r="BH150" s="81"/>
      <c r="BI150" s="82"/>
      <c r="BJ150" s="83"/>
      <c r="BK150" s="44">
        <f t="shared" si="44"/>
        <v>0</v>
      </c>
    </row>
    <row r="151" spans="1:63" ht="14.25" customHeight="1" x14ac:dyDescent="0.25">
      <c r="A151" s="41"/>
      <c r="B151" s="42"/>
      <c r="C151" s="42"/>
      <c r="D151" s="35">
        <v>117</v>
      </c>
      <c r="E151" s="84"/>
      <c r="F151" s="42"/>
      <c r="G151" s="48" t="str">
        <f t="shared" si="27"/>
        <v/>
      </c>
      <c r="H151" s="25" t="str">
        <f t="array" ref="H151">IF(I151="","",IFERROR(INDEX(Lid!$F:$F,MATCH($E151,Lid!$A:$A,0)),""))</f>
        <v/>
      </c>
      <c r="I151" s="93" t="str">
        <f t="shared" si="28"/>
        <v/>
      </c>
      <c r="J151" s="48" t="str">
        <f t="shared" si="29"/>
        <v/>
      </c>
      <c r="K151" s="25" t="str">
        <f t="array" ref="K151">IF(I151="","",IFERROR($D$6 &amp; " " &amp;INDEX(Lid!$B:$B,MATCH($E151,Lid!$A:$A,0)),""))</f>
        <v/>
      </c>
      <c r="L151" s="44" t="str">
        <f t="shared" si="30"/>
        <v/>
      </c>
      <c r="M151" s="44" t="str">
        <f t="shared" si="31"/>
        <v/>
      </c>
      <c r="N151" s="44" t="str">
        <f t="shared" si="32"/>
        <v/>
      </c>
      <c r="O151" s="42"/>
      <c r="P151" s="81"/>
      <c r="Q151" s="82"/>
      <c r="R151" s="83"/>
      <c r="S151" s="44">
        <f t="shared" si="33"/>
        <v>0</v>
      </c>
      <c r="T151" s="81"/>
      <c r="U151" s="82"/>
      <c r="V151" s="83"/>
      <c r="W151" s="44">
        <f t="shared" si="34"/>
        <v>0</v>
      </c>
      <c r="X151" s="81"/>
      <c r="Y151" s="82"/>
      <c r="Z151" s="83"/>
      <c r="AA151" s="44">
        <f t="shared" si="35"/>
        <v>0</v>
      </c>
      <c r="AB151" s="81"/>
      <c r="AC151" s="82"/>
      <c r="AD151" s="83"/>
      <c r="AE151" s="44">
        <f t="shared" si="36"/>
        <v>0</v>
      </c>
      <c r="AF151" s="81"/>
      <c r="AG151" s="82"/>
      <c r="AH151" s="83"/>
      <c r="AI151" s="44">
        <f t="shared" si="37"/>
        <v>0</v>
      </c>
      <c r="AJ151" s="81"/>
      <c r="AK151" s="82"/>
      <c r="AL151" s="83"/>
      <c r="AM151" s="44">
        <f t="shared" si="38"/>
        <v>0</v>
      </c>
      <c r="AN151" s="81"/>
      <c r="AO151" s="82"/>
      <c r="AP151" s="83"/>
      <c r="AQ151" s="44">
        <f t="shared" si="39"/>
        <v>0</v>
      </c>
      <c r="AR151" s="81"/>
      <c r="AS151" s="82"/>
      <c r="AT151" s="83"/>
      <c r="AU151" s="44">
        <f t="shared" si="40"/>
        <v>0</v>
      </c>
      <c r="AV151" s="81"/>
      <c r="AW151" s="82"/>
      <c r="AX151" s="83"/>
      <c r="AY151" s="44">
        <f t="shared" si="41"/>
        <v>0</v>
      </c>
      <c r="AZ151" s="81"/>
      <c r="BA151" s="82"/>
      <c r="BB151" s="83"/>
      <c r="BC151" s="44">
        <f t="shared" si="42"/>
        <v>0</v>
      </c>
      <c r="BD151" s="81"/>
      <c r="BE151" s="82"/>
      <c r="BF151" s="83"/>
      <c r="BG151" s="44">
        <f t="shared" si="43"/>
        <v>0</v>
      </c>
      <c r="BH151" s="81"/>
      <c r="BI151" s="82"/>
      <c r="BJ151" s="83"/>
      <c r="BK151" s="44">
        <f t="shared" si="44"/>
        <v>0</v>
      </c>
    </row>
    <row r="152" spans="1:63" ht="14.25" customHeight="1" x14ac:dyDescent="0.25">
      <c r="A152" s="41"/>
      <c r="B152" s="42"/>
      <c r="C152" s="42"/>
      <c r="D152" s="35">
        <v>118</v>
      </c>
      <c r="E152" s="84"/>
      <c r="F152" s="42"/>
      <c r="G152" s="48" t="str">
        <f t="shared" si="27"/>
        <v/>
      </c>
      <c r="H152" s="25" t="str">
        <f t="array" ref="H152">IF(I152="","",IFERROR(INDEX(Lid!$F:$F,MATCH($E152,Lid!$A:$A,0)),""))</f>
        <v/>
      </c>
      <c r="I152" s="93" t="str">
        <f t="shared" si="28"/>
        <v/>
      </c>
      <c r="J152" s="48" t="str">
        <f t="shared" si="29"/>
        <v/>
      </c>
      <c r="K152" s="25" t="str">
        <f t="array" ref="K152">IF(I152="","",IFERROR($D$6 &amp; " " &amp;INDEX(Lid!$B:$B,MATCH($E152,Lid!$A:$A,0)),""))</f>
        <v/>
      </c>
      <c r="L152" s="44" t="str">
        <f t="shared" si="30"/>
        <v/>
      </c>
      <c r="M152" s="44" t="str">
        <f t="shared" si="31"/>
        <v/>
      </c>
      <c r="N152" s="44" t="str">
        <f t="shared" si="32"/>
        <v/>
      </c>
      <c r="O152" s="42"/>
      <c r="P152" s="81"/>
      <c r="Q152" s="82"/>
      <c r="R152" s="83"/>
      <c r="S152" s="44">
        <f t="shared" si="33"/>
        <v>0</v>
      </c>
      <c r="T152" s="81"/>
      <c r="U152" s="82"/>
      <c r="V152" s="83"/>
      <c r="W152" s="44">
        <f t="shared" si="34"/>
        <v>0</v>
      </c>
      <c r="X152" s="81"/>
      <c r="Y152" s="82"/>
      <c r="Z152" s="83"/>
      <c r="AA152" s="44">
        <f t="shared" si="35"/>
        <v>0</v>
      </c>
      <c r="AB152" s="81"/>
      <c r="AC152" s="82"/>
      <c r="AD152" s="83"/>
      <c r="AE152" s="44">
        <f t="shared" si="36"/>
        <v>0</v>
      </c>
      <c r="AF152" s="81"/>
      <c r="AG152" s="82"/>
      <c r="AH152" s="83"/>
      <c r="AI152" s="44">
        <f t="shared" si="37"/>
        <v>0</v>
      </c>
      <c r="AJ152" s="81"/>
      <c r="AK152" s="82"/>
      <c r="AL152" s="83"/>
      <c r="AM152" s="44">
        <f t="shared" si="38"/>
        <v>0</v>
      </c>
      <c r="AN152" s="81"/>
      <c r="AO152" s="82"/>
      <c r="AP152" s="83"/>
      <c r="AQ152" s="44">
        <f t="shared" si="39"/>
        <v>0</v>
      </c>
      <c r="AR152" s="81"/>
      <c r="AS152" s="82"/>
      <c r="AT152" s="83"/>
      <c r="AU152" s="44">
        <f t="shared" si="40"/>
        <v>0</v>
      </c>
      <c r="AV152" s="81"/>
      <c r="AW152" s="82"/>
      <c r="AX152" s="83"/>
      <c r="AY152" s="44">
        <f t="shared" si="41"/>
        <v>0</v>
      </c>
      <c r="AZ152" s="81"/>
      <c r="BA152" s="82"/>
      <c r="BB152" s="83"/>
      <c r="BC152" s="44">
        <f t="shared" si="42"/>
        <v>0</v>
      </c>
      <c r="BD152" s="81"/>
      <c r="BE152" s="82"/>
      <c r="BF152" s="83"/>
      <c r="BG152" s="44">
        <f t="shared" si="43"/>
        <v>0</v>
      </c>
      <c r="BH152" s="81"/>
      <c r="BI152" s="82"/>
      <c r="BJ152" s="83"/>
      <c r="BK152" s="44">
        <f t="shared" si="44"/>
        <v>0</v>
      </c>
    </row>
    <row r="153" spans="1:63" ht="14.25" customHeight="1" x14ac:dyDescent="0.25">
      <c r="A153" s="41"/>
      <c r="B153" s="42"/>
      <c r="C153" s="42"/>
      <c r="D153" s="35">
        <v>119</v>
      </c>
      <c r="E153" s="84"/>
      <c r="F153" s="42"/>
      <c r="G153" s="48" t="str">
        <f t="shared" si="27"/>
        <v/>
      </c>
      <c r="H153" s="25" t="str">
        <f t="array" ref="H153">IF(I153="","",IFERROR(INDEX(Lid!$F:$F,MATCH($E153,Lid!$A:$A,0)),""))</f>
        <v/>
      </c>
      <c r="I153" s="93" t="str">
        <f t="shared" si="28"/>
        <v/>
      </c>
      <c r="J153" s="48" t="str">
        <f t="shared" si="29"/>
        <v/>
      </c>
      <c r="K153" s="25" t="str">
        <f t="array" ref="K153">IF(I153="","",IFERROR($D$6 &amp; " " &amp;INDEX(Lid!$B:$B,MATCH($E153,Lid!$A:$A,0)),""))</f>
        <v/>
      </c>
      <c r="L153" s="44" t="str">
        <f t="shared" si="30"/>
        <v/>
      </c>
      <c r="M153" s="44" t="str">
        <f t="shared" si="31"/>
        <v/>
      </c>
      <c r="N153" s="44" t="str">
        <f t="shared" si="32"/>
        <v/>
      </c>
      <c r="O153" s="42"/>
      <c r="P153" s="81"/>
      <c r="Q153" s="82"/>
      <c r="R153" s="83"/>
      <c r="S153" s="44">
        <f t="shared" si="33"/>
        <v>0</v>
      </c>
      <c r="T153" s="81"/>
      <c r="U153" s="82"/>
      <c r="V153" s="83"/>
      <c r="W153" s="44">
        <f t="shared" si="34"/>
        <v>0</v>
      </c>
      <c r="X153" s="81"/>
      <c r="Y153" s="82"/>
      <c r="Z153" s="83"/>
      <c r="AA153" s="44">
        <f t="shared" si="35"/>
        <v>0</v>
      </c>
      <c r="AB153" s="81"/>
      <c r="AC153" s="82"/>
      <c r="AD153" s="83"/>
      <c r="AE153" s="44">
        <f t="shared" si="36"/>
        <v>0</v>
      </c>
      <c r="AF153" s="81"/>
      <c r="AG153" s="82"/>
      <c r="AH153" s="83"/>
      <c r="AI153" s="44">
        <f t="shared" si="37"/>
        <v>0</v>
      </c>
      <c r="AJ153" s="81"/>
      <c r="AK153" s="82"/>
      <c r="AL153" s="83"/>
      <c r="AM153" s="44">
        <f t="shared" si="38"/>
        <v>0</v>
      </c>
      <c r="AN153" s="81"/>
      <c r="AO153" s="82"/>
      <c r="AP153" s="83"/>
      <c r="AQ153" s="44">
        <f t="shared" si="39"/>
        <v>0</v>
      </c>
      <c r="AR153" s="81"/>
      <c r="AS153" s="82"/>
      <c r="AT153" s="83"/>
      <c r="AU153" s="44">
        <f t="shared" si="40"/>
        <v>0</v>
      </c>
      <c r="AV153" s="81"/>
      <c r="AW153" s="82"/>
      <c r="AX153" s="83"/>
      <c r="AY153" s="44">
        <f t="shared" si="41"/>
        <v>0</v>
      </c>
      <c r="AZ153" s="81"/>
      <c r="BA153" s="82"/>
      <c r="BB153" s="83"/>
      <c r="BC153" s="44">
        <f t="shared" si="42"/>
        <v>0</v>
      </c>
      <c r="BD153" s="81"/>
      <c r="BE153" s="82"/>
      <c r="BF153" s="83"/>
      <c r="BG153" s="44">
        <f t="shared" si="43"/>
        <v>0</v>
      </c>
      <c r="BH153" s="81"/>
      <c r="BI153" s="82"/>
      <c r="BJ153" s="83"/>
      <c r="BK153" s="44">
        <f t="shared" si="44"/>
        <v>0</v>
      </c>
    </row>
    <row r="154" spans="1:63" ht="14.25" customHeight="1" x14ac:dyDescent="0.25">
      <c r="A154" s="41"/>
      <c r="B154" s="42"/>
      <c r="C154" s="42"/>
      <c r="D154" s="35">
        <v>120</v>
      </c>
      <c r="E154" s="84"/>
      <c r="F154" s="42"/>
      <c r="G154" s="48" t="str">
        <f t="shared" si="27"/>
        <v/>
      </c>
      <c r="H154" s="25" t="str">
        <f t="array" ref="H154">IF(I154="","",IFERROR(INDEX(Lid!$F:$F,MATCH($E154,Lid!$A:$A,0)),""))</f>
        <v/>
      </c>
      <c r="I154" s="93" t="str">
        <f t="shared" si="28"/>
        <v/>
      </c>
      <c r="J154" s="48" t="str">
        <f t="shared" si="29"/>
        <v/>
      </c>
      <c r="K154" s="25" t="str">
        <f t="array" ref="K154">IF(I154="","",IFERROR($D$6 &amp; " " &amp;INDEX(Lid!$B:$B,MATCH($E154,Lid!$A:$A,0)),""))</f>
        <v/>
      </c>
      <c r="L154" s="44" t="str">
        <f t="shared" si="30"/>
        <v/>
      </c>
      <c r="M154" s="44" t="str">
        <f t="shared" si="31"/>
        <v/>
      </c>
      <c r="N154" s="44" t="str">
        <f t="shared" si="32"/>
        <v/>
      </c>
      <c r="O154" s="42"/>
      <c r="P154" s="81"/>
      <c r="Q154" s="82"/>
      <c r="R154" s="83"/>
      <c r="S154" s="44">
        <f t="shared" si="33"/>
        <v>0</v>
      </c>
      <c r="T154" s="81"/>
      <c r="U154" s="82"/>
      <c r="V154" s="83"/>
      <c r="W154" s="44">
        <f t="shared" si="34"/>
        <v>0</v>
      </c>
      <c r="X154" s="81"/>
      <c r="Y154" s="82"/>
      <c r="Z154" s="83"/>
      <c r="AA154" s="44">
        <f t="shared" si="35"/>
        <v>0</v>
      </c>
      <c r="AB154" s="81"/>
      <c r="AC154" s="82"/>
      <c r="AD154" s="83"/>
      <c r="AE154" s="44">
        <f t="shared" si="36"/>
        <v>0</v>
      </c>
      <c r="AF154" s="81"/>
      <c r="AG154" s="82"/>
      <c r="AH154" s="83"/>
      <c r="AI154" s="44">
        <f t="shared" si="37"/>
        <v>0</v>
      </c>
      <c r="AJ154" s="81"/>
      <c r="AK154" s="82"/>
      <c r="AL154" s="83"/>
      <c r="AM154" s="44">
        <f t="shared" si="38"/>
        <v>0</v>
      </c>
      <c r="AN154" s="81"/>
      <c r="AO154" s="82"/>
      <c r="AP154" s="83"/>
      <c r="AQ154" s="44">
        <f t="shared" si="39"/>
        <v>0</v>
      </c>
      <c r="AR154" s="81"/>
      <c r="AS154" s="82"/>
      <c r="AT154" s="83"/>
      <c r="AU154" s="44">
        <f t="shared" si="40"/>
        <v>0</v>
      </c>
      <c r="AV154" s="81"/>
      <c r="AW154" s="82"/>
      <c r="AX154" s="83"/>
      <c r="AY154" s="44">
        <f t="shared" si="41"/>
        <v>0</v>
      </c>
      <c r="AZ154" s="81"/>
      <c r="BA154" s="82"/>
      <c r="BB154" s="83"/>
      <c r="BC154" s="44">
        <f t="shared" si="42"/>
        <v>0</v>
      </c>
      <c r="BD154" s="81"/>
      <c r="BE154" s="82"/>
      <c r="BF154" s="83"/>
      <c r="BG154" s="44">
        <f t="shared" si="43"/>
        <v>0</v>
      </c>
      <c r="BH154" s="81"/>
      <c r="BI154" s="82"/>
      <c r="BJ154" s="83"/>
      <c r="BK154" s="44">
        <f t="shared" si="44"/>
        <v>0</v>
      </c>
    </row>
    <row r="155" spans="1:63" ht="14.25" customHeight="1" x14ac:dyDescent="0.25">
      <c r="A155" s="41"/>
      <c r="B155" s="42"/>
      <c r="C155" s="42"/>
      <c r="D155" s="35">
        <v>121</v>
      </c>
      <c r="E155" s="84"/>
      <c r="F155" s="42"/>
      <c r="G155" s="48" t="str">
        <f t="shared" si="27"/>
        <v/>
      </c>
      <c r="H155" s="25" t="str">
        <f t="array" ref="H155">IF(I155="","",IFERROR(INDEX(Lid!$F:$F,MATCH($E155,Lid!$A:$A,0)),""))</f>
        <v/>
      </c>
      <c r="I155" s="93" t="str">
        <f t="shared" si="28"/>
        <v/>
      </c>
      <c r="J155" s="48" t="str">
        <f t="shared" si="29"/>
        <v/>
      </c>
      <c r="K155" s="25" t="str">
        <f t="array" ref="K155">IF(I155="","",IFERROR($D$6 &amp; " " &amp;INDEX(Lid!$B:$B,MATCH($E155,Lid!$A:$A,0)),""))</f>
        <v/>
      </c>
      <c r="L155" s="44" t="str">
        <f t="shared" si="30"/>
        <v/>
      </c>
      <c r="M155" s="44" t="str">
        <f t="shared" si="31"/>
        <v/>
      </c>
      <c r="N155" s="44" t="str">
        <f t="shared" si="32"/>
        <v/>
      </c>
      <c r="O155" s="42"/>
      <c r="P155" s="81"/>
      <c r="Q155" s="82"/>
      <c r="R155" s="83"/>
      <c r="S155" s="44">
        <f t="shared" si="33"/>
        <v>0</v>
      </c>
      <c r="T155" s="81"/>
      <c r="U155" s="82"/>
      <c r="V155" s="83"/>
      <c r="W155" s="44">
        <f t="shared" si="34"/>
        <v>0</v>
      </c>
      <c r="X155" s="81"/>
      <c r="Y155" s="82"/>
      <c r="Z155" s="83"/>
      <c r="AA155" s="44">
        <f t="shared" si="35"/>
        <v>0</v>
      </c>
      <c r="AB155" s="81"/>
      <c r="AC155" s="82"/>
      <c r="AD155" s="83"/>
      <c r="AE155" s="44">
        <f t="shared" si="36"/>
        <v>0</v>
      </c>
      <c r="AF155" s="81"/>
      <c r="AG155" s="82"/>
      <c r="AH155" s="83"/>
      <c r="AI155" s="44">
        <f t="shared" si="37"/>
        <v>0</v>
      </c>
      <c r="AJ155" s="81"/>
      <c r="AK155" s="82"/>
      <c r="AL155" s="83"/>
      <c r="AM155" s="44">
        <f t="shared" si="38"/>
        <v>0</v>
      </c>
      <c r="AN155" s="81"/>
      <c r="AO155" s="82"/>
      <c r="AP155" s="83"/>
      <c r="AQ155" s="44">
        <f t="shared" si="39"/>
        <v>0</v>
      </c>
      <c r="AR155" s="81"/>
      <c r="AS155" s="82"/>
      <c r="AT155" s="83"/>
      <c r="AU155" s="44">
        <f t="shared" si="40"/>
        <v>0</v>
      </c>
      <c r="AV155" s="81"/>
      <c r="AW155" s="82"/>
      <c r="AX155" s="83"/>
      <c r="AY155" s="44">
        <f t="shared" si="41"/>
        <v>0</v>
      </c>
      <c r="AZ155" s="81"/>
      <c r="BA155" s="82"/>
      <c r="BB155" s="83"/>
      <c r="BC155" s="44">
        <f t="shared" si="42"/>
        <v>0</v>
      </c>
      <c r="BD155" s="81"/>
      <c r="BE155" s="82"/>
      <c r="BF155" s="83"/>
      <c r="BG155" s="44">
        <f t="shared" si="43"/>
        <v>0</v>
      </c>
      <c r="BH155" s="81"/>
      <c r="BI155" s="82"/>
      <c r="BJ155" s="83"/>
      <c r="BK155" s="44">
        <f t="shared" si="44"/>
        <v>0</v>
      </c>
    </row>
    <row r="156" spans="1:63" ht="14.25" customHeight="1" x14ac:dyDescent="0.25">
      <c r="A156" s="41"/>
      <c r="B156" s="42"/>
      <c r="C156" s="42"/>
      <c r="D156" s="35">
        <v>122</v>
      </c>
      <c r="E156" s="84"/>
      <c r="F156" s="42"/>
      <c r="G156" s="48" t="str">
        <f t="shared" si="27"/>
        <v/>
      </c>
      <c r="H156" s="25" t="str">
        <f t="array" ref="H156">IF(I156="","",IFERROR(INDEX(Lid!$F:$F,MATCH($E156,Lid!$A:$A,0)),""))</f>
        <v/>
      </c>
      <c r="I156" s="93" t="str">
        <f t="shared" si="28"/>
        <v/>
      </c>
      <c r="J156" s="48" t="str">
        <f t="shared" si="29"/>
        <v/>
      </c>
      <c r="K156" s="25" t="str">
        <f t="array" ref="K156">IF(I156="","",IFERROR($D$6 &amp; " " &amp;INDEX(Lid!$B:$B,MATCH($E156,Lid!$A:$A,0)),""))</f>
        <v/>
      </c>
      <c r="L156" s="44" t="str">
        <f t="shared" si="30"/>
        <v/>
      </c>
      <c r="M156" s="44" t="str">
        <f t="shared" si="31"/>
        <v/>
      </c>
      <c r="N156" s="44" t="str">
        <f t="shared" si="32"/>
        <v/>
      </c>
      <c r="O156" s="42"/>
      <c r="P156" s="81"/>
      <c r="Q156" s="82"/>
      <c r="R156" s="83"/>
      <c r="S156" s="44">
        <f t="shared" si="33"/>
        <v>0</v>
      </c>
      <c r="T156" s="81"/>
      <c r="U156" s="82"/>
      <c r="V156" s="83"/>
      <c r="W156" s="44">
        <f t="shared" si="34"/>
        <v>0</v>
      </c>
      <c r="X156" s="81"/>
      <c r="Y156" s="82"/>
      <c r="Z156" s="83"/>
      <c r="AA156" s="44">
        <f t="shared" si="35"/>
        <v>0</v>
      </c>
      <c r="AB156" s="81"/>
      <c r="AC156" s="82"/>
      <c r="AD156" s="83"/>
      <c r="AE156" s="44">
        <f t="shared" si="36"/>
        <v>0</v>
      </c>
      <c r="AF156" s="81"/>
      <c r="AG156" s="82"/>
      <c r="AH156" s="83"/>
      <c r="AI156" s="44">
        <f t="shared" si="37"/>
        <v>0</v>
      </c>
      <c r="AJ156" s="81"/>
      <c r="AK156" s="82"/>
      <c r="AL156" s="83"/>
      <c r="AM156" s="44">
        <f t="shared" si="38"/>
        <v>0</v>
      </c>
      <c r="AN156" s="81"/>
      <c r="AO156" s="82"/>
      <c r="AP156" s="83"/>
      <c r="AQ156" s="44">
        <f t="shared" si="39"/>
        <v>0</v>
      </c>
      <c r="AR156" s="81"/>
      <c r="AS156" s="82"/>
      <c r="AT156" s="83"/>
      <c r="AU156" s="44">
        <f t="shared" si="40"/>
        <v>0</v>
      </c>
      <c r="AV156" s="81"/>
      <c r="AW156" s="82"/>
      <c r="AX156" s="83"/>
      <c r="AY156" s="44">
        <f t="shared" si="41"/>
        <v>0</v>
      </c>
      <c r="AZ156" s="81"/>
      <c r="BA156" s="82"/>
      <c r="BB156" s="83"/>
      <c r="BC156" s="44">
        <f t="shared" si="42"/>
        <v>0</v>
      </c>
      <c r="BD156" s="81"/>
      <c r="BE156" s="82"/>
      <c r="BF156" s="83"/>
      <c r="BG156" s="44">
        <f t="shared" si="43"/>
        <v>0</v>
      </c>
      <c r="BH156" s="81"/>
      <c r="BI156" s="82"/>
      <c r="BJ156" s="83"/>
      <c r="BK156" s="44">
        <f t="shared" si="44"/>
        <v>0</v>
      </c>
    </row>
    <row r="157" spans="1:63" ht="14.25" customHeight="1" x14ac:dyDescent="0.25">
      <c r="A157" s="41"/>
      <c r="B157" s="42"/>
      <c r="C157" s="42"/>
      <c r="D157" s="35">
        <v>123</v>
      </c>
      <c r="E157" s="84"/>
      <c r="F157" s="42"/>
      <c r="G157" s="48" t="str">
        <f t="shared" si="27"/>
        <v/>
      </c>
      <c r="H157" s="25" t="str">
        <f t="array" ref="H157">IF(I157="","",IFERROR(INDEX(Lid!$F:$F,MATCH($E157,Lid!$A:$A,0)),""))</f>
        <v/>
      </c>
      <c r="I157" s="93" t="str">
        <f t="shared" si="28"/>
        <v/>
      </c>
      <c r="J157" s="48" t="str">
        <f t="shared" si="29"/>
        <v/>
      </c>
      <c r="K157" s="25" t="str">
        <f t="array" ref="K157">IF(I157="","",IFERROR($D$6 &amp; " " &amp;INDEX(Lid!$B:$B,MATCH($E157,Lid!$A:$A,0)),""))</f>
        <v/>
      </c>
      <c r="L157" s="44" t="str">
        <f t="shared" si="30"/>
        <v/>
      </c>
      <c r="M157" s="44" t="str">
        <f t="shared" si="31"/>
        <v/>
      </c>
      <c r="N157" s="44" t="str">
        <f t="shared" si="32"/>
        <v/>
      </c>
      <c r="O157" s="42"/>
      <c r="P157" s="81"/>
      <c r="Q157" s="82"/>
      <c r="R157" s="83"/>
      <c r="S157" s="44">
        <f t="shared" si="33"/>
        <v>0</v>
      </c>
      <c r="T157" s="81"/>
      <c r="U157" s="82"/>
      <c r="V157" s="83"/>
      <c r="W157" s="44">
        <f t="shared" si="34"/>
        <v>0</v>
      </c>
      <c r="X157" s="81"/>
      <c r="Y157" s="82"/>
      <c r="Z157" s="83"/>
      <c r="AA157" s="44">
        <f t="shared" si="35"/>
        <v>0</v>
      </c>
      <c r="AB157" s="81"/>
      <c r="AC157" s="82"/>
      <c r="AD157" s="83"/>
      <c r="AE157" s="44">
        <f t="shared" si="36"/>
        <v>0</v>
      </c>
      <c r="AF157" s="81"/>
      <c r="AG157" s="82"/>
      <c r="AH157" s="83"/>
      <c r="AI157" s="44">
        <f t="shared" si="37"/>
        <v>0</v>
      </c>
      <c r="AJ157" s="81"/>
      <c r="AK157" s="82"/>
      <c r="AL157" s="83"/>
      <c r="AM157" s="44">
        <f t="shared" si="38"/>
        <v>0</v>
      </c>
      <c r="AN157" s="81"/>
      <c r="AO157" s="82"/>
      <c r="AP157" s="83"/>
      <c r="AQ157" s="44">
        <f t="shared" si="39"/>
        <v>0</v>
      </c>
      <c r="AR157" s="81"/>
      <c r="AS157" s="82"/>
      <c r="AT157" s="83"/>
      <c r="AU157" s="44">
        <f t="shared" si="40"/>
        <v>0</v>
      </c>
      <c r="AV157" s="81"/>
      <c r="AW157" s="82"/>
      <c r="AX157" s="83"/>
      <c r="AY157" s="44">
        <f t="shared" si="41"/>
        <v>0</v>
      </c>
      <c r="AZ157" s="81"/>
      <c r="BA157" s="82"/>
      <c r="BB157" s="83"/>
      <c r="BC157" s="44">
        <f t="shared" si="42"/>
        <v>0</v>
      </c>
      <c r="BD157" s="81"/>
      <c r="BE157" s="82"/>
      <c r="BF157" s="83"/>
      <c r="BG157" s="44">
        <f t="shared" si="43"/>
        <v>0</v>
      </c>
      <c r="BH157" s="81"/>
      <c r="BI157" s="82"/>
      <c r="BJ157" s="83"/>
      <c r="BK157" s="44">
        <f t="shared" si="44"/>
        <v>0</v>
      </c>
    </row>
    <row r="158" spans="1:63" ht="14.25" customHeight="1" x14ac:dyDescent="0.25">
      <c r="A158" s="41"/>
      <c r="B158" s="42"/>
      <c r="C158" s="42"/>
      <c r="D158" s="35">
        <v>124</v>
      </c>
      <c r="E158" s="84"/>
      <c r="F158" s="42"/>
      <c r="G158" s="48" t="str">
        <f t="shared" si="27"/>
        <v/>
      </c>
      <c r="H158" s="25" t="str">
        <f t="array" ref="H158">IF(I158="","",IFERROR(INDEX(Lid!$F:$F,MATCH($E158,Lid!$A:$A,0)),""))</f>
        <v/>
      </c>
      <c r="I158" s="93" t="str">
        <f t="shared" si="28"/>
        <v/>
      </c>
      <c r="J158" s="48" t="str">
        <f t="shared" si="29"/>
        <v/>
      </c>
      <c r="K158" s="25" t="str">
        <f t="array" ref="K158">IF(I158="","",IFERROR($D$6 &amp; " " &amp;INDEX(Lid!$B:$B,MATCH($E158,Lid!$A:$A,0)),""))</f>
        <v/>
      </c>
      <c r="L158" s="44" t="str">
        <f t="shared" si="30"/>
        <v/>
      </c>
      <c r="M158" s="44" t="str">
        <f t="shared" si="31"/>
        <v/>
      </c>
      <c r="N158" s="44" t="str">
        <f t="shared" si="32"/>
        <v/>
      </c>
      <c r="O158" s="42"/>
      <c r="P158" s="81"/>
      <c r="Q158" s="82"/>
      <c r="R158" s="83"/>
      <c r="S158" s="44">
        <f t="shared" si="33"/>
        <v>0</v>
      </c>
      <c r="T158" s="81"/>
      <c r="U158" s="82"/>
      <c r="V158" s="83"/>
      <c r="W158" s="44">
        <f t="shared" si="34"/>
        <v>0</v>
      </c>
      <c r="X158" s="81"/>
      <c r="Y158" s="82"/>
      <c r="Z158" s="83"/>
      <c r="AA158" s="44">
        <f t="shared" si="35"/>
        <v>0</v>
      </c>
      <c r="AB158" s="81"/>
      <c r="AC158" s="82"/>
      <c r="AD158" s="83"/>
      <c r="AE158" s="44">
        <f t="shared" si="36"/>
        <v>0</v>
      </c>
      <c r="AF158" s="81"/>
      <c r="AG158" s="82"/>
      <c r="AH158" s="83"/>
      <c r="AI158" s="44">
        <f t="shared" si="37"/>
        <v>0</v>
      </c>
      <c r="AJ158" s="81"/>
      <c r="AK158" s="82"/>
      <c r="AL158" s="83"/>
      <c r="AM158" s="44">
        <f t="shared" si="38"/>
        <v>0</v>
      </c>
      <c r="AN158" s="81"/>
      <c r="AO158" s="82"/>
      <c r="AP158" s="83"/>
      <c r="AQ158" s="44">
        <f t="shared" si="39"/>
        <v>0</v>
      </c>
      <c r="AR158" s="81"/>
      <c r="AS158" s="82"/>
      <c r="AT158" s="83"/>
      <c r="AU158" s="44">
        <f t="shared" si="40"/>
        <v>0</v>
      </c>
      <c r="AV158" s="81"/>
      <c r="AW158" s="82"/>
      <c r="AX158" s="83"/>
      <c r="AY158" s="44">
        <f t="shared" si="41"/>
        <v>0</v>
      </c>
      <c r="AZ158" s="81"/>
      <c r="BA158" s="82"/>
      <c r="BB158" s="83"/>
      <c r="BC158" s="44">
        <f t="shared" si="42"/>
        <v>0</v>
      </c>
      <c r="BD158" s="81"/>
      <c r="BE158" s="82"/>
      <c r="BF158" s="83"/>
      <c r="BG158" s="44">
        <f t="shared" si="43"/>
        <v>0</v>
      </c>
      <c r="BH158" s="81"/>
      <c r="BI158" s="82"/>
      <c r="BJ158" s="83"/>
      <c r="BK158" s="44">
        <f t="shared" si="44"/>
        <v>0</v>
      </c>
    </row>
    <row r="159" spans="1:63" ht="14.25" customHeight="1" x14ac:dyDescent="0.25">
      <c r="A159" s="41"/>
      <c r="B159" s="42"/>
      <c r="C159" s="42"/>
      <c r="D159" s="35">
        <v>125</v>
      </c>
      <c r="E159" s="84"/>
      <c r="F159" s="42"/>
      <c r="G159" s="48" t="str">
        <f t="shared" si="27"/>
        <v/>
      </c>
      <c r="H159" s="25" t="str">
        <f t="array" ref="H159">IF(I159="","",IFERROR(INDEX(Lid!$F:$F,MATCH($E159,Lid!$A:$A,0)),""))</f>
        <v/>
      </c>
      <c r="I159" s="93" t="str">
        <f t="shared" si="28"/>
        <v/>
      </c>
      <c r="J159" s="48" t="str">
        <f t="shared" si="29"/>
        <v/>
      </c>
      <c r="K159" s="25" t="str">
        <f t="array" ref="K159">IF(I159="","",IFERROR($D$6 &amp; " " &amp;INDEX(Lid!$B:$B,MATCH($E159,Lid!$A:$A,0)),""))</f>
        <v/>
      </c>
      <c r="L159" s="44" t="str">
        <f t="shared" si="30"/>
        <v/>
      </c>
      <c r="M159" s="44" t="str">
        <f t="shared" si="31"/>
        <v/>
      </c>
      <c r="N159" s="44" t="str">
        <f t="shared" si="32"/>
        <v/>
      </c>
      <c r="O159" s="42"/>
      <c r="P159" s="81"/>
      <c r="Q159" s="82"/>
      <c r="R159" s="83"/>
      <c r="S159" s="44">
        <f t="shared" si="33"/>
        <v>0</v>
      </c>
      <c r="T159" s="81"/>
      <c r="U159" s="82"/>
      <c r="V159" s="83"/>
      <c r="W159" s="44">
        <f t="shared" si="34"/>
        <v>0</v>
      </c>
      <c r="X159" s="81"/>
      <c r="Y159" s="82"/>
      <c r="Z159" s="83"/>
      <c r="AA159" s="44">
        <f t="shared" si="35"/>
        <v>0</v>
      </c>
      <c r="AB159" s="81"/>
      <c r="AC159" s="82"/>
      <c r="AD159" s="83"/>
      <c r="AE159" s="44">
        <f t="shared" si="36"/>
        <v>0</v>
      </c>
      <c r="AF159" s="81"/>
      <c r="AG159" s="82"/>
      <c r="AH159" s="83"/>
      <c r="AI159" s="44">
        <f t="shared" si="37"/>
        <v>0</v>
      </c>
      <c r="AJ159" s="81"/>
      <c r="AK159" s="82"/>
      <c r="AL159" s="83"/>
      <c r="AM159" s="44">
        <f t="shared" si="38"/>
        <v>0</v>
      </c>
      <c r="AN159" s="81"/>
      <c r="AO159" s="82"/>
      <c r="AP159" s="83"/>
      <c r="AQ159" s="44">
        <f t="shared" si="39"/>
        <v>0</v>
      </c>
      <c r="AR159" s="81"/>
      <c r="AS159" s="82"/>
      <c r="AT159" s="83"/>
      <c r="AU159" s="44">
        <f t="shared" si="40"/>
        <v>0</v>
      </c>
      <c r="AV159" s="81"/>
      <c r="AW159" s="82"/>
      <c r="AX159" s="83"/>
      <c r="AY159" s="44">
        <f t="shared" si="41"/>
        <v>0</v>
      </c>
      <c r="AZ159" s="81"/>
      <c r="BA159" s="82"/>
      <c r="BB159" s="83"/>
      <c r="BC159" s="44">
        <f t="shared" si="42"/>
        <v>0</v>
      </c>
      <c r="BD159" s="81"/>
      <c r="BE159" s="82"/>
      <c r="BF159" s="83"/>
      <c r="BG159" s="44">
        <f t="shared" si="43"/>
        <v>0</v>
      </c>
      <c r="BH159" s="81"/>
      <c r="BI159" s="82"/>
      <c r="BJ159" s="83"/>
      <c r="BK159" s="44">
        <f t="shared" si="44"/>
        <v>0</v>
      </c>
    </row>
    <row r="160" spans="1:63" ht="14.25" customHeight="1" x14ac:dyDescent="0.25">
      <c r="A160" s="41"/>
      <c r="B160" s="42"/>
      <c r="C160" s="42"/>
      <c r="D160" s="35">
        <v>126</v>
      </c>
      <c r="E160" s="84"/>
      <c r="F160" s="42"/>
      <c r="G160" s="48" t="str">
        <f t="shared" si="27"/>
        <v/>
      </c>
      <c r="H160" s="25" t="str">
        <f t="array" ref="H160">IF(I160="","",IFERROR(INDEX(Lid!$F:$F,MATCH($E160,Lid!$A:$A,0)),""))</f>
        <v/>
      </c>
      <c r="I160" s="93" t="str">
        <f t="shared" si="28"/>
        <v/>
      </c>
      <c r="J160" s="48" t="str">
        <f t="shared" si="29"/>
        <v/>
      </c>
      <c r="K160" s="25" t="str">
        <f t="array" ref="K160">IF(I160="","",IFERROR($D$6 &amp; " " &amp;INDEX(Lid!$B:$B,MATCH($E160,Lid!$A:$A,0)),""))</f>
        <v/>
      </c>
      <c r="L160" s="44" t="str">
        <f t="shared" si="30"/>
        <v/>
      </c>
      <c r="M160" s="44" t="str">
        <f t="shared" si="31"/>
        <v/>
      </c>
      <c r="N160" s="44" t="str">
        <f t="shared" si="32"/>
        <v/>
      </c>
      <c r="O160" s="42"/>
      <c r="P160" s="81"/>
      <c r="Q160" s="82"/>
      <c r="R160" s="83"/>
      <c r="S160" s="44">
        <f t="shared" si="33"/>
        <v>0</v>
      </c>
      <c r="T160" s="81"/>
      <c r="U160" s="82"/>
      <c r="V160" s="83"/>
      <c r="W160" s="44">
        <f t="shared" si="34"/>
        <v>0</v>
      </c>
      <c r="X160" s="81"/>
      <c r="Y160" s="82"/>
      <c r="Z160" s="83"/>
      <c r="AA160" s="44">
        <f t="shared" si="35"/>
        <v>0</v>
      </c>
      <c r="AB160" s="81"/>
      <c r="AC160" s="82"/>
      <c r="AD160" s="83"/>
      <c r="AE160" s="44">
        <f t="shared" si="36"/>
        <v>0</v>
      </c>
      <c r="AF160" s="81"/>
      <c r="AG160" s="82"/>
      <c r="AH160" s="83"/>
      <c r="AI160" s="44">
        <f t="shared" si="37"/>
        <v>0</v>
      </c>
      <c r="AJ160" s="81"/>
      <c r="AK160" s="82"/>
      <c r="AL160" s="83"/>
      <c r="AM160" s="44">
        <f t="shared" si="38"/>
        <v>0</v>
      </c>
      <c r="AN160" s="81"/>
      <c r="AO160" s="82"/>
      <c r="AP160" s="83"/>
      <c r="AQ160" s="44">
        <f t="shared" si="39"/>
        <v>0</v>
      </c>
      <c r="AR160" s="81"/>
      <c r="AS160" s="82"/>
      <c r="AT160" s="83"/>
      <c r="AU160" s="44">
        <f t="shared" si="40"/>
        <v>0</v>
      </c>
      <c r="AV160" s="81"/>
      <c r="AW160" s="82"/>
      <c r="AX160" s="83"/>
      <c r="AY160" s="44">
        <f t="shared" si="41"/>
        <v>0</v>
      </c>
      <c r="AZ160" s="81"/>
      <c r="BA160" s="82"/>
      <c r="BB160" s="83"/>
      <c r="BC160" s="44">
        <f t="shared" si="42"/>
        <v>0</v>
      </c>
      <c r="BD160" s="81"/>
      <c r="BE160" s="82"/>
      <c r="BF160" s="83"/>
      <c r="BG160" s="44">
        <f t="shared" si="43"/>
        <v>0</v>
      </c>
      <c r="BH160" s="81"/>
      <c r="BI160" s="82"/>
      <c r="BJ160" s="83"/>
      <c r="BK160" s="44">
        <f t="shared" si="44"/>
        <v>0</v>
      </c>
    </row>
    <row r="161" spans="1:63" ht="14.25" customHeight="1" x14ac:dyDescent="0.25">
      <c r="A161" s="41"/>
      <c r="B161" s="42"/>
      <c r="C161" s="42"/>
      <c r="D161" s="35">
        <v>127</v>
      </c>
      <c r="E161" s="84"/>
      <c r="F161" s="42"/>
      <c r="G161" s="48" t="str">
        <f t="shared" si="27"/>
        <v/>
      </c>
      <c r="H161" s="25" t="str">
        <f t="array" ref="H161">IF(I161="","",IFERROR(INDEX(Lid!$F:$F,MATCH($E161,Lid!$A:$A,0)),""))</f>
        <v/>
      </c>
      <c r="I161" s="93" t="str">
        <f t="shared" si="28"/>
        <v/>
      </c>
      <c r="J161" s="48" t="str">
        <f t="shared" si="29"/>
        <v/>
      </c>
      <c r="K161" s="25" t="str">
        <f t="array" ref="K161">IF(I161="","",IFERROR($D$6 &amp; " " &amp;INDEX(Lid!$B:$B,MATCH($E161,Lid!$A:$A,0)),""))</f>
        <v/>
      </c>
      <c r="L161" s="44" t="str">
        <f t="shared" si="30"/>
        <v/>
      </c>
      <c r="M161" s="44" t="str">
        <f t="shared" si="31"/>
        <v/>
      </c>
      <c r="N161" s="44" t="str">
        <f t="shared" si="32"/>
        <v/>
      </c>
      <c r="O161" s="42"/>
      <c r="P161" s="81"/>
      <c r="Q161" s="82"/>
      <c r="R161" s="83"/>
      <c r="S161" s="44">
        <f t="shared" si="33"/>
        <v>0</v>
      </c>
      <c r="T161" s="81"/>
      <c r="U161" s="82"/>
      <c r="V161" s="83"/>
      <c r="W161" s="44">
        <f t="shared" si="34"/>
        <v>0</v>
      </c>
      <c r="X161" s="81"/>
      <c r="Y161" s="82"/>
      <c r="Z161" s="83"/>
      <c r="AA161" s="44">
        <f t="shared" si="35"/>
        <v>0</v>
      </c>
      <c r="AB161" s="81"/>
      <c r="AC161" s="82"/>
      <c r="AD161" s="83"/>
      <c r="AE161" s="44">
        <f t="shared" si="36"/>
        <v>0</v>
      </c>
      <c r="AF161" s="81"/>
      <c r="AG161" s="82"/>
      <c r="AH161" s="83"/>
      <c r="AI161" s="44">
        <f t="shared" si="37"/>
        <v>0</v>
      </c>
      <c r="AJ161" s="81"/>
      <c r="AK161" s="82"/>
      <c r="AL161" s="83"/>
      <c r="AM161" s="44">
        <f t="shared" si="38"/>
        <v>0</v>
      </c>
      <c r="AN161" s="81"/>
      <c r="AO161" s="82"/>
      <c r="AP161" s="83"/>
      <c r="AQ161" s="44">
        <f t="shared" si="39"/>
        <v>0</v>
      </c>
      <c r="AR161" s="81"/>
      <c r="AS161" s="82"/>
      <c r="AT161" s="83"/>
      <c r="AU161" s="44">
        <f t="shared" si="40"/>
        <v>0</v>
      </c>
      <c r="AV161" s="81"/>
      <c r="AW161" s="82"/>
      <c r="AX161" s="83"/>
      <c r="AY161" s="44">
        <f t="shared" si="41"/>
        <v>0</v>
      </c>
      <c r="AZ161" s="81"/>
      <c r="BA161" s="82"/>
      <c r="BB161" s="83"/>
      <c r="BC161" s="44">
        <f t="shared" si="42"/>
        <v>0</v>
      </c>
      <c r="BD161" s="81"/>
      <c r="BE161" s="82"/>
      <c r="BF161" s="83"/>
      <c r="BG161" s="44">
        <f t="shared" si="43"/>
        <v>0</v>
      </c>
      <c r="BH161" s="81"/>
      <c r="BI161" s="82"/>
      <c r="BJ161" s="83"/>
      <c r="BK161" s="44">
        <f t="shared" si="44"/>
        <v>0</v>
      </c>
    </row>
    <row r="162" spans="1:63" ht="14.25" customHeight="1" x14ac:dyDescent="0.25">
      <c r="A162" s="41"/>
      <c r="B162" s="42"/>
      <c r="C162" s="42"/>
      <c r="D162" s="35">
        <v>128</v>
      </c>
      <c r="E162" s="84"/>
      <c r="F162" s="42"/>
      <c r="G162" s="48" t="str">
        <f t="shared" si="27"/>
        <v/>
      </c>
      <c r="H162" s="25" t="str">
        <f t="array" ref="H162">IF(I162="","",IFERROR(INDEX(Lid!$F:$F,MATCH($E162,Lid!$A:$A,0)),""))</f>
        <v/>
      </c>
      <c r="I162" s="93" t="str">
        <f t="shared" si="28"/>
        <v/>
      </c>
      <c r="J162" s="48" t="str">
        <f t="shared" si="29"/>
        <v/>
      </c>
      <c r="K162" s="25" t="str">
        <f t="array" ref="K162">IF(I162="","",IFERROR($D$6 &amp; " " &amp;INDEX(Lid!$B:$B,MATCH($E162,Lid!$A:$A,0)),""))</f>
        <v/>
      </c>
      <c r="L162" s="44" t="str">
        <f t="shared" si="30"/>
        <v/>
      </c>
      <c r="M162" s="44" t="str">
        <f t="shared" si="31"/>
        <v/>
      </c>
      <c r="N162" s="44" t="str">
        <f t="shared" si="32"/>
        <v/>
      </c>
      <c r="O162" s="42"/>
      <c r="P162" s="81"/>
      <c r="Q162" s="82"/>
      <c r="R162" s="83"/>
      <c r="S162" s="44">
        <f t="shared" si="33"/>
        <v>0</v>
      </c>
      <c r="T162" s="81"/>
      <c r="U162" s="82"/>
      <c r="V162" s="83"/>
      <c r="W162" s="44">
        <f t="shared" si="34"/>
        <v>0</v>
      </c>
      <c r="X162" s="81"/>
      <c r="Y162" s="82"/>
      <c r="Z162" s="83"/>
      <c r="AA162" s="44">
        <f t="shared" si="35"/>
        <v>0</v>
      </c>
      <c r="AB162" s="81"/>
      <c r="AC162" s="82"/>
      <c r="AD162" s="83"/>
      <c r="AE162" s="44">
        <f t="shared" si="36"/>
        <v>0</v>
      </c>
      <c r="AF162" s="81"/>
      <c r="AG162" s="82"/>
      <c r="AH162" s="83"/>
      <c r="AI162" s="44">
        <f t="shared" si="37"/>
        <v>0</v>
      </c>
      <c r="AJ162" s="81"/>
      <c r="AK162" s="82"/>
      <c r="AL162" s="83"/>
      <c r="AM162" s="44">
        <f t="shared" si="38"/>
        <v>0</v>
      </c>
      <c r="AN162" s="81"/>
      <c r="AO162" s="82"/>
      <c r="AP162" s="83"/>
      <c r="AQ162" s="44">
        <f t="shared" si="39"/>
        <v>0</v>
      </c>
      <c r="AR162" s="81"/>
      <c r="AS162" s="82"/>
      <c r="AT162" s="83"/>
      <c r="AU162" s="44">
        <f t="shared" si="40"/>
        <v>0</v>
      </c>
      <c r="AV162" s="81"/>
      <c r="AW162" s="82"/>
      <c r="AX162" s="83"/>
      <c r="AY162" s="44">
        <f t="shared" si="41"/>
        <v>0</v>
      </c>
      <c r="AZ162" s="81"/>
      <c r="BA162" s="82"/>
      <c r="BB162" s="83"/>
      <c r="BC162" s="44">
        <f t="shared" si="42"/>
        <v>0</v>
      </c>
      <c r="BD162" s="81"/>
      <c r="BE162" s="82"/>
      <c r="BF162" s="83"/>
      <c r="BG162" s="44">
        <f t="shared" si="43"/>
        <v>0</v>
      </c>
      <c r="BH162" s="81"/>
      <c r="BI162" s="82"/>
      <c r="BJ162" s="83"/>
      <c r="BK162" s="44">
        <f t="shared" si="44"/>
        <v>0</v>
      </c>
    </row>
    <row r="163" spans="1:63" ht="14.25" customHeight="1" x14ac:dyDescent="0.25">
      <c r="A163" s="41"/>
      <c r="B163" s="42"/>
      <c r="C163" s="42"/>
      <c r="D163" s="35">
        <v>129</v>
      </c>
      <c r="E163" s="84"/>
      <c r="F163" s="42"/>
      <c r="G163" s="48" t="str">
        <f t="shared" si="27"/>
        <v/>
      </c>
      <c r="H163" s="25" t="str">
        <f t="array" ref="H163">IF(I163="","",IFERROR(INDEX(Lid!$F:$F,MATCH($E163,Lid!$A:$A,0)),""))</f>
        <v/>
      </c>
      <c r="I163" s="93" t="str">
        <f t="shared" si="28"/>
        <v/>
      </c>
      <c r="J163" s="48" t="str">
        <f t="shared" si="29"/>
        <v/>
      </c>
      <c r="K163" s="25" t="str">
        <f t="array" ref="K163">IF(I163="","",IFERROR($D$6 &amp; " " &amp;INDEX(Lid!$B:$B,MATCH($E163,Lid!$A:$A,0)),""))</f>
        <v/>
      </c>
      <c r="L163" s="44" t="str">
        <f t="shared" si="30"/>
        <v/>
      </c>
      <c r="M163" s="44" t="str">
        <f t="shared" si="31"/>
        <v/>
      </c>
      <c r="N163" s="44" t="str">
        <f t="shared" si="32"/>
        <v/>
      </c>
      <c r="O163" s="42"/>
      <c r="P163" s="81"/>
      <c r="Q163" s="82"/>
      <c r="R163" s="83"/>
      <c r="S163" s="44">
        <f t="shared" si="33"/>
        <v>0</v>
      </c>
      <c r="T163" s="81"/>
      <c r="U163" s="82"/>
      <c r="V163" s="83"/>
      <c r="W163" s="44">
        <f t="shared" si="34"/>
        <v>0</v>
      </c>
      <c r="X163" s="81"/>
      <c r="Y163" s="82"/>
      <c r="Z163" s="83"/>
      <c r="AA163" s="44">
        <f t="shared" si="35"/>
        <v>0</v>
      </c>
      <c r="AB163" s="81"/>
      <c r="AC163" s="82"/>
      <c r="AD163" s="83"/>
      <c r="AE163" s="44">
        <f t="shared" si="36"/>
        <v>0</v>
      </c>
      <c r="AF163" s="81"/>
      <c r="AG163" s="82"/>
      <c r="AH163" s="83"/>
      <c r="AI163" s="44">
        <f t="shared" si="37"/>
        <v>0</v>
      </c>
      <c r="AJ163" s="81"/>
      <c r="AK163" s="82"/>
      <c r="AL163" s="83"/>
      <c r="AM163" s="44">
        <f t="shared" si="38"/>
        <v>0</v>
      </c>
      <c r="AN163" s="81"/>
      <c r="AO163" s="82"/>
      <c r="AP163" s="83"/>
      <c r="AQ163" s="44">
        <f t="shared" si="39"/>
        <v>0</v>
      </c>
      <c r="AR163" s="81"/>
      <c r="AS163" s="82"/>
      <c r="AT163" s="83"/>
      <c r="AU163" s="44">
        <f t="shared" si="40"/>
        <v>0</v>
      </c>
      <c r="AV163" s="81"/>
      <c r="AW163" s="82"/>
      <c r="AX163" s="83"/>
      <c r="AY163" s="44">
        <f t="shared" si="41"/>
        <v>0</v>
      </c>
      <c r="AZ163" s="81"/>
      <c r="BA163" s="82"/>
      <c r="BB163" s="83"/>
      <c r="BC163" s="44">
        <f t="shared" si="42"/>
        <v>0</v>
      </c>
      <c r="BD163" s="81"/>
      <c r="BE163" s="82"/>
      <c r="BF163" s="83"/>
      <c r="BG163" s="44">
        <f t="shared" si="43"/>
        <v>0</v>
      </c>
      <c r="BH163" s="81"/>
      <c r="BI163" s="82"/>
      <c r="BJ163" s="83"/>
      <c r="BK163" s="44">
        <f t="shared" si="44"/>
        <v>0</v>
      </c>
    </row>
    <row r="164" spans="1:63" ht="14.25" customHeight="1" x14ac:dyDescent="0.25">
      <c r="A164" s="41"/>
      <c r="B164" s="42"/>
      <c r="C164" s="42"/>
      <c r="D164" s="35">
        <v>130</v>
      </c>
      <c r="E164" s="84"/>
      <c r="F164" s="42"/>
      <c r="G164" s="48" t="str">
        <f t="shared" si="27"/>
        <v/>
      </c>
      <c r="H164" s="25" t="str">
        <f t="array" ref="H164">IF(I164="","",IFERROR(INDEX(Lid!$F:$F,MATCH($E164,Lid!$A:$A,0)),""))</f>
        <v/>
      </c>
      <c r="I164" s="93" t="str">
        <f t="shared" si="28"/>
        <v/>
      </c>
      <c r="J164" s="48" t="str">
        <f t="shared" si="29"/>
        <v/>
      </c>
      <c r="K164" s="25" t="str">
        <f t="array" ref="K164">IF(I164="","",IFERROR($D$6 &amp; " " &amp;INDEX(Lid!$B:$B,MATCH($E164,Lid!$A:$A,0)),""))</f>
        <v/>
      </c>
      <c r="L164" s="44" t="str">
        <f t="shared" si="30"/>
        <v/>
      </c>
      <c r="M164" s="44" t="str">
        <f t="shared" si="31"/>
        <v/>
      </c>
      <c r="N164" s="44" t="str">
        <f t="shared" si="32"/>
        <v/>
      </c>
      <c r="O164" s="42"/>
      <c r="P164" s="81"/>
      <c r="Q164" s="82"/>
      <c r="R164" s="83"/>
      <c r="S164" s="44">
        <f t="shared" si="33"/>
        <v>0</v>
      </c>
      <c r="T164" s="81"/>
      <c r="U164" s="82"/>
      <c r="V164" s="83"/>
      <c r="W164" s="44">
        <f t="shared" si="34"/>
        <v>0</v>
      </c>
      <c r="X164" s="81"/>
      <c r="Y164" s="82"/>
      <c r="Z164" s="83"/>
      <c r="AA164" s="44">
        <f t="shared" si="35"/>
        <v>0</v>
      </c>
      <c r="AB164" s="81"/>
      <c r="AC164" s="82"/>
      <c r="AD164" s="83"/>
      <c r="AE164" s="44">
        <f t="shared" si="36"/>
        <v>0</v>
      </c>
      <c r="AF164" s="81"/>
      <c r="AG164" s="82"/>
      <c r="AH164" s="83"/>
      <c r="AI164" s="44">
        <f t="shared" si="37"/>
        <v>0</v>
      </c>
      <c r="AJ164" s="81"/>
      <c r="AK164" s="82"/>
      <c r="AL164" s="83"/>
      <c r="AM164" s="44">
        <f t="shared" si="38"/>
        <v>0</v>
      </c>
      <c r="AN164" s="81"/>
      <c r="AO164" s="82"/>
      <c r="AP164" s="83"/>
      <c r="AQ164" s="44">
        <f t="shared" si="39"/>
        <v>0</v>
      </c>
      <c r="AR164" s="81"/>
      <c r="AS164" s="82"/>
      <c r="AT164" s="83"/>
      <c r="AU164" s="44">
        <f t="shared" si="40"/>
        <v>0</v>
      </c>
      <c r="AV164" s="81"/>
      <c r="AW164" s="82"/>
      <c r="AX164" s="83"/>
      <c r="AY164" s="44">
        <f t="shared" si="41"/>
        <v>0</v>
      </c>
      <c r="AZ164" s="81"/>
      <c r="BA164" s="82"/>
      <c r="BB164" s="83"/>
      <c r="BC164" s="44">
        <f t="shared" si="42"/>
        <v>0</v>
      </c>
      <c r="BD164" s="81"/>
      <c r="BE164" s="82"/>
      <c r="BF164" s="83"/>
      <c r="BG164" s="44">
        <f t="shared" si="43"/>
        <v>0</v>
      </c>
      <c r="BH164" s="81"/>
      <c r="BI164" s="82"/>
      <c r="BJ164" s="83"/>
      <c r="BK164" s="44">
        <f t="shared" si="44"/>
        <v>0</v>
      </c>
    </row>
    <row r="165" spans="1:63" ht="14.25" customHeight="1" x14ac:dyDescent="0.25">
      <c r="A165" s="41"/>
      <c r="B165" s="42"/>
      <c r="C165" s="42"/>
      <c r="D165" s="35">
        <v>131</v>
      </c>
      <c r="E165" s="84"/>
      <c r="F165" s="42"/>
      <c r="G165" s="48" t="str">
        <f t="shared" si="27"/>
        <v/>
      </c>
      <c r="H165" s="25" t="str">
        <f t="array" ref="H165">IF(I165="","",IFERROR(INDEX(Lid!$F:$F,MATCH($E165,Lid!$A:$A,0)),""))</f>
        <v/>
      </c>
      <c r="I165" s="93" t="str">
        <f t="shared" si="28"/>
        <v/>
      </c>
      <c r="J165" s="48" t="str">
        <f t="shared" si="29"/>
        <v/>
      </c>
      <c r="K165" s="25" t="str">
        <f t="array" ref="K165">IF(I165="","",IFERROR($D$6 &amp; " " &amp;INDEX(Lid!$B:$B,MATCH($E165,Lid!$A:$A,0)),""))</f>
        <v/>
      </c>
      <c r="L165" s="44" t="str">
        <f t="shared" si="30"/>
        <v/>
      </c>
      <c r="M165" s="44" t="str">
        <f t="shared" si="31"/>
        <v/>
      </c>
      <c r="N165" s="44" t="str">
        <f t="shared" si="32"/>
        <v/>
      </c>
      <c r="O165" s="42"/>
      <c r="P165" s="81"/>
      <c r="Q165" s="82"/>
      <c r="R165" s="83"/>
      <c r="S165" s="44">
        <f t="shared" si="33"/>
        <v>0</v>
      </c>
      <c r="T165" s="81"/>
      <c r="U165" s="82"/>
      <c r="V165" s="83"/>
      <c r="W165" s="44">
        <f t="shared" si="34"/>
        <v>0</v>
      </c>
      <c r="X165" s="81"/>
      <c r="Y165" s="82"/>
      <c r="Z165" s="83"/>
      <c r="AA165" s="44">
        <f t="shared" si="35"/>
        <v>0</v>
      </c>
      <c r="AB165" s="81"/>
      <c r="AC165" s="82"/>
      <c r="AD165" s="83"/>
      <c r="AE165" s="44">
        <f t="shared" si="36"/>
        <v>0</v>
      </c>
      <c r="AF165" s="81"/>
      <c r="AG165" s="82"/>
      <c r="AH165" s="83"/>
      <c r="AI165" s="44">
        <f t="shared" si="37"/>
        <v>0</v>
      </c>
      <c r="AJ165" s="81"/>
      <c r="AK165" s="82"/>
      <c r="AL165" s="83"/>
      <c r="AM165" s="44">
        <f t="shared" si="38"/>
        <v>0</v>
      </c>
      <c r="AN165" s="81"/>
      <c r="AO165" s="82"/>
      <c r="AP165" s="83"/>
      <c r="AQ165" s="44">
        <f t="shared" si="39"/>
        <v>0</v>
      </c>
      <c r="AR165" s="81"/>
      <c r="AS165" s="82"/>
      <c r="AT165" s="83"/>
      <c r="AU165" s="44">
        <f t="shared" si="40"/>
        <v>0</v>
      </c>
      <c r="AV165" s="81"/>
      <c r="AW165" s="82"/>
      <c r="AX165" s="83"/>
      <c r="AY165" s="44">
        <f t="shared" si="41"/>
        <v>0</v>
      </c>
      <c r="AZ165" s="81"/>
      <c r="BA165" s="82"/>
      <c r="BB165" s="83"/>
      <c r="BC165" s="44">
        <f t="shared" si="42"/>
        <v>0</v>
      </c>
      <c r="BD165" s="81"/>
      <c r="BE165" s="82"/>
      <c r="BF165" s="83"/>
      <c r="BG165" s="44">
        <f t="shared" si="43"/>
        <v>0</v>
      </c>
      <c r="BH165" s="81"/>
      <c r="BI165" s="82"/>
      <c r="BJ165" s="83"/>
      <c r="BK165" s="44">
        <f t="shared" si="44"/>
        <v>0</v>
      </c>
    </row>
    <row r="166" spans="1:63" ht="14.25" customHeight="1" x14ac:dyDescent="0.25">
      <c r="A166" s="41"/>
      <c r="B166" s="42"/>
      <c r="C166" s="42"/>
      <c r="D166" s="35">
        <v>132</v>
      </c>
      <c r="E166" s="84"/>
      <c r="F166" s="42"/>
      <c r="G166" s="48" t="str">
        <f t="shared" si="27"/>
        <v/>
      </c>
      <c r="H166" s="25" t="str">
        <f t="array" ref="H166">IF(I166="","",IFERROR(INDEX(Lid!$F:$F,MATCH($E166,Lid!$A:$A,0)),""))</f>
        <v/>
      </c>
      <c r="I166" s="93" t="str">
        <f t="shared" si="28"/>
        <v/>
      </c>
      <c r="J166" s="48" t="str">
        <f t="shared" si="29"/>
        <v/>
      </c>
      <c r="K166" s="25" t="str">
        <f t="array" ref="K166">IF(I166="","",IFERROR($D$6 &amp; " " &amp;INDEX(Lid!$B:$B,MATCH($E166,Lid!$A:$A,0)),""))</f>
        <v/>
      </c>
      <c r="L166" s="44" t="str">
        <f t="shared" si="30"/>
        <v/>
      </c>
      <c r="M166" s="44" t="str">
        <f t="shared" si="31"/>
        <v/>
      </c>
      <c r="N166" s="44" t="str">
        <f t="shared" si="32"/>
        <v/>
      </c>
      <c r="O166" s="42"/>
      <c r="P166" s="81"/>
      <c r="Q166" s="82"/>
      <c r="R166" s="83"/>
      <c r="S166" s="44">
        <f t="shared" si="33"/>
        <v>0</v>
      </c>
      <c r="T166" s="81"/>
      <c r="U166" s="82"/>
      <c r="V166" s="83"/>
      <c r="W166" s="44">
        <f t="shared" si="34"/>
        <v>0</v>
      </c>
      <c r="X166" s="81"/>
      <c r="Y166" s="82"/>
      <c r="Z166" s="83"/>
      <c r="AA166" s="44">
        <f t="shared" si="35"/>
        <v>0</v>
      </c>
      <c r="AB166" s="81"/>
      <c r="AC166" s="82"/>
      <c r="AD166" s="83"/>
      <c r="AE166" s="44">
        <f t="shared" si="36"/>
        <v>0</v>
      </c>
      <c r="AF166" s="81"/>
      <c r="AG166" s="82"/>
      <c r="AH166" s="83"/>
      <c r="AI166" s="44">
        <f t="shared" si="37"/>
        <v>0</v>
      </c>
      <c r="AJ166" s="81"/>
      <c r="AK166" s="82"/>
      <c r="AL166" s="83"/>
      <c r="AM166" s="44">
        <f t="shared" si="38"/>
        <v>0</v>
      </c>
      <c r="AN166" s="81"/>
      <c r="AO166" s="82"/>
      <c r="AP166" s="83"/>
      <c r="AQ166" s="44">
        <f t="shared" si="39"/>
        <v>0</v>
      </c>
      <c r="AR166" s="81"/>
      <c r="AS166" s="82"/>
      <c r="AT166" s="83"/>
      <c r="AU166" s="44">
        <f t="shared" si="40"/>
        <v>0</v>
      </c>
      <c r="AV166" s="81"/>
      <c r="AW166" s="82"/>
      <c r="AX166" s="83"/>
      <c r="AY166" s="44">
        <f t="shared" si="41"/>
        <v>0</v>
      </c>
      <c r="AZ166" s="81"/>
      <c r="BA166" s="82"/>
      <c r="BB166" s="83"/>
      <c r="BC166" s="44">
        <f t="shared" si="42"/>
        <v>0</v>
      </c>
      <c r="BD166" s="81"/>
      <c r="BE166" s="82"/>
      <c r="BF166" s="83"/>
      <c r="BG166" s="44">
        <f t="shared" si="43"/>
        <v>0</v>
      </c>
      <c r="BH166" s="81"/>
      <c r="BI166" s="82"/>
      <c r="BJ166" s="83"/>
      <c r="BK166" s="44">
        <f t="shared" si="44"/>
        <v>0</v>
      </c>
    </row>
    <row r="167" spans="1:63" ht="14.25" customHeight="1" x14ac:dyDescent="0.25">
      <c r="A167" s="41"/>
      <c r="B167" s="42"/>
      <c r="C167" s="42"/>
      <c r="D167" s="35">
        <v>133</v>
      </c>
      <c r="E167" s="84"/>
      <c r="F167" s="42"/>
      <c r="G167" s="48" t="str">
        <f t="shared" si="27"/>
        <v/>
      </c>
      <c r="H167" s="25" t="str">
        <f t="array" ref="H167">IF(I167="","",IFERROR(INDEX(Lid!$F:$F,MATCH($E167,Lid!$A:$A,0)),""))</f>
        <v/>
      </c>
      <c r="I167" s="93" t="str">
        <f t="shared" si="28"/>
        <v/>
      </c>
      <c r="J167" s="48" t="str">
        <f t="shared" si="29"/>
        <v/>
      </c>
      <c r="K167" s="25" t="str">
        <f t="array" ref="K167">IF(I167="","",IFERROR($D$6 &amp; " " &amp;INDEX(Lid!$B:$B,MATCH($E167,Lid!$A:$A,0)),""))</f>
        <v/>
      </c>
      <c r="L167" s="44" t="str">
        <f t="shared" si="30"/>
        <v/>
      </c>
      <c r="M167" s="44" t="str">
        <f t="shared" si="31"/>
        <v/>
      </c>
      <c r="N167" s="44" t="str">
        <f t="shared" si="32"/>
        <v/>
      </c>
      <c r="O167" s="42"/>
      <c r="P167" s="81"/>
      <c r="Q167" s="82"/>
      <c r="R167" s="83"/>
      <c r="S167" s="44">
        <f t="shared" si="33"/>
        <v>0</v>
      </c>
      <c r="T167" s="81"/>
      <c r="U167" s="82"/>
      <c r="V167" s="83"/>
      <c r="W167" s="44">
        <f t="shared" si="34"/>
        <v>0</v>
      </c>
      <c r="X167" s="81"/>
      <c r="Y167" s="82"/>
      <c r="Z167" s="83"/>
      <c r="AA167" s="44">
        <f t="shared" si="35"/>
        <v>0</v>
      </c>
      <c r="AB167" s="81"/>
      <c r="AC167" s="82"/>
      <c r="AD167" s="83"/>
      <c r="AE167" s="44">
        <f t="shared" si="36"/>
        <v>0</v>
      </c>
      <c r="AF167" s="81"/>
      <c r="AG167" s="82"/>
      <c r="AH167" s="83"/>
      <c r="AI167" s="44">
        <f t="shared" si="37"/>
        <v>0</v>
      </c>
      <c r="AJ167" s="81"/>
      <c r="AK167" s="82"/>
      <c r="AL167" s="83"/>
      <c r="AM167" s="44">
        <f t="shared" si="38"/>
        <v>0</v>
      </c>
      <c r="AN167" s="81"/>
      <c r="AO167" s="82"/>
      <c r="AP167" s="83"/>
      <c r="AQ167" s="44">
        <f t="shared" si="39"/>
        <v>0</v>
      </c>
      <c r="AR167" s="81"/>
      <c r="AS167" s="82"/>
      <c r="AT167" s="83"/>
      <c r="AU167" s="44">
        <f t="shared" si="40"/>
        <v>0</v>
      </c>
      <c r="AV167" s="81"/>
      <c r="AW167" s="82"/>
      <c r="AX167" s="83"/>
      <c r="AY167" s="44">
        <f t="shared" si="41"/>
        <v>0</v>
      </c>
      <c r="AZ167" s="81"/>
      <c r="BA167" s="82"/>
      <c r="BB167" s="83"/>
      <c r="BC167" s="44">
        <f t="shared" si="42"/>
        <v>0</v>
      </c>
      <c r="BD167" s="81"/>
      <c r="BE167" s="82"/>
      <c r="BF167" s="83"/>
      <c r="BG167" s="44">
        <f t="shared" si="43"/>
        <v>0</v>
      </c>
      <c r="BH167" s="81"/>
      <c r="BI167" s="82"/>
      <c r="BJ167" s="83"/>
      <c r="BK167" s="44">
        <f t="shared" si="44"/>
        <v>0</v>
      </c>
    </row>
    <row r="168" spans="1:63" ht="14.25" customHeight="1" x14ac:dyDescent="0.25">
      <c r="A168" s="41"/>
      <c r="B168" s="42"/>
      <c r="C168" s="42"/>
      <c r="D168" s="35">
        <v>134</v>
      </c>
      <c r="E168" s="84"/>
      <c r="F168" s="42"/>
      <c r="G168" s="48" t="str">
        <f t="shared" si="27"/>
        <v/>
      </c>
      <c r="H168" s="25" t="str">
        <f t="array" ref="H168">IF(I168="","",IFERROR(INDEX(Lid!$F:$F,MATCH($E168,Lid!$A:$A,0)),""))</f>
        <v/>
      </c>
      <c r="I168" s="93" t="str">
        <f t="shared" si="28"/>
        <v/>
      </c>
      <c r="J168" s="48" t="str">
        <f t="shared" si="29"/>
        <v/>
      </c>
      <c r="K168" s="25" t="str">
        <f t="array" ref="K168">IF(I168="","",IFERROR($D$6 &amp; " " &amp;INDEX(Lid!$B:$B,MATCH($E168,Lid!$A:$A,0)),""))</f>
        <v/>
      </c>
      <c r="L168" s="44" t="str">
        <f t="shared" si="30"/>
        <v/>
      </c>
      <c r="M168" s="44" t="str">
        <f t="shared" si="31"/>
        <v/>
      </c>
      <c r="N168" s="44" t="str">
        <f t="shared" si="32"/>
        <v/>
      </c>
      <c r="O168" s="42"/>
      <c r="P168" s="81"/>
      <c r="Q168" s="82"/>
      <c r="R168" s="83"/>
      <c r="S168" s="44">
        <f t="shared" si="33"/>
        <v>0</v>
      </c>
      <c r="T168" s="81"/>
      <c r="U168" s="82"/>
      <c r="V168" s="83"/>
      <c r="W168" s="44">
        <f t="shared" si="34"/>
        <v>0</v>
      </c>
      <c r="X168" s="81"/>
      <c r="Y168" s="82"/>
      <c r="Z168" s="83"/>
      <c r="AA168" s="44">
        <f t="shared" si="35"/>
        <v>0</v>
      </c>
      <c r="AB168" s="81"/>
      <c r="AC168" s="82"/>
      <c r="AD168" s="83"/>
      <c r="AE168" s="44">
        <f t="shared" si="36"/>
        <v>0</v>
      </c>
      <c r="AF168" s="81"/>
      <c r="AG168" s="82"/>
      <c r="AH168" s="83"/>
      <c r="AI168" s="44">
        <f t="shared" si="37"/>
        <v>0</v>
      </c>
      <c r="AJ168" s="81"/>
      <c r="AK168" s="82"/>
      <c r="AL168" s="83"/>
      <c r="AM168" s="44">
        <f t="shared" si="38"/>
        <v>0</v>
      </c>
      <c r="AN168" s="81"/>
      <c r="AO168" s="82"/>
      <c r="AP168" s="83"/>
      <c r="AQ168" s="44">
        <f t="shared" si="39"/>
        <v>0</v>
      </c>
      <c r="AR168" s="81"/>
      <c r="AS168" s="82"/>
      <c r="AT168" s="83"/>
      <c r="AU168" s="44">
        <f t="shared" si="40"/>
        <v>0</v>
      </c>
      <c r="AV168" s="81"/>
      <c r="AW168" s="82"/>
      <c r="AX168" s="83"/>
      <c r="AY168" s="44">
        <f t="shared" si="41"/>
        <v>0</v>
      </c>
      <c r="AZ168" s="81"/>
      <c r="BA168" s="82"/>
      <c r="BB168" s="83"/>
      <c r="BC168" s="44">
        <f t="shared" si="42"/>
        <v>0</v>
      </c>
      <c r="BD168" s="81"/>
      <c r="BE168" s="82"/>
      <c r="BF168" s="83"/>
      <c r="BG168" s="44">
        <f t="shared" si="43"/>
        <v>0</v>
      </c>
      <c r="BH168" s="81"/>
      <c r="BI168" s="82"/>
      <c r="BJ168" s="83"/>
      <c r="BK168" s="44">
        <f t="shared" si="44"/>
        <v>0</v>
      </c>
    </row>
    <row r="169" spans="1:63" ht="14.25" customHeight="1" x14ac:dyDescent="0.25">
      <c r="A169" s="41"/>
      <c r="B169" s="42"/>
      <c r="C169" s="42"/>
      <c r="D169" s="35">
        <v>135</v>
      </c>
      <c r="E169" s="84"/>
      <c r="F169" s="42"/>
      <c r="G169" s="48" t="str">
        <f t="shared" si="27"/>
        <v/>
      </c>
      <c r="H169" s="25" t="str">
        <f t="array" ref="H169">IF(I169="","",IFERROR(INDEX(Lid!$F:$F,MATCH($E169,Lid!$A:$A,0)),""))</f>
        <v/>
      </c>
      <c r="I169" s="93" t="str">
        <f t="shared" si="28"/>
        <v/>
      </c>
      <c r="J169" s="48" t="str">
        <f t="shared" si="29"/>
        <v/>
      </c>
      <c r="K169" s="25" t="str">
        <f t="array" ref="K169">IF(I169="","",IFERROR($D$6 &amp; " " &amp;INDEX(Lid!$B:$B,MATCH($E169,Lid!$A:$A,0)),""))</f>
        <v/>
      </c>
      <c r="L169" s="44" t="str">
        <f t="shared" si="30"/>
        <v/>
      </c>
      <c r="M169" s="44" t="str">
        <f t="shared" si="31"/>
        <v/>
      </c>
      <c r="N169" s="44" t="str">
        <f t="shared" si="32"/>
        <v/>
      </c>
      <c r="O169" s="42"/>
      <c r="P169" s="81"/>
      <c r="Q169" s="82"/>
      <c r="R169" s="83"/>
      <c r="S169" s="44">
        <f t="shared" si="33"/>
        <v>0</v>
      </c>
      <c r="T169" s="81"/>
      <c r="U169" s="82"/>
      <c r="V169" s="83"/>
      <c r="W169" s="44">
        <f t="shared" si="34"/>
        <v>0</v>
      </c>
      <c r="X169" s="81"/>
      <c r="Y169" s="82"/>
      <c r="Z169" s="83"/>
      <c r="AA169" s="44">
        <f t="shared" si="35"/>
        <v>0</v>
      </c>
      <c r="AB169" s="81"/>
      <c r="AC169" s="82"/>
      <c r="AD169" s="83"/>
      <c r="AE169" s="44">
        <f t="shared" si="36"/>
        <v>0</v>
      </c>
      <c r="AF169" s="81"/>
      <c r="AG169" s="82"/>
      <c r="AH169" s="83"/>
      <c r="AI169" s="44">
        <f t="shared" si="37"/>
        <v>0</v>
      </c>
      <c r="AJ169" s="81"/>
      <c r="AK169" s="82"/>
      <c r="AL169" s="83"/>
      <c r="AM169" s="44">
        <f t="shared" si="38"/>
        <v>0</v>
      </c>
      <c r="AN169" s="81"/>
      <c r="AO169" s="82"/>
      <c r="AP169" s="83"/>
      <c r="AQ169" s="44">
        <f t="shared" si="39"/>
        <v>0</v>
      </c>
      <c r="AR169" s="81"/>
      <c r="AS169" s="82"/>
      <c r="AT169" s="83"/>
      <c r="AU169" s="44">
        <f t="shared" si="40"/>
        <v>0</v>
      </c>
      <c r="AV169" s="81"/>
      <c r="AW169" s="82"/>
      <c r="AX169" s="83"/>
      <c r="AY169" s="44">
        <f t="shared" si="41"/>
        <v>0</v>
      </c>
      <c r="AZ169" s="81"/>
      <c r="BA169" s="82"/>
      <c r="BB169" s="83"/>
      <c r="BC169" s="44">
        <f t="shared" si="42"/>
        <v>0</v>
      </c>
      <c r="BD169" s="81"/>
      <c r="BE169" s="82"/>
      <c r="BF169" s="83"/>
      <c r="BG169" s="44">
        <f t="shared" si="43"/>
        <v>0</v>
      </c>
      <c r="BH169" s="81"/>
      <c r="BI169" s="82"/>
      <c r="BJ169" s="83"/>
      <c r="BK169" s="44">
        <f t="shared" si="44"/>
        <v>0</v>
      </c>
    </row>
    <row r="170" spans="1:63" ht="14.25" customHeight="1" x14ac:dyDescent="0.25">
      <c r="A170" s="41"/>
      <c r="B170" s="42"/>
      <c r="C170" s="42"/>
      <c r="D170" s="35">
        <v>136</v>
      </c>
      <c r="E170" s="84"/>
      <c r="F170" s="42"/>
      <c r="G170" s="48" t="str">
        <f t="shared" si="27"/>
        <v/>
      </c>
      <c r="H170" s="25" t="str">
        <f t="array" ref="H170">IF(I170="","",IFERROR(INDEX(Lid!$F:$F,MATCH($E170,Lid!$A:$A,0)),""))</f>
        <v/>
      </c>
      <c r="I170" s="93" t="str">
        <f t="shared" si="28"/>
        <v/>
      </c>
      <c r="J170" s="48" t="str">
        <f t="shared" si="29"/>
        <v/>
      </c>
      <c r="K170" s="25" t="str">
        <f t="array" ref="K170">IF(I170="","",IFERROR($D$6 &amp; " " &amp;INDEX(Lid!$B:$B,MATCH($E170,Lid!$A:$A,0)),""))</f>
        <v/>
      </c>
      <c r="L170" s="44" t="str">
        <f t="shared" si="30"/>
        <v/>
      </c>
      <c r="M170" s="44" t="str">
        <f t="shared" si="31"/>
        <v/>
      </c>
      <c r="N170" s="44" t="str">
        <f t="shared" si="32"/>
        <v/>
      </c>
      <c r="O170" s="42"/>
      <c r="P170" s="81"/>
      <c r="Q170" s="82"/>
      <c r="R170" s="83"/>
      <c r="S170" s="44">
        <f t="shared" si="33"/>
        <v>0</v>
      </c>
      <c r="T170" s="81"/>
      <c r="U170" s="82"/>
      <c r="V170" s="83"/>
      <c r="W170" s="44">
        <f t="shared" si="34"/>
        <v>0</v>
      </c>
      <c r="X170" s="81"/>
      <c r="Y170" s="82"/>
      <c r="Z170" s="83"/>
      <c r="AA170" s="44">
        <f t="shared" si="35"/>
        <v>0</v>
      </c>
      <c r="AB170" s="81"/>
      <c r="AC170" s="82"/>
      <c r="AD170" s="83"/>
      <c r="AE170" s="44">
        <f t="shared" si="36"/>
        <v>0</v>
      </c>
      <c r="AF170" s="81"/>
      <c r="AG170" s="82"/>
      <c r="AH170" s="83"/>
      <c r="AI170" s="44">
        <f t="shared" si="37"/>
        <v>0</v>
      </c>
      <c r="AJ170" s="81"/>
      <c r="AK170" s="82"/>
      <c r="AL170" s="83"/>
      <c r="AM170" s="44">
        <f t="shared" si="38"/>
        <v>0</v>
      </c>
      <c r="AN170" s="81"/>
      <c r="AO170" s="82"/>
      <c r="AP170" s="83"/>
      <c r="AQ170" s="44">
        <f t="shared" si="39"/>
        <v>0</v>
      </c>
      <c r="AR170" s="81"/>
      <c r="AS170" s="82"/>
      <c r="AT170" s="83"/>
      <c r="AU170" s="44">
        <f t="shared" si="40"/>
        <v>0</v>
      </c>
      <c r="AV170" s="81"/>
      <c r="AW170" s="82"/>
      <c r="AX170" s="83"/>
      <c r="AY170" s="44">
        <f t="shared" si="41"/>
        <v>0</v>
      </c>
      <c r="AZ170" s="81"/>
      <c r="BA170" s="82"/>
      <c r="BB170" s="83"/>
      <c r="BC170" s="44">
        <f t="shared" si="42"/>
        <v>0</v>
      </c>
      <c r="BD170" s="81"/>
      <c r="BE170" s="82"/>
      <c r="BF170" s="83"/>
      <c r="BG170" s="44">
        <f t="shared" si="43"/>
        <v>0</v>
      </c>
      <c r="BH170" s="81"/>
      <c r="BI170" s="82"/>
      <c r="BJ170" s="83"/>
      <c r="BK170" s="44">
        <f t="shared" si="44"/>
        <v>0</v>
      </c>
    </row>
    <row r="171" spans="1:63" ht="14.25" customHeight="1" x14ac:dyDescent="0.25">
      <c r="A171" s="41"/>
      <c r="B171" s="42"/>
      <c r="C171" s="42"/>
      <c r="D171" s="35">
        <v>137</v>
      </c>
      <c r="E171" s="84"/>
      <c r="F171" s="42"/>
      <c r="G171" s="48" t="str">
        <f t="shared" si="27"/>
        <v/>
      </c>
      <c r="H171" s="25" t="str">
        <f t="array" ref="H171">IF(I171="","",IFERROR(INDEX(Lid!$F:$F,MATCH($E171,Lid!$A:$A,0)),""))</f>
        <v/>
      </c>
      <c r="I171" s="93" t="str">
        <f t="shared" si="28"/>
        <v/>
      </c>
      <c r="J171" s="48" t="str">
        <f t="shared" si="29"/>
        <v/>
      </c>
      <c r="K171" s="25" t="str">
        <f t="array" ref="K171">IF(I171="","",IFERROR($D$6 &amp; " " &amp;INDEX(Lid!$B:$B,MATCH($E171,Lid!$A:$A,0)),""))</f>
        <v/>
      </c>
      <c r="L171" s="44" t="str">
        <f t="shared" si="30"/>
        <v/>
      </c>
      <c r="M171" s="44" t="str">
        <f t="shared" si="31"/>
        <v/>
      </c>
      <c r="N171" s="44" t="str">
        <f t="shared" si="32"/>
        <v/>
      </c>
      <c r="O171" s="42"/>
      <c r="P171" s="81"/>
      <c r="Q171" s="82"/>
      <c r="R171" s="83"/>
      <c r="S171" s="44">
        <f t="shared" si="33"/>
        <v>0</v>
      </c>
      <c r="T171" s="81"/>
      <c r="U171" s="82"/>
      <c r="V171" s="83"/>
      <c r="W171" s="44">
        <f t="shared" si="34"/>
        <v>0</v>
      </c>
      <c r="X171" s="81"/>
      <c r="Y171" s="82"/>
      <c r="Z171" s="83"/>
      <c r="AA171" s="44">
        <f t="shared" si="35"/>
        <v>0</v>
      </c>
      <c r="AB171" s="81"/>
      <c r="AC171" s="82"/>
      <c r="AD171" s="83"/>
      <c r="AE171" s="44">
        <f t="shared" si="36"/>
        <v>0</v>
      </c>
      <c r="AF171" s="81"/>
      <c r="AG171" s="82"/>
      <c r="AH171" s="83"/>
      <c r="AI171" s="44">
        <f t="shared" si="37"/>
        <v>0</v>
      </c>
      <c r="AJ171" s="81"/>
      <c r="AK171" s="82"/>
      <c r="AL171" s="83"/>
      <c r="AM171" s="44">
        <f t="shared" si="38"/>
        <v>0</v>
      </c>
      <c r="AN171" s="81"/>
      <c r="AO171" s="82"/>
      <c r="AP171" s="83"/>
      <c r="AQ171" s="44">
        <f t="shared" si="39"/>
        <v>0</v>
      </c>
      <c r="AR171" s="81"/>
      <c r="AS171" s="82"/>
      <c r="AT171" s="83"/>
      <c r="AU171" s="44">
        <f t="shared" si="40"/>
        <v>0</v>
      </c>
      <c r="AV171" s="81"/>
      <c r="AW171" s="82"/>
      <c r="AX171" s="83"/>
      <c r="AY171" s="44">
        <f t="shared" si="41"/>
        <v>0</v>
      </c>
      <c r="AZ171" s="81"/>
      <c r="BA171" s="82"/>
      <c r="BB171" s="83"/>
      <c r="BC171" s="44">
        <f t="shared" si="42"/>
        <v>0</v>
      </c>
      <c r="BD171" s="81"/>
      <c r="BE171" s="82"/>
      <c r="BF171" s="83"/>
      <c r="BG171" s="44">
        <f t="shared" si="43"/>
        <v>0</v>
      </c>
      <c r="BH171" s="81"/>
      <c r="BI171" s="82"/>
      <c r="BJ171" s="83"/>
      <c r="BK171" s="44">
        <f t="shared" si="44"/>
        <v>0</v>
      </c>
    </row>
    <row r="172" spans="1:63" ht="14.25" customHeight="1" x14ac:dyDescent="0.25">
      <c r="A172" s="41"/>
      <c r="B172" s="42"/>
      <c r="C172" s="42"/>
      <c r="D172" s="35">
        <v>138</v>
      </c>
      <c r="E172" s="84"/>
      <c r="F172" s="42"/>
      <c r="G172" s="48" t="str">
        <f t="shared" si="27"/>
        <v/>
      </c>
      <c r="H172" s="25" t="str">
        <f t="array" ref="H172">IF(I172="","",IFERROR(INDEX(Lid!$F:$F,MATCH($E172,Lid!$A:$A,0)),""))</f>
        <v/>
      </c>
      <c r="I172" s="93" t="str">
        <f t="shared" si="28"/>
        <v/>
      </c>
      <c r="J172" s="48" t="str">
        <f t="shared" si="29"/>
        <v/>
      </c>
      <c r="K172" s="25" t="str">
        <f t="array" ref="K172">IF(I172="","",IFERROR($D$6 &amp; " " &amp;INDEX(Lid!$B:$B,MATCH($E172,Lid!$A:$A,0)),""))</f>
        <v/>
      </c>
      <c r="L172" s="44" t="str">
        <f t="shared" si="30"/>
        <v/>
      </c>
      <c r="M172" s="44" t="str">
        <f t="shared" si="31"/>
        <v/>
      </c>
      <c r="N172" s="44" t="str">
        <f t="shared" si="32"/>
        <v/>
      </c>
      <c r="O172" s="42"/>
      <c r="P172" s="81"/>
      <c r="Q172" s="82"/>
      <c r="R172" s="83"/>
      <c r="S172" s="44">
        <f t="shared" si="33"/>
        <v>0</v>
      </c>
      <c r="T172" s="81"/>
      <c r="U172" s="82"/>
      <c r="V172" s="83"/>
      <c r="W172" s="44">
        <f t="shared" si="34"/>
        <v>0</v>
      </c>
      <c r="X172" s="81"/>
      <c r="Y172" s="82"/>
      <c r="Z172" s="83"/>
      <c r="AA172" s="44">
        <f t="shared" si="35"/>
        <v>0</v>
      </c>
      <c r="AB172" s="81"/>
      <c r="AC172" s="82"/>
      <c r="AD172" s="83"/>
      <c r="AE172" s="44">
        <f t="shared" si="36"/>
        <v>0</v>
      </c>
      <c r="AF172" s="81"/>
      <c r="AG172" s="82"/>
      <c r="AH172" s="83"/>
      <c r="AI172" s="44">
        <f t="shared" si="37"/>
        <v>0</v>
      </c>
      <c r="AJ172" s="81"/>
      <c r="AK172" s="82"/>
      <c r="AL172" s="83"/>
      <c r="AM172" s="44">
        <f t="shared" si="38"/>
        <v>0</v>
      </c>
      <c r="AN172" s="81"/>
      <c r="AO172" s="82"/>
      <c r="AP172" s="83"/>
      <c r="AQ172" s="44">
        <f t="shared" si="39"/>
        <v>0</v>
      </c>
      <c r="AR172" s="81"/>
      <c r="AS172" s="82"/>
      <c r="AT172" s="83"/>
      <c r="AU172" s="44">
        <f t="shared" si="40"/>
        <v>0</v>
      </c>
      <c r="AV172" s="81"/>
      <c r="AW172" s="82"/>
      <c r="AX172" s="83"/>
      <c r="AY172" s="44">
        <f t="shared" si="41"/>
        <v>0</v>
      </c>
      <c r="AZ172" s="81"/>
      <c r="BA172" s="82"/>
      <c r="BB172" s="83"/>
      <c r="BC172" s="44">
        <f t="shared" si="42"/>
        <v>0</v>
      </c>
      <c r="BD172" s="81"/>
      <c r="BE172" s="82"/>
      <c r="BF172" s="83"/>
      <c r="BG172" s="44">
        <f t="shared" si="43"/>
        <v>0</v>
      </c>
      <c r="BH172" s="81"/>
      <c r="BI172" s="82"/>
      <c r="BJ172" s="83"/>
      <c r="BK172" s="44">
        <f t="shared" si="44"/>
        <v>0</v>
      </c>
    </row>
    <row r="173" spans="1:63" ht="14.25" customHeight="1" x14ac:dyDescent="0.25">
      <c r="A173" s="41"/>
      <c r="B173" s="42"/>
      <c r="C173" s="42"/>
      <c r="D173" s="35">
        <v>139</v>
      </c>
      <c r="E173" s="84"/>
      <c r="F173" s="42"/>
      <c r="G173" s="48" t="str">
        <f t="shared" si="27"/>
        <v/>
      </c>
      <c r="H173" s="25" t="str">
        <f t="array" ref="H173">IF(I173="","",IFERROR(INDEX(Lid!$F:$F,MATCH($E173,Lid!$A:$A,0)),""))</f>
        <v/>
      </c>
      <c r="I173" s="93" t="str">
        <f t="shared" si="28"/>
        <v/>
      </c>
      <c r="J173" s="48" t="str">
        <f t="shared" si="29"/>
        <v/>
      </c>
      <c r="K173" s="25" t="str">
        <f t="array" ref="K173">IF(I173="","",IFERROR($D$6 &amp; " " &amp;INDEX(Lid!$B:$B,MATCH($E173,Lid!$A:$A,0)),""))</f>
        <v/>
      </c>
      <c r="L173" s="44" t="str">
        <f t="shared" si="30"/>
        <v/>
      </c>
      <c r="M173" s="44" t="str">
        <f t="shared" si="31"/>
        <v/>
      </c>
      <c r="N173" s="44" t="str">
        <f t="shared" si="32"/>
        <v/>
      </c>
      <c r="O173" s="42"/>
      <c r="P173" s="81"/>
      <c r="Q173" s="82"/>
      <c r="R173" s="83"/>
      <c r="S173" s="44">
        <f t="shared" si="33"/>
        <v>0</v>
      </c>
      <c r="T173" s="81"/>
      <c r="U173" s="82"/>
      <c r="V173" s="83"/>
      <c r="W173" s="44">
        <f t="shared" si="34"/>
        <v>0</v>
      </c>
      <c r="X173" s="81"/>
      <c r="Y173" s="82"/>
      <c r="Z173" s="83"/>
      <c r="AA173" s="44">
        <f t="shared" si="35"/>
        <v>0</v>
      </c>
      <c r="AB173" s="81"/>
      <c r="AC173" s="82"/>
      <c r="AD173" s="83"/>
      <c r="AE173" s="44">
        <f t="shared" si="36"/>
        <v>0</v>
      </c>
      <c r="AF173" s="81"/>
      <c r="AG173" s="82"/>
      <c r="AH173" s="83"/>
      <c r="AI173" s="44">
        <f t="shared" si="37"/>
        <v>0</v>
      </c>
      <c r="AJ173" s="81"/>
      <c r="AK173" s="82"/>
      <c r="AL173" s="83"/>
      <c r="AM173" s="44">
        <f t="shared" si="38"/>
        <v>0</v>
      </c>
      <c r="AN173" s="81"/>
      <c r="AO173" s="82"/>
      <c r="AP173" s="83"/>
      <c r="AQ173" s="44">
        <f t="shared" si="39"/>
        <v>0</v>
      </c>
      <c r="AR173" s="81"/>
      <c r="AS173" s="82"/>
      <c r="AT173" s="83"/>
      <c r="AU173" s="44">
        <f t="shared" si="40"/>
        <v>0</v>
      </c>
      <c r="AV173" s="81"/>
      <c r="AW173" s="82"/>
      <c r="AX173" s="83"/>
      <c r="AY173" s="44">
        <f t="shared" si="41"/>
        <v>0</v>
      </c>
      <c r="AZ173" s="81"/>
      <c r="BA173" s="82"/>
      <c r="BB173" s="83"/>
      <c r="BC173" s="44">
        <f t="shared" si="42"/>
        <v>0</v>
      </c>
      <c r="BD173" s="81"/>
      <c r="BE173" s="82"/>
      <c r="BF173" s="83"/>
      <c r="BG173" s="44">
        <f t="shared" si="43"/>
        <v>0</v>
      </c>
      <c r="BH173" s="81"/>
      <c r="BI173" s="82"/>
      <c r="BJ173" s="83"/>
      <c r="BK173" s="44">
        <f t="shared" si="44"/>
        <v>0</v>
      </c>
    </row>
    <row r="174" spans="1:63" ht="14.25" customHeight="1" x14ac:dyDescent="0.25">
      <c r="A174" s="41"/>
      <c r="B174" s="42"/>
      <c r="C174" s="42"/>
      <c r="D174" s="35">
        <v>140</v>
      </c>
      <c r="E174" s="84"/>
      <c r="F174" s="42"/>
      <c r="G174" s="48" t="str">
        <f t="shared" si="27"/>
        <v/>
      </c>
      <c r="H174" s="25" t="str">
        <f t="array" ref="H174">IF(I174="","",IFERROR(INDEX(Lid!$F:$F,MATCH($E174,Lid!$A:$A,0)),""))</f>
        <v/>
      </c>
      <c r="I174" s="93" t="str">
        <f t="shared" si="28"/>
        <v/>
      </c>
      <c r="J174" s="48" t="str">
        <f t="shared" si="29"/>
        <v/>
      </c>
      <c r="K174" s="25" t="str">
        <f t="array" ref="K174">IF(I174="","",IFERROR($D$6 &amp; " " &amp;INDEX(Lid!$B:$B,MATCH($E174,Lid!$A:$A,0)),""))</f>
        <v/>
      </c>
      <c r="L174" s="44" t="str">
        <f t="shared" si="30"/>
        <v/>
      </c>
      <c r="M174" s="44" t="str">
        <f t="shared" si="31"/>
        <v/>
      </c>
      <c r="N174" s="44" t="str">
        <f t="shared" si="32"/>
        <v/>
      </c>
      <c r="O174" s="42"/>
      <c r="P174" s="81"/>
      <c r="Q174" s="82"/>
      <c r="R174" s="83"/>
      <c r="S174" s="44">
        <f t="shared" si="33"/>
        <v>0</v>
      </c>
      <c r="T174" s="81"/>
      <c r="U174" s="82"/>
      <c r="V174" s="83"/>
      <c r="W174" s="44">
        <f t="shared" si="34"/>
        <v>0</v>
      </c>
      <c r="X174" s="81"/>
      <c r="Y174" s="82"/>
      <c r="Z174" s="83"/>
      <c r="AA174" s="44">
        <f t="shared" si="35"/>
        <v>0</v>
      </c>
      <c r="AB174" s="81"/>
      <c r="AC174" s="82"/>
      <c r="AD174" s="83"/>
      <c r="AE174" s="44">
        <f t="shared" si="36"/>
        <v>0</v>
      </c>
      <c r="AF174" s="81"/>
      <c r="AG174" s="82"/>
      <c r="AH174" s="83"/>
      <c r="AI174" s="44">
        <f t="shared" si="37"/>
        <v>0</v>
      </c>
      <c r="AJ174" s="81"/>
      <c r="AK174" s="82"/>
      <c r="AL174" s="83"/>
      <c r="AM174" s="44">
        <f t="shared" si="38"/>
        <v>0</v>
      </c>
      <c r="AN174" s="81"/>
      <c r="AO174" s="82"/>
      <c r="AP174" s="83"/>
      <c r="AQ174" s="44">
        <f t="shared" si="39"/>
        <v>0</v>
      </c>
      <c r="AR174" s="81"/>
      <c r="AS174" s="82"/>
      <c r="AT174" s="83"/>
      <c r="AU174" s="44">
        <f t="shared" si="40"/>
        <v>0</v>
      </c>
      <c r="AV174" s="81"/>
      <c r="AW174" s="82"/>
      <c r="AX174" s="83"/>
      <c r="AY174" s="44">
        <f t="shared" si="41"/>
        <v>0</v>
      </c>
      <c r="AZ174" s="81"/>
      <c r="BA174" s="82"/>
      <c r="BB174" s="83"/>
      <c r="BC174" s="44">
        <f t="shared" si="42"/>
        <v>0</v>
      </c>
      <c r="BD174" s="81"/>
      <c r="BE174" s="82"/>
      <c r="BF174" s="83"/>
      <c r="BG174" s="44">
        <f t="shared" si="43"/>
        <v>0</v>
      </c>
      <c r="BH174" s="81"/>
      <c r="BI174" s="82"/>
      <c r="BJ174" s="83"/>
      <c r="BK174" s="44">
        <f t="shared" si="44"/>
        <v>0</v>
      </c>
    </row>
    <row r="175" spans="1:63" ht="14.25" customHeight="1" x14ac:dyDescent="0.25">
      <c r="A175" s="41"/>
      <c r="B175" s="42"/>
      <c r="C175" s="42"/>
      <c r="D175" s="35">
        <v>141</v>
      </c>
      <c r="E175" s="84"/>
      <c r="F175" s="42"/>
      <c r="G175" s="48" t="str">
        <f t="shared" si="27"/>
        <v/>
      </c>
      <c r="H175" s="25" t="str">
        <f t="array" ref="H175">IF(I175="","",IFERROR(INDEX(Lid!$F:$F,MATCH($E175,Lid!$A:$A,0)),""))</f>
        <v/>
      </c>
      <c r="I175" s="93" t="str">
        <f t="shared" si="28"/>
        <v/>
      </c>
      <c r="J175" s="48" t="str">
        <f t="shared" si="29"/>
        <v/>
      </c>
      <c r="K175" s="25" t="str">
        <f t="array" ref="K175">IF(I175="","",IFERROR($D$6 &amp; " " &amp;INDEX(Lid!$B:$B,MATCH($E175,Lid!$A:$A,0)),""))</f>
        <v/>
      </c>
      <c r="L175" s="44" t="str">
        <f t="shared" si="30"/>
        <v/>
      </c>
      <c r="M175" s="44" t="str">
        <f t="shared" si="31"/>
        <v/>
      </c>
      <c r="N175" s="44" t="str">
        <f t="shared" si="32"/>
        <v/>
      </c>
      <c r="O175" s="42"/>
      <c r="P175" s="81"/>
      <c r="Q175" s="82"/>
      <c r="R175" s="83"/>
      <c r="S175" s="44">
        <f t="shared" si="33"/>
        <v>0</v>
      </c>
      <c r="T175" s="81"/>
      <c r="U175" s="82"/>
      <c r="V175" s="83"/>
      <c r="W175" s="44">
        <f t="shared" si="34"/>
        <v>0</v>
      </c>
      <c r="X175" s="81"/>
      <c r="Y175" s="82"/>
      <c r="Z175" s="83"/>
      <c r="AA175" s="44">
        <f t="shared" si="35"/>
        <v>0</v>
      </c>
      <c r="AB175" s="81"/>
      <c r="AC175" s="82"/>
      <c r="AD175" s="83"/>
      <c r="AE175" s="44">
        <f t="shared" si="36"/>
        <v>0</v>
      </c>
      <c r="AF175" s="81"/>
      <c r="AG175" s="82"/>
      <c r="AH175" s="83"/>
      <c r="AI175" s="44">
        <f t="shared" si="37"/>
        <v>0</v>
      </c>
      <c r="AJ175" s="81"/>
      <c r="AK175" s="82"/>
      <c r="AL175" s="83"/>
      <c r="AM175" s="44">
        <f t="shared" si="38"/>
        <v>0</v>
      </c>
      <c r="AN175" s="81"/>
      <c r="AO175" s="82"/>
      <c r="AP175" s="83"/>
      <c r="AQ175" s="44">
        <f t="shared" si="39"/>
        <v>0</v>
      </c>
      <c r="AR175" s="81"/>
      <c r="AS175" s="82"/>
      <c r="AT175" s="83"/>
      <c r="AU175" s="44">
        <f t="shared" si="40"/>
        <v>0</v>
      </c>
      <c r="AV175" s="81"/>
      <c r="AW175" s="82"/>
      <c r="AX175" s="83"/>
      <c r="AY175" s="44">
        <f t="shared" si="41"/>
        <v>0</v>
      </c>
      <c r="AZ175" s="81"/>
      <c r="BA175" s="82"/>
      <c r="BB175" s="83"/>
      <c r="BC175" s="44">
        <f t="shared" si="42"/>
        <v>0</v>
      </c>
      <c r="BD175" s="81"/>
      <c r="BE175" s="82"/>
      <c r="BF175" s="83"/>
      <c r="BG175" s="44">
        <f t="shared" si="43"/>
        <v>0</v>
      </c>
      <c r="BH175" s="81"/>
      <c r="BI175" s="82"/>
      <c r="BJ175" s="83"/>
      <c r="BK175" s="44">
        <f t="shared" si="44"/>
        <v>0</v>
      </c>
    </row>
    <row r="176" spans="1:63" ht="14.25" customHeight="1" x14ac:dyDescent="0.25">
      <c r="A176" s="41"/>
      <c r="B176" s="42"/>
      <c r="C176" s="42"/>
      <c r="D176" s="35">
        <v>142</v>
      </c>
      <c r="E176" s="84"/>
      <c r="F176" s="42"/>
      <c r="G176" s="48" t="str">
        <f t="shared" si="27"/>
        <v/>
      </c>
      <c r="H176" s="25" t="str">
        <f t="array" ref="H176">IF(I176="","",IFERROR(INDEX(Lid!$F:$F,MATCH($E176,Lid!$A:$A,0)),""))</f>
        <v/>
      </c>
      <c r="I176" s="93" t="str">
        <f t="shared" si="28"/>
        <v/>
      </c>
      <c r="J176" s="48" t="str">
        <f t="shared" si="29"/>
        <v/>
      </c>
      <c r="K176" s="25" t="str">
        <f t="array" ref="K176">IF(I176="","",IFERROR($D$6 &amp; " " &amp;INDEX(Lid!$B:$B,MATCH($E176,Lid!$A:$A,0)),""))</f>
        <v/>
      </c>
      <c r="L176" s="44" t="str">
        <f t="shared" si="30"/>
        <v/>
      </c>
      <c r="M176" s="44" t="str">
        <f t="shared" si="31"/>
        <v/>
      </c>
      <c r="N176" s="44" t="str">
        <f t="shared" si="32"/>
        <v/>
      </c>
      <c r="O176" s="42"/>
      <c r="P176" s="81"/>
      <c r="Q176" s="82"/>
      <c r="R176" s="83"/>
      <c r="S176" s="44">
        <f t="shared" si="33"/>
        <v>0</v>
      </c>
      <c r="T176" s="81"/>
      <c r="U176" s="82"/>
      <c r="V176" s="83"/>
      <c r="W176" s="44">
        <f t="shared" si="34"/>
        <v>0</v>
      </c>
      <c r="X176" s="81"/>
      <c r="Y176" s="82"/>
      <c r="Z176" s="83"/>
      <c r="AA176" s="44">
        <f t="shared" si="35"/>
        <v>0</v>
      </c>
      <c r="AB176" s="81"/>
      <c r="AC176" s="82"/>
      <c r="AD176" s="83"/>
      <c r="AE176" s="44">
        <f t="shared" si="36"/>
        <v>0</v>
      </c>
      <c r="AF176" s="81"/>
      <c r="AG176" s="82"/>
      <c r="AH176" s="83"/>
      <c r="AI176" s="44">
        <f t="shared" si="37"/>
        <v>0</v>
      </c>
      <c r="AJ176" s="81"/>
      <c r="AK176" s="82"/>
      <c r="AL176" s="83"/>
      <c r="AM176" s="44">
        <f t="shared" si="38"/>
        <v>0</v>
      </c>
      <c r="AN176" s="81"/>
      <c r="AO176" s="82"/>
      <c r="AP176" s="83"/>
      <c r="AQ176" s="44">
        <f t="shared" si="39"/>
        <v>0</v>
      </c>
      <c r="AR176" s="81"/>
      <c r="AS176" s="82"/>
      <c r="AT176" s="83"/>
      <c r="AU176" s="44">
        <f t="shared" si="40"/>
        <v>0</v>
      </c>
      <c r="AV176" s="81"/>
      <c r="AW176" s="82"/>
      <c r="AX176" s="83"/>
      <c r="AY176" s="44">
        <f t="shared" si="41"/>
        <v>0</v>
      </c>
      <c r="AZ176" s="81"/>
      <c r="BA176" s="82"/>
      <c r="BB176" s="83"/>
      <c r="BC176" s="44">
        <f t="shared" si="42"/>
        <v>0</v>
      </c>
      <c r="BD176" s="81"/>
      <c r="BE176" s="82"/>
      <c r="BF176" s="83"/>
      <c r="BG176" s="44">
        <f t="shared" si="43"/>
        <v>0</v>
      </c>
      <c r="BH176" s="81"/>
      <c r="BI176" s="82"/>
      <c r="BJ176" s="83"/>
      <c r="BK176" s="44">
        <f t="shared" si="44"/>
        <v>0</v>
      </c>
    </row>
    <row r="177" spans="1:63" ht="14.25" customHeight="1" x14ac:dyDescent="0.25">
      <c r="A177" s="41"/>
      <c r="B177" s="42"/>
      <c r="C177" s="42"/>
      <c r="D177" s="35">
        <v>143</v>
      </c>
      <c r="E177" s="84"/>
      <c r="F177" s="42"/>
      <c r="G177" s="48" t="str">
        <f t="shared" si="27"/>
        <v/>
      </c>
      <c r="H177" s="25" t="str">
        <f t="array" ref="H177">IF(I177="","",IFERROR(INDEX(Lid!$F:$F,MATCH($E177,Lid!$A:$A,0)),""))</f>
        <v/>
      </c>
      <c r="I177" s="93" t="str">
        <f t="shared" si="28"/>
        <v/>
      </c>
      <c r="J177" s="48" t="str">
        <f t="shared" si="29"/>
        <v/>
      </c>
      <c r="K177" s="25" t="str">
        <f t="array" ref="K177">IF(I177="","",IFERROR($D$6 &amp; " " &amp;INDEX(Lid!$B:$B,MATCH($E177,Lid!$A:$A,0)),""))</f>
        <v/>
      </c>
      <c r="L177" s="44" t="str">
        <f t="shared" si="30"/>
        <v/>
      </c>
      <c r="M177" s="44" t="str">
        <f t="shared" si="31"/>
        <v/>
      </c>
      <c r="N177" s="44" t="str">
        <f t="shared" si="32"/>
        <v/>
      </c>
      <c r="O177" s="42"/>
      <c r="P177" s="81"/>
      <c r="Q177" s="82"/>
      <c r="R177" s="83"/>
      <c r="S177" s="44">
        <f t="shared" si="33"/>
        <v>0</v>
      </c>
      <c r="T177" s="81"/>
      <c r="U177" s="82"/>
      <c r="V177" s="83"/>
      <c r="W177" s="44">
        <f t="shared" si="34"/>
        <v>0</v>
      </c>
      <c r="X177" s="81"/>
      <c r="Y177" s="82"/>
      <c r="Z177" s="83"/>
      <c r="AA177" s="44">
        <f t="shared" si="35"/>
        <v>0</v>
      </c>
      <c r="AB177" s="81"/>
      <c r="AC177" s="82"/>
      <c r="AD177" s="83"/>
      <c r="AE177" s="44">
        <f t="shared" si="36"/>
        <v>0</v>
      </c>
      <c r="AF177" s="81"/>
      <c r="AG177" s="82"/>
      <c r="AH177" s="83"/>
      <c r="AI177" s="44">
        <f t="shared" si="37"/>
        <v>0</v>
      </c>
      <c r="AJ177" s="81"/>
      <c r="AK177" s="82"/>
      <c r="AL177" s="83"/>
      <c r="AM177" s="44">
        <f t="shared" si="38"/>
        <v>0</v>
      </c>
      <c r="AN177" s="81"/>
      <c r="AO177" s="82"/>
      <c r="AP177" s="83"/>
      <c r="AQ177" s="44">
        <f t="shared" si="39"/>
        <v>0</v>
      </c>
      <c r="AR177" s="81"/>
      <c r="AS177" s="82"/>
      <c r="AT177" s="83"/>
      <c r="AU177" s="44">
        <f t="shared" si="40"/>
        <v>0</v>
      </c>
      <c r="AV177" s="81"/>
      <c r="AW177" s="82"/>
      <c r="AX177" s="83"/>
      <c r="AY177" s="44">
        <f t="shared" si="41"/>
        <v>0</v>
      </c>
      <c r="AZ177" s="81"/>
      <c r="BA177" s="82"/>
      <c r="BB177" s="83"/>
      <c r="BC177" s="44">
        <f t="shared" si="42"/>
        <v>0</v>
      </c>
      <c r="BD177" s="81"/>
      <c r="BE177" s="82"/>
      <c r="BF177" s="83"/>
      <c r="BG177" s="44">
        <f t="shared" si="43"/>
        <v>0</v>
      </c>
      <c r="BH177" s="81"/>
      <c r="BI177" s="82"/>
      <c r="BJ177" s="83"/>
      <c r="BK177" s="44">
        <f t="shared" si="44"/>
        <v>0</v>
      </c>
    </row>
    <row r="178" spans="1:63" ht="14.25" customHeight="1" x14ac:dyDescent="0.25">
      <c r="A178" s="41"/>
      <c r="B178" s="42"/>
      <c r="C178" s="42"/>
      <c r="D178" s="35">
        <v>144</v>
      </c>
      <c r="E178" s="84"/>
      <c r="F178" s="42"/>
      <c r="G178" s="48" t="str">
        <f t="shared" si="27"/>
        <v/>
      </c>
      <c r="H178" s="25" t="str">
        <f t="array" ref="H178">IF(I178="","",IFERROR(INDEX(Lid!$F:$F,MATCH($E178,Lid!$A:$A,0)),""))</f>
        <v/>
      </c>
      <c r="I178" s="93" t="str">
        <f t="shared" si="28"/>
        <v/>
      </c>
      <c r="J178" s="48" t="str">
        <f t="shared" si="29"/>
        <v/>
      </c>
      <c r="K178" s="25" t="str">
        <f t="array" ref="K178">IF(I178="","",IFERROR($D$6 &amp; " " &amp;INDEX(Lid!$B:$B,MATCH($E178,Lid!$A:$A,0)),""))</f>
        <v/>
      </c>
      <c r="L178" s="44" t="str">
        <f t="shared" si="30"/>
        <v/>
      </c>
      <c r="M178" s="44" t="str">
        <f t="shared" si="31"/>
        <v/>
      </c>
      <c r="N178" s="44" t="str">
        <f t="shared" si="32"/>
        <v/>
      </c>
      <c r="O178" s="42"/>
      <c r="P178" s="81"/>
      <c r="Q178" s="82"/>
      <c r="R178" s="83"/>
      <c r="S178" s="44">
        <f t="shared" si="33"/>
        <v>0</v>
      </c>
      <c r="T178" s="81"/>
      <c r="U178" s="82"/>
      <c r="V178" s="83"/>
      <c r="W178" s="44">
        <f t="shared" si="34"/>
        <v>0</v>
      </c>
      <c r="X178" s="81"/>
      <c r="Y178" s="82"/>
      <c r="Z178" s="83"/>
      <c r="AA178" s="44">
        <f t="shared" si="35"/>
        <v>0</v>
      </c>
      <c r="AB178" s="81"/>
      <c r="AC178" s="82"/>
      <c r="AD178" s="83"/>
      <c r="AE178" s="44">
        <f t="shared" si="36"/>
        <v>0</v>
      </c>
      <c r="AF178" s="81"/>
      <c r="AG178" s="82"/>
      <c r="AH178" s="83"/>
      <c r="AI178" s="44">
        <f t="shared" si="37"/>
        <v>0</v>
      </c>
      <c r="AJ178" s="81"/>
      <c r="AK178" s="82"/>
      <c r="AL178" s="83"/>
      <c r="AM178" s="44">
        <f t="shared" si="38"/>
        <v>0</v>
      </c>
      <c r="AN178" s="81"/>
      <c r="AO178" s="82"/>
      <c r="AP178" s="83"/>
      <c r="AQ178" s="44">
        <f t="shared" si="39"/>
        <v>0</v>
      </c>
      <c r="AR178" s="81"/>
      <c r="AS178" s="82"/>
      <c r="AT178" s="83"/>
      <c r="AU178" s="44">
        <f t="shared" si="40"/>
        <v>0</v>
      </c>
      <c r="AV178" s="81"/>
      <c r="AW178" s="82"/>
      <c r="AX178" s="83"/>
      <c r="AY178" s="44">
        <f t="shared" si="41"/>
        <v>0</v>
      </c>
      <c r="AZ178" s="81"/>
      <c r="BA178" s="82"/>
      <c r="BB178" s="83"/>
      <c r="BC178" s="44">
        <f t="shared" si="42"/>
        <v>0</v>
      </c>
      <c r="BD178" s="81"/>
      <c r="BE178" s="82"/>
      <c r="BF178" s="83"/>
      <c r="BG178" s="44">
        <f t="shared" si="43"/>
        <v>0</v>
      </c>
      <c r="BH178" s="81"/>
      <c r="BI178" s="82"/>
      <c r="BJ178" s="83"/>
      <c r="BK178" s="44">
        <f t="shared" si="44"/>
        <v>0</v>
      </c>
    </row>
    <row r="179" spans="1:63" ht="14.25" customHeight="1" x14ac:dyDescent="0.25">
      <c r="A179" s="41"/>
      <c r="B179" s="42"/>
      <c r="C179" s="42"/>
      <c r="D179" s="35">
        <v>145</v>
      </c>
      <c r="E179" s="84"/>
      <c r="F179" s="42"/>
      <c r="G179" s="48" t="str">
        <f t="shared" si="27"/>
        <v/>
      </c>
      <c r="H179" s="25" t="str">
        <f t="array" ref="H179">IF(I179="","",IFERROR(INDEX(Lid!$F:$F,MATCH($E179,Lid!$A:$A,0)),""))</f>
        <v/>
      </c>
      <c r="I179" s="93" t="str">
        <f t="shared" si="28"/>
        <v/>
      </c>
      <c r="J179" s="48" t="str">
        <f t="shared" si="29"/>
        <v/>
      </c>
      <c r="K179" s="25" t="str">
        <f t="array" ref="K179">IF(I179="","",IFERROR($D$6 &amp; " " &amp;INDEX(Lid!$B:$B,MATCH($E179,Lid!$A:$A,0)),""))</f>
        <v/>
      </c>
      <c r="L179" s="44" t="str">
        <f t="shared" si="30"/>
        <v/>
      </c>
      <c r="M179" s="44" t="str">
        <f t="shared" si="31"/>
        <v/>
      </c>
      <c r="N179" s="44" t="str">
        <f t="shared" si="32"/>
        <v/>
      </c>
      <c r="O179" s="42"/>
      <c r="P179" s="81"/>
      <c r="Q179" s="82"/>
      <c r="R179" s="83"/>
      <c r="S179" s="44">
        <f t="shared" si="33"/>
        <v>0</v>
      </c>
      <c r="T179" s="81"/>
      <c r="U179" s="82"/>
      <c r="V179" s="83"/>
      <c r="W179" s="44">
        <f t="shared" si="34"/>
        <v>0</v>
      </c>
      <c r="X179" s="81"/>
      <c r="Y179" s="82"/>
      <c r="Z179" s="83"/>
      <c r="AA179" s="44">
        <f t="shared" si="35"/>
        <v>0</v>
      </c>
      <c r="AB179" s="81"/>
      <c r="AC179" s="82"/>
      <c r="AD179" s="83"/>
      <c r="AE179" s="44">
        <f t="shared" si="36"/>
        <v>0</v>
      </c>
      <c r="AF179" s="81"/>
      <c r="AG179" s="82"/>
      <c r="AH179" s="83"/>
      <c r="AI179" s="44">
        <f t="shared" si="37"/>
        <v>0</v>
      </c>
      <c r="AJ179" s="81"/>
      <c r="AK179" s="82"/>
      <c r="AL179" s="83"/>
      <c r="AM179" s="44">
        <f t="shared" si="38"/>
        <v>0</v>
      </c>
      <c r="AN179" s="81"/>
      <c r="AO179" s="82"/>
      <c r="AP179" s="83"/>
      <c r="AQ179" s="44">
        <f t="shared" si="39"/>
        <v>0</v>
      </c>
      <c r="AR179" s="81"/>
      <c r="AS179" s="82"/>
      <c r="AT179" s="83"/>
      <c r="AU179" s="44">
        <f t="shared" si="40"/>
        <v>0</v>
      </c>
      <c r="AV179" s="81"/>
      <c r="AW179" s="82"/>
      <c r="AX179" s="83"/>
      <c r="AY179" s="44">
        <f t="shared" si="41"/>
        <v>0</v>
      </c>
      <c r="AZ179" s="81"/>
      <c r="BA179" s="82"/>
      <c r="BB179" s="83"/>
      <c r="BC179" s="44">
        <f t="shared" si="42"/>
        <v>0</v>
      </c>
      <c r="BD179" s="81"/>
      <c r="BE179" s="82"/>
      <c r="BF179" s="83"/>
      <c r="BG179" s="44">
        <f t="shared" si="43"/>
        <v>0</v>
      </c>
      <c r="BH179" s="81"/>
      <c r="BI179" s="82"/>
      <c r="BJ179" s="83"/>
      <c r="BK179" s="44">
        <f t="shared" si="44"/>
        <v>0</v>
      </c>
    </row>
    <row r="180" spans="1:63" ht="14.25" customHeight="1" x14ac:dyDescent="0.25">
      <c r="A180" s="41"/>
      <c r="B180" s="42"/>
      <c r="C180" s="42"/>
      <c r="D180" s="35">
        <v>146</v>
      </c>
      <c r="E180" s="84"/>
      <c r="F180" s="42"/>
      <c r="G180" s="48" t="str">
        <f t="shared" si="27"/>
        <v/>
      </c>
      <c r="H180" s="25" t="str">
        <f t="array" ref="H180">IF(I180="","",IFERROR(INDEX(Lid!$F:$F,MATCH($E180,Lid!$A:$A,0)),""))</f>
        <v/>
      </c>
      <c r="I180" s="93" t="str">
        <f t="shared" si="28"/>
        <v/>
      </c>
      <c r="J180" s="48" t="str">
        <f t="shared" si="29"/>
        <v/>
      </c>
      <c r="K180" s="25" t="str">
        <f t="array" ref="K180">IF(I180="","",IFERROR($D$6 &amp; " " &amp;INDEX(Lid!$B:$B,MATCH($E180,Lid!$A:$A,0)),""))</f>
        <v/>
      </c>
      <c r="L180" s="44" t="str">
        <f t="shared" si="30"/>
        <v/>
      </c>
      <c r="M180" s="44" t="str">
        <f t="shared" si="31"/>
        <v/>
      </c>
      <c r="N180" s="44" t="str">
        <f t="shared" si="32"/>
        <v/>
      </c>
      <c r="O180" s="42"/>
      <c r="P180" s="81"/>
      <c r="Q180" s="82"/>
      <c r="R180" s="83"/>
      <c r="S180" s="44">
        <f t="shared" si="33"/>
        <v>0</v>
      </c>
      <c r="T180" s="81"/>
      <c r="U180" s="82"/>
      <c r="V180" s="83"/>
      <c r="W180" s="44">
        <f t="shared" si="34"/>
        <v>0</v>
      </c>
      <c r="X180" s="81"/>
      <c r="Y180" s="82"/>
      <c r="Z180" s="83"/>
      <c r="AA180" s="44">
        <f t="shared" si="35"/>
        <v>0</v>
      </c>
      <c r="AB180" s="81"/>
      <c r="AC180" s="82"/>
      <c r="AD180" s="83"/>
      <c r="AE180" s="44">
        <f t="shared" si="36"/>
        <v>0</v>
      </c>
      <c r="AF180" s="81"/>
      <c r="AG180" s="82"/>
      <c r="AH180" s="83"/>
      <c r="AI180" s="44">
        <f t="shared" si="37"/>
        <v>0</v>
      </c>
      <c r="AJ180" s="81"/>
      <c r="AK180" s="82"/>
      <c r="AL180" s="83"/>
      <c r="AM180" s="44">
        <f t="shared" si="38"/>
        <v>0</v>
      </c>
      <c r="AN180" s="81"/>
      <c r="AO180" s="82"/>
      <c r="AP180" s="83"/>
      <c r="AQ180" s="44">
        <f t="shared" si="39"/>
        <v>0</v>
      </c>
      <c r="AR180" s="81"/>
      <c r="AS180" s="82"/>
      <c r="AT180" s="83"/>
      <c r="AU180" s="44">
        <f t="shared" si="40"/>
        <v>0</v>
      </c>
      <c r="AV180" s="81"/>
      <c r="AW180" s="82"/>
      <c r="AX180" s="83"/>
      <c r="AY180" s="44">
        <f t="shared" si="41"/>
        <v>0</v>
      </c>
      <c r="AZ180" s="81"/>
      <c r="BA180" s="82"/>
      <c r="BB180" s="83"/>
      <c r="BC180" s="44">
        <f t="shared" si="42"/>
        <v>0</v>
      </c>
      <c r="BD180" s="81"/>
      <c r="BE180" s="82"/>
      <c r="BF180" s="83"/>
      <c r="BG180" s="44">
        <f t="shared" si="43"/>
        <v>0</v>
      </c>
      <c r="BH180" s="81"/>
      <c r="BI180" s="82"/>
      <c r="BJ180" s="83"/>
      <c r="BK180" s="44">
        <f t="shared" si="44"/>
        <v>0</v>
      </c>
    </row>
    <row r="181" spans="1:63" ht="14.25" customHeight="1" x14ac:dyDescent="0.25">
      <c r="A181" s="41"/>
      <c r="B181" s="42"/>
      <c r="C181" s="42"/>
      <c r="D181" s="35">
        <v>147</v>
      </c>
      <c r="E181" s="84"/>
      <c r="F181" s="42"/>
      <c r="G181" s="48" t="str">
        <f t="shared" si="27"/>
        <v/>
      </c>
      <c r="H181" s="25" t="str">
        <f t="array" ref="H181">IF(I181="","",IFERROR(INDEX(Lid!$F:$F,MATCH($E181,Lid!$A:$A,0)),""))</f>
        <v/>
      </c>
      <c r="I181" s="93" t="str">
        <f t="shared" si="28"/>
        <v/>
      </c>
      <c r="J181" s="48" t="str">
        <f t="shared" si="29"/>
        <v/>
      </c>
      <c r="K181" s="25" t="str">
        <f t="array" ref="K181">IF(I181="","",IFERROR($D$6 &amp; " " &amp;INDEX(Lid!$B:$B,MATCH($E181,Lid!$A:$A,0)),""))</f>
        <v/>
      </c>
      <c r="L181" s="44" t="str">
        <f t="shared" si="30"/>
        <v/>
      </c>
      <c r="M181" s="44" t="str">
        <f t="shared" si="31"/>
        <v/>
      </c>
      <c r="N181" s="44" t="str">
        <f t="shared" si="32"/>
        <v/>
      </c>
      <c r="O181" s="42"/>
      <c r="P181" s="81"/>
      <c r="Q181" s="82"/>
      <c r="R181" s="83"/>
      <c r="S181" s="44">
        <f t="shared" si="33"/>
        <v>0</v>
      </c>
      <c r="T181" s="81"/>
      <c r="U181" s="82"/>
      <c r="V181" s="83"/>
      <c r="W181" s="44">
        <f t="shared" si="34"/>
        <v>0</v>
      </c>
      <c r="X181" s="81"/>
      <c r="Y181" s="82"/>
      <c r="Z181" s="83"/>
      <c r="AA181" s="44">
        <f t="shared" si="35"/>
        <v>0</v>
      </c>
      <c r="AB181" s="81"/>
      <c r="AC181" s="82"/>
      <c r="AD181" s="83"/>
      <c r="AE181" s="44">
        <f t="shared" si="36"/>
        <v>0</v>
      </c>
      <c r="AF181" s="81"/>
      <c r="AG181" s="82"/>
      <c r="AH181" s="83"/>
      <c r="AI181" s="44">
        <f t="shared" si="37"/>
        <v>0</v>
      </c>
      <c r="AJ181" s="81"/>
      <c r="AK181" s="82"/>
      <c r="AL181" s="83"/>
      <c r="AM181" s="44">
        <f t="shared" si="38"/>
        <v>0</v>
      </c>
      <c r="AN181" s="81"/>
      <c r="AO181" s="82"/>
      <c r="AP181" s="83"/>
      <c r="AQ181" s="44">
        <f t="shared" si="39"/>
        <v>0</v>
      </c>
      <c r="AR181" s="81"/>
      <c r="AS181" s="82"/>
      <c r="AT181" s="83"/>
      <c r="AU181" s="44">
        <f t="shared" si="40"/>
        <v>0</v>
      </c>
      <c r="AV181" s="81"/>
      <c r="AW181" s="82"/>
      <c r="AX181" s="83"/>
      <c r="AY181" s="44">
        <f t="shared" si="41"/>
        <v>0</v>
      </c>
      <c r="AZ181" s="81"/>
      <c r="BA181" s="82"/>
      <c r="BB181" s="83"/>
      <c r="BC181" s="44">
        <f t="shared" si="42"/>
        <v>0</v>
      </c>
      <c r="BD181" s="81"/>
      <c r="BE181" s="82"/>
      <c r="BF181" s="83"/>
      <c r="BG181" s="44">
        <f t="shared" si="43"/>
        <v>0</v>
      </c>
      <c r="BH181" s="81"/>
      <c r="BI181" s="82"/>
      <c r="BJ181" s="83"/>
      <c r="BK181" s="44">
        <f t="shared" si="44"/>
        <v>0</v>
      </c>
    </row>
    <row r="182" spans="1:63" ht="14.25" customHeight="1" x14ac:dyDescent="0.25">
      <c r="A182" s="41"/>
      <c r="B182" s="42"/>
      <c r="C182" s="42"/>
      <c r="D182" s="35">
        <v>148</v>
      </c>
      <c r="E182" s="84"/>
      <c r="F182" s="42"/>
      <c r="G182" s="48" t="str">
        <f t="shared" si="27"/>
        <v/>
      </c>
      <c r="H182" s="25" t="str">
        <f t="array" ref="H182">IF(I182="","",IFERROR(INDEX(Lid!$F:$F,MATCH($E182,Lid!$A:$A,0)),""))</f>
        <v/>
      </c>
      <c r="I182" s="93" t="str">
        <f t="shared" si="28"/>
        <v/>
      </c>
      <c r="J182" s="48" t="str">
        <f t="shared" si="29"/>
        <v/>
      </c>
      <c r="K182" s="25" t="str">
        <f t="array" ref="K182">IF(I182="","",IFERROR($D$6 &amp; " " &amp;INDEX(Lid!$B:$B,MATCH($E182,Lid!$A:$A,0)),""))</f>
        <v/>
      </c>
      <c r="L182" s="44" t="str">
        <f t="shared" si="30"/>
        <v/>
      </c>
      <c r="M182" s="44" t="str">
        <f t="shared" si="31"/>
        <v/>
      </c>
      <c r="N182" s="44" t="str">
        <f t="shared" si="32"/>
        <v/>
      </c>
      <c r="O182" s="42"/>
      <c r="P182" s="81"/>
      <c r="Q182" s="82"/>
      <c r="R182" s="83"/>
      <c r="S182" s="44">
        <f t="shared" si="33"/>
        <v>0</v>
      </c>
      <c r="T182" s="81"/>
      <c r="U182" s="82"/>
      <c r="V182" s="83"/>
      <c r="W182" s="44">
        <f t="shared" si="34"/>
        <v>0</v>
      </c>
      <c r="X182" s="81"/>
      <c r="Y182" s="82"/>
      <c r="Z182" s="83"/>
      <c r="AA182" s="44">
        <f t="shared" si="35"/>
        <v>0</v>
      </c>
      <c r="AB182" s="81"/>
      <c r="AC182" s="82"/>
      <c r="AD182" s="83"/>
      <c r="AE182" s="44">
        <f t="shared" si="36"/>
        <v>0</v>
      </c>
      <c r="AF182" s="81"/>
      <c r="AG182" s="82"/>
      <c r="AH182" s="83"/>
      <c r="AI182" s="44">
        <f t="shared" si="37"/>
        <v>0</v>
      </c>
      <c r="AJ182" s="81"/>
      <c r="AK182" s="82"/>
      <c r="AL182" s="83"/>
      <c r="AM182" s="44">
        <f t="shared" si="38"/>
        <v>0</v>
      </c>
      <c r="AN182" s="81"/>
      <c r="AO182" s="82"/>
      <c r="AP182" s="83"/>
      <c r="AQ182" s="44">
        <f t="shared" si="39"/>
        <v>0</v>
      </c>
      <c r="AR182" s="81"/>
      <c r="AS182" s="82"/>
      <c r="AT182" s="83"/>
      <c r="AU182" s="44">
        <f t="shared" si="40"/>
        <v>0</v>
      </c>
      <c r="AV182" s="81"/>
      <c r="AW182" s="82"/>
      <c r="AX182" s="83"/>
      <c r="AY182" s="44">
        <f t="shared" si="41"/>
        <v>0</v>
      </c>
      <c r="AZ182" s="81"/>
      <c r="BA182" s="82"/>
      <c r="BB182" s="83"/>
      <c r="BC182" s="44">
        <f t="shared" si="42"/>
        <v>0</v>
      </c>
      <c r="BD182" s="81"/>
      <c r="BE182" s="82"/>
      <c r="BF182" s="83"/>
      <c r="BG182" s="44">
        <f t="shared" si="43"/>
        <v>0</v>
      </c>
      <c r="BH182" s="81"/>
      <c r="BI182" s="82"/>
      <c r="BJ182" s="83"/>
      <c r="BK182" s="44">
        <f t="shared" si="44"/>
        <v>0</v>
      </c>
    </row>
    <row r="183" spans="1:63" ht="14.25" customHeight="1" x14ac:dyDescent="0.25">
      <c r="A183" s="41"/>
      <c r="B183" s="42"/>
      <c r="C183" s="42"/>
      <c r="D183" s="35">
        <v>149</v>
      </c>
      <c r="E183" s="84"/>
      <c r="F183" s="42"/>
      <c r="G183" s="48" t="str">
        <f t="shared" si="27"/>
        <v/>
      </c>
      <c r="H183" s="25" t="str">
        <f t="array" ref="H183">IF(I183="","",IFERROR(INDEX(Lid!$F:$F,MATCH($E183,Lid!$A:$A,0)),""))</f>
        <v/>
      </c>
      <c r="I183" s="93" t="str">
        <f t="shared" si="28"/>
        <v/>
      </c>
      <c r="J183" s="48" t="str">
        <f t="shared" si="29"/>
        <v/>
      </c>
      <c r="K183" s="25" t="str">
        <f t="array" ref="K183">IF(I183="","",IFERROR($D$6 &amp; " " &amp;INDEX(Lid!$B:$B,MATCH($E183,Lid!$A:$A,0)),""))</f>
        <v/>
      </c>
      <c r="L183" s="44" t="str">
        <f t="shared" si="30"/>
        <v/>
      </c>
      <c r="M183" s="44" t="str">
        <f t="shared" si="31"/>
        <v/>
      </c>
      <c r="N183" s="44" t="str">
        <f t="shared" si="32"/>
        <v/>
      </c>
      <c r="O183" s="42"/>
      <c r="P183" s="81"/>
      <c r="Q183" s="82"/>
      <c r="R183" s="83"/>
      <c r="S183" s="44">
        <f t="shared" si="33"/>
        <v>0</v>
      </c>
      <c r="T183" s="81"/>
      <c r="U183" s="82"/>
      <c r="V183" s="83"/>
      <c r="W183" s="44">
        <f t="shared" si="34"/>
        <v>0</v>
      </c>
      <c r="X183" s="81"/>
      <c r="Y183" s="82"/>
      <c r="Z183" s="83"/>
      <c r="AA183" s="44">
        <f t="shared" si="35"/>
        <v>0</v>
      </c>
      <c r="AB183" s="81"/>
      <c r="AC183" s="82"/>
      <c r="AD183" s="83"/>
      <c r="AE183" s="44">
        <f t="shared" si="36"/>
        <v>0</v>
      </c>
      <c r="AF183" s="81"/>
      <c r="AG183" s="82"/>
      <c r="AH183" s="83"/>
      <c r="AI183" s="44">
        <f t="shared" si="37"/>
        <v>0</v>
      </c>
      <c r="AJ183" s="81"/>
      <c r="AK183" s="82"/>
      <c r="AL183" s="83"/>
      <c r="AM183" s="44">
        <f t="shared" si="38"/>
        <v>0</v>
      </c>
      <c r="AN183" s="81"/>
      <c r="AO183" s="82"/>
      <c r="AP183" s="83"/>
      <c r="AQ183" s="44">
        <f t="shared" si="39"/>
        <v>0</v>
      </c>
      <c r="AR183" s="81"/>
      <c r="AS183" s="82"/>
      <c r="AT183" s="83"/>
      <c r="AU183" s="44">
        <f t="shared" si="40"/>
        <v>0</v>
      </c>
      <c r="AV183" s="81"/>
      <c r="AW183" s="82"/>
      <c r="AX183" s="83"/>
      <c r="AY183" s="44">
        <f t="shared" si="41"/>
        <v>0</v>
      </c>
      <c r="AZ183" s="81"/>
      <c r="BA183" s="82"/>
      <c r="BB183" s="83"/>
      <c r="BC183" s="44">
        <f t="shared" si="42"/>
        <v>0</v>
      </c>
      <c r="BD183" s="81"/>
      <c r="BE183" s="82"/>
      <c r="BF183" s="83"/>
      <c r="BG183" s="44">
        <f t="shared" si="43"/>
        <v>0</v>
      </c>
      <c r="BH183" s="81"/>
      <c r="BI183" s="82"/>
      <c r="BJ183" s="83"/>
      <c r="BK183" s="44">
        <f t="shared" si="44"/>
        <v>0</v>
      </c>
    </row>
    <row r="184" spans="1:63" ht="14.25" customHeight="1" x14ac:dyDescent="0.25">
      <c r="A184" s="41"/>
      <c r="B184" s="42"/>
      <c r="C184" s="42"/>
      <c r="D184" s="35">
        <v>150</v>
      </c>
      <c r="E184" s="84"/>
      <c r="F184" s="42"/>
      <c r="G184" s="48" t="str">
        <f t="shared" si="27"/>
        <v/>
      </c>
      <c r="H184" s="25" t="str">
        <f t="array" ref="H184">IF(I184="","",IFERROR(INDEX(Lid!$F:$F,MATCH($E184,Lid!$A:$A,0)),""))</f>
        <v/>
      </c>
      <c r="I184" s="93" t="str">
        <f t="shared" si="28"/>
        <v/>
      </c>
      <c r="J184" s="48" t="str">
        <f t="shared" si="29"/>
        <v/>
      </c>
      <c r="K184" s="25" t="str">
        <f t="array" ref="K184">IF(I184="","",IFERROR($D$6 &amp; " " &amp;INDEX(Lid!$B:$B,MATCH($E184,Lid!$A:$A,0)),""))</f>
        <v/>
      </c>
      <c r="L184" s="44" t="str">
        <f t="shared" si="30"/>
        <v/>
      </c>
      <c r="M184" s="44" t="str">
        <f t="shared" si="31"/>
        <v/>
      </c>
      <c r="N184" s="44" t="str">
        <f t="shared" si="32"/>
        <v/>
      </c>
      <c r="O184" s="42"/>
      <c r="P184" s="81"/>
      <c r="Q184" s="82"/>
      <c r="R184" s="83"/>
      <c r="S184" s="44">
        <f t="shared" si="33"/>
        <v>0</v>
      </c>
      <c r="T184" s="81"/>
      <c r="U184" s="82"/>
      <c r="V184" s="83"/>
      <c r="W184" s="44">
        <f t="shared" si="34"/>
        <v>0</v>
      </c>
      <c r="X184" s="81"/>
      <c r="Y184" s="82"/>
      <c r="Z184" s="83"/>
      <c r="AA184" s="44">
        <f t="shared" si="35"/>
        <v>0</v>
      </c>
      <c r="AB184" s="81"/>
      <c r="AC184" s="82"/>
      <c r="AD184" s="83"/>
      <c r="AE184" s="44">
        <f t="shared" si="36"/>
        <v>0</v>
      </c>
      <c r="AF184" s="81"/>
      <c r="AG184" s="82"/>
      <c r="AH184" s="83"/>
      <c r="AI184" s="44">
        <f t="shared" si="37"/>
        <v>0</v>
      </c>
      <c r="AJ184" s="81"/>
      <c r="AK184" s="82"/>
      <c r="AL184" s="83"/>
      <c r="AM184" s="44">
        <f t="shared" si="38"/>
        <v>0</v>
      </c>
      <c r="AN184" s="81"/>
      <c r="AO184" s="82"/>
      <c r="AP184" s="83"/>
      <c r="AQ184" s="44">
        <f t="shared" si="39"/>
        <v>0</v>
      </c>
      <c r="AR184" s="81"/>
      <c r="AS184" s="82"/>
      <c r="AT184" s="83"/>
      <c r="AU184" s="44">
        <f t="shared" si="40"/>
        <v>0</v>
      </c>
      <c r="AV184" s="81"/>
      <c r="AW184" s="82"/>
      <c r="AX184" s="83"/>
      <c r="AY184" s="44">
        <f t="shared" si="41"/>
        <v>0</v>
      </c>
      <c r="AZ184" s="81"/>
      <c r="BA184" s="82"/>
      <c r="BB184" s="83"/>
      <c r="BC184" s="44">
        <f t="shared" si="42"/>
        <v>0</v>
      </c>
      <c r="BD184" s="81"/>
      <c r="BE184" s="82"/>
      <c r="BF184" s="83"/>
      <c r="BG184" s="44">
        <f t="shared" si="43"/>
        <v>0</v>
      </c>
      <c r="BH184" s="81"/>
      <c r="BI184" s="82"/>
      <c r="BJ184" s="83"/>
      <c r="BK184" s="44">
        <f t="shared" si="44"/>
        <v>0</v>
      </c>
    </row>
    <row r="185" spans="1:63" ht="14.25" customHeight="1" x14ac:dyDescent="0.25">
      <c r="A185" s="41"/>
      <c r="B185" s="42"/>
      <c r="C185" s="42"/>
      <c r="D185" s="35">
        <v>151</v>
      </c>
      <c r="E185" s="84"/>
      <c r="F185" s="42"/>
      <c r="G185" s="48" t="str">
        <f t="shared" si="27"/>
        <v/>
      </c>
      <c r="H185" s="25" t="str">
        <f t="array" ref="H185">IF(I185="","",IFERROR(INDEX(Lid!$F:$F,MATCH($E185,Lid!$A:$A,0)),""))</f>
        <v/>
      </c>
      <c r="I185" s="93" t="str">
        <f t="shared" si="28"/>
        <v/>
      </c>
      <c r="J185" s="48" t="str">
        <f t="shared" si="29"/>
        <v/>
      </c>
      <c r="K185" s="25" t="str">
        <f t="array" ref="K185">IF(I185="","",IFERROR($D$6 &amp; " " &amp;INDEX(Lid!$B:$B,MATCH($E185,Lid!$A:$A,0)),""))</f>
        <v/>
      </c>
      <c r="L185" s="44" t="str">
        <f t="shared" si="30"/>
        <v/>
      </c>
      <c r="M185" s="44" t="str">
        <f t="shared" si="31"/>
        <v/>
      </c>
      <c r="N185" s="44" t="str">
        <f t="shared" si="32"/>
        <v/>
      </c>
      <c r="O185" s="42"/>
      <c r="P185" s="81"/>
      <c r="Q185" s="82"/>
      <c r="R185" s="83"/>
      <c r="S185" s="44">
        <f t="shared" si="33"/>
        <v>0</v>
      </c>
      <c r="T185" s="81"/>
      <c r="U185" s="82"/>
      <c r="V185" s="83"/>
      <c r="W185" s="44">
        <f t="shared" si="34"/>
        <v>0</v>
      </c>
      <c r="X185" s="81"/>
      <c r="Y185" s="82"/>
      <c r="Z185" s="83"/>
      <c r="AA185" s="44">
        <f t="shared" si="35"/>
        <v>0</v>
      </c>
      <c r="AB185" s="81"/>
      <c r="AC185" s="82"/>
      <c r="AD185" s="83"/>
      <c r="AE185" s="44">
        <f t="shared" si="36"/>
        <v>0</v>
      </c>
      <c r="AF185" s="81"/>
      <c r="AG185" s="82"/>
      <c r="AH185" s="83"/>
      <c r="AI185" s="44">
        <f t="shared" si="37"/>
        <v>0</v>
      </c>
      <c r="AJ185" s="81"/>
      <c r="AK185" s="82"/>
      <c r="AL185" s="83"/>
      <c r="AM185" s="44">
        <f t="shared" si="38"/>
        <v>0</v>
      </c>
      <c r="AN185" s="81"/>
      <c r="AO185" s="82"/>
      <c r="AP185" s="83"/>
      <c r="AQ185" s="44">
        <f t="shared" si="39"/>
        <v>0</v>
      </c>
      <c r="AR185" s="81"/>
      <c r="AS185" s="82"/>
      <c r="AT185" s="83"/>
      <c r="AU185" s="44">
        <f t="shared" si="40"/>
        <v>0</v>
      </c>
      <c r="AV185" s="81"/>
      <c r="AW185" s="82"/>
      <c r="AX185" s="83"/>
      <c r="AY185" s="44">
        <f t="shared" si="41"/>
        <v>0</v>
      </c>
      <c r="AZ185" s="81"/>
      <c r="BA185" s="82"/>
      <c r="BB185" s="83"/>
      <c r="BC185" s="44">
        <f t="shared" si="42"/>
        <v>0</v>
      </c>
      <c r="BD185" s="81"/>
      <c r="BE185" s="82"/>
      <c r="BF185" s="83"/>
      <c r="BG185" s="44">
        <f t="shared" si="43"/>
        <v>0</v>
      </c>
      <c r="BH185" s="81"/>
      <c r="BI185" s="82"/>
      <c r="BJ185" s="83"/>
      <c r="BK185" s="44">
        <f t="shared" si="44"/>
        <v>0</v>
      </c>
    </row>
    <row r="186" spans="1:63" ht="14.25" customHeight="1" x14ac:dyDescent="0.25">
      <c r="A186" s="41"/>
      <c r="B186" s="42"/>
      <c r="C186" s="42"/>
      <c r="D186" s="35">
        <v>152</v>
      </c>
      <c r="E186" s="84"/>
      <c r="F186" s="42"/>
      <c r="G186" s="48" t="str">
        <f t="shared" si="27"/>
        <v/>
      </c>
      <c r="H186" s="25" t="str">
        <f t="array" ref="H186">IF(I186="","",IFERROR(INDEX(Lid!$F:$F,MATCH($E186,Lid!$A:$A,0)),""))</f>
        <v/>
      </c>
      <c r="I186" s="93" t="str">
        <f t="shared" si="28"/>
        <v/>
      </c>
      <c r="J186" s="48" t="str">
        <f t="shared" si="29"/>
        <v/>
      </c>
      <c r="K186" s="25" t="str">
        <f t="array" ref="K186">IF(I186="","",IFERROR($D$6 &amp; " " &amp;INDEX(Lid!$B:$B,MATCH($E186,Lid!$A:$A,0)),""))</f>
        <v/>
      </c>
      <c r="L186" s="44" t="str">
        <f t="shared" si="30"/>
        <v/>
      </c>
      <c r="M186" s="44" t="str">
        <f t="shared" si="31"/>
        <v/>
      </c>
      <c r="N186" s="44" t="str">
        <f t="shared" si="32"/>
        <v/>
      </c>
      <c r="O186" s="42"/>
      <c r="P186" s="81"/>
      <c r="Q186" s="82"/>
      <c r="R186" s="83"/>
      <c r="S186" s="44">
        <f t="shared" si="33"/>
        <v>0</v>
      </c>
      <c r="T186" s="81"/>
      <c r="U186" s="82"/>
      <c r="V186" s="83"/>
      <c r="W186" s="44">
        <f t="shared" si="34"/>
        <v>0</v>
      </c>
      <c r="X186" s="81"/>
      <c r="Y186" s="82"/>
      <c r="Z186" s="83"/>
      <c r="AA186" s="44">
        <f t="shared" si="35"/>
        <v>0</v>
      </c>
      <c r="AB186" s="81"/>
      <c r="AC186" s="82"/>
      <c r="AD186" s="83"/>
      <c r="AE186" s="44">
        <f t="shared" si="36"/>
        <v>0</v>
      </c>
      <c r="AF186" s="81"/>
      <c r="AG186" s="82"/>
      <c r="AH186" s="83"/>
      <c r="AI186" s="44">
        <f t="shared" si="37"/>
        <v>0</v>
      </c>
      <c r="AJ186" s="81"/>
      <c r="AK186" s="82"/>
      <c r="AL186" s="83"/>
      <c r="AM186" s="44">
        <f t="shared" si="38"/>
        <v>0</v>
      </c>
      <c r="AN186" s="81"/>
      <c r="AO186" s="82"/>
      <c r="AP186" s="83"/>
      <c r="AQ186" s="44">
        <f t="shared" si="39"/>
        <v>0</v>
      </c>
      <c r="AR186" s="81"/>
      <c r="AS186" s="82"/>
      <c r="AT186" s="83"/>
      <c r="AU186" s="44">
        <f t="shared" si="40"/>
        <v>0</v>
      </c>
      <c r="AV186" s="81"/>
      <c r="AW186" s="82"/>
      <c r="AX186" s="83"/>
      <c r="AY186" s="44">
        <f t="shared" si="41"/>
        <v>0</v>
      </c>
      <c r="AZ186" s="81"/>
      <c r="BA186" s="82"/>
      <c r="BB186" s="83"/>
      <c r="BC186" s="44">
        <f t="shared" si="42"/>
        <v>0</v>
      </c>
      <c r="BD186" s="81"/>
      <c r="BE186" s="82"/>
      <c r="BF186" s="83"/>
      <c r="BG186" s="44">
        <f t="shared" si="43"/>
        <v>0</v>
      </c>
      <c r="BH186" s="81"/>
      <c r="BI186" s="82"/>
      <c r="BJ186" s="83"/>
      <c r="BK186" s="44">
        <f t="shared" si="44"/>
        <v>0</v>
      </c>
    </row>
    <row r="187" spans="1:63" ht="14.25" customHeight="1" x14ac:dyDescent="0.25">
      <c r="A187" s="41"/>
      <c r="B187" s="42"/>
      <c r="C187" s="42"/>
      <c r="D187" s="35">
        <v>153</v>
      </c>
      <c r="E187" s="84"/>
      <c r="F187" s="42"/>
      <c r="G187" s="48" t="str">
        <f t="shared" si="27"/>
        <v/>
      </c>
      <c r="H187" s="25" t="str">
        <f t="array" ref="H187">IF(I187="","",IFERROR(INDEX(Lid!$F:$F,MATCH($E187,Lid!$A:$A,0)),""))</f>
        <v/>
      </c>
      <c r="I187" s="93" t="str">
        <f t="shared" si="28"/>
        <v/>
      </c>
      <c r="J187" s="48" t="str">
        <f t="shared" si="29"/>
        <v/>
      </c>
      <c r="K187" s="25" t="str">
        <f t="array" ref="K187">IF(I187="","",IFERROR($D$6 &amp; " " &amp;INDEX(Lid!$B:$B,MATCH($E187,Lid!$A:$A,0)),""))</f>
        <v/>
      </c>
      <c r="L187" s="44" t="str">
        <f t="shared" si="30"/>
        <v/>
      </c>
      <c r="M187" s="44" t="str">
        <f t="shared" si="31"/>
        <v/>
      </c>
      <c r="N187" s="44" t="str">
        <f t="shared" si="32"/>
        <v/>
      </c>
      <c r="O187" s="42"/>
      <c r="P187" s="81"/>
      <c r="Q187" s="82"/>
      <c r="R187" s="83"/>
      <c r="S187" s="44">
        <f t="shared" si="33"/>
        <v>0</v>
      </c>
      <c r="T187" s="81"/>
      <c r="U187" s="82"/>
      <c r="V187" s="83"/>
      <c r="W187" s="44">
        <f t="shared" si="34"/>
        <v>0</v>
      </c>
      <c r="X187" s="81"/>
      <c r="Y187" s="82"/>
      <c r="Z187" s="83"/>
      <c r="AA187" s="44">
        <f t="shared" si="35"/>
        <v>0</v>
      </c>
      <c r="AB187" s="81"/>
      <c r="AC187" s="82"/>
      <c r="AD187" s="83"/>
      <c r="AE187" s="44">
        <f t="shared" si="36"/>
        <v>0</v>
      </c>
      <c r="AF187" s="81"/>
      <c r="AG187" s="82"/>
      <c r="AH187" s="83"/>
      <c r="AI187" s="44">
        <f t="shared" si="37"/>
        <v>0</v>
      </c>
      <c r="AJ187" s="81"/>
      <c r="AK187" s="82"/>
      <c r="AL187" s="83"/>
      <c r="AM187" s="44">
        <f t="shared" si="38"/>
        <v>0</v>
      </c>
      <c r="AN187" s="81"/>
      <c r="AO187" s="82"/>
      <c r="AP187" s="83"/>
      <c r="AQ187" s="44">
        <f t="shared" si="39"/>
        <v>0</v>
      </c>
      <c r="AR187" s="81"/>
      <c r="AS187" s="82"/>
      <c r="AT187" s="83"/>
      <c r="AU187" s="44">
        <f t="shared" si="40"/>
        <v>0</v>
      </c>
      <c r="AV187" s="81"/>
      <c r="AW187" s="82"/>
      <c r="AX187" s="83"/>
      <c r="AY187" s="44">
        <f t="shared" si="41"/>
        <v>0</v>
      </c>
      <c r="AZ187" s="81"/>
      <c r="BA187" s="82"/>
      <c r="BB187" s="83"/>
      <c r="BC187" s="44">
        <f t="shared" si="42"/>
        <v>0</v>
      </c>
      <c r="BD187" s="81"/>
      <c r="BE187" s="82"/>
      <c r="BF187" s="83"/>
      <c r="BG187" s="44">
        <f t="shared" si="43"/>
        <v>0</v>
      </c>
      <c r="BH187" s="81"/>
      <c r="BI187" s="82"/>
      <c r="BJ187" s="83"/>
      <c r="BK187" s="44">
        <f t="shared" si="44"/>
        <v>0</v>
      </c>
    </row>
    <row r="188" spans="1:63" ht="14.25" customHeight="1" x14ac:dyDescent="0.25">
      <c r="A188" s="41"/>
      <c r="B188" s="42"/>
      <c r="C188" s="42"/>
      <c r="D188" s="35">
        <v>154</v>
      </c>
      <c r="E188" s="84"/>
      <c r="F188" s="42"/>
      <c r="G188" s="48" t="str">
        <f t="shared" si="27"/>
        <v/>
      </c>
      <c r="H188" s="25" t="str">
        <f t="array" ref="H188">IF(I188="","",IFERROR(INDEX(Lid!$F:$F,MATCH($E188,Lid!$A:$A,0)),""))</f>
        <v/>
      </c>
      <c r="I188" s="93" t="str">
        <f t="shared" si="28"/>
        <v/>
      </c>
      <c r="J188" s="48" t="str">
        <f t="shared" si="29"/>
        <v/>
      </c>
      <c r="K188" s="25" t="str">
        <f t="array" ref="K188">IF(I188="","",IFERROR($D$6 &amp; " " &amp;INDEX(Lid!$B:$B,MATCH($E188,Lid!$A:$A,0)),""))</f>
        <v/>
      </c>
      <c r="L188" s="44" t="str">
        <f t="shared" si="30"/>
        <v/>
      </c>
      <c r="M188" s="44" t="str">
        <f t="shared" si="31"/>
        <v/>
      </c>
      <c r="N188" s="44" t="str">
        <f t="shared" si="32"/>
        <v/>
      </c>
      <c r="O188" s="42"/>
      <c r="P188" s="81"/>
      <c r="Q188" s="82"/>
      <c r="R188" s="83"/>
      <c r="S188" s="44">
        <f t="shared" si="33"/>
        <v>0</v>
      </c>
      <c r="T188" s="81"/>
      <c r="U188" s="82"/>
      <c r="V188" s="83"/>
      <c r="W188" s="44">
        <f t="shared" si="34"/>
        <v>0</v>
      </c>
      <c r="X188" s="81"/>
      <c r="Y188" s="82"/>
      <c r="Z188" s="83"/>
      <c r="AA188" s="44">
        <f t="shared" si="35"/>
        <v>0</v>
      </c>
      <c r="AB188" s="81"/>
      <c r="AC188" s="82"/>
      <c r="AD188" s="83"/>
      <c r="AE188" s="44">
        <f t="shared" si="36"/>
        <v>0</v>
      </c>
      <c r="AF188" s="81"/>
      <c r="AG188" s="82"/>
      <c r="AH188" s="83"/>
      <c r="AI188" s="44">
        <f t="shared" si="37"/>
        <v>0</v>
      </c>
      <c r="AJ188" s="81"/>
      <c r="AK188" s="82"/>
      <c r="AL188" s="83"/>
      <c r="AM188" s="44">
        <f t="shared" si="38"/>
        <v>0</v>
      </c>
      <c r="AN188" s="81"/>
      <c r="AO188" s="82"/>
      <c r="AP188" s="83"/>
      <c r="AQ188" s="44">
        <f t="shared" si="39"/>
        <v>0</v>
      </c>
      <c r="AR188" s="81"/>
      <c r="AS188" s="82"/>
      <c r="AT188" s="83"/>
      <c r="AU188" s="44">
        <f t="shared" si="40"/>
        <v>0</v>
      </c>
      <c r="AV188" s="81"/>
      <c r="AW188" s="82"/>
      <c r="AX188" s="83"/>
      <c r="AY188" s="44">
        <f t="shared" si="41"/>
        <v>0</v>
      </c>
      <c r="AZ188" s="81"/>
      <c r="BA188" s="82"/>
      <c r="BB188" s="83"/>
      <c r="BC188" s="44">
        <f t="shared" si="42"/>
        <v>0</v>
      </c>
      <c r="BD188" s="81"/>
      <c r="BE188" s="82"/>
      <c r="BF188" s="83"/>
      <c r="BG188" s="44">
        <f t="shared" si="43"/>
        <v>0</v>
      </c>
      <c r="BH188" s="81"/>
      <c r="BI188" s="82"/>
      <c r="BJ188" s="83"/>
      <c r="BK188" s="44">
        <f t="shared" si="44"/>
        <v>0</v>
      </c>
    </row>
    <row r="189" spans="1:63" ht="14.25" customHeight="1" x14ac:dyDescent="0.25">
      <c r="A189" s="41"/>
      <c r="B189" s="42"/>
      <c r="C189" s="42"/>
      <c r="D189" s="35">
        <v>155</v>
      </c>
      <c r="E189" s="84"/>
      <c r="F189" s="42"/>
      <c r="G189" s="48" t="str">
        <f t="shared" si="27"/>
        <v/>
      </c>
      <c r="H189" s="25" t="str">
        <f t="array" ref="H189">IF(I189="","",IFERROR(INDEX(Lid!$F:$F,MATCH($E189,Lid!$A:$A,0)),""))</f>
        <v/>
      </c>
      <c r="I189" s="93" t="str">
        <f t="shared" si="28"/>
        <v/>
      </c>
      <c r="J189" s="48" t="str">
        <f t="shared" si="29"/>
        <v/>
      </c>
      <c r="K189" s="25" t="str">
        <f t="array" ref="K189">IF(I189="","",IFERROR($D$6 &amp; " " &amp;INDEX(Lid!$B:$B,MATCH($E189,Lid!$A:$A,0)),""))</f>
        <v/>
      </c>
      <c r="L189" s="44" t="str">
        <f t="shared" si="30"/>
        <v/>
      </c>
      <c r="M189" s="44" t="str">
        <f t="shared" si="31"/>
        <v/>
      </c>
      <c r="N189" s="44" t="str">
        <f t="shared" si="32"/>
        <v/>
      </c>
      <c r="O189" s="42"/>
      <c r="P189" s="81"/>
      <c r="Q189" s="82"/>
      <c r="R189" s="83"/>
      <c r="S189" s="44">
        <f t="shared" si="33"/>
        <v>0</v>
      </c>
      <c r="T189" s="81"/>
      <c r="U189" s="82"/>
      <c r="V189" s="83"/>
      <c r="W189" s="44">
        <f t="shared" si="34"/>
        <v>0</v>
      </c>
      <c r="X189" s="81"/>
      <c r="Y189" s="82"/>
      <c r="Z189" s="83"/>
      <c r="AA189" s="44">
        <f t="shared" si="35"/>
        <v>0</v>
      </c>
      <c r="AB189" s="81"/>
      <c r="AC189" s="82"/>
      <c r="AD189" s="83"/>
      <c r="AE189" s="44">
        <f t="shared" si="36"/>
        <v>0</v>
      </c>
      <c r="AF189" s="81"/>
      <c r="AG189" s="82"/>
      <c r="AH189" s="83"/>
      <c r="AI189" s="44">
        <f t="shared" si="37"/>
        <v>0</v>
      </c>
      <c r="AJ189" s="81"/>
      <c r="AK189" s="82"/>
      <c r="AL189" s="83"/>
      <c r="AM189" s="44">
        <f t="shared" si="38"/>
        <v>0</v>
      </c>
      <c r="AN189" s="81"/>
      <c r="AO189" s="82"/>
      <c r="AP189" s="83"/>
      <c r="AQ189" s="44">
        <f t="shared" si="39"/>
        <v>0</v>
      </c>
      <c r="AR189" s="81"/>
      <c r="AS189" s="82"/>
      <c r="AT189" s="83"/>
      <c r="AU189" s="44">
        <f t="shared" si="40"/>
        <v>0</v>
      </c>
      <c r="AV189" s="81"/>
      <c r="AW189" s="82"/>
      <c r="AX189" s="83"/>
      <c r="AY189" s="44">
        <f t="shared" si="41"/>
        <v>0</v>
      </c>
      <c r="AZ189" s="81"/>
      <c r="BA189" s="82"/>
      <c r="BB189" s="83"/>
      <c r="BC189" s="44">
        <f t="shared" si="42"/>
        <v>0</v>
      </c>
      <c r="BD189" s="81"/>
      <c r="BE189" s="82"/>
      <c r="BF189" s="83"/>
      <c r="BG189" s="44">
        <f t="shared" si="43"/>
        <v>0</v>
      </c>
      <c r="BH189" s="81"/>
      <c r="BI189" s="82"/>
      <c r="BJ189" s="83"/>
      <c r="BK189" s="44">
        <f t="shared" si="44"/>
        <v>0</v>
      </c>
    </row>
    <row r="190" spans="1:63" ht="14.25" customHeight="1" x14ac:dyDescent="0.25">
      <c r="A190" s="41"/>
      <c r="B190" s="42"/>
      <c r="C190" s="42"/>
      <c r="D190" s="35">
        <v>156</v>
      </c>
      <c r="E190" s="84"/>
      <c r="F190" s="42"/>
      <c r="G190" s="48" t="str">
        <f t="shared" si="27"/>
        <v/>
      </c>
      <c r="H190" s="25" t="str">
        <f t="array" ref="H190">IF(I190="","",IFERROR(INDEX(Lid!$F:$F,MATCH($E190,Lid!$A:$A,0)),""))</f>
        <v/>
      </c>
      <c r="I190" s="93" t="str">
        <f t="shared" si="28"/>
        <v/>
      </c>
      <c r="J190" s="48" t="str">
        <f t="shared" si="29"/>
        <v/>
      </c>
      <c r="K190" s="25" t="str">
        <f t="array" ref="K190">IF(I190="","",IFERROR($D$6 &amp; " " &amp;INDEX(Lid!$B:$B,MATCH($E190,Lid!$A:$A,0)),""))</f>
        <v/>
      </c>
      <c r="L190" s="44" t="str">
        <f t="shared" si="30"/>
        <v/>
      </c>
      <c r="M190" s="44" t="str">
        <f t="shared" si="31"/>
        <v/>
      </c>
      <c r="N190" s="44" t="str">
        <f t="shared" si="32"/>
        <v/>
      </c>
      <c r="O190" s="42"/>
      <c r="P190" s="81"/>
      <c r="Q190" s="82"/>
      <c r="R190" s="83"/>
      <c r="S190" s="44">
        <f t="shared" si="33"/>
        <v>0</v>
      </c>
      <c r="T190" s="81"/>
      <c r="U190" s="82"/>
      <c r="V190" s="83"/>
      <c r="W190" s="44">
        <f t="shared" si="34"/>
        <v>0</v>
      </c>
      <c r="X190" s="81"/>
      <c r="Y190" s="82"/>
      <c r="Z190" s="83"/>
      <c r="AA190" s="44">
        <f t="shared" si="35"/>
        <v>0</v>
      </c>
      <c r="AB190" s="81"/>
      <c r="AC190" s="82"/>
      <c r="AD190" s="83"/>
      <c r="AE190" s="44">
        <f t="shared" si="36"/>
        <v>0</v>
      </c>
      <c r="AF190" s="81"/>
      <c r="AG190" s="82"/>
      <c r="AH190" s="83"/>
      <c r="AI190" s="44">
        <f t="shared" si="37"/>
        <v>0</v>
      </c>
      <c r="AJ190" s="81"/>
      <c r="AK190" s="82"/>
      <c r="AL190" s="83"/>
      <c r="AM190" s="44">
        <f t="shared" si="38"/>
        <v>0</v>
      </c>
      <c r="AN190" s="81"/>
      <c r="AO190" s="82"/>
      <c r="AP190" s="83"/>
      <c r="AQ190" s="44">
        <f t="shared" si="39"/>
        <v>0</v>
      </c>
      <c r="AR190" s="81"/>
      <c r="AS190" s="82"/>
      <c r="AT190" s="83"/>
      <c r="AU190" s="44">
        <f t="shared" si="40"/>
        <v>0</v>
      </c>
      <c r="AV190" s="81"/>
      <c r="AW190" s="82"/>
      <c r="AX190" s="83"/>
      <c r="AY190" s="44">
        <f t="shared" si="41"/>
        <v>0</v>
      </c>
      <c r="AZ190" s="81"/>
      <c r="BA190" s="82"/>
      <c r="BB190" s="83"/>
      <c r="BC190" s="44">
        <f t="shared" si="42"/>
        <v>0</v>
      </c>
      <c r="BD190" s="81"/>
      <c r="BE190" s="82"/>
      <c r="BF190" s="83"/>
      <c r="BG190" s="44">
        <f t="shared" si="43"/>
        <v>0</v>
      </c>
      <c r="BH190" s="81"/>
      <c r="BI190" s="82"/>
      <c r="BJ190" s="83"/>
      <c r="BK190" s="44">
        <f t="shared" si="44"/>
        <v>0</v>
      </c>
    </row>
    <row r="191" spans="1:63" ht="14.25" customHeight="1" x14ac:dyDescent="0.25">
      <c r="A191" s="41"/>
      <c r="B191" s="42"/>
      <c r="C191" s="42"/>
      <c r="D191" s="35">
        <v>157</v>
      </c>
      <c r="E191" s="84"/>
      <c r="F191" s="42"/>
      <c r="G191" s="48" t="str">
        <f t="shared" si="27"/>
        <v/>
      </c>
      <c r="H191" s="25" t="str">
        <f t="array" ref="H191">IF(I191="","",IFERROR(INDEX(Lid!$F:$F,MATCH($E191,Lid!$A:$A,0)),""))</f>
        <v/>
      </c>
      <c r="I191" s="93" t="str">
        <f t="shared" si="28"/>
        <v/>
      </c>
      <c r="J191" s="48" t="str">
        <f t="shared" si="29"/>
        <v/>
      </c>
      <c r="K191" s="25" t="str">
        <f t="array" ref="K191">IF(I191="","",IFERROR($D$6 &amp; " " &amp;INDEX(Lid!$B:$B,MATCH($E191,Lid!$A:$A,0)),""))</f>
        <v/>
      </c>
      <c r="L191" s="44" t="str">
        <f t="shared" si="30"/>
        <v/>
      </c>
      <c r="M191" s="44" t="str">
        <f t="shared" si="31"/>
        <v/>
      </c>
      <c r="N191" s="44" t="str">
        <f t="shared" si="32"/>
        <v/>
      </c>
      <c r="O191" s="42"/>
      <c r="P191" s="81"/>
      <c r="Q191" s="82"/>
      <c r="R191" s="83"/>
      <c r="S191" s="44">
        <f t="shared" si="33"/>
        <v>0</v>
      </c>
      <c r="T191" s="81"/>
      <c r="U191" s="82"/>
      <c r="V191" s="83"/>
      <c r="W191" s="44">
        <f t="shared" si="34"/>
        <v>0</v>
      </c>
      <c r="X191" s="81"/>
      <c r="Y191" s="82"/>
      <c r="Z191" s="83"/>
      <c r="AA191" s="44">
        <f t="shared" si="35"/>
        <v>0</v>
      </c>
      <c r="AB191" s="81"/>
      <c r="AC191" s="82"/>
      <c r="AD191" s="83"/>
      <c r="AE191" s="44">
        <f t="shared" si="36"/>
        <v>0</v>
      </c>
      <c r="AF191" s="81"/>
      <c r="AG191" s="82"/>
      <c r="AH191" s="83"/>
      <c r="AI191" s="44">
        <f t="shared" si="37"/>
        <v>0</v>
      </c>
      <c r="AJ191" s="81"/>
      <c r="AK191" s="82"/>
      <c r="AL191" s="83"/>
      <c r="AM191" s="44">
        <f t="shared" si="38"/>
        <v>0</v>
      </c>
      <c r="AN191" s="81"/>
      <c r="AO191" s="82"/>
      <c r="AP191" s="83"/>
      <c r="AQ191" s="44">
        <f t="shared" si="39"/>
        <v>0</v>
      </c>
      <c r="AR191" s="81"/>
      <c r="AS191" s="82"/>
      <c r="AT191" s="83"/>
      <c r="AU191" s="44">
        <f t="shared" si="40"/>
        <v>0</v>
      </c>
      <c r="AV191" s="81"/>
      <c r="AW191" s="82"/>
      <c r="AX191" s="83"/>
      <c r="AY191" s="44">
        <f t="shared" si="41"/>
        <v>0</v>
      </c>
      <c r="AZ191" s="81"/>
      <c r="BA191" s="82"/>
      <c r="BB191" s="83"/>
      <c r="BC191" s="44">
        <f t="shared" si="42"/>
        <v>0</v>
      </c>
      <c r="BD191" s="81"/>
      <c r="BE191" s="82"/>
      <c r="BF191" s="83"/>
      <c r="BG191" s="44">
        <f t="shared" si="43"/>
        <v>0</v>
      </c>
      <c r="BH191" s="81"/>
      <c r="BI191" s="82"/>
      <c r="BJ191" s="83"/>
      <c r="BK191" s="44">
        <f t="shared" si="44"/>
        <v>0</v>
      </c>
    </row>
    <row r="192" spans="1:63" ht="14.25" customHeight="1" x14ac:dyDescent="0.25">
      <c r="A192" s="41"/>
      <c r="B192" s="42"/>
      <c r="C192" s="42"/>
      <c r="D192" s="35">
        <v>158</v>
      </c>
      <c r="E192" s="84"/>
      <c r="F192" s="42"/>
      <c r="G192" s="48" t="str">
        <f t="shared" si="27"/>
        <v/>
      </c>
      <c r="H192" s="25" t="str">
        <f t="array" ref="H192">IF(I192="","",IFERROR(INDEX(Lid!$F:$F,MATCH($E192,Lid!$A:$A,0)),""))</f>
        <v/>
      </c>
      <c r="I192" s="93" t="str">
        <f t="shared" si="28"/>
        <v/>
      </c>
      <c r="J192" s="48" t="str">
        <f t="shared" si="29"/>
        <v/>
      </c>
      <c r="K192" s="25" t="str">
        <f t="array" ref="K192">IF(I192="","",IFERROR($D$6 &amp; " " &amp;INDEX(Lid!$B:$B,MATCH($E192,Lid!$A:$A,0)),""))</f>
        <v/>
      </c>
      <c r="L192" s="44" t="str">
        <f t="shared" si="30"/>
        <v/>
      </c>
      <c r="M192" s="44" t="str">
        <f t="shared" si="31"/>
        <v/>
      </c>
      <c r="N192" s="44" t="str">
        <f t="shared" si="32"/>
        <v/>
      </c>
      <c r="O192" s="42"/>
      <c r="P192" s="81"/>
      <c r="Q192" s="82"/>
      <c r="R192" s="83"/>
      <c r="S192" s="44">
        <f t="shared" si="33"/>
        <v>0</v>
      </c>
      <c r="T192" s="81"/>
      <c r="U192" s="82"/>
      <c r="V192" s="83"/>
      <c r="W192" s="44">
        <f t="shared" si="34"/>
        <v>0</v>
      </c>
      <c r="X192" s="81"/>
      <c r="Y192" s="82"/>
      <c r="Z192" s="83"/>
      <c r="AA192" s="44">
        <f t="shared" si="35"/>
        <v>0</v>
      </c>
      <c r="AB192" s="81"/>
      <c r="AC192" s="82"/>
      <c r="AD192" s="83"/>
      <c r="AE192" s="44">
        <f t="shared" si="36"/>
        <v>0</v>
      </c>
      <c r="AF192" s="81"/>
      <c r="AG192" s="82"/>
      <c r="AH192" s="83"/>
      <c r="AI192" s="44">
        <f t="shared" si="37"/>
        <v>0</v>
      </c>
      <c r="AJ192" s="81"/>
      <c r="AK192" s="82"/>
      <c r="AL192" s="83"/>
      <c r="AM192" s="44">
        <f t="shared" si="38"/>
        <v>0</v>
      </c>
      <c r="AN192" s="81"/>
      <c r="AO192" s="82"/>
      <c r="AP192" s="83"/>
      <c r="AQ192" s="44">
        <f t="shared" si="39"/>
        <v>0</v>
      </c>
      <c r="AR192" s="81"/>
      <c r="AS192" s="82"/>
      <c r="AT192" s="83"/>
      <c r="AU192" s="44">
        <f t="shared" si="40"/>
        <v>0</v>
      </c>
      <c r="AV192" s="81"/>
      <c r="AW192" s="82"/>
      <c r="AX192" s="83"/>
      <c r="AY192" s="44">
        <f t="shared" si="41"/>
        <v>0</v>
      </c>
      <c r="AZ192" s="81"/>
      <c r="BA192" s="82"/>
      <c r="BB192" s="83"/>
      <c r="BC192" s="44">
        <f t="shared" si="42"/>
        <v>0</v>
      </c>
      <c r="BD192" s="81"/>
      <c r="BE192" s="82"/>
      <c r="BF192" s="83"/>
      <c r="BG192" s="44">
        <f t="shared" si="43"/>
        <v>0</v>
      </c>
      <c r="BH192" s="81"/>
      <c r="BI192" s="82"/>
      <c r="BJ192" s="83"/>
      <c r="BK192" s="44">
        <f t="shared" si="44"/>
        <v>0</v>
      </c>
    </row>
    <row r="193" spans="1:63" ht="14.25" customHeight="1" x14ac:dyDescent="0.25">
      <c r="A193" s="41"/>
      <c r="B193" s="42"/>
      <c r="C193" s="42"/>
      <c r="D193" s="35">
        <v>159</v>
      </c>
      <c r="E193" s="84"/>
      <c r="F193" s="42"/>
      <c r="G193" s="48" t="str">
        <f t="shared" si="27"/>
        <v/>
      </c>
      <c r="H193" s="25" t="str">
        <f t="array" ref="H193">IF(I193="","",IFERROR(INDEX(Lid!$F:$F,MATCH($E193,Lid!$A:$A,0)),""))</f>
        <v/>
      </c>
      <c r="I193" s="93" t="str">
        <f t="shared" si="28"/>
        <v/>
      </c>
      <c r="J193" s="48" t="str">
        <f t="shared" si="29"/>
        <v/>
      </c>
      <c r="K193" s="25" t="str">
        <f t="array" ref="K193">IF(I193="","",IFERROR($D$6 &amp; " " &amp;INDEX(Lid!$B:$B,MATCH($E193,Lid!$A:$A,0)),""))</f>
        <v/>
      </c>
      <c r="L193" s="44" t="str">
        <f t="shared" si="30"/>
        <v/>
      </c>
      <c r="M193" s="44" t="str">
        <f t="shared" si="31"/>
        <v/>
      </c>
      <c r="N193" s="44" t="str">
        <f t="shared" si="32"/>
        <v/>
      </c>
      <c r="O193" s="42"/>
      <c r="P193" s="81"/>
      <c r="Q193" s="82"/>
      <c r="R193" s="83"/>
      <c r="S193" s="44">
        <f t="shared" si="33"/>
        <v>0</v>
      </c>
      <c r="T193" s="81"/>
      <c r="U193" s="82"/>
      <c r="V193" s="83"/>
      <c r="W193" s="44">
        <f t="shared" si="34"/>
        <v>0</v>
      </c>
      <c r="X193" s="81"/>
      <c r="Y193" s="82"/>
      <c r="Z193" s="83"/>
      <c r="AA193" s="44">
        <f t="shared" si="35"/>
        <v>0</v>
      </c>
      <c r="AB193" s="81"/>
      <c r="AC193" s="82"/>
      <c r="AD193" s="83"/>
      <c r="AE193" s="44">
        <f t="shared" si="36"/>
        <v>0</v>
      </c>
      <c r="AF193" s="81"/>
      <c r="AG193" s="82"/>
      <c r="AH193" s="83"/>
      <c r="AI193" s="44">
        <f t="shared" si="37"/>
        <v>0</v>
      </c>
      <c r="AJ193" s="81"/>
      <c r="AK193" s="82"/>
      <c r="AL193" s="83"/>
      <c r="AM193" s="44">
        <f t="shared" si="38"/>
        <v>0</v>
      </c>
      <c r="AN193" s="81"/>
      <c r="AO193" s="82"/>
      <c r="AP193" s="83"/>
      <c r="AQ193" s="44">
        <f t="shared" si="39"/>
        <v>0</v>
      </c>
      <c r="AR193" s="81"/>
      <c r="AS193" s="82"/>
      <c r="AT193" s="83"/>
      <c r="AU193" s="44">
        <f t="shared" si="40"/>
        <v>0</v>
      </c>
      <c r="AV193" s="81"/>
      <c r="AW193" s="82"/>
      <c r="AX193" s="83"/>
      <c r="AY193" s="44">
        <f t="shared" si="41"/>
        <v>0</v>
      </c>
      <c r="AZ193" s="81"/>
      <c r="BA193" s="82"/>
      <c r="BB193" s="83"/>
      <c r="BC193" s="44">
        <f t="shared" si="42"/>
        <v>0</v>
      </c>
      <c r="BD193" s="81"/>
      <c r="BE193" s="82"/>
      <c r="BF193" s="83"/>
      <c r="BG193" s="44">
        <f t="shared" si="43"/>
        <v>0</v>
      </c>
      <c r="BH193" s="81"/>
      <c r="BI193" s="82"/>
      <c r="BJ193" s="83"/>
      <c r="BK193" s="44">
        <f t="shared" si="44"/>
        <v>0</v>
      </c>
    </row>
    <row r="194" spans="1:63" ht="14.25" customHeight="1" x14ac:dyDescent="0.25">
      <c r="A194" s="41"/>
      <c r="B194" s="42"/>
      <c r="C194" s="42"/>
      <c r="D194" s="35">
        <v>160</v>
      </c>
      <c r="E194" s="84"/>
      <c r="F194" s="42"/>
      <c r="G194" s="48" t="str">
        <f t="shared" si="27"/>
        <v/>
      </c>
      <c r="H194" s="25" t="str">
        <f t="array" ref="H194">IF(I194="","",IFERROR(INDEX(Lid!$F:$F,MATCH($E194,Lid!$A:$A,0)),""))</f>
        <v/>
      </c>
      <c r="I194" s="93" t="str">
        <f t="shared" si="28"/>
        <v/>
      </c>
      <c r="J194" s="48" t="str">
        <f t="shared" si="29"/>
        <v/>
      </c>
      <c r="K194" s="25" t="str">
        <f t="array" ref="K194">IF(I194="","",IFERROR($D$6 &amp; " " &amp;INDEX(Lid!$B:$B,MATCH($E194,Lid!$A:$A,0)),""))</f>
        <v/>
      </c>
      <c r="L194" s="44" t="str">
        <f t="shared" si="30"/>
        <v/>
      </c>
      <c r="M194" s="44" t="str">
        <f t="shared" si="31"/>
        <v/>
      </c>
      <c r="N194" s="44" t="str">
        <f t="shared" si="32"/>
        <v/>
      </c>
      <c r="O194" s="42"/>
      <c r="P194" s="81"/>
      <c r="Q194" s="82"/>
      <c r="R194" s="83"/>
      <c r="S194" s="44">
        <f t="shared" si="33"/>
        <v>0</v>
      </c>
      <c r="T194" s="81"/>
      <c r="U194" s="82"/>
      <c r="V194" s="83"/>
      <c r="W194" s="44">
        <f t="shared" si="34"/>
        <v>0</v>
      </c>
      <c r="X194" s="81"/>
      <c r="Y194" s="82"/>
      <c r="Z194" s="83"/>
      <c r="AA194" s="44">
        <f t="shared" si="35"/>
        <v>0</v>
      </c>
      <c r="AB194" s="81"/>
      <c r="AC194" s="82"/>
      <c r="AD194" s="83"/>
      <c r="AE194" s="44">
        <f t="shared" si="36"/>
        <v>0</v>
      </c>
      <c r="AF194" s="81"/>
      <c r="AG194" s="82"/>
      <c r="AH194" s="83"/>
      <c r="AI194" s="44">
        <f t="shared" si="37"/>
        <v>0</v>
      </c>
      <c r="AJ194" s="81"/>
      <c r="AK194" s="82"/>
      <c r="AL194" s="83"/>
      <c r="AM194" s="44">
        <f t="shared" si="38"/>
        <v>0</v>
      </c>
      <c r="AN194" s="81"/>
      <c r="AO194" s="82"/>
      <c r="AP194" s="83"/>
      <c r="AQ194" s="44">
        <f t="shared" si="39"/>
        <v>0</v>
      </c>
      <c r="AR194" s="81"/>
      <c r="AS194" s="82"/>
      <c r="AT194" s="83"/>
      <c r="AU194" s="44">
        <f t="shared" si="40"/>
        <v>0</v>
      </c>
      <c r="AV194" s="81"/>
      <c r="AW194" s="82"/>
      <c r="AX194" s="83"/>
      <c r="AY194" s="44">
        <f t="shared" si="41"/>
        <v>0</v>
      </c>
      <c r="AZ194" s="81"/>
      <c r="BA194" s="82"/>
      <c r="BB194" s="83"/>
      <c r="BC194" s="44">
        <f t="shared" si="42"/>
        <v>0</v>
      </c>
      <c r="BD194" s="81"/>
      <c r="BE194" s="82"/>
      <c r="BF194" s="83"/>
      <c r="BG194" s="44">
        <f t="shared" si="43"/>
        <v>0</v>
      </c>
      <c r="BH194" s="81"/>
      <c r="BI194" s="82"/>
      <c r="BJ194" s="83"/>
      <c r="BK194" s="44">
        <f t="shared" si="44"/>
        <v>0</v>
      </c>
    </row>
    <row r="195" spans="1:63" ht="14.25" customHeight="1" x14ac:dyDescent="0.25">
      <c r="A195" s="41"/>
      <c r="B195" s="42"/>
      <c r="C195" s="42"/>
      <c r="D195" s="35">
        <v>161</v>
      </c>
      <c r="E195" s="84"/>
      <c r="F195" s="42"/>
      <c r="G195" s="48" t="str">
        <f t="shared" si="27"/>
        <v/>
      </c>
      <c r="H195" s="25" t="str">
        <f t="array" ref="H195">IF(I195="","",IFERROR(INDEX(Lid!$F:$F,MATCH($E195,Lid!$A:$A,0)),""))</f>
        <v/>
      </c>
      <c r="I195" s="93" t="str">
        <f t="shared" si="28"/>
        <v/>
      </c>
      <c r="J195" s="48" t="str">
        <f t="shared" si="29"/>
        <v/>
      </c>
      <c r="K195" s="25" t="str">
        <f t="array" ref="K195">IF(I195="","",IFERROR($D$6 &amp; " " &amp;INDEX(Lid!$B:$B,MATCH($E195,Lid!$A:$A,0)),""))</f>
        <v/>
      </c>
      <c r="L195" s="44" t="str">
        <f t="shared" si="30"/>
        <v/>
      </c>
      <c r="M195" s="44" t="str">
        <f t="shared" si="31"/>
        <v/>
      </c>
      <c r="N195" s="44" t="str">
        <f t="shared" si="32"/>
        <v/>
      </c>
      <c r="O195" s="42"/>
      <c r="P195" s="81"/>
      <c r="Q195" s="82"/>
      <c r="R195" s="83"/>
      <c r="S195" s="44">
        <f t="shared" si="33"/>
        <v>0</v>
      </c>
      <c r="T195" s="81"/>
      <c r="U195" s="82"/>
      <c r="V195" s="83"/>
      <c r="W195" s="44">
        <f t="shared" si="34"/>
        <v>0</v>
      </c>
      <c r="X195" s="81"/>
      <c r="Y195" s="82"/>
      <c r="Z195" s="83"/>
      <c r="AA195" s="44">
        <f t="shared" si="35"/>
        <v>0</v>
      </c>
      <c r="AB195" s="81"/>
      <c r="AC195" s="82"/>
      <c r="AD195" s="83"/>
      <c r="AE195" s="44">
        <f t="shared" si="36"/>
        <v>0</v>
      </c>
      <c r="AF195" s="81"/>
      <c r="AG195" s="82"/>
      <c r="AH195" s="83"/>
      <c r="AI195" s="44">
        <f t="shared" si="37"/>
        <v>0</v>
      </c>
      <c r="AJ195" s="81"/>
      <c r="AK195" s="82"/>
      <c r="AL195" s="83"/>
      <c r="AM195" s="44">
        <f t="shared" si="38"/>
        <v>0</v>
      </c>
      <c r="AN195" s="81"/>
      <c r="AO195" s="82"/>
      <c r="AP195" s="83"/>
      <c r="AQ195" s="44">
        <f t="shared" si="39"/>
        <v>0</v>
      </c>
      <c r="AR195" s="81"/>
      <c r="AS195" s="82"/>
      <c r="AT195" s="83"/>
      <c r="AU195" s="44">
        <f t="shared" si="40"/>
        <v>0</v>
      </c>
      <c r="AV195" s="81"/>
      <c r="AW195" s="82"/>
      <c r="AX195" s="83"/>
      <c r="AY195" s="44">
        <f t="shared" si="41"/>
        <v>0</v>
      </c>
      <c r="AZ195" s="81"/>
      <c r="BA195" s="82"/>
      <c r="BB195" s="83"/>
      <c r="BC195" s="44">
        <f t="shared" si="42"/>
        <v>0</v>
      </c>
      <c r="BD195" s="81"/>
      <c r="BE195" s="82"/>
      <c r="BF195" s="83"/>
      <c r="BG195" s="44">
        <f t="shared" si="43"/>
        <v>0</v>
      </c>
      <c r="BH195" s="81"/>
      <c r="BI195" s="82"/>
      <c r="BJ195" s="83"/>
      <c r="BK195" s="44">
        <f t="shared" si="44"/>
        <v>0</v>
      </c>
    </row>
    <row r="196" spans="1:63" ht="14.25" customHeight="1" x14ac:dyDescent="0.25">
      <c r="A196" s="41"/>
      <c r="B196" s="42"/>
      <c r="C196" s="42"/>
      <c r="D196" s="35">
        <v>162</v>
      </c>
      <c r="E196" s="84"/>
      <c r="F196" s="42"/>
      <c r="G196" s="48" t="str">
        <f t="shared" si="27"/>
        <v/>
      </c>
      <c r="H196" s="25" t="str">
        <f t="array" ref="H196">IF(I196="","",IFERROR(INDEX(Lid!$F:$F,MATCH($E196,Lid!$A:$A,0)),""))</f>
        <v/>
      </c>
      <c r="I196" s="93" t="str">
        <f t="shared" si="28"/>
        <v/>
      </c>
      <c r="J196" s="48" t="str">
        <f t="shared" si="29"/>
        <v/>
      </c>
      <c r="K196" s="25" t="str">
        <f t="array" ref="K196">IF(I196="","",IFERROR($D$6 &amp; " " &amp;INDEX(Lid!$B:$B,MATCH($E196,Lid!$A:$A,0)),""))</f>
        <v/>
      </c>
      <c r="L196" s="44" t="str">
        <f t="shared" si="30"/>
        <v/>
      </c>
      <c r="M196" s="44" t="str">
        <f t="shared" si="31"/>
        <v/>
      </c>
      <c r="N196" s="44" t="str">
        <f t="shared" si="32"/>
        <v/>
      </c>
      <c r="O196" s="42"/>
      <c r="P196" s="81"/>
      <c r="Q196" s="82"/>
      <c r="R196" s="83"/>
      <c r="S196" s="44">
        <f t="shared" si="33"/>
        <v>0</v>
      </c>
      <c r="T196" s="81"/>
      <c r="U196" s="82"/>
      <c r="V196" s="83"/>
      <c r="W196" s="44">
        <f t="shared" si="34"/>
        <v>0</v>
      </c>
      <c r="X196" s="81"/>
      <c r="Y196" s="82"/>
      <c r="Z196" s="83"/>
      <c r="AA196" s="44">
        <f t="shared" si="35"/>
        <v>0</v>
      </c>
      <c r="AB196" s="81"/>
      <c r="AC196" s="82"/>
      <c r="AD196" s="83"/>
      <c r="AE196" s="44">
        <f t="shared" si="36"/>
        <v>0</v>
      </c>
      <c r="AF196" s="81"/>
      <c r="AG196" s="82"/>
      <c r="AH196" s="83"/>
      <c r="AI196" s="44">
        <f t="shared" si="37"/>
        <v>0</v>
      </c>
      <c r="AJ196" s="81"/>
      <c r="AK196" s="82"/>
      <c r="AL196" s="83"/>
      <c r="AM196" s="44">
        <f t="shared" si="38"/>
        <v>0</v>
      </c>
      <c r="AN196" s="81"/>
      <c r="AO196" s="82"/>
      <c r="AP196" s="83"/>
      <c r="AQ196" s="44">
        <f t="shared" si="39"/>
        <v>0</v>
      </c>
      <c r="AR196" s="81"/>
      <c r="AS196" s="82"/>
      <c r="AT196" s="83"/>
      <c r="AU196" s="44">
        <f t="shared" si="40"/>
        <v>0</v>
      </c>
      <c r="AV196" s="81"/>
      <c r="AW196" s="82"/>
      <c r="AX196" s="83"/>
      <c r="AY196" s="44">
        <f t="shared" si="41"/>
        <v>0</v>
      </c>
      <c r="AZ196" s="81"/>
      <c r="BA196" s="82"/>
      <c r="BB196" s="83"/>
      <c r="BC196" s="44">
        <f t="shared" si="42"/>
        <v>0</v>
      </c>
      <c r="BD196" s="81"/>
      <c r="BE196" s="82"/>
      <c r="BF196" s="83"/>
      <c r="BG196" s="44">
        <f t="shared" si="43"/>
        <v>0</v>
      </c>
      <c r="BH196" s="81"/>
      <c r="BI196" s="82"/>
      <c r="BJ196" s="83"/>
      <c r="BK196" s="44">
        <f t="shared" si="44"/>
        <v>0</v>
      </c>
    </row>
    <row r="197" spans="1:63" ht="14.25" customHeight="1" x14ac:dyDescent="0.25">
      <c r="A197" s="41"/>
      <c r="B197" s="42"/>
      <c r="C197" s="42"/>
      <c r="D197" s="35">
        <v>163</v>
      </c>
      <c r="E197" s="84"/>
      <c r="F197" s="42"/>
      <c r="G197" s="48" t="str">
        <f t="shared" si="27"/>
        <v/>
      </c>
      <c r="H197" s="25" t="str">
        <f t="array" ref="H197">IF(I197="","",IFERROR(INDEX(Lid!$F:$F,MATCH($E197,Lid!$A:$A,0)),""))</f>
        <v/>
      </c>
      <c r="I197" s="93" t="str">
        <f t="shared" si="28"/>
        <v/>
      </c>
      <c r="J197" s="48" t="str">
        <f t="shared" si="29"/>
        <v/>
      </c>
      <c r="K197" s="25" t="str">
        <f t="array" ref="K197">IF(I197="","",IFERROR($D$6 &amp; " " &amp;INDEX(Lid!$B:$B,MATCH($E197,Lid!$A:$A,0)),""))</f>
        <v/>
      </c>
      <c r="L197" s="44" t="str">
        <f t="shared" si="30"/>
        <v/>
      </c>
      <c r="M197" s="44" t="str">
        <f t="shared" si="31"/>
        <v/>
      </c>
      <c r="N197" s="44" t="str">
        <f t="shared" si="32"/>
        <v/>
      </c>
      <c r="O197" s="42"/>
      <c r="P197" s="81"/>
      <c r="Q197" s="82"/>
      <c r="R197" s="83"/>
      <c r="S197" s="44">
        <f t="shared" si="33"/>
        <v>0</v>
      </c>
      <c r="T197" s="81"/>
      <c r="U197" s="82"/>
      <c r="V197" s="83"/>
      <c r="W197" s="44">
        <f t="shared" si="34"/>
        <v>0</v>
      </c>
      <c r="X197" s="81"/>
      <c r="Y197" s="82"/>
      <c r="Z197" s="83"/>
      <c r="AA197" s="44">
        <f t="shared" si="35"/>
        <v>0</v>
      </c>
      <c r="AB197" s="81"/>
      <c r="AC197" s="82"/>
      <c r="AD197" s="83"/>
      <c r="AE197" s="44">
        <f t="shared" si="36"/>
        <v>0</v>
      </c>
      <c r="AF197" s="81"/>
      <c r="AG197" s="82"/>
      <c r="AH197" s="83"/>
      <c r="AI197" s="44">
        <f t="shared" si="37"/>
        <v>0</v>
      </c>
      <c r="AJ197" s="81"/>
      <c r="AK197" s="82"/>
      <c r="AL197" s="83"/>
      <c r="AM197" s="44">
        <f t="shared" si="38"/>
        <v>0</v>
      </c>
      <c r="AN197" s="81"/>
      <c r="AO197" s="82"/>
      <c r="AP197" s="83"/>
      <c r="AQ197" s="44">
        <f t="shared" si="39"/>
        <v>0</v>
      </c>
      <c r="AR197" s="81"/>
      <c r="AS197" s="82"/>
      <c r="AT197" s="83"/>
      <c r="AU197" s="44">
        <f t="shared" si="40"/>
        <v>0</v>
      </c>
      <c r="AV197" s="81"/>
      <c r="AW197" s="82"/>
      <c r="AX197" s="83"/>
      <c r="AY197" s="44">
        <f t="shared" si="41"/>
        <v>0</v>
      </c>
      <c r="AZ197" s="81"/>
      <c r="BA197" s="82"/>
      <c r="BB197" s="83"/>
      <c r="BC197" s="44">
        <f t="shared" si="42"/>
        <v>0</v>
      </c>
      <c r="BD197" s="81"/>
      <c r="BE197" s="82"/>
      <c r="BF197" s="83"/>
      <c r="BG197" s="44">
        <f t="shared" si="43"/>
        <v>0</v>
      </c>
      <c r="BH197" s="81"/>
      <c r="BI197" s="82"/>
      <c r="BJ197" s="83"/>
      <c r="BK197" s="44">
        <f t="shared" si="44"/>
        <v>0</v>
      </c>
    </row>
    <row r="198" spans="1:63" ht="14.25" customHeight="1" x14ac:dyDescent="0.25">
      <c r="A198" s="41"/>
      <c r="B198" s="42"/>
      <c r="C198" s="42"/>
      <c r="D198" s="35">
        <v>164</v>
      </c>
      <c r="E198" s="84"/>
      <c r="F198" s="42"/>
      <c r="G198" s="48" t="str">
        <f t="shared" si="27"/>
        <v/>
      </c>
      <c r="H198" s="25" t="str">
        <f t="array" ref="H198">IF(I198="","",IFERROR(INDEX(Lid!$F:$F,MATCH($E198,Lid!$A:$A,0)),""))</f>
        <v/>
      </c>
      <c r="I198" s="93" t="str">
        <f t="shared" si="28"/>
        <v/>
      </c>
      <c r="J198" s="48" t="str">
        <f t="shared" si="29"/>
        <v/>
      </c>
      <c r="K198" s="25" t="str">
        <f t="array" ref="K198">IF(I198="","",IFERROR($D$6 &amp; " " &amp;INDEX(Lid!$B:$B,MATCH($E198,Lid!$A:$A,0)),""))</f>
        <v/>
      </c>
      <c r="L198" s="44" t="str">
        <f t="shared" si="30"/>
        <v/>
      </c>
      <c r="M198" s="44" t="str">
        <f t="shared" si="31"/>
        <v/>
      </c>
      <c r="N198" s="44" t="str">
        <f t="shared" si="32"/>
        <v/>
      </c>
      <c r="O198" s="42"/>
      <c r="P198" s="81"/>
      <c r="Q198" s="82"/>
      <c r="R198" s="83"/>
      <c r="S198" s="44">
        <f t="shared" si="33"/>
        <v>0</v>
      </c>
      <c r="T198" s="81"/>
      <c r="U198" s="82"/>
      <c r="V198" s="83"/>
      <c r="W198" s="44">
        <f t="shared" si="34"/>
        <v>0</v>
      </c>
      <c r="X198" s="81"/>
      <c r="Y198" s="82"/>
      <c r="Z198" s="83"/>
      <c r="AA198" s="44">
        <f t="shared" si="35"/>
        <v>0</v>
      </c>
      <c r="AB198" s="81"/>
      <c r="AC198" s="82"/>
      <c r="AD198" s="83"/>
      <c r="AE198" s="44">
        <f t="shared" si="36"/>
        <v>0</v>
      </c>
      <c r="AF198" s="81"/>
      <c r="AG198" s="82"/>
      <c r="AH198" s="83"/>
      <c r="AI198" s="44">
        <f t="shared" si="37"/>
        <v>0</v>
      </c>
      <c r="AJ198" s="81"/>
      <c r="AK198" s="82"/>
      <c r="AL198" s="83"/>
      <c r="AM198" s="44">
        <f t="shared" si="38"/>
        <v>0</v>
      </c>
      <c r="AN198" s="81"/>
      <c r="AO198" s="82"/>
      <c r="AP198" s="83"/>
      <c r="AQ198" s="44">
        <f t="shared" si="39"/>
        <v>0</v>
      </c>
      <c r="AR198" s="81"/>
      <c r="AS198" s="82"/>
      <c r="AT198" s="83"/>
      <c r="AU198" s="44">
        <f t="shared" si="40"/>
        <v>0</v>
      </c>
      <c r="AV198" s="81"/>
      <c r="AW198" s="82"/>
      <c r="AX198" s="83"/>
      <c r="AY198" s="44">
        <f t="shared" si="41"/>
        <v>0</v>
      </c>
      <c r="AZ198" s="81"/>
      <c r="BA198" s="82"/>
      <c r="BB198" s="83"/>
      <c r="BC198" s="44">
        <f t="shared" si="42"/>
        <v>0</v>
      </c>
      <c r="BD198" s="81"/>
      <c r="BE198" s="82"/>
      <c r="BF198" s="83"/>
      <c r="BG198" s="44">
        <f t="shared" si="43"/>
        <v>0</v>
      </c>
      <c r="BH198" s="81"/>
      <c r="BI198" s="82"/>
      <c r="BJ198" s="83"/>
      <c r="BK198" s="44">
        <f t="shared" si="44"/>
        <v>0</v>
      </c>
    </row>
    <row r="199" spans="1:63" ht="14.25" customHeight="1" x14ac:dyDescent="0.25">
      <c r="A199" s="41"/>
      <c r="B199" s="42"/>
      <c r="C199" s="42"/>
      <c r="D199" s="35">
        <v>165</v>
      </c>
      <c r="E199" s="84"/>
      <c r="F199" s="42"/>
      <c r="G199" s="48" t="str">
        <f t="shared" si="27"/>
        <v/>
      </c>
      <c r="H199" s="25" t="str">
        <f t="array" ref="H199">IF(I199="","",IFERROR(INDEX(Lid!$F:$F,MATCH($E199,Lid!$A:$A,0)),""))</f>
        <v/>
      </c>
      <c r="I199" s="93" t="str">
        <f t="shared" si="28"/>
        <v/>
      </c>
      <c r="J199" s="48" t="str">
        <f t="shared" si="29"/>
        <v/>
      </c>
      <c r="K199" s="25" t="str">
        <f t="array" ref="K199">IF(I199="","",IFERROR($D$6 &amp; " " &amp;INDEX(Lid!$B:$B,MATCH($E199,Lid!$A:$A,0)),""))</f>
        <v/>
      </c>
      <c r="L199" s="44" t="str">
        <f t="shared" si="30"/>
        <v/>
      </c>
      <c r="M199" s="44" t="str">
        <f t="shared" si="31"/>
        <v/>
      </c>
      <c r="N199" s="44" t="str">
        <f t="shared" si="32"/>
        <v/>
      </c>
      <c r="O199" s="42"/>
      <c r="P199" s="81"/>
      <c r="Q199" s="82"/>
      <c r="R199" s="83"/>
      <c r="S199" s="44">
        <f t="shared" si="33"/>
        <v>0</v>
      </c>
      <c r="T199" s="81"/>
      <c r="U199" s="82"/>
      <c r="V199" s="83"/>
      <c r="W199" s="44">
        <f t="shared" si="34"/>
        <v>0</v>
      </c>
      <c r="X199" s="81"/>
      <c r="Y199" s="82"/>
      <c r="Z199" s="83"/>
      <c r="AA199" s="44">
        <f t="shared" si="35"/>
        <v>0</v>
      </c>
      <c r="AB199" s="81"/>
      <c r="AC199" s="82"/>
      <c r="AD199" s="83"/>
      <c r="AE199" s="44">
        <f t="shared" si="36"/>
        <v>0</v>
      </c>
      <c r="AF199" s="81"/>
      <c r="AG199" s="82"/>
      <c r="AH199" s="83"/>
      <c r="AI199" s="44">
        <f t="shared" si="37"/>
        <v>0</v>
      </c>
      <c r="AJ199" s="81"/>
      <c r="AK199" s="82"/>
      <c r="AL199" s="83"/>
      <c r="AM199" s="44">
        <f t="shared" si="38"/>
        <v>0</v>
      </c>
      <c r="AN199" s="81"/>
      <c r="AO199" s="82"/>
      <c r="AP199" s="83"/>
      <c r="AQ199" s="44">
        <f t="shared" si="39"/>
        <v>0</v>
      </c>
      <c r="AR199" s="81"/>
      <c r="AS199" s="82"/>
      <c r="AT199" s="83"/>
      <c r="AU199" s="44">
        <f t="shared" si="40"/>
        <v>0</v>
      </c>
      <c r="AV199" s="81"/>
      <c r="AW199" s="82"/>
      <c r="AX199" s="83"/>
      <c r="AY199" s="44">
        <f t="shared" si="41"/>
        <v>0</v>
      </c>
      <c r="AZ199" s="81"/>
      <c r="BA199" s="82"/>
      <c r="BB199" s="83"/>
      <c r="BC199" s="44">
        <f t="shared" si="42"/>
        <v>0</v>
      </c>
      <c r="BD199" s="81"/>
      <c r="BE199" s="82"/>
      <c r="BF199" s="83"/>
      <c r="BG199" s="44">
        <f t="shared" si="43"/>
        <v>0</v>
      </c>
      <c r="BH199" s="81"/>
      <c r="BI199" s="82"/>
      <c r="BJ199" s="83"/>
      <c r="BK199" s="44">
        <f t="shared" si="44"/>
        <v>0</v>
      </c>
    </row>
    <row r="200" spans="1:63" ht="14.25" customHeight="1" x14ac:dyDescent="0.25">
      <c r="A200" s="41"/>
      <c r="B200" s="42"/>
      <c r="C200" s="42"/>
      <c r="D200" s="35">
        <v>166</v>
      </c>
      <c r="E200" s="84"/>
      <c r="F200" s="42"/>
      <c r="G200" s="48" t="str">
        <f t="shared" si="27"/>
        <v/>
      </c>
      <c r="H200" s="25" t="str">
        <f t="array" ref="H200">IF(I200="","",IFERROR(INDEX(Lid!$F:$F,MATCH($E200,Lid!$A:$A,0)),""))</f>
        <v/>
      </c>
      <c r="I200" s="93" t="str">
        <f t="shared" si="28"/>
        <v/>
      </c>
      <c r="J200" s="48" t="str">
        <f t="shared" si="29"/>
        <v/>
      </c>
      <c r="K200" s="25" t="str">
        <f t="array" ref="K200">IF(I200="","",IFERROR($D$6 &amp; " " &amp;INDEX(Lid!$B:$B,MATCH($E200,Lid!$A:$A,0)),""))</f>
        <v/>
      </c>
      <c r="L200" s="44" t="str">
        <f t="shared" si="30"/>
        <v/>
      </c>
      <c r="M200" s="44" t="str">
        <f t="shared" si="31"/>
        <v/>
      </c>
      <c r="N200" s="44" t="str">
        <f t="shared" si="32"/>
        <v/>
      </c>
      <c r="O200" s="42"/>
      <c r="P200" s="81"/>
      <c r="Q200" s="82"/>
      <c r="R200" s="83"/>
      <c r="S200" s="44">
        <f t="shared" si="33"/>
        <v>0</v>
      </c>
      <c r="T200" s="81"/>
      <c r="U200" s="82"/>
      <c r="V200" s="83"/>
      <c r="W200" s="44">
        <f t="shared" si="34"/>
        <v>0</v>
      </c>
      <c r="X200" s="81"/>
      <c r="Y200" s="82"/>
      <c r="Z200" s="83"/>
      <c r="AA200" s="44">
        <f t="shared" si="35"/>
        <v>0</v>
      </c>
      <c r="AB200" s="81"/>
      <c r="AC200" s="82"/>
      <c r="AD200" s="83"/>
      <c r="AE200" s="44">
        <f t="shared" si="36"/>
        <v>0</v>
      </c>
      <c r="AF200" s="81"/>
      <c r="AG200" s="82"/>
      <c r="AH200" s="83"/>
      <c r="AI200" s="44">
        <f t="shared" si="37"/>
        <v>0</v>
      </c>
      <c r="AJ200" s="81"/>
      <c r="AK200" s="82"/>
      <c r="AL200" s="83"/>
      <c r="AM200" s="44">
        <f t="shared" si="38"/>
        <v>0</v>
      </c>
      <c r="AN200" s="81"/>
      <c r="AO200" s="82"/>
      <c r="AP200" s="83"/>
      <c r="AQ200" s="44">
        <f t="shared" si="39"/>
        <v>0</v>
      </c>
      <c r="AR200" s="81"/>
      <c r="AS200" s="82"/>
      <c r="AT200" s="83"/>
      <c r="AU200" s="44">
        <f t="shared" si="40"/>
        <v>0</v>
      </c>
      <c r="AV200" s="81"/>
      <c r="AW200" s="82"/>
      <c r="AX200" s="83"/>
      <c r="AY200" s="44">
        <f t="shared" si="41"/>
        <v>0</v>
      </c>
      <c r="AZ200" s="81"/>
      <c r="BA200" s="82"/>
      <c r="BB200" s="83"/>
      <c r="BC200" s="44">
        <f t="shared" si="42"/>
        <v>0</v>
      </c>
      <c r="BD200" s="81"/>
      <c r="BE200" s="82"/>
      <c r="BF200" s="83"/>
      <c r="BG200" s="44">
        <f t="shared" si="43"/>
        <v>0</v>
      </c>
      <c r="BH200" s="81"/>
      <c r="BI200" s="82"/>
      <c r="BJ200" s="83"/>
      <c r="BK200" s="44">
        <f t="shared" si="44"/>
        <v>0</v>
      </c>
    </row>
    <row r="201" spans="1:63" ht="14.25" customHeight="1" x14ac:dyDescent="0.25">
      <c r="A201" s="41"/>
      <c r="B201" s="42"/>
      <c r="C201" s="42"/>
      <c r="D201" s="35">
        <v>167</v>
      </c>
      <c r="E201" s="84"/>
      <c r="F201" s="42"/>
      <c r="G201" s="48" t="str">
        <f t="shared" si="27"/>
        <v/>
      </c>
      <c r="H201" s="25" t="str">
        <f t="array" ref="H201">IF(I201="","",IFERROR(INDEX(Lid!$F:$F,MATCH($E201,Lid!$A:$A,0)),""))</f>
        <v/>
      </c>
      <c r="I201" s="93" t="str">
        <f t="shared" si="28"/>
        <v/>
      </c>
      <c r="J201" s="48" t="str">
        <f t="shared" si="29"/>
        <v/>
      </c>
      <c r="K201" s="25" t="str">
        <f t="array" ref="K201">IF(I201="","",IFERROR($D$6 &amp; " " &amp;INDEX(Lid!$B:$B,MATCH($E201,Lid!$A:$A,0)),""))</f>
        <v/>
      </c>
      <c r="L201" s="44" t="str">
        <f t="shared" si="30"/>
        <v/>
      </c>
      <c r="M201" s="44" t="str">
        <f t="shared" si="31"/>
        <v/>
      </c>
      <c r="N201" s="44" t="str">
        <f t="shared" si="32"/>
        <v/>
      </c>
      <c r="O201" s="42"/>
      <c r="P201" s="81"/>
      <c r="Q201" s="82"/>
      <c r="R201" s="83"/>
      <c r="S201" s="44">
        <f t="shared" si="33"/>
        <v>0</v>
      </c>
      <c r="T201" s="81"/>
      <c r="U201" s="82"/>
      <c r="V201" s="83"/>
      <c r="W201" s="44">
        <f t="shared" si="34"/>
        <v>0</v>
      </c>
      <c r="X201" s="81"/>
      <c r="Y201" s="82"/>
      <c r="Z201" s="83"/>
      <c r="AA201" s="44">
        <f t="shared" si="35"/>
        <v>0</v>
      </c>
      <c r="AB201" s="81"/>
      <c r="AC201" s="82"/>
      <c r="AD201" s="83"/>
      <c r="AE201" s="44">
        <f t="shared" si="36"/>
        <v>0</v>
      </c>
      <c r="AF201" s="81"/>
      <c r="AG201" s="82"/>
      <c r="AH201" s="83"/>
      <c r="AI201" s="44">
        <f t="shared" si="37"/>
        <v>0</v>
      </c>
      <c r="AJ201" s="81"/>
      <c r="AK201" s="82"/>
      <c r="AL201" s="83"/>
      <c r="AM201" s="44">
        <f t="shared" si="38"/>
        <v>0</v>
      </c>
      <c r="AN201" s="81"/>
      <c r="AO201" s="82"/>
      <c r="AP201" s="83"/>
      <c r="AQ201" s="44">
        <f t="shared" si="39"/>
        <v>0</v>
      </c>
      <c r="AR201" s="81"/>
      <c r="AS201" s="82"/>
      <c r="AT201" s="83"/>
      <c r="AU201" s="44">
        <f t="shared" si="40"/>
        <v>0</v>
      </c>
      <c r="AV201" s="81"/>
      <c r="AW201" s="82"/>
      <c r="AX201" s="83"/>
      <c r="AY201" s="44">
        <f t="shared" si="41"/>
        <v>0</v>
      </c>
      <c r="AZ201" s="81"/>
      <c r="BA201" s="82"/>
      <c r="BB201" s="83"/>
      <c r="BC201" s="44">
        <f t="shared" si="42"/>
        <v>0</v>
      </c>
      <c r="BD201" s="81"/>
      <c r="BE201" s="82"/>
      <c r="BF201" s="83"/>
      <c r="BG201" s="44">
        <f t="shared" si="43"/>
        <v>0</v>
      </c>
      <c r="BH201" s="81"/>
      <c r="BI201" s="82"/>
      <c r="BJ201" s="83"/>
      <c r="BK201" s="44">
        <f t="shared" si="44"/>
        <v>0</v>
      </c>
    </row>
    <row r="202" spans="1:63" ht="14.25" customHeight="1" x14ac:dyDescent="0.25">
      <c r="A202" s="41"/>
      <c r="B202" s="42"/>
      <c r="C202" s="42"/>
      <c r="D202" s="35">
        <v>168</v>
      </c>
      <c r="E202" s="84"/>
      <c r="F202" s="42"/>
      <c r="G202" s="48" t="str">
        <f t="shared" si="27"/>
        <v/>
      </c>
      <c r="H202" s="25" t="str">
        <f t="array" ref="H202">IF(I202="","",IFERROR(INDEX(Lid!$F:$F,MATCH($E202,Lid!$A:$A,0)),""))</f>
        <v/>
      </c>
      <c r="I202" s="93" t="str">
        <f t="shared" si="28"/>
        <v/>
      </c>
      <c r="J202" s="48" t="str">
        <f t="shared" si="29"/>
        <v/>
      </c>
      <c r="K202" s="25" t="str">
        <f t="array" ref="K202">IF(I202="","",IFERROR($D$6 &amp; " " &amp;INDEX(Lid!$B:$B,MATCH($E202,Lid!$A:$A,0)),""))</f>
        <v/>
      </c>
      <c r="L202" s="44" t="str">
        <f t="shared" si="30"/>
        <v/>
      </c>
      <c r="M202" s="44" t="str">
        <f t="shared" si="31"/>
        <v/>
      </c>
      <c r="N202" s="44" t="str">
        <f t="shared" si="32"/>
        <v/>
      </c>
      <c r="O202" s="42"/>
      <c r="P202" s="81"/>
      <c r="Q202" s="82"/>
      <c r="R202" s="83"/>
      <c r="S202" s="44">
        <f t="shared" si="33"/>
        <v>0</v>
      </c>
      <c r="T202" s="81"/>
      <c r="U202" s="82"/>
      <c r="V202" s="83"/>
      <c r="W202" s="44">
        <f t="shared" si="34"/>
        <v>0</v>
      </c>
      <c r="X202" s="81"/>
      <c r="Y202" s="82"/>
      <c r="Z202" s="83"/>
      <c r="AA202" s="44">
        <f t="shared" si="35"/>
        <v>0</v>
      </c>
      <c r="AB202" s="81"/>
      <c r="AC202" s="82"/>
      <c r="AD202" s="83"/>
      <c r="AE202" s="44">
        <f t="shared" si="36"/>
        <v>0</v>
      </c>
      <c r="AF202" s="81"/>
      <c r="AG202" s="82"/>
      <c r="AH202" s="83"/>
      <c r="AI202" s="44">
        <f t="shared" si="37"/>
        <v>0</v>
      </c>
      <c r="AJ202" s="81"/>
      <c r="AK202" s="82"/>
      <c r="AL202" s="83"/>
      <c r="AM202" s="44">
        <f t="shared" si="38"/>
        <v>0</v>
      </c>
      <c r="AN202" s="81"/>
      <c r="AO202" s="82"/>
      <c r="AP202" s="83"/>
      <c r="AQ202" s="44">
        <f t="shared" si="39"/>
        <v>0</v>
      </c>
      <c r="AR202" s="81"/>
      <c r="AS202" s="82"/>
      <c r="AT202" s="83"/>
      <c r="AU202" s="44">
        <f t="shared" si="40"/>
        <v>0</v>
      </c>
      <c r="AV202" s="81"/>
      <c r="AW202" s="82"/>
      <c r="AX202" s="83"/>
      <c r="AY202" s="44">
        <f t="shared" si="41"/>
        <v>0</v>
      </c>
      <c r="AZ202" s="81"/>
      <c r="BA202" s="82"/>
      <c r="BB202" s="83"/>
      <c r="BC202" s="44">
        <f t="shared" si="42"/>
        <v>0</v>
      </c>
      <c r="BD202" s="81"/>
      <c r="BE202" s="82"/>
      <c r="BF202" s="83"/>
      <c r="BG202" s="44">
        <f t="shared" si="43"/>
        <v>0</v>
      </c>
      <c r="BH202" s="81"/>
      <c r="BI202" s="82"/>
      <c r="BJ202" s="83"/>
      <c r="BK202" s="44">
        <f t="shared" si="44"/>
        <v>0</v>
      </c>
    </row>
    <row r="203" spans="1:63" ht="14.25" customHeight="1" x14ac:dyDescent="0.25">
      <c r="A203" s="41"/>
      <c r="B203" s="42"/>
      <c r="C203" s="42"/>
      <c r="D203" s="35">
        <v>169</v>
      </c>
      <c r="E203" s="84"/>
      <c r="F203" s="42"/>
      <c r="G203" s="48" t="str">
        <f t="shared" si="27"/>
        <v/>
      </c>
      <c r="H203" s="25" t="str">
        <f t="array" ref="H203">IF(I203="","",IFERROR(INDEX(Lid!$F:$F,MATCH($E203,Lid!$A:$A,0)),""))</f>
        <v/>
      </c>
      <c r="I203" s="93" t="str">
        <f t="shared" si="28"/>
        <v/>
      </c>
      <c r="J203" s="48" t="str">
        <f t="shared" si="29"/>
        <v/>
      </c>
      <c r="K203" s="25" t="str">
        <f t="array" ref="K203">IF(I203="","",IFERROR($D$6 &amp; " " &amp;INDEX(Lid!$B:$B,MATCH($E203,Lid!$A:$A,0)),""))</f>
        <v/>
      </c>
      <c r="L203" s="44" t="str">
        <f t="shared" si="30"/>
        <v/>
      </c>
      <c r="M203" s="44" t="str">
        <f t="shared" si="31"/>
        <v/>
      </c>
      <c r="N203" s="44" t="str">
        <f t="shared" si="32"/>
        <v/>
      </c>
      <c r="O203" s="42"/>
      <c r="P203" s="81"/>
      <c r="Q203" s="82"/>
      <c r="R203" s="83"/>
      <c r="S203" s="44">
        <f t="shared" si="33"/>
        <v>0</v>
      </c>
      <c r="T203" s="81"/>
      <c r="U203" s="82"/>
      <c r="V203" s="83"/>
      <c r="W203" s="44">
        <f t="shared" si="34"/>
        <v>0</v>
      </c>
      <c r="X203" s="81"/>
      <c r="Y203" s="82"/>
      <c r="Z203" s="83"/>
      <c r="AA203" s="44">
        <f t="shared" si="35"/>
        <v>0</v>
      </c>
      <c r="AB203" s="81"/>
      <c r="AC203" s="82"/>
      <c r="AD203" s="83"/>
      <c r="AE203" s="44">
        <f t="shared" si="36"/>
        <v>0</v>
      </c>
      <c r="AF203" s="81"/>
      <c r="AG203" s="82"/>
      <c r="AH203" s="83"/>
      <c r="AI203" s="44">
        <f t="shared" si="37"/>
        <v>0</v>
      </c>
      <c r="AJ203" s="81"/>
      <c r="AK203" s="82"/>
      <c r="AL203" s="83"/>
      <c r="AM203" s="44">
        <f t="shared" si="38"/>
        <v>0</v>
      </c>
      <c r="AN203" s="81"/>
      <c r="AO203" s="82"/>
      <c r="AP203" s="83"/>
      <c r="AQ203" s="44">
        <f t="shared" si="39"/>
        <v>0</v>
      </c>
      <c r="AR203" s="81"/>
      <c r="AS203" s="82"/>
      <c r="AT203" s="83"/>
      <c r="AU203" s="44">
        <f t="shared" si="40"/>
        <v>0</v>
      </c>
      <c r="AV203" s="81"/>
      <c r="AW203" s="82"/>
      <c r="AX203" s="83"/>
      <c r="AY203" s="44">
        <f t="shared" si="41"/>
        <v>0</v>
      </c>
      <c r="AZ203" s="81"/>
      <c r="BA203" s="82"/>
      <c r="BB203" s="83"/>
      <c r="BC203" s="44">
        <f t="shared" si="42"/>
        <v>0</v>
      </c>
      <c r="BD203" s="81"/>
      <c r="BE203" s="82"/>
      <c r="BF203" s="83"/>
      <c r="BG203" s="44">
        <f t="shared" si="43"/>
        <v>0</v>
      </c>
      <c r="BH203" s="81"/>
      <c r="BI203" s="82"/>
      <c r="BJ203" s="83"/>
      <c r="BK203" s="44">
        <f t="shared" si="44"/>
        <v>0</v>
      </c>
    </row>
    <row r="204" spans="1:63" ht="14.25" customHeight="1" x14ac:dyDescent="0.25">
      <c r="A204" s="41"/>
      <c r="B204" s="42"/>
      <c r="C204" s="42"/>
      <c r="D204" s="35">
        <v>170</v>
      </c>
      <c r="E204" s="84"/>
      <c r="F204" s="42"/>
      <c r="G204" s="48" t="str">
        <f t="shared" si="27"/>
        <v/>
      </c>
      <c r="H204" s="25" t="str">
        <f t="array" ref="H204">IF(I204="","",IFERROR(INDEX(Lid!$F:$F,MATCH($E204,Lid!$A:$A,0)),""))</f>
        <v/>
      </c>
      <c r="I204" s="93" t="str">
        <f t="shared" si="28"/>
        <v/>
      </c>
      <c r="J204" s="48" t="str">
        <f t="shared" si="29"/>
        <v/>
      </c>
      <c r="K204" s="25" t="str">
        <f t="array" ref="K204">IF(I204="","",IFERROR($D$6 &amp; " " &amp;INDEX(Lid!$B:$B,MATCH($E204,Lid!$A:$A,0)),""))</f>
        <v/>
      </c>
      <c r="L204" s="44" t="str">
        <f t="shared" si="30"/>
        <v/>
      </c>
      <c r="M204" s="44" t="str">
        <f t="shared" si="31"/>
        <v/>
      </c>
      <c r="N204" s="44" t="str">
        <f t="shared" si="32"/>
        <v/>
      </c>
      <c r="O204" s="42"/>
      <c r="P204" s="81"/>
      <c r="Q204" s="82"/>
      <c r="R204" s="83"/>
      <c r="S204" s="44">
        <f t="shared" si="33"/>
        <v>0</v>
      </c>
      <c r="T204" s="81"/>
      <c r="U204" s="82"/>
      <c r="V204" s="83"/>
      <c r="W204" s="44">
        <f t="shared" si="34"/>
        <v>0</v>
      </c>
      <c r="X204" s="81"/>
      <c r="Y204" s="82"/>
      <c r="Z204" s="83"/>
      <c r="AA204" s="44">
        <f t="shared" si="35"/>
        <v>0</v>
      </c>
      <c r="AB204" s="81"/>
      <c r="AC204" s="82"/>
      <c r="AD204" s="83"/>
      <c r="AE204" s="44">
        <f t="shared" si="36"/>
        <v>0</v>
      </c>
      <c r="AF204" s="81"/>
      <c r="AG204" s="82"/>
      <c r="AH204" s="83"/>
      <c r="AI204" s="44">
        <f t="shared" si="37"/>
        <v>0</v>
      </c>
      <c r="AJ204" s="81"/>
      <c r="AK204" s="82"/>
      <c r="AL204" s="83"/>
      <c r="AM204" s="44">
        <f t="shared" si="38"/>
        <v>0</v>
      </c>
      <c r="AN204" s="81"/>
      <c r="AO204" s="82"/>
      <c r="AP204" s="83"/>
      <c r="AQ204" s="44">
        <f t="shared" si="39"/>
        <v>0</v>
      </c>
      <c r="AR204" s="81"/>
      <c r="AS204" s="82"/>
      <c r="AT204" s="83"/>
      <c r="AU204" s="44">
        <f t="shared" si="40"/>
        <v>0</v>
      </c>
      <c r="AV204" s="81"/>
      <c r="AW204" s="82"/>
      <c r="AX204" s="83"/>
      <c r="AY204" s="44">
        <f t="shared" si="41"/>
        <v>0</v>
      </c>
      <c r="AZ204" s="81"/>
      <c r="BA204" s="82"/>
      <c r="BB204" s="83"/>
      <c r="BC204" s="44">
        <f t="shared" si="42"/>
        <v>0</v>
      </c>
      <c r="BD204" s="81"/>
      <c r="BE204" s="82"/>
      <c r="BF204" s="83"/>
      <c r="BG204" s="44">
        <f t="shared" si="43"/>
        <v>0</v>
      </c>
      <c r="BH204" s="81"/>
      <c r="BI204" s="82"/>
      <c r="BJ204" s="83"/>
      <c r="BK204" s="44">
        <f t="shared" si="44"/>
        <v>0</v>
      </c>
    </row>
    <row r="205" spans="1:63" ht="14.25" customHeight="1" x14ac:dyDescent="0.25">
      <c r="A205" s="41"/>
      <c r="B205" s="42"/>
      <c r="C205" s="42"/>
      <c r="D205" s="35">
        <v>171</v>
      </c>
      <c r="E205" s="84"/>
      <c r="F205" s="42"/>
      <c r="G205" s="48" t="str">
        <f t="shared" si="27"/>
        <v/>
      </c>
      <c r="H205" s="25" t="str">
        <f t="array" ref="H205">IF(I205="","",IFERROR(INDEX(Lid!$F:$F,MATCH($E205,Lid!$A:$A,0)),""))</f>
        <v/>
      </c>
      <c r="I205" s="93" t="str">
        <f t="shared" si="28"/>
        <v/>
      </c>
      <c r="J205" s="48" t="str">
        <f t="shared" si="29"/>
        <v/>
      </c>
      <c r="K205" s="25" t="str">
        <f t="array" ref="K205">IF(I205="","",IFERROR($D$6 &amp; " " &amp;INDEX(Lid!$B:$B,MATCH($E205,Lid!$A:$A,0)),""))</f>
        <v/>
      </c>
      <c r="L205" s="44" t="str">
        <f t="shared" si="30"/>
        <v/>
      </c>
      <c r="M205" s="44" t="str">
        <f t="shared" si="31"/>
        <v/>
      </c>
      <c r="N205" s="44" t="str">
        <f t="shared" si="32"/>
        <v/>
      </c>
      <c r="O205" s="42"/>
      <c r="P205" s="81"/>
      <c r="Q205" s="82"/>
      <c r="R205" s="83"/>
      <c r="S205" s="44">
        <f t="shared" si="33"/>
        <v>0</v>
      </c>
      <c r="T205" s="81"/>
      <c r="U205" s="82"/>
      <c r="V205" s="83"/>
      <c r="W205" s="44">
        <f t="shared" si="34"/>
        <v>0</v>
      </c>
      <c r="X205" s="81"/>
      <c r="Y205" s="82"/>
      <c r="Z205" s="83"/>
      <c r="AA205" s="44">
        <f t="shared" si="35"/>
        <v>0</v>
      </c>
      <c r="AB205" s="81"/>
      <c r="AC205" s="82"/>
      <c r="AD205" s="83"/>
      <c r="AE205" s="44">
        <f t="shared" si="36"/>
        <v>0</v>
      </c>
      <c r="AF205" s="81"/>
      <c r="AG205" s="82"/>
      <c r="AH205" s="83"/>
      <c r="AI205" s="44">
        <f t="shared" si="37"/>
        <v>0</v>
      </c>
      <c r="AJ205" s="81"/>
      <c r="AK205" s="82"/>
      <c r="AL205" s="83"/>
      <c r="AM205" s="44">
        <f t="shared" si="38"/>
        <v>0</v>
      </c>
      <c r="AN205" s="81"/>
      <c r="AO205" s="82"/>
      <c r="AP205" s="83"/>
      <c r="AQ205" s="44">
        <f t="shared" si="39"/>
        <v>0</v>
      </c>
      <c r="AR205" s="81"/>
      <c r="AS205" s="82"/>
      <c r="AT205" s="83"/>
      <c r="AU205" s="44">
        <f t="shared" si="40"/>
        <v>0</v>
      </c>
      <c r="AV205" s="81"/>
      <c r="AW205" s="82"/>
      <c r="AX205" s="83"/>
      <c r="AY205" s="44">
        <f t="shared" si="41"/>
        <v>0</v>
      </c>
      <c r="AZ205" s="81"/>
      <c r="BA205" s="82"/>
      <c r="BB205" s="83"/>
      <c r="BC205" s="44">
        <f t="shared" si="42"/>
        <v>0</v>
      </c>
      <c r="BD205" s="81"/>
      <c r="BE205" s="82"/>
      <c r="BF205" s="83"/>
      <c r="BG205" s="44">
        <f t="shared" si="43"/>
        <v>0</v>
      </c>
      <c r="BH205" s="81"/>
      <c r="BI205" s="82"/>
      <c r="BJ205" s="83"/>
      <c r="BK205" s="44">
        <f t="shared" si="44"/>
        <v>0</v>
      </c>
    </row>
    <row r="206" spans="1:63" ht="14.25" customHeight="1" x14ac:dyDescent="0.25">
      <c r="A206" s="41"/>
      <c r="B206" s="42"/>
      <c r="C206" s="42"/>
      <c r="D206" s="35">
        <v>172</v>
      </c>
      <c r="E206" s="84"/>
      <c r="F206" s="42"/>
      <c r="G206" s="48" t="str">
        <f t="shared" si="27"/>
        <v/>
      </c>
      <c r="H206" s="25" t="str">
        <f t="array" ref="H206">IF(I206="","",IFERROR(INDEX(Lid!$F:$F,MATCH($E206,Lid!$A:$A,0)),""))</f>
        <v/>
      </c>
      <c r="I206" s="93" t="str">
        <f t="shared" si="28"/>
        <v/>
      </c>
      <c r="J206" s="48" t="str">
        <f t="shared" si="29"/>
        <v/>
      </c>
      <c r="K206" s="25" t="str">
        <f t="array" ref="K206">IF(I206="","",IFERROR($D$6 &amp; " " &amp;INDEX(Lid!$B:$B,MATCH($E206,Lid!$A:$A,0)),""))</f>
        <v/>
      </c>
      <c r="L206" s="44" t="str">
        <f t="shared" si="30"/>
        <v/>
      </c>
      <c r="M206" s="44" t="str">
        <f t="shared" si="31"/>
        <v/>
      </c>
      <c r="N206" s="44" t="str">
        <f t="shared" si="32"/>
        <v/>
      </c>
      <c r="O206" s="42"/>
      <c r="P206" s="81"/>
      <c r="Q206" s="82"/>
      <c r="R206" s="83"/>
      <c r="S206" s="44">
        <f t="shared" si="33"/>
        <v>0</v>
      </c>
      <c r="T206" s="81"/>
      <c r="U206" s="82"/>
      <c r="V206" s="83"/>
      <c r="W206" s="44">
        <f t="shared" si="34"/>
        <v>0</v>
      </c>
      <c r="X206" s="81"/>
      <c r="Y206" s="82"/>
      <c r="Z206" s="83"/>
      <c r="AA206" s="44">
        <f t="shared" si="35"/>
        <v>0</v>
      </c>
      <c r="AB206" s="81"/>
      <c r="AC206" s="82"/>
      <c r="AD206" s="83"/>
      <c r="AE206" s="44">
        <f t="shared" si="36"/>
        <v>0</v>
      </c>
      <c r="AF206" s="81"/>
      <c r="AG206" s="82"/>
      <c r="AH206" s="83"/>
      <c r="AI206" s="44">
        <f t="shared" si="37"/>
        <v>0</v>
      </c>
      <c r="AJ206" s="81"/>
      <c r="AK206" s="82"/>
      <c r="AL206" s="83"/>
      <c r="AM206" s="44">
        <f t="shared" si="38"/>
        <v>0</v>
      </c>
      <c r="AN206" s="81"/>
      <c r="AO206" s="82"/>
      <c r="AP206" s="83"/>
      <c r="AQ206" s="44">
        <f t="shared" si="39"/>
        <v>0</v>
      </c>
      <c r="AR206" s="81"/>
      <c r="AS206" s="82"/>
      <c r="AT206" s="83"/>
      <c r="AU206" s="44">
        <f t="shared" si="40"/>
        <v>0</v>
      </c>
      <c r="AV206" s="81"/>
      <c r="AW206" s="82"/>
      <c r="AX206" s="83"/>
      <c r="AY206" s="44">
        <f t="shared" si="41"/>
        <v>0</v>
      </c>
      <c r="AZ206" s="81"/>
      <c r="BA206" s="82"/>
      <c r="BB206" s="83"/>
      <c r="BC206" s="44">
        <f t="shared" si="42"/>
        <v>0</v>
      </c>
      <c r="BD206" s="81"/>
      <c r="BE206" s="82"/>
      <c r="BF206" s="83"/>
      <c r="BG206" s="44">
        <f t="shared" si="43"/>
        <v>0</v>
      </c>
      <c r="BH206" s="81"/>
      <c r="BI206" s="82"/>
      <c r="BJ206" s="83"/>
      <c r="BK206" s="44">
        <f t="shared" si="44"/>
        <v>0</v>
      </c>
    </row>
    <row r="207" spans="1:63" ht="14.25" customHeight="1" x14ac:dyDescent="0.25">
      <c r="A207" s="41"/>
      <c r="B207" s="42"/>
      <c r="C207" s="42"/>
      <c r="D207" s="35">
        <v>173</v>
      </c>
      <c r="E207" s="84"/>
      <c r="F207" s="42"/>
      <c r="G207" s="48" t="str">
        <f t="shared" si="27"/>
        <v/>
      </c>
      <c r="H207" s="25" t="str">
        <f t="array" ref="H207">IF(I207="","",IFERROR(INDEX(Lid!$F:$F,MATCH($E207,Lid!$A:$A,0)),""))</f>
        <v/>
      </c>
      <c r="I207" s="93" t="str">
        <f t="shared" si="28"/>
        <v/>
      </c>
      <c r="J207" s="48" t="str">
        <f t="shared" si="29"/>
        <v/>
      </c>
      <c r="K207" s="25" t="str">
        <f t="array" ref="K207">IF(I207="","",IFERROR($D$6 &amp; " " &amp;INDEX(Lid!$B:$B,MATCH($E207,Lid!$A:$A,0)),""))</f>
        <v/>
      </c>
      <c r="L207" s="44" t="str">
        <f t="shared" si="30"/>
        <v/>
      </c>
      <c r="M207" s="44" t="str">
        <f t="shared" si="31"/>
        <v/>
      </c>
      <c r="N207" s="44" t="str">
        <f t="shared" si="32"/>
        <v/>
      </c>
      <c r="O207" s="42"/>
      <c r="P207" s="81"/>
      <c r="Q207" s="82"/>
      <c r="R207" s="83"/>
      <c r="S207" s="44">
        <f t="shared" si="33"/>
        <v>0</v>
      </c>
      <c r="T207" s="81"/>
      <c r="U207" s="82"/>
      <c r="V207" s="83"/>
      <c r="W207" s="44">
        <f t="shared" si="34"/>
        <v>0</v>
      </c>
      <c r="X207" s="81"/>
      <c r="Y207" s="82"/>
      <c r="Z207" s="83"/>
      <c r="AA207" s="44">
        <f t="shared" si="35"/>
        <v>0</v>
      </c>
      <c r="AB207" s="81"/>
      <c r="AC207" s="82"/>
      <c r="AD207" s="83"/>
      <c r="AE207" s="44">
        <f t="shared" si="36"/>
        <v>0</v>
      </c>
      <c r="AF207" s="81"/>
      <c r="AG207" s="82"/>
      <c r="AH207" s="83"/>
      <c r="AI207" s="44">
        <f t="shared" si="37"/>
        <v>0</v>
      </c>
      <c r="AJ207" s="81"/>
      <c r="AK207" s="82"/>
      <c r="AL207" s="83"/>
      <c r="AM207" s="44">
        <f t="shared" si="38"/>
        <v>0</v>
      </c>
      <c r="AN207" s="81"/>
      <c r="AO207" s="82"/>
      <c r="AP207" s="83"/>
      <c r="AQ207" s="44">
        <f t="shared" si="39"/>
        <v>0</v>
      </c>
      <c r="AR207" s="81"/>
      <c r="AS207" s="82"/>
      <c r="AT207" s="83"/>
      <c r="AU207" s="44">
        <f t="shared" si="40"/>
        <v>0</v>
      </c>
      <c r="AV207" s="81"/>
      <c r="AW207" s="82"/>
      <c r="AX207" s="83"/>
      <c r="AY207" s="44">
        <f t="shared" si="41"/>
        <v>0</v>
      </c>
      <c r="AZ207" s="81"/>
      <c r="BA207" s="82"/>
      <c r="BB207" s="83"/>
      <c r="BC207" s="44">
        <f t="shared" si="42"/>
        <v>0</v>
      </c>
      <c r="BD207" s="81"/>
      <c r="BE207" s="82"/>
      <c r="BF207" s="83"/>
      <c r="BG207" s="44">
        <f t="shared" si="43"/>
        <v>0</v>
      </c>
      <c r="BH207" s="81"/>
      <c r="BI207" s="82"/>
      <c r="BJ207" s="83"/>
      <c r="BK207" s="44">
        <f t="shared" si="44"/>
        <v>0</v>
      </c>
    </row>
    <row r="208" spans="1:63" ht="14.25" customHeight="1" x14ac:dyDescent="0.25">
      <c r="A208" s="41"/>
      <c r="B208" s="42"/>
      <c r="C208" s="42"/>
      <c r="D208" s="35">
        <v>174</v>
      </c>
      <c r="E208" s="84"/>
      <c r="F208" s="42"/>
      <c r="G208" s="48" t="str">
        <f t="shared" si="27"/>
        <v/>
      </c>
      <c r="H208" s="25" t="str">
        <f t="array" ref="H208">IF(I208="","",IFERROR(INDEX(Lid!$F:$F,MATCH($E208,Lid!$A:$A,0)),""))</f>
        <v/>
      </c>
      <c r="I208" s="93" t="str">
        <f t="shared" si="28"/>
        <v/>
      </c>
      <c r="J208" s="48" t="str">
        <f t="shared" si="29"/>
        <v/>
      </c>
      <c r="K208" s="25" t="str">
        <f t="array" ref="K208">IF(I208="","",IFERROR($D$6 &amp; " " &amp;INDEX(Lid!$B:$B,MATCH($E208,Lid!$A:$A,0)),""))</f>
        <v/>
      </c>
      <c r="L208" s="44" t="str">
        <f t="shared" si="30"/>
        <v/>
      </c>
      <c r="M208" s="44" t="str">
        <f t="shared" si="31"/>
        <v/>
      </c>
      <c r="N208" s="44" t="str">
        <f t="shared" si="32"/>
        <v/>
      </c>
      <c r="O208" s="42"/>
      <c r="P208" s="81"/>
      <c r="Q208" s="82"/>
      <c r="R208" s="83"/>
      <c r="S208" s="44">
        <f t="shared" si="33"/>
        <v>0</v>
      </c>
      <c r="T208" s="81"/>
      <c r="U208" s="82"/>
      <c r="V208" s="83"/>
      <c r="W208" s="44">
        <f t="shared" si="34"/>
        <v>0</v>
      </c>
      <c r="X208" s="81"/>
      <c r="Y208" s="82"/>
      <c r="Z208" s="83"/>
      <c r="AA208" s="44">
        <f t="shared" si="35"/>
        <v>0</v>
      </c>
      <c r="AB208" s="81"/>
      <c r="AC208" s="82"/>
      <c r="AD208" s="83"/>
      <c r="AE208" s="44">
        <f t="shared" si="36"/>
        <v>0</v>
      </c>
      <c r="AF208" s="81"/>
      <c r="AG208" s="82"/>
      <c r="AH208" s="83"/>
      <c r="AI208" s="44">
        <f t="shared" si="37"/>
        <v>0</v>
      </c>
      <c r="AJ208" s="81"/>
      <c r="AK208" s="82"/>
      <c r="AL208" s="83"/>
      <c r="AM208" s="44">
        <f t="shared" si="38"/>
        <v>0</v>
      </c>
      <c r="AN208" s="81"/>
      <c r="AO208" s="82"/>
      <c r="AP208" s="83"/>
      <c r="AQ208" s="44">
        <f t="shared" si="39"/>
        <v>0</v>
      </c>
      <c r="AR208" s="81"/>
      <c r="AS208" s="82"/>
      <c r="AT208" s="83"/>
      <c r="AU208" s="44">
        <f t="shared" si="40"/>
        <v>0</v>
      </c>
      <c r="AV208" s="81"/>
      <c r="AW208" s="82"/>
      <c r="AX208" s="83"/>
      <c r="AY208" s="44">
        <f t="shared" si="41"/>
        <v>0</v>
      </c>
      <c r="AZ208" s="81"/>
      <c r="BA208" s="82"/>
      <c r="BB208" s="83"/>
      <c r="BC208" s="44">
        <f t="shared" si="42"/>
        <v>0</v>
      </c>
      <c r="BD208" s="81"/>
      <c r="BE208" s="82"/>
      <c r="BF208" s="83"/>
      <c r="BG208" s="44">
        <f t="shared" si="43"/>
        <v>0</v>
      </c>
      <c r="BH208" s="81"/>
      <c r="BI208" s="82"/>
      <c r="BJ208" s="83"/>
      <c r="BK208" s="44">
        <f t="shared" si="44"/>
        <v>0</v>
      </c>
    </row>
    <row r="209" spans="1:63" ht="14.25" customHeight="1" x14ac:dyDescent="0.25">
      <c r="A209" s="41"/>
      <c r="B209" s="42"/>
      <c r="C209" s="42"/>
      <c r="D209" s="35">
        <v>175</v>
      </c>
      <c r="E209" s="84"/>
      <c r="F209" s="42"/>
      <c r="G209" s="48" t="str">
        <f t="shared" si="27"/>
        <v/>
      </c>
      <c r="H209" s="25" t="str">
        <f t="array" ref="H209">IF(I209="","",IFERROR(INDEX(Lid!$F:$F,MATCH($E209,Lid!$A:$A,0)),""))</f>
        <v/>
      </c>
      <c r="I209" s="93" t="str">
        <f t="shared" si="28"/>
        <v/>
      </c>
      <c r="J209" s="48" t="str">
        <f t="shared" si="29"/>
        <v/>
      </c>
      <c r="K209" s="25" t="str">
        <f t="array" ref="K209">IF(I209="","",IFERROR($D$6 &amp; " " &amp;INDEX(Lid!$B:$B,MATCH($E209,Lid!$A:$A,0)),""))</f>
        <v/>
      </c>
      <c r="L209" s="44" t="str">
        <f t="shared" si="30"/>
        <v/>
      </c>
      <c r="M209" s="44" t="str">
        <f t="shared" si="31"/>
        <v/>
      </c>
      <c r="N209" s="44" t="str">
        <f t="shared" si="32"/>
        <v/>
      </c>
      <c r="O209" s="42"/>
      <c r="P209" s="81"/>
      <c r="Q209" s="82"/>
      <c r="R209" s="83"/>
      <c r="S209" s="44">
        <f t="shared" si="33"/>
        <v>0</v>
      </c>
      <c r="T209" s="81"/>
      <c r="U209" s="82"/>
      <c r="V209" s="83"/>
      <c r="W209" s="44">
        <f t="shared" si="34"/>
        <v>0</v>
      </c>
      <c r="X209" s="81"/>
      <c r="Y209" s="82"/>
      <c r="Z209" s="83"/>
      <c r="AA209" s="44">
        <f t="shared" si="35"/>
        <v>0</v>
      </c>
      <c r="AB209" s="81"/>
      <c r="AC209" s="82"/>
      <c r="AD209" s="83"/>
      <c r="AE209" s="44">
        <f t="shared" si="36"/>
        <v>0</v>
      </c>
      <c r="AF209" s="81"/>
      <c r="AG209" s="82"/>
      <c r="AH209" s="83"/>
      <c r="AI209" s="44">
        <f t="shared" si="37"/>
        <v>0</v>
      </c>
      <c r="AJ209" s="81"/>
      <c r="AK209" s="82"/>
      <c r="AL209" s="83"/>
      <c r="AM209" s="44">
        <f t="shared" si="38"/>
        <v>0</v>
      </c>
      <c r="AN209" s="81"/>
      <c r="AO209" s="82"/>
      <c r="AP209" s="83"/>
      <c r="AQ209" s="44">
        <f t="shared" si="39"/>
        <v>0</v>
      </c>
      <c r="AR209" s="81"/>
      <c r="AS209" s="82"/>
      <c r="AT209" s="83"/>
      <c r="AU209" s="44">
        <f t="shared" si="40"/>
        <v>0</v>
      </c>
      <c r="AV209" s="81"/>
      <c r="AW209" s="82"/>
      <c r="AX209" s="83"/>
      <c r="AY209" s="44">
        <f t="shared" si="41"/>
        <v>0</v>
      </c>
      <c r="AZ209" s="81"/>
      <c r="BA209" s="82"/>
      <c r="BB209" s="83"/>
      <c r="BC209" s="44">
        <f t="shared" si="42"/>
        <v>0</v>
      </c>
      <c r="BD209" s="81"/>
      <c r="BE209" s="82"/>
      <c r="BF209" s="83"/>
      <c r="BG209" s="44">
        <f t="shared" si="43"/>
        <v>0</v>
      </c>
      <c r="BH209" s="81"/>
      <c r="BI209" s="82"/>
      <c r="BJ209" s="83"/>
      <c r="BK209" s="44">
        <f t="shared" si="44"/>
        <v>0</v>
      </c>
    </row>
    <row r="210" spans="1:63" ht="14.25" customHeight="1" x14ac:dyDescent="0.25">
      <c r="A210" s="41"/>
      <c r="B210" s="42"/>
      <c r="C210" s="42"/>
      <c r="D210" s="35">
        <v>176</v>
      </c>
      <c r="E210" s="84"/>
      <c r="F210" s="42"/>
      <c r="G210" s="48" t="str">
        <f t="shared" si="27"/>
        <v/>
      </c>
      <c r="H210" s="25" t="str">
        <f t="array" ref="H210">IF(I210="","",IFERROR(INDEX(Lid!$F:$F,MATCH($E210,Lid!$A:$A,0)),""))</f>
        <v/>
      </c>
      <c r="I210" s="93" t="str">
        <f t="shared" si="28"/>
        <v/>
      </c>
      <c r="J210" s="48" t="str">
        <f t="shared" si="29"/>
        <v/>
      </c>
      <c r="K210" s="25" t="str">
        <f t="array" ref="K210">IF(I210="","",IFERROR($D$6 &amp; " " &amp;INDEX(Lid!$B:$B,MATCH($E210,Lid!$A:$A,0)),""))</f>
        <v/>
      </c>
      <c r="L210" s="44" t="str">
        <f t="shared" si="30"/>
        <v/>
      </c>
      <c r="M210" s="44" t="str">
        <f t="shared" si="31"/>
        <v/>
      </c>
      <c r="N210" s="44" t="str">
        <f t="shared" si="32"/>
        <v/>
      </c>
      <c r="O210" s="42"/>
      <c r="P210" s="81"/>
      <c r="Q210" s="82"/>
      <c r="R210" s="83"/>
      <c r="S210" s="44">
        <f t="shared" si="33"/>
        <v>0</v>
      </c>
      <c r="T210" s="81"/>
      <c r="U210" s="82"/>
      <c r="V210" s="83"/>
      <c r="W210" s="44">
        <f t="shared" si="34"/>
        <v>0</v>
      </c>
      <c r="X210" s="81"/>
      <c r="Y210" s="82"/>
      <c r="Z210" s="83"/>
      <c r="AA210" s="44">
        <f t="shared" si="35"/>
        <v>0</v>
      </c>
      <c r="AB210" s="81"/>
      <c r="AC210" s="82"/>
      <c r="AD210" s="83"/>
      <c r="AE210" s="44">
        <f t="shared" si="36"/>
        <v>0</v>
      </c>
      <c r="AF210" s="81"/>
      <c r="AG210" s="82"/>
      <c r="AH210" s="83"/>
      <c r="AI210" s="44">
        <f t="shared" si="37"/>
        <v>0</v>
      </c>
      <c r="AJ210" s="81"/>
      <c r="AK210" s="82"/>
      <c r="AL210" s="83"/>
      <c r="AM210" s="44">
        <f t="shared" si="38"/>
        <v>0</v>
      </c>
      <c r="AN210" s="81"/>
      <c r="AO210" s="82"/>
      <c r="AP210" s="83"/>
      <c r="AQ210" s="44">
        <f t="shared" si="39"/>
        <v>0</v>
      </c>
      <c r="AR210" s="81"/>
      <c r="AS210" s="82"/>
      <c r="AT210" s="83"/>
      <c r="AU210" s="44">
        <f t="shared" si="40"/>
        <v>0</v>
      </c>
      <c r="AV210" s="81"/>
      <c r="AW210" s="82"/>
      <c r="AX210" s="83"/>
      <c r="AY210" s="44">
        <f t="shared" si="41"/>
        <v>0</v>
      </c>
      <c r="AZ210" s="81"/>
      <c r="BA210" s="82"/>
      <c r="BB210" s="83"/>
      <c r="BC210" s="44">
        <f t="shared" si="42"/>
        <v>0</v>
      </c>
      <c r="BD210" s="81"/>
      <c r="BE210" s="82"/>
      <c r="BF210" s="83"/>
      <c r="BG210" s="44">
        <f t="shared" si="43"/>
        <v>0</v>
      </c>
      <c r="BH210" s="81"/>
      <c r="BI210" s="82"/>
      <c r="BJ210" s="83"/>
      <c r="BK210" s="44">
        <f t="shared" si="44"/>
        <v>0</v>
      </c>
    </row>
    <row r="211" spans="1:63" ht="14.25" customHeight="1" x14ac:dyDescent="0.25">
      <c r="A211" s="41"/>
      <c r="B211" s="42"/>
      <c r="C211" s="42"/>
      <c r="D211" s="35">
        <v>177</v>
      </c>
      <c r="E211" s="84"/>
      <c r="F211" s="42"/>
      <c r="G211" s="48" t="str">
        <f t="shared" si="27"/>
        <v/>
      </c>
      <c r="H211" s="25" t="str">
        <f t="array" ref="H211">IF(I211="","",IFERROR(INDEX(Lid!$F:$F,MATCH($E211,Lid!$A:$A,0)),""))</f>
        <v/>
      </c>
      <c r="I211" s="93" t="str">
        <f t="shared" si="28"/>
        <v/>
      </c>
      <c r="J211" s="48" t="str">
        <f t="shared" si="29"/>
        <v/>
      </c>
      <c r="K211" s="25" t="str">
        <f t="array" ref="K211">IF(I211="","",IFERROR($D$6 &amp; " " &amp;INDEX(Lid!$B:$B,MATCH($E211,Lid!$A:$A,0)),""))</f>
        <v/>
      </c>
      <c r="L211" s="44" t="str">
        <f t="shared" si="30"/>
        <v/>
      </c>
      <c r="M211" s="44" t="str">
        <f t="shared" si="31"/>
        <v/>
      </c>
      <c r="N211" s="44" t="str">
        <f t="shared" si="32"/>
        <v/>
      </c>
      <c r="O211" s="42"/>
      <c r="P211" s="81"/>
      <c r="Q211" s="82"/>
      <c r="R211" s="83"/>
      <c r="S211" s="44">
        <f t="shared" si="33"/>
        <v>0</v>
      </c>
      <c r="T211" s="81"/>
      <c r="U211" s="82"/>
      <c r="V211" s="83"/>
      <c r="W211" s="44">
        <f t="shared" si="34"/>
        <v>0</v>
      </c>
      <c r="X211" s="81"/>
      <c r="Y211" s="82"/>
      <c r="Z211" s="83"/>
      <c r="AA211" s="44">
        <f t="shared" si="35"/>
        <v>0</v>
      </c>
      <c r="AB211" s="81"/>
      <c r="AC211" s="82"/>
      <c r="AD211" s="83"/>
      <c r="AE211" s="44">
        <f t="shared" si="36"/>
        <v>0</v>
      </c>
      <c r="AF211" s="81"/>
      <c r="AG211" s="82"/>
      <c r="AH211" s="83"/>
      <c r="AI211" s="44">
        <f t="shared" si="37"/>
        <v>0</v>
      </c>
      <c r="AJ211" s="81"/>
      <c r="AK211" s="82"/>
      <c r="AL211" s="83"/>
      <c r="AM211" s="44">
        <f t="shared" si="38"/>
        <v>0</v>
      </c>
      <c r="AN211" s="81"/>
      <c r="AO211" s="82"/>
      <c r="AP211" s="83"/>
      <c r="AQ211" s="44">
        <f t="shared" si="39"/>
        <v>0</v>
      </c>
      <c r="AR211" s="81"/>
      <c r="AS211" s="82"/>
      <c r="AT211" s="83"/>
      <c r="AU211" s="44">
        <f t="shared" si="40"/>
        <v>0</v>
      </c>
      <c r="AV211" s="81"/>
      <c r="AW211" s="82"/>
      <c r="AX211" s="83"/>
      <c r="AY211" s="44">
        <f t="shared" si="41"/>
        <v>0</v>
      </c>
      <c r="AZ211" s="81"/>
      <c r="BA211" s="82"/>
      <c r="BB211" s="83"/>
      <c r="BC211" s="44">
        <f t="shared" si="42"/>
        <v>0</v>
      </c>
      <c r="BD211" s="81"/>
      <c r="BE211" s="82"/>
      <c r="BF211" s="83"/>
      <c r="BG211" s="44">
        <f t="shared" si="43"/>
        <v>0</v>
      </c>
      <c r="BH211" s="81"/>
      <c r="BI211" s="82"/>
      <c r="BJ211" s="83"/>
      <c r="BK211" s="44">
        <f t="shared" si="44"/>
        <v>0</v>
      </c>
    </row>
    <row r="212" spans="1:63" ht="14.25" customHeight="1" x14ac:dyDescent="0.25">
      <c r="A212" s="41"/>
      <c r="B212" s="42"/>
      <c r="C212" s="42"/>
      <c r="D212" s="35">
        <v>178</v>
      </c>
      <c r="E212" s="84"/>
      <c r="F212" s="42"/>
      <c r="G212" s="48" t="str">
        <f t="shared" si="27"/>
        <v/>
      </c>
      <c r="H212" s="25" t="str">
        <f t="array" ref="H212">IF(I212="","",IFERROR(INDEX(Lid!$F:$F,MATCH($E212,Lid!$A:$A,0)),""))</f>
        <v/>
      </c>
      <c r="I212" s="93" t="str">
        <f t="shared" si="28"/>
        <v/>
      </c>
      <c r="J212" s="48" t="str">
        <f t="shared" si="29"/>
        <v/>
      </c>
      <c r="K212" s="25" t="str">
        <f t="array" ref="K212">IF(I212="","",IFERROR($D$6 &amp; " " &amp;INDEX(Lid!$B:$B,MATCH($E212,Lid!$A:$A,0)),""))</f>
        <v/>
      </c>
      <c r="L212" s="44" t="str">
        <f t="shared" si="30"/>
        <v/>
      </c>
      <c r="M212" s="44" t="str">
        <f t="shared" si="31"/>
        <v/>
      </c>
      <c r="N212" s="44" t="str">
        <f t="shared" si="32"/>
        <v/>
      </c>
      <c r="O212" s="42"/>
      <c r="P212" s="81"/>
      <c r="Q212" s="82"/>
      <c r="R212" s="83"/>
      <c r="S212" s="44">
        <f t="shared" si="33"/>
        <v>0</v>
      </c>
      <c r="T212" s="81"/>
      <c r="U212" s="82"/>
      <c r="V212" s="83"/>
      <c r="W212" s="44">
        <f t="shared" si="34"/>
        <v>0</v>
      </c>
      <c r="X212" s="81"/>
      <c r="Y212" s="82"/>
      <c r="Z212" s="83"/>
      <c r="AA212" s="44">
        <f t="shared" si="35"/>
        <v>0</v>
      </c>
      <c r="AB212" s="81"/>
      <c r="AC212" s="82"/>
      <c r="AD212" s="83"/>
      <c r="AE212" s="44">
        <f t="shared" si="36"/>
        <v>0</v>
      </c>
      <c r="AF212" s="81"/>
      <c r="AG212" s="82"/>
      <c r="AH212" s="83"/>
      <c r="AI212" s="44">
        <f t="shared" si="37"/>
        <v>0</v>
      </c>
      <c r="AJ212" s="81"/>
      <c r="AK212" s="82"/>
      <c r="AL212" s="83"/>
      <c r="AM212" s="44">
        <f t="shared" si="38"/>
        <v>0</v>
      </c>
      <c r="AN212" s="81"/>
      <c r="AO212" s="82"/>
      <c r="AP212" s="83"/>
      <c r="AQ212" s="44">
        <f t="shared" si="39"/>
        <v>0</v>
      </c>
      <c r="AR212" s="81"/>
      <c r="AS212" s="82"/>
      <c r="AT212" s="83"/>
      <c r="AU212" s="44">
        <f t="shared" si="40"/>
        <v>0</v>
      </c>
      <c r="AV212" s="81"/>
      <c r="AW212" s="82"/>
      <c r="AX212" s="83"/>
      <c r="AY212" s="44">
        <f t="shared" si="41"/>
        <v>0</v>
      </c>
      <c r="AZ212" s="81"/>
      <c r="BA212" s="82"/>
      <c r="BB212" s="83"/>
      <c r="BC212" s="44">
        <f t="shared" si="42"/>
        <v>0</v>
      </c>
      <c r="BD212" s="81"/>
      <c r="BE212" s="82"/>
      <c r="BF212" s="83"/>
      <c r="BG212" s="44">
        <f t="shared" si="43"/>
        <v>0</v>
      </c>
      <c r="BH212" s="81"/>
      <c r="BI212" s="82"/>
      <c r="BJ212" s="83"/>
      <c r="BK212" s="44">
        <f t="shared" si="44"/>
        <v>0</v>
      </c>
    </row>
    <row r="213" spans="1:63" ht="14.25" customHeight="1" x14ac:dyDescent="0.25">
      <c r="A213" s="41"/>
      <c r="B213" s="42"/>
      <c r="C213" s="42"/>
      <c r="D213" s="35">
        <v>179</v>
      </c>
      <c r="E213" s="84"/>
      <c r="F213" s="42"/>
      <c r="G213" s="48" t="str">
        <f t="shared" si="27"/>
        <v/>
      </c>
      <c r="H213" s="25" t="str">
        <f t="array" ref="H213">IF(I213="","",IFERROR(INDEX(Lid!$F:$F,MATCH($E213,Lid!$A:$A,0)),""))</f>
        <v/>
      </c>
      <c r="I213" s="93" t="str">
        <f t="shared" si="28"/>
        <v/>
      </c>
      <c r="J213" s="48" t="str">
        <f t="shared" si="29"/>
        <v/>
      </c>
      <c r="K213" s="25" t="str">
        <f t="array" ref="K213">IF(I213="","",IFERROR($D$6 &amp; " " &amp;INDEX(Lid!$B:$B,MATCH($E213,Lid!$A:$A,0)),""))</f>
        <v/>
      </c>
      <c r="L213" s="44" t="str">
        <f t="shared" si="30"/>
        <v/>
      </c>
      <c r="M213" s="44" t="str">
        <f t="shared" si="31"/>
        <v/>
      </c>
      <c r="N213" s="44" t="str">
        <f t="shared" si="32"/>
        <v/>
      </c>
      <c r="O213" s="42"/>
      <c r="P213" s="81"/>
      <c r="Q213" s="82"/>
      <c r="R213" s="83"/>
      <c r="S213" s="44">
        <f t="shared" si="33"/>
        <v>0</v>
      </c>
      <c r="T213" s="81"/>
      <c r="U213" s="82"/>
      <c r="V213" s="83"/>
      <c r="W213" s="44">
        <f t="shared" si="34"/>
        <v>0</v>
      </c>
      <c r="X213" s="81"/>
      <c r="Y213" s="82"/>
      <c r="Z213" s="83"/>
      <c r="AA213" s="44">
        <f t="shared" si="35"/>
        <v>0</v>
      </c>
      <c r="AB213" s="81"/>
      <c r="AC213" s="82"/>
      <c r="AD213" s="83"/>
      <c r="AE213" s="44">
        <f t="shared" si="36"/>
        <v>0</v>
      </c>
      <c r="AF213" s="81"/>
      <c r="AG213" s="82"/>
      <c r="AH213" s="83"/>
      <c r="AI213" s="44">
        <f t="shared" si="37"/>
        <v>0</v>
      </c>
      <c r="AJ213" s="81"/>
      <c r="AK213" s="82"/>
      <c r="AL213" s="83"/>
      <c r="AM213" s="44">
        <f t="shared" si="38"/>
        <v>0</v>
      </c>
      <c r="AN213" s="81"/>
      <c r="AO213" s="82"/>
      <c r="AP213" s="83"/>
      <c r="AQ213" s="44">
        <f t="shared" si="39"/>
        <v>0</v>
      </c>
      <c r="AR213" s="81"/>
      <c r="AS213" s="82"/>
      <c r="AT213" s="83"/>
      <c r="AU213" s="44">
        <f t="shared" si="40"/>
        <v>0</v>
      </c>
      <c r="AV213" s="81"/>
      <c r="AW213" s="82"/>
      <c r="AX213" s="83"/>
      <c r="AY213" s="44">
        <f t="shared" si="41"/>
        <v>0</v>
      </c>
      <c r="AZ213" s="81"/>
      <c r="BA213" s="82"/>
      <c r="BB213" s="83"/>
      <c r="BC213" s="44">
        <f t="shared" si="42"/>
        <v>0</v>
      </c>
      <c r="BD213" s="81"/>
      <c r="BE213" s="82"/>
      <c r="BF213" s="83"/>
      <c r="BG213" s="44">
        <f t="shared" si="43"/>
        <v>0</v>
      </c>
      <c r="BH213" s="81"/>
      <c r="BI213" s="82"/>
      <c r="BJ213" s="83"/>
      <c r="BK213" s="44">
        <f t="shared" si="44"/>
        <v>0</v>
      </c>
    </row>
    <row r="214" spans="1:63" ht="14.25" customHeight="1" x14ac:dyDescent="0.25">
      <c r="A214" s="41"/>
      <c r="B214" s="42"/>
      <c r="C214" s="42"/>
      <c r="D214" s="35">
        <v>180</v>
      </c>
      <c r="E214" s="84"/>
      <c r="F214" s="42"/>
      <c r="G214" s="48" t="str">
        <f t="shared" si="27"/>
        <v/>
      </c>
      <c r="H214" s="25" t="str">
        <f t="array" ref="H214">IF(I214="","",IFERROR(INDEX(Lid!$F:$F,MATCH($E214,Lid!$A:$A,0)),""))</f>
        <v/>
      </c>
      <c r="I214" s="93" t="str">
        <f t="shared" si="28"/>
        <v/>
      </c>
      <c r="J214" s="48" t="str">
        <f t="shared" si="29"/>
        <v/>
      </c>
      <c r="K214" s="25" t="str">
        <f t="array" ref="K214">IF(I214="","",IFERROR($D$6 &amp; " " &amp;INDEX(Lid!$B:$B,MATCH($E214,Lid!$A:$A,0)),""))</f>
        <v/>
      </c>
      <c r="L214" s="44" t="str">
        <f t="shared" si="30"/>
        <v/>
      </c>
      <c r="M214" s="44" t="str">
        <f t="shared" si="31"/>
        <v/>
      </c>
      <c r="N214" s="44" t="str">
        <f t="shared" si="32"/>
        <v/>
      </c>
      <c r="O214" s="42"/>
      <c r="P214" s="81"/>
      <c r="Q214" s="82"/>
      <c r="R214" s="83"/>
      <c r="S214" s="44">
        <f t="shared" si="33"/>
        <v>0</v>
      </c>
      <c r="T214" s="81"/>
      <c r="U214" s="82"/>
      <c r="V214" s="83"/>
      <c r="W214" s="44">
        <f t="shared" si="34"/>
        <v>0</v>
      </c>
      <c r="X214" s="81"/>
      <c r="Y214" s="82"/>
      <c r="Z214" s="83"/>
      <c r="AA214" s="44">
        <f t="shared" si="35"/>
        <v>0</v>
      </c>
      <c r="AB214" s="81"/>
      <c r="AC214" s="82"/>
      <c r="AD214" s="83"/>
      <c r="AE214" s="44">
        <f t="shared" si="36"/>
        <v>0</v>
      </c>
      <c r="AF214" s="81"/>
      <c r="AG214" s="82"/>
      <c r="AH214" s="83"/>
      <c r="AI214" s="44">
        <f t="shared" si="37"/>
        <v>0</v>
      </c>
      <c r="AJ214" s="81"/>
      <c r="AK214" s="82"/>
      <c r="AL214" s="83"/>
      <c r="AM214" s="44">
        <f t="shared" si="38"/>
        <v>0</v>
      </c>
      <c r="AN214" s="81"/>
      <c r="AO214" s="82"/>
      <c r="AP214" s="83"/>
      <c r="AQ214" s="44">
        <f t="shared" si="39"/>
        <v>0</v>
      </c>
      <c r="AR214" s="81"/>
      <c r="AS214" s="82"/>
      <c r="AT214" s="83"/>
      <c r="AU214" s="44">
        <f t="shared" si="40"/>
        <v>0</v>
      </c>
      <c r="AV214" s="81"/>
      <c r="AW214" s="82"/>
      <c r="AX214" s="83"/>
      <c r="AY214" s="44">
        <f t="shared" si="41"/>
        <v>0</v>
      </c>
      <c r="AZ214" s="81"/>
      <c r="BA214" s="82"/>
      <c r="BB214" s="83"/>
      <c r="BC214" s="44">
        <f t="shared" si="42"/>
        <v>0</v>
      </c>
      <c r="BD214" s="81"/>
      <c r="BE214" s="82"/>
      <c r="BF214" s="83"/>
      <c r="BG214" s="44">
        <f t="shared" si="43"/>
        <v>0</v>
      </c>
      <c r="BH214" s="81"/>
      <c r="BI214" s="82"/>
      <c r="BJ214" s="83"/>
      <c r="BK214" s="44">
        <f t="shared" si="44"/>
        <v>0</v>
      </c>
    </row>
    <row r="215" spans="1:63" ht="14.25" customHeight="1" x14ac:dyDescent="0.25">
      <c r="A215" s="41"/>
      <c r="B215" s="42"/>
      <c r="C215" s="42"/>
      <c r="D215" s="35">
        <v>181</v>
      </c>
      <c r="E215" s="84"/>
      <c r="F215" s="42"/>
      <c r="G215" s="48" t="str">
        <f t="shared" si="27"/>
        <v/>
      </c>
      <c r="H215" s="25" t="str">
        <f t="array" ref="H215">IF(I215="","",IFERROR(INDEX(Lid!$F:$F,MATCH($E215,Lid!$A:$A,0)),""))</f>
        <v/>
      </c>
      <c r="I215" s="93" t="str">
        <f t="shared" si="28"/>
        <v/>
      </c>
      <c r="J215" s="48" t="str">
        <f t="shared" si="29"/>
        <v/>
      </c>
      <c r="K215" s="25" t="str">
        <f t="array" ref="K215">IF(I215="","",IFERROR($D$6 &amp; " " &amp;INDEX(Lid!$B:$B,MATCH($E215,Lid!$A:$A,0)),""))</f>
        <v/>
      </c>
      <c r="L215" s="44" t="str">
        <f t="shared" si="30"/>
        <v/>
      </c>
      <c r="M215" s="44" t="str">
        <f t="shared" si="31"/>
        <v/>
      </c>
      <c r="N215" s="44" t="str">
        <f t="shared" si="32"/>
        <v/>
      </c>
      <c r="O215" s="42"/>
      <c r="P215" s="81"/>
      <c r="Q215" s="82"/>
      <c r="R215" s="83"/>
      <c r="S215" s="44">
        <f t="shared" si="33"/>
        <v>0</v>
      </c>
      <c r="T215" s="81"/>
      <c r="U215" s="82"/>
      <c r="V215" s="83"/>
      <c r="W215" s="44">
        <f t="shared" si="34"/>
        <v>0</v>
      </c>
      <c r="X215" s="81"/>
      <c r="Y215" s="82"/>
      <c r="Z215" s="83"/>
      <c r="AA215" s="44">
        <f t="shared" si="35"/>
        <v>0</v>
      </c>
      <c r="AB215" s="81"/>
      <c r="AC215" s="82"/>
      <c r="AD215" s="83"/>
      <c r="AE215" s="44">
        <f t="shared" si="36"/>
        <v>0</v>
      </c>
      <c r="AF215" s="81"/>
      <c r="AG215" s="82"/>
      <c r="AH215" s="83"/>
      <c r="AI215" s="44">
        <f t="shared" si="37"/>
        <v>0</v>
      </c>
      <c r="AJ215" s="81"/>
      <c r="AK215" s="82"/>
      <c r="AL215" s="83"/>
      <c r="AM215" s="44">
        <f t="shared" si="38"/>
        <v>0</v>
      </c>
      <c r="AN215" s="81"/>
      <c r="AO215" s="82"/>
      <c r="AP215" s="83"/>
      <c r="AQ215" s="44">
        <f t="shared" si="39"/>
        <v>0</v>
      </c>
      <c r="AR215" s="81"/>
      <c r="AS215" s="82"/>
      <c r="AT215" s="83"/>
      <c r="AU215" s="44">
        <f t="shared" si="40"/>
        <v>0</v>
      </c>
      <c r="AV215" s="81"/>
      <c r="AW215" s="82"/>
      <c r="AX215" s="83"/>
      <c r="AY215" s="44">
        <f t="shared" si="41"/>
        <v>0</v>
      </c>
      <c r="AZ215" s="81"/>
      <c r="BA215" s="82"/>
      <c r="BB215" s="83"/>
      <c r="BC215" s="44">
        <f t="shared" si="42"/>
        <v>0</v>
      </c>
      <c r="BD215" s="81"/>
      <c r="BE215" s="82"/>
      <c r="BF215" s="83"/>
      <c r="BG215" s="44">
        <f t="shared" si="43"/>
        <v>0</v>
      </c>
      <c r="BH215" s="81"/>
      <c r="BI215" s="82"/>
      <c r="BJ215" s="83"/>
      <c r="BK215" s="44">
        <f t="shared" si="44"/>
        <v>0</v>
      </c>
    </row>
    <row r="216" spans="1:63" ht="14.25" customHeight="1" x14ac:dyDescent="0.25">
      <c r="A216" s="41"/>
      <c r="B216" s="42"/>
      <c r="C216" s="42"/>
      <c r="D216" s="35">
        <v>182</v>
      </c>
      <c r="E216" s="84"/>
      <c r="F216" s="42"/>
      <c r="G216" s="48" t="str">
        <f t="shared" si="27"/>
        <v/>
      </c>
      <c r="H216" s="25" t="str">
        <f t="array" ref="H216">IF(I216="","",IFERROR(INDEX(Lid!$F:$F,MATCH($E216,Lid!$A:$A,0)),""))</f>
        <v/>
      </c>
      <c r="I216" s="93" t="str">
        <f t="shared" si="28"/>
        <v/>
      </c>
      <c r="J216" s="48" t="str">
        <f t="shared" si="29"/>
        <v/>
      </c>
      <c r="K216" s="25" t="str">
        <f t="array" ref="K216">IF(I216="","",IFERROR($D$6 &amp; " " &amp;INDEX(Lid!$B:$B,MATCH($E216,Lid!$A:$A,0)),""))</f>
        <v/>
      </c>
      <c r="L216" s="44" t="str">
        <f t="shared" si="30"/>
        <v/>
      </c>
      <c r="M216" s="44" t="str">
        <f t="shared" si="31"/>
        <v/>
      </c>
      <c r="N216" s="44" t="str">
        <f t="shared" si="32"/>
        <v/>
      </c>
      <c r="O216" s="42"/>
      <c r="P216" s="81"/>
      <c r="Q216" s="82"/>
      <c r="R216" s="83"/>
      <c r="S216" s="44">
        <f t="shared" si="33"/>
        <v>0</v>
      </c>
      <c r="T216" s="81"/>
      <c r="U216" s="82"/>
      <c r="V216" s="83"/>
      <c r="W216" s="44">
        <f t="shared" si="34"/>
        <v>0</v>
      </c>
      <c r="X216" s="81"/>
      <c r="Y216" s="82"/>
      <c r="Z216" s="83"/>
      <c r="AA216" s="44">
        <f t="shared" si="35"/>
        <v>0</v>
      </c>
      <c r="AB216" s="81"/>
      <c r="AC216" s="82"/>
      <c r="AD216" s="83"/>
      <c r="AE216" s="44">
        <f t="shared" si="36"/>
        <v>0</v>
      </c>
      <c r="AF216" s="81"/>
      <c r="AG216" s="82"/>
      <c r="AH216" s="83"/>
      <c r="AI216" s="44">
        <f t="shared" si="37"/>
        <v>0</v>
      </c>
      <c r="AJ216" s="81"/>
      <c r="AK216" s="82"/>
      <c r="AL216" s="83"/>
      <c r="AM216" s="44">
        <f t="shared" si="38"/>
        <v>0</v>
      </c>
      <c r="AN216" s="81"/>
      <c r="AO216" s="82"/>
      <c r="AP216" s="83"/>
      <c r="AQ216" s="44">
        <f t="shared" si="39"/>
        <v>0</v>
      </c>
      <c r="AR216" s="81"/>
      <c r="AS216" s="82"/>
      <c r="AT216" s="83"/>
      <c r="AU216" s="44">
        <f t="shared" si="40"/>
        <v>0</v>
      </c>
      <c r="AV216" s="81"/>
      <c r="AW216" s="82"/>
      <c r="AX216" s="83"/>
      <c r="AY216" s="44">
        <f t="shared" si="41"/>
        <v>0</v>
      </c>
      <c r="AZ216" s="81"/>
      <c r="BA216" s="82"/>
      <c r="BB216" s="83"/>
      <c r="BC216" s="44">
        <f t="shared" si="42"/>
        <v>0</v>
      </c>
      <c r="BD216" s="81"/>
      <c r="BE216" s="82"/>
      <c r="BF216" s="83"/>
      <c r="BG216" s="44">
        <f t="shared" si="43"/>
        <v>0</v>
      </c>
      <c r="BH216" s="81"/>
      <c r="BI216" s="82"/>
      <c r="BJ216" s="83"/>
      <c r="BK216" s="44">
        <f t="shared" si="44"/>
        <v>0</v>
      </c>
    </row>
    <row r="217" spans="1:63" ht="14.25" customHeight="1" x14ac:dyDescent="0.25">
      <c r="A217" s="41"/>
      <c r="B217" s="42"/>
      <c r="C217" s="42"/>
      <c r="D217" s="35">
        <v>183</v>
      </c>
      <c r="E217" s="84"/>
      <c r="F217" s="42"/>
      <c r="G217" s="48" t="str">
        <f t="shared" si="27"/>
        <v/>
      </c>
      <c r="H217" s="25" t="str">
        <f t="array" ref="H217">IF(I217="","",IFERROR(INDEX(Lid!$F:$F,MATCH($E217,Lid!$A:$A,0)),""))</f>
        <v/>
      </c>
      <c r="I217" s="93" t="str">
        <f t="shared" si="28"/>
        <v/>
      </c>
      <c r="J217" s="48" t="str">
        <f t="shared" si="29"/>
        <v/>
      </c>
      <c r="K217" s="25" t="str">
        <f t="array" ref="K217">IF(I217="","",IFERROR($D$6 &amp; " " &amp;INDEX(Lid!$B:$B,MATCH($E217,Lid!$A:$A,0)),""))</f>
        <v/>
      </c>
      <c r="L217" s="44" t="str">
        <f t="shared" si="30"/>
        <v/>
      </c>
      <c r="M217" s="44" t="str">
        <f t="shared" si="31"/>
        <v/>
      </c>
      <c r="N217" s="44" t="str">
        <f t="shared" si="32"/>
        <v/>
      </c>
      <c r="O217" s="42"/>
      <c r="P217" s="81"/>
      <c r="Q217" s="82"/>
      <c r="R217" s="83"/>
      <c r="S217" s="44">
        <f t="shared" si="33"/>
        <v>0</v>
      </c>
      <c r="T217" s="81"/>
      <c r="U217" s="82"/>
      <c r="V217" s="83"/>
      <c r="W217" s="44">
        <f t="shared" si="34"/>
        <v>0</v>
      </c>
      <c r="X217" s="81"/>
      <c r="Y217" s="82"/>
      <c r="Z217" s="83"/>
      <c r="AA217" s="44">
        <f t="shared" si="35"/>
        <v>0</v>
      </c>
      <c r="AB217" s="81"/>
      <c r="AC217" s="82"/>
      <c r="AD217" s="83"/>
      <c r="AE217" s="44">
        <f t="shared" si="36"/>
        <v>0</v>
      </c>
      <c r="AF217" s="81"/>
      <c r="AG217" s="82"/>
      <c r="AH217" s="83"/>
      <c r="AI217" s="44">
        <f t="shared" si="37"/>
        <v>0</v>
      </c>
      <c r="AJ217" s="81"/>
      <c r="AK217" s="82"/>
      <c r="AL217" s="83"/>
      <c r="AM217" s="44">
        <f t="shared" si="38"/>
        <v>0</v>
      </c>
      <c r="AN217" s="81"/>
      <c r="AO217" s="82"/>
      <c r="AP217" s="83"/>
      <c r="AQ217" s="44">
        <f t="shared" si="39"/>
        <v>0</v>
      </c>
      <c r="AR217" s="81"/>
      <c r="AS217" s="82"/>
      <c r="AT217" s="83"/>
      <c r="AU217" s="44">
        <f t="shared" si="40"/>
        <v>0</v>
      </c>
      <c r="AV217" s="81"/>
      <c r="AW217" s="82"/>
      <c r="AX217" s="83"/>
      <c r="AY217" s="44">
        <f t="shared" si="41"/>
        <v>0</v>
      </c>
      <c r="AZ217" s="81"/>
      <c r="BA217" s="82"/>
      <c r="BB217" s="83"/>
      <c r="BC217" s="44">
        <f t="shared" si="42"/>
        <v>0</v>
      </c>
      <c r="BD217" s="81"/>
      <c r="BE217" s="82"/>
      <c r="BF217" s="83"/>
      <c r="BG217" s="44">
        <f t="shared" si="43"/>
        <v>0</v>
      </c>
      <c r="BH217" s="81"/>
      <c r="BI217" s="82"/>
      <c r="BJ217" s="83"/>
      <c r="BK217" s="44">
        <f t="shared" si="44"/>
        <v>0</v>
      </c>
    </row>
    <row r="218" spans="1:63" ht="14.25" customHeight="1" x14ac:dyDescent="0.25">
      <c r="A218" s="41"/>
      <c r="B218" s="42"/>
      <c r="C218" s="42"/>
      <c r="D218" s="35">
        <v>184</v>
      </c>
      <c r="E218" s="84"/>
      <c r="F218" s="42"/>
      <c r="G218" s="48" t="str">
        <f t="shared" si="27"/>
        <v/>
      </c>
      <c r="H218" s="25" t="str">
        <f t="array" ref="H218">IF(I218="","",IFERROR(INDEX(Lid!$F:$F,MATCH($E218,Lid!$A:$A,0)),""))</f>
        <v/>
      </c>
      <c r="I218" s="93" t="str">
        <f t="shared" si="28"/>
        <v/>
      </c>
      <c r="J218" s="48" t="str">
        <f t="shared" si="29"/>
        <v/>
      </c>
      <c r="K218" s="25" t="str">
        <f t="array" ref="K218">IF(I218="","",IFERROR($D$6 &amp; " " &amp;INDEX(Lid!$B:$B,MATCH($E218,Lid!$A:$A,0)),""))</f>
        <v/>
      </c>
      <c r="L218" s="44" t="str">
        <f t="shared" si="30"/>
        <v/>
      </c>
      <c r="M218" s="44" t="str">
        <f t="shared" si="31"/>
        <v/>
      </c>
      <c r="N218" s="44" t="str">
        <f t="shared" si="32"/>
        <v/>
      </c>
      <c r="O218" s="42"/>
      <c r="P218" s="81"/>
      <c r="Q218" s="82"/>
      <c r="R218" s="83"/>
      <c r="S218" s="44">
        <f t="shared" si="33"/>
        <v>0</v>
      </c>
      <c r="T218" s="81"/>
      <c r="U218" s="82"/>
      <c r="V218" s="83"/>
      <c r="W218" s="44">
        <f t="shared" si="34"/>
        <v>0</v>
      </c>
      <c r="X218" s="81"/>
      <c r="Y218" s="82"/>
      <c r="Z218" s="83"/>
      <c r="AA218" s="44">
        <f t="shared" si="35"/>
        <v>0</v>
      </c>
      <c r="AB218" s="81"/>
      <c r="AC218" s="82"/>
      <c r="AD218" s="83"/>
      <c r="AE218" s="44">
        <f t="shared" si="36"/>
        <v>0</v>
      </c>
      <c r="AF218" s="81"/>
      <c r="AG218" s="82"/>
      <c r="AH218" s="83"/>
      <c r="AI218" s="44">
        <f t="shared" si="37"/>
        <v>0</v>
      </c>
      <c r="AJ218" s="81"/>
      <c r="AK218" s="82"/>
      <c r="AL218" s="83"/>
      <c r="AM218" s="44">
        <f t="shared" si="38"/>
        <v>0</v>
      </c>
      <c r="AN218" s="81"/>
      <c r="AO218" s="82"/>
      <c r="AP218" s="83"/>
      <c r="AQ218" s="44">
        <f t="shared" si="39"/>
        <v>0</v>
      </c>
      <c r="AR218" s="81"/>
      <c r="AS218" s="82"/>
      <c r="AT218" s="83"/>
      <c r="AU218" s="44">
        <f t="shared" si="40"/>
        <v>0</v>
      </c>
      <c r="AV218" s="81"/>
      <c r="AW218" s="82"/>
      <c r="AX218" s="83"/>
      <c r="AY218" s="44">
        <f t="shared" si="41"/>
        <v>0</v>
      </c>
      <c r="AZ218" s="81"/>
      <c r="BA218" s="82"/>
      <c r="BB218" s="83"/>
      <c r="BC218" s="44">
        <f t="shared" si="42"/>
        <v>0</v>
      </c>
      <c r="BD218" s="81"/>
      <c r="BE218" s="82"/>
      <c r="BF218" s="83"/>
      <c r="BG218" s="44">
        <f t="shared" si="43"/>
        <v>0</v>
      </c>
      <c r="BH218" s="81"/>
      <c r="BI218" s="82"/>
      <c r="BJ218" s="83"/>
      <c r="BK218" s="44">
        <f t="shared" si="44"/>
        <v>0</v>
      </c>
    </row>
    <row r="219" spans="1:63" ht="14.25" customHeight="1" x14ac:dyDescent="0.25">
      <c r="A219" s="41"/>
      <c r="B219" s="42"/>
      <c r="C219" s="42"/>
      <c r="D219" s="35">
        <v>185</v>
      </c>
      <c r="E219" s="84"/>
      <c r="F219" s="42"/>
      <c r="G219" s="48" t="str">
        <f t="shared" si="27"/>
        <v/>
      </c>
      <c r="H219" s="25" t="str">
        <f t="array" ref="H219">IF(I219="","",IFERROR(INDEX(Lid!$F:$F,MATCH($E219,Lid!$A:$A,0)),""))</f>
        <v/>
      </c>
      <c r="I219" s="93" t="str">
        <f t="shared" si="28"/>
        <v/>
      </c>
      <c r="J219" s="48" t="str">
        <f t="shared" si="29"/>
        <v/>
      </c>
      <c r="K219" s="25" t="str">
        <f t="array" ref="K219">IF(I219="","",IFERROR($D$6 &amp; " " &amp;INDEX(Lid!$B:$B,MATCH($E219,Lid!$A:$A,0)),""))</f>
        <v/>
      </c>
      <c r="L219" s="44" t="str">
        <f t="shared" si="30"/>
        <v/>
      </c>
      <c r="M219" s="44" t="str">
        <f t="shared" si="31"/>
        <v/>
      </c>
      <c r="N219" s="44" t="str">
        <f t="shared" si="32"/>
        <v/>
      </c>
      <c r="O219" s="42"/>
      <c r="P219" s="81"/>
      <c r="Q219" s="82"/>
      <c r="R219" s="83"/>
      <c r="S219" s="44">
        <f t="shared" si="33"/>
        <v>0</v>
      </c>
      <c r="T219" s="81"/>
      <c r="U219" s="82"/>
      <c r="V219" s="83"/>
      <c r="W219" s="44">
        <f t="shared" si="34"/>
        <v>0</v>
      </c>
      <c r="X219" s="81"/>
      <c r="Y219" s="82"/>
      <c r="Z219" s="83"/>
      <c r="AA219" s="44">
        <f t="shared" si="35"/>
        <v>0</v>
      </c>
      <c r="AB219" s="81"/>
      <c r="AC219" s="82"/>
      <c r="AD219" s="83"/>
      <c r="AE219" s="44">
        <f t="shared" si="36"/>
        <v>0</v>
      </c>
      <c r="AF219" s="81"/>
      <c r="AG219" s="82"/>
      <c r="AH219" s="83"/>
      <c r="AI219" s="44">
        <f t="shared" si="37"/>
        <v>0</v>
      </c>
      <c r="AJ219" s="81"/>
      <c r="AK219" s="82"/>
      <c r="AL219" s="83"/>
      <c r="AM219" s="44">
        <f t="shared" si="38"/>
        <v>0</v>
      </c>
      <c r="AN219" s="81"/>
      <c r="AO219" s="82"/>
      <c r="AP219" s="83"/>
      <c r="AQ219" s="44">
        <f t="shared" si="39"/>
        <v>0</v>
      </c>
      <c r="AR219" s="81"/>
      <c r="AS219" s="82"/>
      <c r="AT219" s="83"/>
      <c r="AU219" s="44">
        <f t="shared" si="40"/>
        <v>0</v>
      </c>
      <c r="AV219" s="81"/>
      <c r="AW219" s="82"/>
      <c r="AX219" s="83"/>
      <c r="AY219" s="44">
        <f t="shared" si="41"/>
        <v>0</v>
      </c>
      <c r="AZ219" s="81"/>
      <c r="BA219" s="82"/>
      <c r="BB219" s="83"/>
      <c r="BC219" s="44">
        <f t="shared" si="42"/>
        <v>0</v>
      </c>
      <c r="BD219" s="81"/>
      <c r="BE219" s="82"/>
      <c r="BF219" s="83"/>
      <c r="BG219" s="44">
        <f t="shared" si="43"/>
        <v>0</v>
      </c>
      <c r="BH219" s="81"/>
      <c r="BI219" s="82"/>
      <c r="BJ219" s="83"/>
      <c r="BK219" s="44">
        <f t="shared" si="44"/>
        <v>0</v>
      </c>
    </row>
    <row r="220" spans="1:63" ht="14.25" customHeight="1" x14ac:dyDescent="0.25">
      <c r="A220" s="41"/>
      <c r="B220" s="42"/>
      <c r="C220" s="42"/>
      <c r="D220" s="35">
        <v>186</v>
      </c>
      <c r="E220" s="84"/>
      <c r="F220" s="42"/>
      <c r="G220" s="48" t="str">
        <f t="shared" si="27"/>
        <v/>
      </c>
      <c r="H220" s="25" t="str">
        <f t="array" ref="H220">IF(I220="","",IFERROR(INDEX(Lid!$F:$F,MATCH($E220,Lid!$A:$A,0)),""))</f>
        <v/>
      </c>
      <c r="I220" s="93" t="str">
        <f t="shared" si="28"/>
        <v/>
      </c>
      <c r="J220" s="48" t="str">
        <f t="shared" si="29"/>
        <v/>
      </c>
      <c r="K220" s="25" t="str">
        <f t="array" ref="K220">IF(I220="","",IFERROR($D$6 &amp; " " &amp;INDEX(Lid!$B:$B,MATCH($E220,Lid!$A:$A,0)),""))</f>
        <v/>
      </c>
      <c r="L220" s="44" t="str">
        <f t="shared" si="30"/>
        <v/>
      </c>
      <c r="M220" s="44" t="str">
        <f t="shared" si="31"/>
        <v/>
      </c>
      <c r="N220" s="44" t="str">
        <f t="shared" si="32"/>
        <v/>
      </c>
      <c r="O220" s="42"/>
      <c r="P220" s="81"/>
      <c r="Q220" s="82"/>
      <c r="R220" s="83"/>
      <c r="S220" s="44">
        <f t="shared" si="33"/>
        <v>0</v>
      </c>
      <c r="T220" s="81"/>
      <c r="U220" s="82"/>
      <c r="V220" s="83"/>
      <c r="W220" s="44">
        <f t="shared" si="34"/>
        <v>0</v>
      </c>
      <c r="X220" s="81"/>
      <c r="Y220" s="82"/>
      <c r="Z220" s="83"/>
      <c r="AA220" s="44">
        <f t="shared" si="35"/>
        <v>0</v>
      </c>
      <c r="AB220" s="81"/>
      <c r="AC220" s="82"/>
      <c r="AD220" s="83"/>
      <c r="AE220" s="44">
        <f t="shared" si="36"/>
        <v>0</v>
      </c>
      <c r="AF220" s="81"/>
      <c r="AG220" s="82"/>
      <c r="AH220" s="83"/>
      <c r="AI220" s="44">
        <f t="shared" si="37"/>
        <v>0</v>
      </c>
      <c r="AJ220" s="81"/>
      <c r="AK220" s="82"/>
      <c r="AL220" s="83"/>
      <c r="AM220" s="44">
        <f t="shared" si="38"/>
        <v>0</v>
      </c>
      <c r="AN220" s="81"/>
      <c r="AO220" s="82"/>
      <c r="AP220" s="83"/>
      <c r="AQ220" s="44">
        <f t="shared" si="39"/>
        <v>0</v>
      </c>
      <c r="AR220" s="81"/>
      <c r="AS220" s="82"/>
      <c r="AT220" s="83"/>
      <c r="AU220" s="44">
        <f t="shared" si="40"/>
        <v>0</v>
      </c>
      <c r="AV220" s="81"/>
      <c r="AW220" s="82"/>
      <c r="AX220" s="83"/>
      <c r="AY220" s="44">
        <f t="shared" si="41"/>
        <v>0</v>
      </c>
      <c r="AZ220" s="81"/>
      <c r="BA220" s="82"/>
      <c r="BB220" s="83"/>
      <c r="BC220" s="44">
        <f t="shared" si="42"/>
        <v>0</v>
      </c>
      <c r="BD220" s="81"/>
      <c r="BE220" s="82"/>
      <c r="BF220" s="83"/>
      <c r="BG220" s="44">
        <f t="shared" si="43"/>
        <v>0</v>
      </c>
      <c r="BH220" s="81"/>
      <c r="BI220" s="82"/>
      <c r="BJ220" s="83"/>
      <c r="BK220" s="44">
        <f t="shared" si="44"/>
        <v>0</v>
      </c>
    </row>
    <row r="221" spans="1:63" ht="14.25" customHeight="1" x14ac:dyDescent="0.25">
      <c r="A221" s="41"/>
      <c r="B221" s="42"/>
      <c r="C221" s="42"/>
      <c r="D221" s="35">
        <v>187</v>
      </c>
      <c r="E221" s="84"/>
      <c r="F221" s="42"/>
      <c r="G221" s="48" t="str">
        <f t="shared" si="27"/>
        <v/>
      </c>
      <c r="H221" s="25" t="str">
        <f t="array" ref="H221">IF(I221="","",IFERROR(INDEX(Lid!$F:$F,MATCH($E221,Lid!$A:$A,0)),""))</f>
        <v/>
      </c>
      <c r="I221" s="93" t="str">
        <f t="shared" si="28"/>
        <v/>
      </c>
      <c r="J221" s="48" t="str">
        <f t="shared" si="29"/>
        <v/>
      </c>
      <c r="K221" s="25" t="str">
        <f t="array" ref="K221">IF(I221="","",IFERROR($D$6 &amp; " " &amp;INDEX(Lid!$B:$B,MATCH($E221,Lid!$A:$A,0)),""))</f>
        <v/>
      </c>
      <c r="L221" s="44" t="str">
        <f t="shared" si="30"/>
        <v/>
      </c>
      <c r="M221" s="44" t="str">
        <f t="shared" si="31"/>
        <v/>
      </c>
      <c r="N221" s="44" t="str">
        <f t="shared" si="32"/>
        <v/>
      </c>
      <c r="O221" s="42"/>
      <c r="P221" s="81"/>
      <c r="Q221" s="82"/>
      <c r="R221" s="83"/>
      <c r="S221" s="44">
        <f t="shared" si="33"/>
        <v>0</v>
      </c>
      <c r="T221" s="81"/>
      <c r="U221" s="82"/>
      <c r="V221" s="83"/>
      <c r="W221" s="44">
        <f t="shared" si="34"/>
        <v>0</v>
      </c>
      <c r="X221" s="81"/>
      <c r="Y221" s="82"/>
      <c r="Z221" s="83"/>
      <c r="AA221" s="44">
        <f t="shared" si="35"/>
        <v>0</v>
      </c>
      <c r="AB221" s="81"/>
      <c r="AC221" s="82"/>
      <c r="AD221" s="83"/>
      <c r="AE221" s="44">
        <f t="shared" si="36"/>
        <v>0</v>
      </c>
      <c r="AF221" s="81"/>
      <c r="AG221" s="82"/>
      <c r="AH221" s="83"/>
      <c r="AI221" s="44">
        <f t="shared" si="37"/>
        <v>0</v>
      </c>
      <c r="AJ221" s="81"/>
      <c r="AK221" s="82"/>
      <c r="AL221" s="83"/>
      <c r="AM221" s="44">
        <f t="shared" si="38"/>
        <v>0</v>
      </c>
      <c r="AN221" s="81"/>
      <c r="AO221" s="82"/>
      <c r="AP221" s="83"/>
      <c r="AQ221" s="44">
        <f t="shared" si="39"/>
        <v>0</v>
      </c>
      <c r="AR221" s="81"/>
      <c r="AS221" s="82"/>
      <c r="AT221" s="83"/>
      <c r="AU221" s="44">
        <f t="shared" si="40"/>
        <v>0</v>
      </c>
      <c r="AV221" s="81"/>
      <c r="AW221" s="82"/>
      <c r="AX221" s="83"/>
      <c r="AY221" s="44">
        <f t="shared" si="41"/>
        <v>0</v>
      </c>
      <c r="AZ221" s="81"/>
      <c r="BA221" s="82"/>
      <c r="BB221" s="83"/>
      <c r="BC221" s="44">
        <f t="shared" si="42"/>
        <v>0</v>
      </c>
      <c r="BD221" s="81"/>
      <c r="BE221" s="82"/>
      <c r="BF221" s="83"/>
      <c r="BG221" s="44">
        <f t="shared" si="43"/>
        <v>0</v>
      </c>
      <c r="BH221" s="81"/>
      <c r="BI221" s="82"/>
      <c r="BJ221" s="83"/>
      <c r="BK221" s="44">
        <f t="shared" si="44"/>
        <v>0</v>
      </c>
    </row>
    <row r="222" spans="1:63" ht="14.25" customHeight="1" x14ac:dyDescent="0.25">
      <c r="A222" s="41"/>
      <c r="B222" s="42"/>
      <c r="C222" s="42"/>
      <c r="D222" s="35">
        <v>188</v>
      </c>
      <c r="E222" s="84"/>
      <c r="F222" s="42"/>
      <c r="G222" s="48" t="str">
        <f t="shared" si="27"/>
        <v/>
      </c>
      <c r="H222" s="25" t="str">
        <f t="array" ref="H222">IF(I222="","",IFERROR(INDEX(Lid!$F:$F,MATCH($E222,Lid!$A:$A,0)),""))</f>
        <v/>
      </c>
      <c r="I222" s="93" t="str">
        <f t="shared" si="28"/>
        <v/>
      </c>
      <c r="J222" s="48" t="str">
        <f t="shared" si="29"/>
        <v/>
      </c>
      <c r="K222" s="25" t="str">
        <f t="array" ref="K222">IF(I222="","",IFERROR($D$6 &amp; " " &amp;INDEX(Lid!$B:$B,MATCH($E222,Lid!$A:$A,0)),""))</f>
        <v/>
      </c>
      <c r="L222" s="44" t="str">
        <f t="shared" si="30"/>
        <v/>
      </c>
      <c r="M222" s="44" t="str">
        <f t="shared" si="31"/>
        <v/>
      </c>
      <c r="N222" s="44" t="str">
        <f t="shared" si="32"/>
        <v/>
      </c>
      <c r="O222" s="42"/>
      <c r="P222" s="81"/>
      <c r="Q222" s="82"/>
      <c r="R222" s="83"/>
      <c r="S222" s="44">
        <f t="shared" si="33"/>
        <v>0</v>
      </c>
      <c r="T222" s="81"/>
      <c r="U222" s="82"/>
      <c r="V222" s="83"/>
      <c r="W222" s="44">
        <f t="shared" si="34"/>
        <v>0</v>
      </c>
      <c r="X222" s="81"/>
      <c r="Y222" s="82"/>
      <c r="Z222" s="83"/>
      <c r="AA222" s="44">
        <f t="shared" si="35"/>
        <v>0</v>
      </c>
      <c r="AB222" s="81"/>
      <c r="AC222" s="82"/>
      <c r="AD222" s="83"/>
      <c r="AE222" s="44">
        <f t="shared" si="36"/>
        <v>0</v>
      </c>
      <c r="AF222" s="81"/>
      <c r="AG222" s="82"/>
      <c r="AH222" s="83"/>
      <c r="AI222" s="44">
        <f t="shared" si="37"/>
        <v>0</v>
      </c>
      <c r="AJ222" s="81"/>
      <c r="AK222" s="82"/>
      <c r="AL222" s="83"/>
      <c r="AM222" s="44">
        <f t="shared" si="38"/>
        <v>0</v>
      </c>
      <c r="AN222" s="81"/>
      <c r="AO222" s="82"/>
      <c r="AP222" s="83"/>
      <c r="AQ222" s="44">
        <f t="shared" si="39"/>
        <v>0</v>
      </c>
      <c r="AR222" s="81"/>
      <c r="AS222" s="82"/>
      <c r="AT222" s="83"/>
      <c r="AU222" s="44">
        <f t="shared" si="40"/>
        <v>0</v>
      </c>
      <c r="AV222" s="81"/>
      <c r="AW222" s="82"/>
      <c r="AX222" s="83"/>
      <c r="AY222" s="44">
        <f t="shared" si="41"/>
        <v>0</v>
      </c>
      <c r="AZ222" s="81"/>
      <c r="BA222" s="82"/>
      <c r="BB222" s="83"/>
      <c r="BC222" s="44">
        <f t="shared" si="42"/>
        <v>0</v>
      </c>
      <c r="BD222" s="81"/>
      <c r="BE222" s="82"/>
      <c r="BF222" s="83"/>
      <c r="BG222" s="44">
        <f t="shared" si="43"/>
        <v>0</v>
      </c>
      <c r="BH222" s="81"/>
      <c r="BI222" s="82"/>
      <c r="BJ222" s="83"/>
      <c r="BK222" s="44">
        <f t="shared" si="44"/>
        <v>0</v>
      </c>
    </row>
    <row r="223" spans="1:63" ht="14.25" customHeight="1" x14ac:dyDescent="0.25">
      <c r="A223" s="41"/>
      <c r="B223" s="42"/>
      <c r="C223" s="42"/>
      <c r="D223" s="35">
        <v>189</v>
      </c>
      <c r="E223" s="84"/>
      <c r="F223" s="42"/>
      <c r="G223" s="48" t="str">
        <f t="shared" si="27"/>
        <v/>
      </c>
      <c r="H223" s="25" t="str">
        <f t="array" ref="H223">IF(I223="","",IFERROR(INDEX(Lid!$F:$F,MATCH($E223,Lid!$A:$A,0)),""))</f>
        <v/>
      </c>
      <c r="I223" s="93" t="str">
        <f t="shared" si="28"/>
        <v/>
      </c>
      <c r="J223" s="48" t="str">
        <f t="shared" si="29"/>
        <v/>
      </c>
      <c r="K223" s="25" t="str">
        <f t="array" ref="K223">IF(I223="","",IFERROR($D$6 &amp; " " &amp;INDEX(Lid!$B:$B,MATCH($E223,Lid!$A:$A,0)),""))</f>
        <v/>
      </c>
      <c r="L223" s="44" t="str">
        <f t="shared" si="30"/>
        <v/>
      </c>
      <c r="M223" s="44" t="str">
        <f t="shared" si="31"/>
        <v/>
      </c>
      <c r="N223" s="44" t="str">
        <f t="shared" si="32"/>
        <v/>
      </c>
      <c r="O223" s="42"/>
      <c r="P223" s="81"/>
      <c r="Q223" s="82"/>
      <c r="R223" s="83"/>
      <c r="S223" s="44">
        <f t="shared" si="33"/>
        <v>0</v>
      </c>
      <c r="T223" s="81"/>
      <c r="U223" s="82"/>
      <c r="V223" s="83"/>
      <c r="W223" s="44">
        <f t="shared" si="34"/>
        <v>0</v>
      </c>
      <c r="X223" s="81"/>
      <c r="Y223" s="82"/>
      <c r="Z223" s="83"/>
      <c r="AA223" s="44">
        <f t="shared" si="35"/>
        <v>0</v>
      </c>
      <c r="AB223" s="81"/>
      <c r="AC223" s="82"/>
      <c r="AD223" s="83"/>
      <c r="AE223" s="44">
        <f t="shared" si="36"/>
        <v>0</v>
      </c>
      <c r="AF223" s="81"/>
      <c r="AG223" s="82"/>
      <c r="AH223" s="83"/>
      <c r="AI223" s="44">
        <f t="shared" si="37"/>
        <v>0</v>
      </c>
      <c r="AJ223" s="81"/>
      <c r="AK223" s="82"/>
      <c r="AL223" s="83"/>
      <c r="AM223" s="44">
        <f t="shared" si="38"/>
        <v>0</v>
      </c>
      <c r="AN223" s="81"/>
      <c r="AO223" s="82"/>
      <c r="AP223" s="83"/>
      <c r="AQ223" s="44">
        <f t="shared" si="39"/>
        <v>0</v>
      </c>
      <c r="AR223" s="81"/>
      <c r="AS223" s="82"/>
      <c r="AT223" s="83"/>
      <c r="AU223" s="44">
        <f t="shared" si="40"/>
        <v>0</v>
      </c>
      <c r="AV223" s="81"/>
      <c r="AW223" s="82"/>
      <c r="AX223" s="83"/>
      <c r="AY223" s="44">
        <f t="shared" si="41"/>
        <v>0</v>
      </c>
      <c r="AZ223" s="81"/>
      <c r="BA223" s="82"/>
      <c r="BB223" s="83"/>
      <c r="BC223" s="44">
        <f t="shared" si="42"/>
        <v>0</v>
      </c>
      <c r="BD223" s="81"/>
      <c r="BE223" s="82"/>
      <c r="BF223" s="83"/>
      <c r="BG223" s="44">
        <f t="shared" si="43"/>
        <v>0</v>
      </c>
      <c r="BH223" s="81"/>
      <c r="BI223" s="82"/>
      <c r="BJ223" s="83"/>
      <c r="BK223" s="44">
        <f t="shared" si="44"/>
        <v>0</v>
      </c>
    </row>
    <row r="224" spans="1:63" ht="14.25" customHeight="1" x14ac:dyDescent="0.25">
      <c r="A224" s="41"/>
      <c r="B224" s="42"/>
      <c r="C224" s="42"/>
      <c r="D224" s="35">
        <v>190</v>
      </c>
      <c r="E224" s="84"/>
      <c r="F224" s="42"/>
      <c r="G224" s="48" t="str">
        <f t="shared" si="27"/>
        <v/>
      </c>
      <c r="H224" s="25" t="str">
        <f t="array" ref="H224">IF(I224="","",IFERROR(INDEX(Lid!$F:$F,MATCH($E224,Lid!$A:$A,0)),""))</f>
        <v/>
      </c>
      <c r="I224" s="93" t="str">
        <f t="shared" si="28"/>
        <v/>
      </c>
      <c r="J224" s="48" t="str">
        <f t="shared" si="29"/>
        <v/>
      </c>
      <c r="K224" s="25" t="str">
        <f t="array" ref="K224">IF(I224="","",IFERROR($D$6 &amp; " " &amp;INDEX(Lid!$B:$B,MATCH($E224,Lid!$A:$A,0)),""))</f>
        <v/>
      </c>
      <c r="L224" s="44" t="str">
        <f t="shared" si="30"/>
        <v/>
      </c>
      <c r="M224" s="44" t="str">
        <f t="shared" si="31"/>
        <v/>
      </c>
      <c r="N224" s="44" t="str">
        <f t="shared" si="32"/>
        <v/>
      </c>
      <c r="O224" s="42"/>
      <c r="P224" s="81"/>
      <c r="Q224" s="82"/>
      <c r="R224" s="83"/>
      <c r="S224" s="44">
        <f t="shared" si="33"/>
        <v>0</v>
      </c>
      <c r="T224" s="81"/>
      <c r="U224" s="82"/>
      <c r="V224" s="83"/>
      <c r="W224" s="44">
        <f t="shared" si="34"/>
        <v>0</v>
      </c>
      <c r="X224" s="81"/>
      <c r="Y224" s="82"/>
      <c r="Z224" s="83"/>
      <c r="AA224" s="44">
        <f t="shared" si="35"/>
        <v>0</v>
      </c>
      <c r="AB224" s="81"/>
      <c r="AC224" s="82"/>
      <c r="AD224" s="83"/>
      <c r="AE224" s="44">
        <f t="shared" si="36"/>
        <v>0</v>
      </c>
      <c r="AF224" s="81"/>
      <c r="AG224" s="82"/>
      <c r="AH224" s="83"/>
      <c r="AI224" s="44">
        <f t="shared" si="37"/>
        <v>0</v>
      </c>
      <c r="AJ224" s="81"/>
      <c r="AK224" s="82"/>
      <c r="AL224" s="83"/>
      <c r="AM224" s="44">
        <f t="shared" si="38"/>
        <v>0</v>
      </c>
      <c r="AN224" s="81"/>
      <c r="AO224" s="82"/>
      <c r="AP224" s="83"/>
      <c r="AQ224" s="44">
        <f t="shared" si="39"/>
        <v>0</v>
      </c>
      <c r="AR224" s="81"/>
      <c r="AS224" s="82"/>
      <c r="AT224" s="83"/>
      <c r="AU224" s="44">
        <f t="shared" si="40"/>
        <v>0</v>
      </c>
      <c r="AV224" s="81"/>
      <c r="AW224" s="82"/>
      <c r="AX224" s="83"/>
      <c r="AY224" s="44">
        <f t="shared" si="41"/>
        <v>0</v>
      </c>
      <c r="AZ224" s="81"/>
      <c r="BA224" s="82"/>
      <c r="BB224" s="83"/>
      <c r="BC224" s="44">
        <f t="shared" si="42"/>
        <v>0</v>
      </c>
      <c r="BD224" s="81"/>
      <c r="BE224" s="82"/>
      <c r="BF224" s="83"/>
      <c r="BG224" s="44">
        <f t="shared" si="43"/>
        <v>0</v>
      </c>
      <c r="BH224" s="81"/>
      <c r="BI224" s="82"/>
      <c r="BJ224" s="83"/>
      <c r="BK224" s="44">
        <f t="shared" si="44"/>
        <v>0</v>
      </c>
    </row>
    <row r="225" spans="1:63" ht="14.25" customHeight="1" x14ac:dyDescent="0.25">
      <c r="A225" s="41"/>
      <c r="B225" s="42"/>
      <c r="C225" s="42"/>
      <c r="D225" s="35">
        <v>191</v>
      </c>
      <c r="E225" s="84"/>
      <c r="F225" s="42"/>
      <c r="G225" s="48" t="str">
        <f t="shared" si="27"/>
        <v/>
      </c>
      <c r="H225" s="25" t="str">
        <f t="array" ref="H225">IF(I225="","",IFERROR(INDEX(Lid!$F:$F,MATCH($E225,Lid!$A:$A,0)),""))</f>
        <v/>
      </c>
      <c r="I225" s="93" t="str">
        <f t="shared" si="28"/>
        <v/>
      </c>
      <c r="J225" s="48" t="str">
        <f t="shared" si="29"/>
        <v/>
      </c>
      <c r="K225" s="25" t="str">
        <f t="array" ref="K225">IF(I225="","",IFERROR($D$6 &amp; " " &amp;INDEX(Lid!$B:$B,MATCH($E225,Lid!$A:$A,0)),""))</f>
        <v/>
      </c>
      <c r="L225" s="44" t="str">
        <f t="shared" si="30"/>
        <v/>
      </c>
      <c r="M225" s="44" t="str">
        <f t="shared" si="31"/>
        <v/>
      </c>
      <c r="N225" s="44" t="str">
        <f t="shared" si="32"/>
        <v/>
      </c>
      <c r="O225" s="42"/>
      <c r="P225" s="81"/>
      <c r="Q225" s="82"/>
      <c r="R225" s="83"/>
      <c r="S225" s="44">
        <f t="shared" si="33"/>
        <v>0</v>
      </c>
      <c r="T225" s="81"/>
      <c r="U225" s="82"/>
      <c r="V225" s="83"/>
      <c r="W225" s="44">
        <f t="shared" si="34"/>
        <v>0</v>
      </c>
      <c r="X225" s="81"/>
      <c r="Y225" s="82"/>
      <c r="Z225" s="83"/>
      <c r="AA225" s="44">
        <f t="shared" si="35"/>
        <v>0</v>
      </c>
      <c r="AB225" s="81"/>
      <c r="AC225" s="82"/>
      <c r="AD225" s="83"/>
      <c r="AE225" s="44">
        <f t="shared" si="36"/>
        <v>0</v>
      </c>
      <c r="AF225" s="81"/>
      <c r="AG225" s="82"/>
      <c r="AH225" s="83"/>
      <c r="AI225" s="44">
        <f t="shared" si="37"/>
        <v>0</v>
      </c>
      <c r="AJ225" s="81"/>
      <c r="AK225" s="82"/>
      <c r="AL225" s="83"/>
      <c r="AM225" s="44">
        <f t="shared" si="38"/>
        <v>0</v>
      </c>
      <c r="AN225" s="81"/>
      <c r="AO225" s="82"/>
      <c r="AP225" s="83"/>
      <c r="AQ225" s="44">
        <f t="shared" si="39"/>
        <v>0</v>
      </c>
      <c r="AR225" s="81"/>
      <c r="AS225" s="82"/>
      <c r="AT225" s="83"/>
      <c r="AU225" s="44">
        <f t="shared" si="40"/>
        <v>0</v>
      </c>
      <c r="AV225" s="81"/>
      <c r="AW225" s="82"/>
      <c r="AX225" s="83"/>
      <c r="AY225" s="44">
        <f t="shared" si="41"/>
        <v>0</v>
      </c>
      <c r="AZ225" s="81"/>
      <c r="BA225" s="82"/>
      <c r="BB225" s="83"/>
      <c r="BC225" s="44">
        <f t="shared" si="42"/>
        <v>0</v>
      </c>
      <c r="BD225" s="81"/>
      <c r="BE225" s="82"/>
      <c r="BF225" s="83"/>
      <c r="BG225" s="44">
        <f t="shared" si="43"/>
        <v>0</v>
      </c>
      <c r="BH225" s="81"/>
      <c r="BI225" s="82"/>
      <c r="BJ225" s="83"/>
      <c r="BK225" s="44">
        <f t="shared" si="44"/>
        <v>0</v>
      </c>
    </row>
    <row r="226" spans="1:63" ht="14.25" customHeight="1" x14ac:dyDescent="0.25">
      <c r="A226" s="41"/>
      <c r="B226" s="42"/>
      <c r="C226" s="42"/>
      <c r="D226" s="35">
        <v>192</v>
      </c>
      <c r="E226" s="84"/>
      <c r="F226" s="42"/>
      <c r="G226" s="48" t="str">
        <f t="shared" si="27"/>
        <v/>
      </c>
      <c r="H226" s="25" t="str">
        <f t="array" ref="H226">IF(I226="","",IFERROR(INDEX(Lid!$F:$F,MATCH($E226,Lid!$A:$A,0)),""))</f>
        <v/>
      </c>
      <c r="I226" s="93" t="str">
        <f t="shared" si="28"/>
        <v/>
      </c>
      <c r="J226" s="48" t="str">
        <f t="shared" si="29"/>
        <v/>
      </c>
      <c r="K226" s="25" t="str">
        <f t="array" ref="K226">IF(I226="","",IFERROR($D$6 &amp; " " &amp;INDEX(Lid!$B:$B,MATCH($E226,Lid!$A:$A,0)),""))</f>
        <v/>
      </c>
      <c r="L226" s="44" t="str">
        <f t="shared" si="30"/>
        <v/>
      </c>
      <c r="M226" s="44" t="str">
        <f t="shared" si="31"/>
        <v/>
      </c>
      <c r="N226" s="44" t="str">
        <f t="shared" si="32"/>
        <v/>
      </c>
      <c r="O226" s="42"/>
      <c r="P226" s="81"/>
      <c r="Q226" s="82"/>
      <c r="R226" s="83"/>
      <c r="S226" s="44">
        <f t="shared" si="33"/>
        <v>0</v>
      </c>
      <c r="T226" s="81"/>
      <c r="U226" s="82"/>
      <c r="V226" s="83"/>
      <c r="W226" s="44">
        <f t="shared" si="34"/>
        <v>0</v>
      </c>
      <c r="X226" s="81"/>
      <c r="Y226" s="82"/>
      <c r="Z226" s="83"/>
      <c r="AA226" s="44">
        <f t="shared" si="35"/>
        <v>0</v>
      </c>
      <c r="AB226" s="81"/>
      <c r="AC226" s="82"/>
      <c r="AD226" s="83"/>
      <c r="AE226" s="44">
        <f t="shared" si="36"/>
        <v>0</v>
      </c>
      <c r="AF226" s="81"/>
      <c r="AG226" s="82"/>
      <c r="AH226" s="83"/>
      <c r="AI226" s="44">
        <f t="shared" si="37"/>
        <v>0</v>
      </c>
      <c r="AJ226" s="81"/>
      <c r="AK226" s="82"/>
      <c r="AL226" s="83"/>
      <c r="AM226" s="44">
        <f t="shared" si="38"/>
        <v>0</v>
      </c>
      <c r="AN226" s="81"/>
      <c r="AO226" s="82"/>
      <c r="AP226" s="83"/>
      <c r="AQ226" s="44">
        <f t="shared" si="39"/>
        <v>0</v>
      </c>
      <c r="AR226" s="81"/>
      <c r="AS226" s="82"/>
      <c r="AT226" s="83"/>
      <c r="AU226" s="44">
        <f t="shared" si="40"/>
        <v>0</v>
      </c>
      <c r="AV226" s="81"/>
      <c r="AW226" s="82"/>
      <c r="AX226" s="83"/>
      <c r="AY226" s="44">
        <f t="shared" si="41"/>
        <v>0</v>
      </c>
      <c r="AZ226" s="81"/>
      <c r="BA226" s="82"/>
      <c r="BB226" s="83"/>
      <c r="BC226" s="44">
        <f t="shared" si="42"/>
        <v>0</v>
      </c>
      <c r="BD226" s="81"/>
      <c r="BE226" s="82"/>
      <c r="BF226" s="83"/>
      <c r="BG226" s="44">
        <f t="shared" si="43"/>
        <v>0</v>
      </c>
      <c r="BH226" s="81"/>
      <c r="BI226" s="82"/>
      <c r="BJ226" s="83"/>
      <c r="BK226" s="44">
        <f t="shared" si="44"/>
        <v>0</v>
      </c>
    </row>
    <row r="227" spans="1:63" ht="14.25" customHeight="1" x14ac:dyDescent="0.25">
      <c r="A227" s="41"/>
      <c r="B227" s="42"/>
      <c r="C227" s="42"/>
      <c r="D227" s="35">
        <v>193</v>
      </c>
      <c r="E227" s="84"/>
      <c r="F227" s="42"/>
      <c r="G227" s="48" t="str">
        <f t="shared" si="27"/>
        <v/>
      </c>
      <c r="H227" s="25" t="str">
        <f t="array" ref="H227">IF(I227="","",IFERROR(INDEX(Lid!$F:$F,MATCH($E227,Lid!$A:$A,0)),""))</f>
        <v/>
      </c>
      <c r="I227" s="93" t="str">
        <f t="shared" si="28"/>
        <v/>
      </c>
      <c r="J227" s="48" t="str">
        <f t="shared" si="29"/>
        <v/>
      </c>
      <c r="K227" s="25" t="str">
        <f t="array" ref="K227">IF(I227="","",IFERROR($D$6 &amp; " " &amp;INDEX(Lid!$B:$B,MATCH($E227,Lid!$A:$A,0)),""))</f>
        <v/>
      </c>
      <c r="L227" s="44" t="str">
        <f t="shared" si="30"/>
        <v/>
      </c>
      <c r="M227" s="44" t="str">
        <f t="shared" si="31"/>
        <v/>
      </c>
      <c r="N227" s="44" t="str">
        <f t="shared" si="32"/>
        <v/>
      </c>
      <c r="O227" s="42"/>
      <c r="P227" s="81"/>
      <c r="Q227" s="82"/>
      <c r="R227" s="83"/>
      <c r="S227" s="44">
        <f t="shared" si="33"/>
        <v>0</v>
      </c>
      <c r="T227" s="81"/>
      <c r="U227" s="82"/>
      <c r="V227" s="83"/>
      <c r="W227" s="44">
        <f t="shared" si="34"/>
        <v>0</v>
      </c>
      <c r="X227" s="81"/>
      <c r="Y227" s="82"/>
      <c r="Z227" s="83"/>
      <c r="AA227" s="44">
        <f t="shared" si="35"/>
        <v>0</v>
      </c>
      <c r="AB227" s="81"/>
      <c r="AC227" s="82"/>
      <c r="AD227" s="83"/>
      <c r="AE227" s="44">
        <f t="shared" si="36"/>
        <v>0</v>
      </c>
      <c r="AF227" s="81"/>
      <c r="AG227" s="82"/>
      <c r="AH227" s="83"/>
      <c r="AI227" s="44">
        <f t="shared" si="37"/>
        <v>0</v>
      </c>
      <c r="AJ227" s="81"/>
      <c r="AK227" s="82"/>
      <c r="AL227" s="83"/>
      <c r="AM227" s="44">
        <f t="shared" si="38"/>
        <v>0</v>
      </c>
      <c r="AN227" s="81"/>
      <c r="AO227" s="82"/>
      <c r="AP227" s="83"/>
      <c r="AQ227" s="44">
        <f t="shared" si="39"/>
        <v>0</v>
      </c>
      <c r="AR227" s="81"/>
      <c r="AS227" s="82"/>
      <c r="AT227" s="83"/>
      <c r="AU227" s="44">
        <f t="shared" si="40"/>
        <v>0</v>
      </c>
      <c r="AV227" s="81"/>
      <c r="AW227" s="82"/>
      <c r="AX227" s="83"/>
      <c r="AY227" s="44">
        <f t="shared" si="41"/>
        <v>0</v>
      </c>
      <c r="AZ227" s="81"/>
      <c r="BA227" s="82"/>
      <c r="BB227" s="83"/>
      <c r="BC227" s="44">
        <f t="shared" si="42"/>
        <v>0</v>
      </c>
      <c r="BD227" s="81"/>
      <c r="BE227" s="82"/>
      <c r="BF227" s="83"/>
      <c r="BG227" s="44">
        <f t="shared" si="43"/>
        <v>0</v>
      </c>
      <c r="BH227" s="81"/>
      <c r="BI227" s="82"/>
      <c r="BJ227" s="83"/>
      <c r="BK227" s="44">
        <f t="shared" si="44"/>
        <v>0</v>
      </c>
    </row>
    <row r="228" spans="1:63" ht="14.25" customHeight="1" x14ac:dyDescent="0.25">
      <c r="A228" s="41"/>
      <c r="B228" s="42"/>
      <c r="C228" s="42"/>
      <c r="D228" s="35">
        <v>194</v>
      </c>
      <c r="E228" s="84"/>
      <c r="F228" s="42"/>
      <c r="G228" s="48" t="str">
        <f t="shared" si="27"/>
        <v/>
      </c>
      <c r="H228" s="25" t="str">
        <f t="array" ref="H228">IF(I228="","",IFERROR(INDEX(Lid!$F:$F,MATCH($E228,Lid!$A:$A,0)),""))</f>
        <v/>
      </c>
      <c r="I228" s="93" t="str">
        <f t="shared" si="28"/>
        <v/>
      </c>
      <c r="J228" s="48" t="str">
        <f t="shared" si="29"/>
        <v/>
      </c>
      <c r="K228" s="25" t="str">
        <f t="array" ref="K228">IF(I228="","",IFERROR($D$6 &amp; " " &amp;INDEX(Lid!$B:$B,MATCH($E228,Lid!$A:$A,0)),""))</f>
        <v/>
      </c>
      <c r="L228" s="44" t="str">
        <f t="shared" si="30"/>
        <v/>
      </c>
      <c r="M228" s="44" t="str">
        <f t="shared" si="31"/>
        <v/>
      </c>
      <c r="N228" s="44" t="str">
        <f t="shared" si="32"/>
        <v/>
      </c>
      <c r="O228" s="42"/>
      <c r="P228" s="81"/>
      <c r="Q228" s="82"/>
      <c r="R228" s="83"/>
      <c r="S228" s="44">
        <f t="shared" si="33"/>
        <v>0</v>
      </c>
      <c r="T228" s="81"/>
      <c r="U228" s="82"/>
      <c r="V228" s="83"/>
      <c r="W228" s="44">
        <f t="shared" si="34"/>
        <v>0</v>
      </c>
      <c r="X228" s="81"/>
      <c r="Y228" s="82"/>
      <c r="Z228" s="83"/>
      <c r="AA228" s="44">
        <f t="shared" si="35"/>
        <v>0</v>
      </c>
      <c r="AB228" s="81"/>
      <c r="AC228" s="82"/>
      <c r="AD228" s="83"/>
      <c r="AE228" s="44">
        <f t="shared" si="36"/>
        <v>0</v>
      </c>
      <c r="AF228" s="81"/>
      <c r="AG228" s="82"/>
      <c r="AH228" s="83"/>
      <c r="AI228" s="44">
        <f t="shared" si="37"/>
        <v>0</v>
      </c>
      <c r="AJ228" s="81"/>
      <c r="AK228" s="82"/>
      <c r="AL228" s="83"/>
      <c r="AM228" s="44">
        <f t="shared" si="38"/>
        <v>0</v>
      </c>
      <c r="AN228" s="81"/>
      <c r="AO228" s="82"/>
      <c r="AP228" s="83"/>
      <c r="AQ228" s="44">
        <f t="shared" si="39"/>
        <v>0</v>
      </c>
      <c r="AR228" s="81"/>
      <c r="AS228" s="82"/>
      <c r="AT228" s="83"/>
      <c r="AU228" s="44">
        <f t="shared" si="40"/>
        <v>0</v>
      </c>
      <c r="AV228" s="81"/>
      <c r="AW228" s="82"/>
      <c r="AX228" s="83"/>
      <c r="AY228" s="44">
        <f t="shared" si="41"/>
        <v>0</v>
      </c>
      <c r="AZ228" s="81"/>
      <c r="BA228" s="82"/>
      <c r="BB228" s="83"/>
      <c r="BC228" s="44">
        <f t="shared" si="42"/>
        <v>0</v>
      </c>
      <c r="BD228" s="81"/>
      <c r="BE228" s="82"/>
      <c r="BF228" s="83"/>
      <c r="BG228" s="44">
        <f t="shared" si="43"/>
        <v>0</v>
      </c>
      <c r="BH228" s="81"/>
      <c r="BI228" s="82"/>
      <c r="BJ228" s="83"/>
      <c r="BK228" s="44">
        <f t="shared" si="44"/>
        <v>0</v>
      </c>
    </row>
    <row r="229" spans="1:63" ht="14.25" customHeight="1" x14ac:dyDescent="0.25">
      <c r="A229" s="41"/>
      <c r="B229" s="42"/>
      <c r="C229" s="42"/>
      <c r="D229" s="35">
        <v>195</v>
      </c>
      <c r="E229" s="84"/>
      <c r="F229" s="42"/>
      <c r="G229" s="48" t="str">
        <f t="shared" si="27"/>
        <v/>
      </c>
      <c r="H229" s="25" t="str">
        <f t="array" ref="H229">IF(I229="","",IFERROR(INDEX(Lid!$F:$F,MATCH($E229,Lid!$A:$A,0)),""))</f>
        <v/>
      </c>
      <c r="I229" s="93" t="str">
        <f t="shared" si="28"/>
        <v/>
      </c>
      <c r="J229" s="48" t="str">
        <f t="shared" si="29"/>
        <v/>
      </c>
      <c r="K229" s="25" t="str">
        <f t="array" ref="K229">IF(I229="","",IFERROR($D$6 &amp; " " &amp;INDEX(Lid!$B:$B,MATCH($E229,Lid!$A:$A,0)),""))</f>
        <v/>
      </c>
      <c r="L229" s="44" t="str">
        <f t="shared" si="30"/>
        <v/>
      </c>
      <c r="M229" s="44" t="str">
        <f t="shared" si="31"/>
        <v/>
      </c>
      <c r="N229" s="44" t="str">
        <f t="shared" si="32"/>
        <v/>
      </c>
      <c r="O229" s="42"/>
      <c r="P229" s="81"/>
      <c r="Q229" s="82"/>
      <c r="R229" s="83"/>
      <c r="S229" s="44">
        <f t="shared" si="33"/>
        <v>0</v>
      </c>
      <c r="T229" s="81"/>
      <c r="U229" s="82"/>
      <c r="V229" s="83"/>
      <c r="W229" s="44">
        <f t="shared" si="34"/>
        <v>0</v>
      </c>
      <c r="X229" s="81"/>
      <c r="Y229" s="82"/>
      <c r="Z229" s="83"/>
      <c r="AA229" s="44">
        <f t="shared" si="35"/>
        <v>0</v>
      </c>
      <c r="AB229" s="81"/>
      <c r="AC229" s="82"/>
      <c r="AD229" s="83"/>
      <c r="AE229" s="44">
        <f t="shared" si="36"/>
        <v>0</v>
      </c>
      <c r="AF229" s="81"/>
      <c r="AG229" s="82"/>
      <c r="AH229" s="83"/>
      <c r="AI229" s="44">
        <f t="shared" si="37"/>
        <v>0</v>
      </c>
      <c r="AJ229" s="81"/>
      <c r="AK229" s="82"/>
      <c r="AL229" s="83"/>
      <c r="AM229" s="44">
        <f t="shared" si="38"/>
        <v>0</v>
      </c>
      <c r="AN229" s="81"/>
      <c r="AO229" s="82"/>
      <c r="AP229" s="83"/>
      <c r="AQ229" s="44">
        <f t="shared" si="39"/>
        <v>0</v>
      </c>
      <c r="AR229" s="81"/>
      <c r="AS229" s="82"/>
      <c r="AT229" s="83"/>
      <c r="AU229" s="44">
        <f t="shared" si="40"/>
        <v>0</v>
      </c>
      <c r="AV229" s="81"/>
      <c r="AW229" s="82"/>
      <c r="AX229" s="83"/>
      <c r="AY229" s="44">
        <f t="shared" si="41"/>
        <v>0</v>
      </c>
      <c r="AZ229" s="81"/>
      <c r="BA229" s="82"/>
      <c r="BB229" s="83"/>
      <c r="BC229" s="44">
        <f t="shared" si="42"/>
        <v>0</v>
      </c>
      <c r="BD229" s="81"/>
      <c r="BE229" s="82"/>
      <c r="BF229" s="83"/>
      <c r="BG229" s="44">
        <f t="shared" si="43"/>
        <v>0</v>
      </c>
      <c r="BH229" s="81"/>
      <c r="BI229" s="82"/>
      <c r="BJ229" s="83"/>
      <c r="BK229" s="44">
        <f t="shared" si="44"/>
        <v>0</v>
      </c>
    </row>
    <row r="230" spans="1:63" ht="14.25" customHeight="1" x14ac:dyDescent="0.25">
      <c r="A230" s="41"/>
      <c r="B230" s="42"/>
      <c r="C230" s="42"/>
      <c r="D230" s="35">
        <v>196</v>
      </c>
      <c r="E230" s="84"/>
      <c r="F230" s="42"/>
      <c r="G230" s="48" t="str">
        <f t="shared" si="27"/>
        <v/>
      </c>
      <c r="H230" s="25" t="str">
        <f t="array" ref="H230">IF(I230="","",IFERROR(INDEX(Lid!$F:$F,MATCH($E230,Lid!$A:$A,0)),""))</f>
        <v/>
      </c>
      <c r="I230" s="93" t="str">
        <f t="shared" si="28"/>
        <v/>
      </c>
      <c r="J230" s="48" t="str">
        <f t="shared" si="29"/>
        <v/>
      </c>
      <c r="K230" s="25" t="str">
        <f t="array" ref="K230">IF(I230="","",IFERROR($D$6 &amp; " " &amp;INDEX(Lid!$B:$B,MATCH($E230,Lid!$A:$A,0)),""))</f>
        <v/>
      </c>
      <c r="L230" s="44" t="str">
        <f t="shared" si="30"/>
        <v/>
      </c>
      <c r="M230" s="44" t="str">
        <f t="shared" si="31"/>
        <v/>
      </c>
      <c r="N230" s="44" t="str">
        <f t="shared" si="32"/>
        <v/>
      </c>
      <c r="O230" s="42"/>
      <c r="P230" s="81"/>
      <c r="Q230" s="82"/>
      <c r="R230" s="83"/>
      <c r="S230" s="44">
        <f t="shared" si="33"/>
        <v>0</v>
      </c>
      <c r="T230" s="81"/>
      <c r="U230" s="82"/>
      <c r="V230" s="83"/>
      <c r="W230" s="44">
        <f t="shared" si="34"/>
        <v>0</v>
      </c>
      <c r="X230" s="81"/>
      <c r="Y230" s="82"/>
      <c r="Z230" s="83"/>
      <c r="AA230" s="44">
        <f t="shared" si="35"/>
        <v>0</v>
      </c>
      <c r="AB230" s="81"/>
      <c r="AC230" s="82"/>
      <c r="AD230" s="83"/>
      <c r="AE230" s="44">
        <f t="shared" si="36"/>
        <v>0</v>
      </c>
      <c r="AF230" s="81"/>
      <c r="AG230" s="82"/>
      <c r="AH230" s="83"/>
      <c r="AI230" s="44">
        <f t="shared" si="37"/>
        <v>0</v>
      </c>
      <c r="AJ230" s="81"/>
      <c r="AK230" s="82"/>
      <c r="AL230" s="83"/>
      <c r="AM230" s="44">
        <f t="shared" si="38"/>
        <v>0</v>
      </c>
      <c r="AN230" s="81"/>
      <c r="AO230" s="82"/>
      <c r="AP230" s="83"/>
      <c r="AQ230" s="44">
        <f t="shared" si="39"/>
        <v>0</v>
      </c>
      <c r="AR230" s="81"/>
      <c r="AS230" s="82"/>
      <c r="AT230" s="83"/>
      <c r="AU230" s="44">
        <f t="shared" si="40"/>
        <v>0</v>
      </c>
      <c r="AV230" s="81"/>
      <c r="AW230" s="82"/>
      <c r="AX230" s="83"/>
      <c r="AY230" s="44">
        <f t="shared" si="41"/>
        <v>0</v>
      </c>
      <c r="AZ230" s="81"/>
      <c r="BA230" s="82"/>
      <c r="BB230" s="83"/>
      <c r="BC230" s="44">
        <f t="shared" si="42"/>
        <v>0</v>
      </c>
      <c r="BD230" s="81"/>
      <c r="BE230" s="82"/>
      <c r="BF230" s="83"/>
      <c r="BG230" s="44">
        <f t="shared" si="43"/>
        <v>0</v>
      </c>
      <c r="BH230" s="81"/>
      <c r="BI230" s="82"/>
      <c r="BJ230" s="83"/>
      <c r="BK230" s="44">
        <f t="shared" si="44"/>
        <v>0</v>
      </c>
    </row>
    <row r="231" spans="1:63" ht="14.25" customHeight="1" x14ac:dyDescent="0.25">
      <c r="A231" s="41"/>
      <c r="B231" s="42"/>
      <c r="C231" s="42"/>
      <c r="D231" s="35">
        <v>197</v>
      </c>
      <c r="E231" s="84"/>
      <c r="F231" s="42"/>
      <c r="G231" s="48" t="str">
        <f t="shared" si="27"/>
        <v/>
      </c>
      <c r="H231" s="25" t="str">
        <f t="array" ref="H231">IF(I231="","",IFERROR(INDEX(Lid!$F:$F,MATCH($E231,Lid!$A:$A,0)),""))</f>
        <v/>
      </c>
      <c r="I231" s="93" t="str">
        <f t="shared" si="28"/>
        <v/>
      </c>
      <c r="J231" s="48" t="str">
        <f t="shared" si="29"/>
        <v/>
      </c>
      <c r="K231" s="25" t="str">
        <f t="array" ref="K231">IF(I231="","",IFERROR($D$6 &amp; " " &amp;INDEX(Lid!$B:$B,MATCH($E231,Lid!$A:$A,0)),""))</f>
        <v/>
      </c>
      <c r="L231" s="44" t="str">
        <f t="shared" si="30"/>
        <v/>
      </c>
      <c r="M231" s="44" t="str">
        <f t="shared" si="31"/>
        <v/>
      </c>
      <c r="N231" s="44" t="str">
        <f t="shared" si="32"/>
        <v/>
      </c>
      <c r="O231" s="42"/>
      <c r="P231" s="81"/>
      <c r="Q231" s="82"/>
      <c r="R231" s="83"/>
      <c r="S231" s="44">
        <f t="shared" si="33"/>
        <v>0</v>
      </c>
      <c r="T231" s="81"/>
      <c r="U231" s="82"/>
      <c r="V231" s="83"/>
      <c r="W231" s="44">
        <f t="shared" si="34"/>
        <v>0</v>
      </c>
      <c r="X231" s="81"/>
      <c r="Y231" s="82"/>
      <c r="Z231" s="83"/>
      <c r="AA231" s="44">
        <f t="shared" si="35"/>
        <v>0</v>
      </c>
      <c r="AB231" s="81"/>
      <c r="AC231" s="82"/>
      <c r="AD231" s="83"/>
      <c r="AE231" s="44">
        <f t="shared" si="36"/>
        <v>0</v>
      </c>
      <c r="AF231" s="81"/>
      <c r="AG231" s="82"/>
      <c r="AH231" s="83"/>
      <c r="AI231" s="44">
        <f t="shared" si="37"/>
        <v>0</v>
      </c>
      <c r="AJ231" s="81"/>
      <c r="AK231" s="82"/>
      <c r="AL231" s="83"/>
      <c r="AM231" s="44">
        <f t="shared" si="38"/>
        <v>0</v>
      </c>
      <c r="AN231" s="81"/>
      <c r="AO231" s="82"/>
      <c r="AP231" s="83"/>
      <c r="AQ231" s="44">
        <f t="shared" si="39"/>
        <v>0</v>
      </c>
      <c r="AR231" s="81"/>
      <c r="AS231" s="82"/>
      <c r="AT231" s="83"/>
      <c r="AU231" s="44">
        <f t="shared" si="40"/>
        <v>0</v>
      </c>
      <c r="AV231" s="81"/>
      <c r="AW231" s="82"/>
      <c r="AX231" s="83"/>
      <c r="AY231" s="44">
        <f t="shared" si="41"/>
        <v>0</v>
      </c>
      <c r="AZ231" s="81"/>
      <c r="BA231" s="82"/>
      <c r="BB231" s="83"/>
      <c r="BC231" s="44">
        <f t="shared" si="42"/>
        <v>0</v>
      </c>
      <c r="BD231" s="81"/>
      <c r="BE231" s="82"/>
      <c r="BF231" s="83"/>
      <c r="BG231" s="44">
        <f t="shared" si="43"/>
        <v>0</v>
      </c>
      <c r="BH231" s="81"/>
      <c r="BI231" s="82"/>
      <c r="BJ231" s="83"/>
      <c r="BK231" s="44">
        <f t="shared" si="44"/>
        <v>0</v>
      </c>
    </row>
    <row r="232" spans="1:63" ht="14.25" customHeight="1" x14ac:dyDescent="0.25">
      <c r="A232" s="41"/>
      <c r="B232" s="42"/>
      <c r="C232" s="42"/>
      <c r="D232" s="35">
        <v>198</v>
      </c>
      <c r="E232" s="84"/>
      <c r="F232" s="42"/>
      <c r="G232" s="48" t="str">
        <f t="shared" si="27"/>
        <v/>
      </c>
      <c r="H232" s="25" t="str">
        <f t="array" ref="H232">IF(I232="","",IFERROR(INDEX(Lid!$F:$F,MATCH($E232,Lid!$A:$A,0)),""))</f>
        <v/>
      </c>
      <c r="I232" s="93" t="str">
        <f t="shared" si="28"/>
        <v/>
      </c>
      <c r="J232" s="48" t="str">
        <f t="shared" si="29"/>
        <v/>
      </c>
      <c r="K232" s="25" t="str">
        <f t="array" ref="K232">IF(I232="","",IFERROR($D$6 &amp; " " &amp;INDEX(Lid!$B:$B,MATCH($E232,Lid!$A:$A,0)),""))</f>
        <v/>
      </c>
      <c r="L232" s="44" t="str">
        <f t="shared" si="30"/>
        <v/>
      </c>
      <c r="M232" s="44" t="str">
        <f t="shared" si="31"/>
        <v/>
      </c>
      <c r="N232" s="44" t="str">
        <f t="shared" si="32"/>
        <v/>
      </c>
      <c r="O232" s="42"/>
      <c r="P232" s="81"/>
      <c r="Q232" s="82"/>
      <c r="R232" s="83"/>
      <c r="S232" s="44">
        <f t="shared" si="33"/>
        <v>0</v>
      </c>
      <c r="T232" s="81"/>
      <c r="U232" s="82"/>
      <c r="V232" s="83"/>
      <c r="W232" s="44">
        <f t="shared" si="34"/>
        <v>0</v>
      </c>
      <c r="X232" s="81"/>
      <c r="Y232" s="82"/>
      <c r="Z232" s="83"/>
      <c r="AA232" s="44">
        <f t="shared" si="35"/>
        <v>0</v>
      </c>
      <c r="AB232" s="81"/>
      <c r="AC232" s="82"/>
      <c r="AD232" s="83"/>
      <c r="AE232" s="44">
        <f t="shared" si="36"/>
        <v>0</v>
      </c>
      <c r="AF232" s="81"/>
      <c r="AG232" s="82"/>
      <c r="AH232" s="83"/>
      <c r="AI232" s="44">
        <f t="shared" si="37"/>
        <v>0</v>
      </c>
      <c r="AJ232" s="81"/>
      <c r="AK232" s="82"/>
      <c r="AL232" s="83"/>
      <c r="AM232" s="44">
        <f t="shared" si="38"/>
        <v>0</v>
      </c>
      <c r="AN232" s="81"/>
      <c r="AO232" s="82"/>
      <c r="AP232" s="83"/>
      <c r="AQ232" s="44">
        <f t="shared" si="39"/>
        <v>0</v>
      </c>
      <c r="AR232" s="81"/>
      <c r="AS232" s="82"/>
      <c r="AT232" s="83"/>
      <c r="AU232" s="44">
        <f t="shared" si="40"/>
        <v>0</v>
      </c>
      <c r="AV232" s="81"/>
      <c r="AW232" s="82"/>
      <c r="AX232" s="83"/>
      <c r="AY232" s="44">
        <f t="shared" si="41"/>
        <v>0</v>
      </c>
      <c r="AZ232" s="81"/>
      <c r="BA232" s="82"/>
      <c r="BB232" s="83"/>
      <c r="BC232" s="44">
        <f t="shared" si="42"/>
        <v>0</v>
      </c>
      <c r="BD232" s="81"/>
      <c r="BE232" s="82"/>
      <c r="BF232" s="83"/>
      <c r="BG232" s="44">
        <f t="shared" si="43"/>
        <v>0</v>
      </c>
      <c r="BH232" s="81"/>
      <c r="BI232" s="82"/>
      <c r="BJ232" s="83"/>
      <c r="BK232" s="44">
        <f t="shared" si="44"/>
        <v>0</v>
      </c>
    </row>
    <row r="233" spans="1:63" ht="14.25" customHeight="1" x14ac:dyDescent="0.25">
      <c r="A233" s="41"/>
      <c r="B233" s="42"/>
      <c r="C233" s="42"/>
      <c r="D233" s="35">
        <v>199</v>
      </c>
      <c r="E233" s="84"/>
      <c r="F233" s="42"/>
      <c r="G233" s="48" t="str">
        <f t="shared" si="27"/>
        <v/>
      </c>
      <c r="H233" s="25" t="str">
        <f t="array" ref="H233">IF(I233="","",IFERROR(INDEX(Lid!$F:$F,MATCH($E233,Lid!$A:$A,0)),""))</f>
        <v/>
      </c>
      <c r="I233" s="93" t="str">
        <f t="shared" si="28"/>
        <v/>
      </c>
      <c r="J233" s="48" t="str">
        <f t="shared" si="29"/>
        <v/>
      </c>
      <c r="K233" s="25" t="str">
        <f t="array" ref="K233">IF(I233="","",IFERROR($D$6 &amp; " " &amp;INDEX(Lid!$B:$B,MATCH($E233,Lid!$A:$A,0)),""))</f>
        <v/>
      </c>
      <c r="L233" s="44" t="str">
        <f t="shared" si="30"/>
        <v/>
      </c>
      <c r="M233" s="44" t="str">
        <f t="shared" si="31"/>
        <v/>
      </c>
      <c r="N233" s="44" t="str">
        <f t="shared" si="32"/>
        <v/>
      </c>
      <c r="O233" s="42"/>
      <c r="P233" s="81"/>
      <c r="Q233" s="82"/>
      <c r="R233" s="83"/>
      <c r="S233" s="44">
        <f t="shared" si="33"/>
        <v>0</v>
      </c>
      <c r="T233" s="81"/>
      <c r="U233" s="82"/>
      <c r="V233" s="83"/>
      <c r="W233" s="44">
        <f t="shared" si="34"/>
        <v>0</v>
      </c>
      <c r="X233" s="81"/>
      <c r="Y233" s="82"/>
      <c r="Z233" s="83"/>
      <c r="AA233" s="44">
        <f t="shared" si="35"/>
        <v>0</v>
      </c>
      <c r="AB233" s="81"/>
      <c r="AC233" s="82"/>
      <c r="AD233" s="83"/>
      <c r="AE233" s="44">
        <f t="shared" si="36"/>
        <v>0</v>
      </c>
      <c r="AF233" s="81"/>
      <c r="AG233" s="82"/>
      <c r="AH233" s="83"/>
      <c r="AI233" s="44">
        <f t="shared" si="37"/>
        <v>0</v>
      </c>
      <c r="AJ233" s="81"/>
      <c r="AK233" s="82"/>
      <c r="AL233" s="83"/>
      <c r="AM233" s="44">
        <f t="shared" si="38"/>
        <v>0</v>
      </c>
      <c r="AN233" s="81"/>
      <c r="AO233" s="82"/>
      <c r="AP233" s="83"/>
      <c r="AQ233" s="44">
        <f t="shared" si="39"/>
        <v>0</v>
      </c>
      <c r="AR233" s="81"/>
      <c r="AS233" s="82"/>
      <c r="AT233" s="83"/>
      <c r="AU233" s="44">
        <f t="shared" si="40"/>
        <v>0</v>
      </c>
      <c r="AV233" s="81"/>
      <c r="AW233" s="82"/>
      <c r="AX233" s="83"/>
      <c r="AY233" s="44">
        <f t="shared" si="41"/>
        <v>0</v>
      </c>
      <c r="AZ233" s="81"/>
      <c r="BA233" s="82"/>
      <c r="BB233" s="83"/>
      <c r="BC233" s="44">
        <f t="shared" si="42"/>
        <v>0</v>
      </c>
      <c r="BD233" s="81"/>
      <c r="BE233" s="82"/>
      <c r="BF233" s="83"/>
      <c r="BG233" s="44">
        <f t="shared" si="43"/>
        <v>0</v>
      </c>
      <c r="BH233" s="81"/>
      <c r="BI233" s="82"/>
      <c r="BJ233" s="83"/>
      <c r="BK233" s="44">
        <f t="shared" si="44"/>
        <v>0</v>
      </c>
    </row>
    <row r="234" spans="1:63" ht="14.25" customHeight="1" x14ac:dyDescent="0.25">
      <c r="A234" s="41"/>
      <c r="B234" s="42"/>
      <c r="C234" s="42"/>
      <c r="D234" s="35">
        <v>200</v>
      </c>
      <c r="E234" s="84"/>
      <c r="F234" s="42"/>
      <c r="G234" s="48" t="str">
        <f t="shared" si="27"/>
        <v/>
      </c>
      <c r="H234" s="25" t="str">
        <f t="array" ref="H234">IF(I234="","",IFERROR(INDEX(Lid!$F:$F,MATCH($E234,Lid!$A:$A,0)),""))</f>
        <v/>
      </c>
      <c r="I234" s="93" t="str">
        <f t="shared" si="28"/>
        <v/>
      </c>
      <c r="J234" s="48" t="str">
        <f t="shared" si="29"/>
        <v/>
      </c>
      <c r="K234" s="25" t="str">
        <f t="array" ref="K234">IF(I234="","",IFERROR($D$6 &amp; " " &amp;INDEX(Lid!$B:$B,MATCH($E234,Lid!$A:$A,0)),""))</f>
        <v/>
      </c>
      <c r="L234" s="44" t="str">
        <f t="shared" si="30"/>
        <v/>
      </c>
      <c r="M234" s="44" t="str">
        <f t="shared" si="31"/>
        <v/>
      </c>
      <c r="N234" s="44" t="str">
        <f t="shared" si="32"/>
        <v/>
      </c>
      <c r="O234" s="42"/>
      <c r="P234" s="81"/>
      <c r="Q234" s="82"/>
      <c r="R234" s="83"/>
      <c r="S234" s="44">
        <f t="shared" si="33"/>
        <v>0</v>
      </c>
      <c r="T234" s="81"/>
      <c r="U234" s="82"/>
      <c r="V234" s="83"/>
      <c r="W234" s="44">
        <f t="shared" si="34"/>
        <v>0</v>
      </c>
      <c r="X234" s="81"/>
      <c r="Y234" s="82"/>
      <c r="Z234" s="83"/>
      <c r="AA234" s="44">
        <f t="shared" si="35"/>
        <v>0</v>
      </c>
      <c r="AB234" s="81"/>
      <c r="AC234" s="82"/>
      <c r="AD234" s="83"/>
      <c r="AE234" s="44">
        <f t="shared" si="36"/>
        <v>0</v>
      </c>
      <c r="AF234" s="81"/>
      <c r="AG234" s="82"/>
      <c r="AH234" s="83"/>
      <c r="AI234" s="44">
        <f t="shared" si="37"/>
        <v>0</v>
      </c>
      <c r="AJ234" s="81"/>
      <c r="AK234" s="82"/>
      <c r="AL234" s="83"/>
      <c r="AM234" s="44">
        <f t="shared" si="38"/>
        <v>0</v>
      </c>
      <c r="AN234" s="81"/>
      <c r="AO234" s="82"/>
      <c r="AP234" s="83"/>
      <c r="AQ234" s="44">
        <f t="shared" si="39"/>
        <v>0</v>
      </c>
      <c r="AR234" s="81"/>
      <c r="AS234" s="82"/>
      <c r="AT234" s="83"/>
      <c r="AU234" s="44">
        <f t="shared" si="40"/>
        <v>0</v>
      </c>
      <c r="AV234" s="81"/>
      <c r="AW234" s="82"/>
      <c r="AX234" s="83"/>
      <c r="AY234" s="44">
        <f t="shared" si="41"/>
        <v>0</v>
      </c>
      <c r="AZ234" s="81"/>
      <c r="BA234" s="82"/>
      <c r="BB234" s="83"/>
      <c r="BC234" s="44">
        <f t="shared" si="42"/>
        <v>0</v>
      </c>
      <c r="BD234" s="81"/>
      <c r="BE234" s="82"/>
      <c r="BF234" s="83"/>
      <c r="BG234" s="44">
        <f t="shared" si="43"/>
        <v>0</v>
      </c>
      <c r="BH234" s="81"/>
      <c r="BI234" s="82"/>
      <c r="BJ234" s="83"/>
      <c r="BK234" s="44">
        <f t="shared" si="44"/>
        <v>0</v>
      </c>
    </row>
    <row r="235" spans="1:63" ht="14.25" customHeight="1" x14ac:dyDescent="0.25">
      <c r="A235" s="41"/>
      <c r="B235" s="42"/>
      <c r="C235" s="42"/>
      <c r="D235" s="35"/>
      <c r="E235" s="25"/>
      <c r="F235" s="42"/>
      <c r="G235" s="30"/>
      <c r="H235" s="25"/>
      <c r="I235" s="43"/>
      <c r="J235" s="25"/>
      <c r="K235" s="25"/>
      <c r="L235" s="44"/>
      <c r="M235" s="44"/>
      <c r="N235" s="44"/>
      <c r="O235" s="42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</row>
    <row r="236" spans="1:63" ht="14.25" customHeight="1" x14ac:dyDescent="0.25">
      <c r="A236" s="41"/>
      <c r="B236" s="42"/>
      <c r="C236" s="42"/>
      <c r="D236" s="35"/>
      <c r="E236" s="25"/>
      <c r="F236" s="42"/>
      <c r="G236" s="30"/>
      <c r="H236" s="25"/>
      <c r="I236" s="43"/>
      <c r="J236" s="25"/>
      <c r="K236" s="25"/>
      <c r="L236" s="44"/>
      <c r="M236" s="44"/>
      <c r="N236" s="44"/>
      <c r="O236" s="42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</row>
    <row r="237" spans="1:63" ht="14.25" customHeight="1" x14ac:dyDescent="0.25">
      <c r="A237" s="41"/>
      <c r="B237" s="42"/>
      <c r="C237" s="42"/>
      <c r="D237" s="35"/>
      <c r="E237" s="25"/>
      <c r="F237" s="42"/>
      <c r="G237" s="30"/>
      <c r="H237" s="25"/>
      <c r="I237" s="43"/>
      <c r="J237" s="25"/>
      <c r="K237" s="25"/>
      <c r="L237" s="44"/>
      <c r="M237" s="44"/>
      <c r="N237" s="44"/>
      <c r="O237" s="42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</row>
    <row r="238" spans="1:63" ht="14.25" customHeight="1" x14ac:dyDescent="0.25">
      <c r="A238" s="41"/>
      <c r="B238" s="42"/>
      <c r="C238" s="42"/>
      <c r="D238" s="35"/>
      <c r="E238" s="25"/>
      <c r="F238" s="42"/>
      <c r="G238" s="30"/>
      <c r="H238" s="25"/>
      <c r="I238" s="43"/>
      <c r="J238" s="25"/>
      <c r="K238" s="25"/>
      <c r="L238" s="44"/>
      <c r="M238" s="44"/>
      <c r="N238" s="44"/>
      <c r="O238" s="42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</row>
    <row r="239" spans="1:63" ht="14.25" customHeight="1" x14ac:dyDescent="0.25">
      <c r="A239" s="41"/>
      <c r="B239" s="42"/>
      <c r="C239" s="42"/>
      <c r="D239" s="35"/>
      <c r="E239" s="25"/>
      <c r="F239" s="42"/>
      <c r="G239" s="30"/>
      <c r="H239" s="25"/>
      <c r="I239" s="43"/>
      <c r="J239" s="25"/>
      <c r="K239" s="25"/>
      <c r="L239" s="44"/>
      <c r="M239" s="44"/>
      <c r="N239" s="44"/>
      <c r="O239" s="42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</row>
    <row r="240" spans="1:63" ht="14.25" customHeight="1" x14ac:dyDescent="0.25">
      <c r="A240" s="41"/>
      <c r="B240" s="42"/>
      <c r="C240" s="42"/>
      <c r="D240" s="35"/>
      <c r="E240" s="25"/>
      <c r="F240" s="42"/>
      <c r="G240" s="30"/>
      <c r="H240" s="25"/>
      <c r="I240" s="43"/>
      <c r="J240" s="25"/>
      <c r="K240" s="25"/>
      <c r="L240" s="44"/>
      <c r="M240" s="44"/>
      <c r="N240" s="44"/>
      <c r="O240" s="42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</row>
    <row r="241" spans="1:63" ht="14.25" customHeight="1" x14ac:dyDescent="0.25">
      <c r="A241" s="41"/>
      <c r="B241" s="42"/>
      <c r="C241" s="42"/>
      <c r="D241" s="35"/>
      <c r="E241" s="25"/>
      <c r="F241" s="42"/>
      <c r="G241" s="30"/>
      <c r="H241" s="25"/>
      <c r="I241" s="43"/>
      <c r="J241" s="25"/>
      <c r="K241" s="25"/>
      <c r="L241" s="44"/>
      <c r="M241" s="44"/>
      <c r="N241" s="44"/>
      <c r="O241" s="42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</row>
    <row r="242" spans="1:63" ht="14.25" customHeight="1" x14ac:dyDescent="0.25">
      <c r="A242" s="41"/>
      <c r="B242" s="42"/>
      <c r="C242" s="42"/>
      <c r="D242" s="35"/>
      <c r="E242" s="25"/>
      <c r="F242" s="42"/>
      <c r="G242" s="30"/>
      <c r="H242" s="25"/>
      <c r="I242" s="43"/>
      <c r="J242" s="25"/>
      <c r="K242" s="25"/>
      <c r="L242" s="44"/>
      <c r="M242" s="44"/>
      <c r="N242" s="44"/>
      <c r="O242" s="42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</row>
    <row r="243" spans="1:63" ht="14.25" customHeight="1" x14ac:dyDescent="0.25">
      <c r="A243" s="41"/>
      <c r="B243" s="42"/>
      <c r="C243" s="42"/>
      <c r="D243" s="35"/>
      <c r="E243" s="25"/>
      <c r="F243" s="42"/>
      <c r="G243" s="30"/>
      <c r="H243" s="25"/>
      <c r="I243" s="43"/>
      <c r="J243" s="25"/>
      <c r="K243" s="25"/>
      <c r="L243" s="44"/>
      <c r="M243" s="44"/>
      <c r="N243" s="44"/>
      <c r="O243" s="42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</row>
    <row r="244" spans="1:63" ht="14.25" customHeight="1" x14ac:dyDescent="0.25">
      <c r="A244" s="41"/>
      <c r="B244" s="42"/>
      <c r="C244" s="42"/>
      <c r="D244" s="35"/>
      <c r="E244" s="25"/>
      <c r="F244" s="42"/>
      <c r="G244" s="30"/>
      <c r="H244" s="25"/>
      <c r="I244" s="43"/>
      <c r="J244" s="25"/>
      <c r="K244" s="25"/>
      <c r="L244" s="44"/>
      <c r="M244" s="44"/>
      <c r="N244" s="44"/>
      <c r="O244" s="42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</row>
    <row r="245" spans="1:63" ht="14.25" customHeight="1" x14ac:dyDescent="0.25">
      <c r="A245" s="41"/>
      <c r="B245" s="42"/>
      <c r="C245" s="42"/>
      <c r="D245" s="35"/>
      <c r="E245" s="25"/>
      <c r="F245" s="42"/>
      <c r="G245" s="30"/>
      <c r="H245" s="25"/>
      <c r="I245" s="43"/>
      <c r="J245" s="25"/>
      <c r="K245" s="25"/>
      <c r="L245" s="44"/>
      <c r="M245" s="44"/>
      <c r="N245" s="44"/>
      <c r="O245" s="42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</row>
    <row r="246" spans="1:63" ht="14.25" customHeight="1" x14ac:dyDescent="0.25">
      <c r="A246" s="41"/>
      <c r="B246" s="42"/>
      <c r="C246" s="42"/>
      <c r="D246" s="35"/>
      <c r="E246" s="25"/>
      <c r="F246" s="42"/>
      <c r="G246" s="30"/>
      <c r="H246" s="25"/>
      <c r="I246" s="43"/>
      <c r="J246" s="25"/>
      <c r="K246" s="25"/>
      <c r="L246" s="44"/>
      <c r="M246" s="44"/>
      <c r="N246" s="44"/>
      <c r="O246" s="42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</row>
    <row r="247" spans="1:63" ht="14.25" customHeight="1" x14ac:dyDescent="0.25">
      <c r="A247" s="41"/>
      <c r="B247" s="42"/>
      <c r="C247" s="42"/>
      <c r="D247" s="35"/>
      <c r="E247" s="25"/>
      <c r="F247" s="42"/>
      <c r="G247" s="30"/>
      <c r="H247" s="25"/>
      <c r="I247" s="43"/>
      <c r="J247" s="25"/>
      <c r="K247" s="25"/>
      <c r="L247" s="44"/>
      <c r="M247" s="44"/>
      <c r="N247" s="44"/>
      <c r="O247" s="42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</row>
    <row r="248" spans="1:63" ht="14.25" customHeight="1" x14ac:dyDescent="0.25">
      <c r="A248" s="41"/>
      <c r="B248" s="42"/>
      <c r="C248" s="42"/>
      <c r="D248" s="35"/>
      <c r="E248" s="25"/>
      <c r="F248" s="42"/>
      <c r="G248" s="30"/>
      <c r="H248" s="25"/>
      <c r="I248" s="43"/>
      <c r="J248" s="25"/>
      <c r="K248" s="25"/>
      <c r="L248" s="44"/>
      <c r="M248" s="44"/>
      <c r="N248" s="44"/>
      <c r="O248" s="42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</row>
    <row r="249" spans="1:63" ht="14.25" customHeight="1" x14ac:dyDescent="0.25">
      <c r="A249" s="41"/>
      <c r="B249" s="42"/>
      <c r="C249" s="42"/>
      <c r="D249" s="35"/>
      <c r="E249" s="25"/>
      <c r="F249" s="42"/>
      <c r="G249" s="30"/>
      <c r="H249" s="25"/>
      <c r="I249" s="43"/>
      <c r="J249" s="25"/>
      <c r="K249" s="25"/>
      <c r="L249" s="44"/>
      <c r="M249" s="44"/>
      <c r="N249" s="44"/>
      <c r="O249" s="42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</row>
    <row r="250" spans="1:63" ht="14.25" customHeight="1" x14ac:dyDescent="0.25">
      <c r="A250" s="41"/>
      <c r="B250" s="42"/>
      <c r="C250" s="42"/>
      <c r="D250" s="35"/>
      <c r="E250" s="25"/>
      <c r="F250" s="42"/>
      <c r="G250" s="30"/>
      <c r="H250" s="25"/>
      <c r="I250" s="43"/>
      <c r="J250" s="25"/>
      <c r="K250" s="25"/>
      <c r="L250" s="44"/>
      <c r="M250" s="44"/>
      <c r="N250" s="44"/>
      <c r="O250" s="42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</row>
    <row r="251" spans="1:63" ht="14.25" customHeight="1" x14ac:dyDescent="0.25">
      <c r="A251" s="41"/>
      <c r="B251" s="42"/>
      <c r="C251" s="42"/>
      <c r="D251" s="35"/>
      <c r="E251" s="25"/>
      <c r="F251" s="42"/>
      <c r="G251" s="30"/>
      <c r="H251" s="25"/>
      <c r="I251" s="43"/>
      <c r="J251" s="25"/>
      <c r="K251" s="25"/>
      <c r="L251" s="44"/>
      <c r="M251" s="44"/>
      <c r="N251" s="44"/>
      <c r="O251" s="42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</row>
    <row r="252" spans="1:63" ht="14.25" customHeight="1" x14ac:dyDescent="0.25">
      <c r="A252" s="41"/>
      <c r="B252" s="42"/>
      <c r="C252" s="42"/>
      <c r="D252" s="35"/>
      <c r="E252" s="25"/>
      <c r="F252" s="42"/>
      <c r="G252" s="30"/>
      <c r="H252" s="25"/>
      <c r="I252" s="43"/>
      <c r="J252" s="25"/>
      <c r="K252" s="25"/>
      <c r="L252" s="44"/>
      <c r="M252" s="44"/>
      <c r="N252" s="44"/>
      <c r="O252" s="42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</row>
    <row r="253" spans="1:63" ht="14.25" customHeight="1" x14ac:dyDescent="0.25">
      <c r="A253" s="41"/>
      <c r="B253" s="42"/>
      <c r="C253" s="42"/>
      <c r="D253" s="35"/>
      <c r="E253" s="25"/>
      <c r="F253" s="42"/>
      <c r="G253" s="30"/>
      <c r="H253" s="25"/>
      <c r="I253" s="43"/>
      <c r="J253" s="25"/>
      <c r="K253" s="25"/>
      <c r="L253" s="44"/>
      <c r="M253" s="44"/>
      <c r="N253" s="44"/>
      <c r="O253" s="42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</row>
    <row r="254" spans="1:63" ht="14.25" customHeight="1" x14ac:dyDescent="0.25">
      <c r="A254" s="41"/>
      <c r="B254" s="42"/>
      <c r="C254" s="42"/>
      <c r="D254" s="35"/>
      <c r="E254" s="25"/>
      <c r="F254" s="42"/>
      <c r="G254" s="30"/>
      <c r="H254" s="25"/>
      <c r="I254" s="43"/>
      <c r="J254" s="25"/>
      <c r="K254" s="25"/>
      <c r="L254" s="44"/>
      <c r="M254" s="44"/>
      <c r="N254" s="44"/>
      <c r="O254" s="42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</row>
    <row r="255" spans="1:63" ht="14.25" customHeight="1" x14ac:dyDescent="0.25">
      <c r="A255" s="41"/>
      <c r="B255" s="42"/>
      <c r="C255" s="42"/>
      <c r="D255" s="35"/>
      <c r="E255" s="25"/>
      <c r="F255" s="42"/>
      <c r="G255" s="30"/>
      <c r="H255" s="25"/>
      <c r="I255" s="43"/>
      <c r="J255" s="25"/>
      <c r="K255" s="25"/>
      <c r="L255" s="44"/>
      <c r="M255" s="44"/>
      <c r="N255" s="44"/>
      <c r="O255" s="42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</row>
    <row r="256" spans="1:63" ht="14.25" customHeight="1" x14ac:dyDescent="0.25">
      <c r="A256" s="41"/>
      <c r="B256" s="42"/>
      <c r="C256" s="42"/>
      <c r="D256" s="35"/>
      <c r="E256" s="25"/>
      <c r="F256" s="42"/>
      <c r="G256" s="30"/>
      <c r="H256" s="25"/>
      <c r="I256" s="43"/>
      <c r="J256" s="25"/>
      <c r="K256" s="25"/>
      <c r="L256" s="44"/>
      <c r="M256" s="44"/>
      <c r="N256" s="44"/>
      <c r="O256" s="42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</row>
    <row r="257" spans="1:63" ht="14.25" customHeight="1" x14ac:dyDescent="0.25">
      <c r="A257" s="41"/>
      <c r="B257" s="42"/>
      <c r="C257" s="42"/>
      <c r="D257" s="35"/>
      <c r="E257" s="25"/>
      <c r="F257" s="42"/>
      <c r="G257" s="30"/>
      <c r="H257" s="25"/>
      <c r="I257" s="43"/>
      <c r="J257" s="25"/>
      <c r="K257" s="25"/>
      <c r="L257" s="44"/>
      <c r="M257" s="44"/>
      <c r="N257" s="44"/>
      <c r="O257" s="42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</row>
    <row r="258" spans="1:63" ht="14.25" customHeight="1" x14ac:dyDescent="0.25">
      <c r="A258" s="41"/>
      <c r="B258" s="42"/>
      <c r="C258" s="42"/>
      <c r="D258" s="35"/>
      <c r="E258" s="25"/>
      <c r="F258" s="42"/>
      <c r="G258" s="30"/>
      <c r="H258" s="25"/>
      <c r="I258" s="43"/>
      <c r="J258" s="25"/>
      <c r="K258" s="25"/>
      <c r="L258" s="44"/>
      <c r="M258" s="44"/>
      <c r="N258" s="44"/>
      <c r="O258" s="42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</row>
    <row r="259" spans="1:63" ht="14.25" customHeight="1" x14ac:dyDescent="0.25">
      <c r="A259" s="41"/>
      <c r="B259" s="42"/>
      <c r="C259" s="42"/>
      <c r="D259" s="35"/>
      <c r="E259" s="25"/>
      <c r="F259" s="42"/>
      <c r="G259" s="30"/>
      <c r="H259" s="25"/>
      <c r="I259" s="43"/>
      <c r="J259" s="25"/>
      <c r="K259" s="25"/>
      <c r="L259" s="44"/>
      <c r="M259" s="44"/>
      <c r="N259" s="44"/>
      <c r="O259" s="42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</row>
    <row r="260" spans="1:63" ht="14.25" customHeight="1" x14ac:dyDescent="0.25">
      <c r="A260" s="41"/>
      <c r="B260" s="42"/>
      <c r="C260" s="42"/>
      <c r="D260" s="35"/>
      <c r="E260" s="25"/>
      <c r="F260" s="42"/>
      <c r="G260" s="30"/>
      <c r="H260" s="25"/>
      <c r="I260" s="43"/>
      <c r="J260" s="25"/>
      <c r="K260" s="25"/>
      <c r="L260" s="44"/>
      <c r="M260" s="44"/>
      <c r="N260" s="44"/>
      <c r="O260" s="42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</row>
    <row r="261" spans="1:63" ht="14.25" customHeight="1" x14ac:dyDescent="0.25">
      <c r="A261" s="41"/>
      <c r="B261" s="42"/>
      <c r="C261" s="42"/>
      <c r="D261" s="35"/>
      <c r="E261" s="25"/>
      <c r="F261" s="42"/>
      <c r="G261" s="30"/>
      <c r="H261" s="25"/>
      <c r="I261" s="43"/>
      <c r="J261" s="25"/>
      <c r="K261" s="25"/>
      <c r="L261" s="44"/>
      <c r="M261" s="44"/>
      <c r="N261" s="44"/>
      <c r="O261" s="42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</row>
    <row r="262" spans="1:63" ht="14.25" customHeight="1" x14ac:dyDescent="0.25">
      <c r="A262" s="41"/>
      <c r="B262" s="42"/>
      <c r="C262" s="42"/>
      <c r="D262" s="35"/>
      <c r="E262" s="25"/>
      <c r="F262" s="42"/>
      <c r="G262" s="30"/>
      <c r="H262" s="25"/>
      <c r="I262" s="43"/>
      <c r="J262" s="25"/>
      <c r="K262" s="25"/>
      <c r="L262" s="44"/>
      <c r="M262" s="44"/>
      <c r="N262" s="44"/>
      <c r="O262" s="42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</row>
    <row r="263" spans="1:63" ht="14.25" customHeight="1" x14ac:dyDescent="0.25">
      <c r="A263" s="41"/>
      <c r="B263" s="42"/>
      <c r="C263" s="42"/>
      <c r="D263" s="35"/>
      <c r="E263" s="25"/>
      <c r="F263" s="42"/>
      <c r="G263" s="30"/>
      <c r="H263" s="25"/>
      <c r="I263" s="43"/>
      <c r="J263" s="25"/>
      <c r="K263" s="25"/>
      <c r="L263" s="44"/>
      <c r="M263" s="44"/>
      <c r="N263" s="44"/>
      <c r="O263" s="42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</row>
    <row r="264" spans="1:63" ht="14.25" customHeight="1" x14ac:dyDescent="0.25">
      <c r="A264" s="41"/>
      <c r="B264" s="42"/>
      <c r="C264" s="42"/>
      <c r="D264" s="35"/>
      <c r="E264" s="25"/>
      <c r="F264" s="42"/>
      <c r="G264" s="30"/>
      <c r="H264" s="25"/>
      <c r="I264" s="43"/>
      <c r="J264" s="25"/>
      <c r="K264" s="25"/>
      <c r="L264" s="44"/>
      <c r="M264" s="44"/>
      <c r="N264" s="44"/>
      <c r="O264" s="42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</row>
    <row r="265" spans="1:63" ht="14.25" customHeight="1" x14ac:dyDescent="0.25">
      <c r="A265" s="41"/>
      <c r="B265" s="42"/>
      <c r="C265" s="42"/>
      <c r="D265" s="35"/>
      <c r="E265" s="25"/>
      <c r="F265" s="42"/>
      <c r="G265" s="30"/>
      <c r="H265" s="25"/>
      <c r="I265" s="43"/>
      <c r="J265" s="25"/>
      <c r="K265" s="25"/>
      <c r="L265" s="44"/>
      <c r="M265" s="44"/>
      <c r="N265" s="44"/>
      <c r="O265" s="42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</row>
    <row r="266" spans="1:63" ht="14.25" customHeight="1" x14ac:dyDescent="0.25">
      <c r="A266" s="41"/>
      <c r="B266" s="42"/>
      <c r="C266" s="42"/>
      <c r="D266" s="35"/>
      <c r="E266" s="25"/>
      <c r="F266" s="42"/>
      <c r="G266" s="30"/>
      <c r="H266" s="25"/>
      <c r="I266" s="43"/>
      <c r="J266" s="25"/>
      <c r="K266" s="25"/>
      <c r="L266" s="44"/>
      <c r="M266" s="44"/>
      <c r="N266" s="44"/>
      <c r="O266" s="42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</row>
    <row r="267" spans="1:63" ht="14.25" customHeight="1" x14ac:dyDescent="0.25">
      <c r="A267" s="41"/>
      <c r="B267" s="42"/>
      <c r="C267" s="42"/>
      <c r="D267" s="35"/>
      <c r="E267" s="25"/>
      <c r="F267" s="42"/>
      <c r="G267" s="30"/>
      <c r="H267" s="25"/>
      <c r="I267" s="43"/>
      <c r="J267" s="25"/>
      <c r="K267" s="25"/>
      <c r="L267" s="44"/>
      <c r="M267" s="44"/>
      <c r="N267" s="44"/>
      <c r="O267" s="42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</row>
    <row r="268" spans="1:63" ht="14.25" customHeight="1" x14ac:dyDescent="0.25">
      <c r="A268" s="41"/>
      <c r="B268" s="42"/>
      <c r="C268" s="42"/>
      <c r="D268" s="35"/>
      <c r="E268" s="25"/>
      <c r="F268" s="42"/>
      <c r="G268" s="30"/>
      <c r="H268" s="25"/>
      <c r="I268" s="43"/>
      <c r="J268" s="25"/>
      <c r="K268" s="25"/>
      <c r="L268" s="44"/>
      <c r="M268" s="44"/>
      <c r="N268" s="44"/>
      <c r="O268" s="42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</row>
    <row r="269" spans="1:63" ht="14.25" customHeight="1" x14ac:dyDescent="0.25">
      <c r="A269" s="41"/>
      <c r="B269" s="42"/>
      <c r="C269" s="42"/>
      <c r="D269" s="35"/>
      <c r="E269" s="25"/>
      <c r="F269" s="42"/>
      <c r="G269" s="30"/>
      <c r="H269" s="25"/>
      <c r="I269" s="43"/>
      <c r="J269" s="25"/>
      <c r="K269" s="25"/>
      <c r="L269" s="44"/>
      <c r="M269" s="44"/>
      <c r="N269" s="44"/>
      <c r="O269" s="42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</row>
    <row r="270" spans="1:63" ht="14.25" customHeight="1" x14ac:dyDescent="0.25">
      <c r="A270" s="41"/>
      <c r="B270" s="42"/>
      <c r="C270" s="42"/>
      <c r="D270" s="35"/>
      <c r="E270" s="25"/>
      <c r="F270" s="42"/>
      <c r="G270" s="30"/>
      <c r="H270" s="25"/>
      <c r="I270" s="43"/>
      <c r="J270" s="25"/>
      <c r="K270" s="25"/>
      <c r="L270" s="44"/>
      <c r="M270" s="44"/>
      <c r="N270" s="44"/>
      <c r="O270" s="42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</row>
    <row r="271" spans="1:63" ht="14.25" customHeight="1" x14ac:dyDescent="0.25">
      <c r="A271" s="41"/>
      <c r="B271" s="42"/>
      <c r="C271" s="42"/>
      <c r="D271" s="35"/>
      <c r="E271" s="25"/>
      <c r="F271" s="42"/>
      <c r="G271" s="30"/>
      <c r="H271" s="25"/>
      <c r="I271" s="43"/>
      <c r="J271" s="25"/>
      <c r="K271" s="25"/>
      <c r="L271" s="44"/>
      <c r="M271" s="44"/>
      <c r="N271" s="44"/>
      <c r="O271" s="42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</row>
    <row r="272" spans="1:63" ht="14.25" customHeight="1" x14ac:dyDescent="0.25">
      <c r="A272" s="41"/>
      <c r="B272" s="42"/>
      <c r="C272" s="42"/>
      <c r="D272" s="35"/>
      <c r="E272" s="25"/>
      <c r="F272" s="42"/>
      <c r="G272" s="30"/>
      <c r="H272" s="25"/>
      <c r="I272" s="43"/>
      <c r="J272" s="25"/>
      <c r="K272" s="25"/>
      <c r="L272" s="44"/>
      <c r="M272" s="44"/>
      <c r="N272" s="44"/>
      <c r="O272" s="42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</row>
    <row r="273" spans="1:63" ht="14.25" customHeight="1" x14ac:dyDescent="0.25">
      <c r="A273" s="41"/>
      <c r="B273" s="42"/>
      <c r="C273" s="42"/>
      <c r="D273" s="35"/>
      <c r="E273" s="25"/>
      <c r="F273" s="42"/>
      <c r="G273" s="30"/>
      <c r="H273" s="25"/>
      <c r="I273" s="43"/>
      <c r="J273" s="25"/>
      <c r="K273" s="25"/>
      <c r="L273" s="44"/>
      <c r="M273" s="44"/>
      <c r="N273" s="44"/>
      <c r="O273" s="42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</row>
    <row r="274" spans="1:63" ht="14.25" customHeight="1" x14ac:dyDescent="0.25">
      <c r="A274" s="41"/>
      <c r="B274" s="42"/>
      <c r="C274" s="42"/>
      <c r="D274" s="35"/>
      <c r="E274" s="25"/>
      <c r="F274" s="42"/>
      <c r="G274" s="30"/>
      <c r="H274" s="25"/>
      <c r="I274" s="43"/>
      <c r="J274" s="25"/>
      <c r="K274" s="25"/>
      <c r="L274" s="44"/>
      <c r="M274" s="44"/>
      <c r="N274" s="44"/>
      <c r="O274" s="42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</row>
    <row r="275" spans="1:63" ht="14.25" customHeight="1" x14ac:dyDescent="0.25">
      <c r="A275" s="41"/>
      <c r="B275" s="42"/>
      <c r="C275" s="42"/>
      <c r="D275" s="35"/>
      <c r="E275" s="25"/>
      <c r="F275" s="42"/>
      <c r="G275" s="30"/>
      <c r="H275" s="25"/>
      <c r="I275" s="43"/>
      <c r="J275" s="25"/>
      <c r="K275" s="25"/>
      <c r="L275" s="44"/>
      <c r="M275" s="44"/>
      <c r="N275" s="44"/>
      <c r="O275" s="42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</row>
    <row r="276" spans="1:63" ht="14.25" customHeight="1" x14ac:dyDescent="0.25">
      <c r="A276" s="41"/>
      <c r="B276" s="42"/>
      <c r="C276" s="42"/>
      <c r="D276" s="35"/>
      <c r="E276" s="25"/>
      <c r="F276" s="42"/>
      <c r="G276" s="30"/>
      <c r="H276" s="25"/>
      <c r="I276" s="43"/>
      <c r="J276" s="25"/>
      <c r="K276" s="25"/>
      <c r="L276" s="44"/>
      <c r="M276" s="44"/>
      <c r="N276" s="44"/>
      <c r="O276" s="42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</row>
    <row r="277" spans="1:63" ht="14.25" customHeight="1" x14ac:dyDescent="0.25">
      <c r="A277" s="41"/>
      <c r="B277" s="42"/>
      <c r="C277" s="42"/>
      <c r="D277" s="35"/>
      <c r="E277" s="25"/>
      <c r="F277" s="42"/>
      <c r="G277" s="30"/>
      <c r="H277" s="25"/>
      <c r="I277" s="43"/>
      <c r="J277" s="25"/>
      <c r="K277" s="25"/>
      <c r="L277" s="44"/>
      <c r="M277" s="44"/>
      <c r="N277" s="44"/>
      <c r="O277" s="42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</row>
    <row r="278" spans="1:63" ht="14.25" customHeight="1" x14ac:dyDescent="0.25">
      <c r="A278" s="41"/>
      <c r="B278" s="42"/>
      <c r="C278" s="42"/>
      <c r="D278" s="35"/>
      <c r="E278" s="25"/>
      <c r="F278" s="42"/>
      <c r="G278" s="30"/>
      <c r="H278" s="25"/>
      <c r="I278" s="43"/>
      <c r="J278" s="25"/>
      <c r="K278" s="25"/>
      <c r="L278" s="44"/>
      <c r="M278" s="44"/>
      <c r="N278" s="44"/>
      <c r="O278" s="42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</row>
    <row r="279" spans="1:63" ht="14.25" customHeight="1" x14ac:dyDescent="0.25">
      <c r="A279" s="41"/>
      <c r="B279" s="42"/>
      <c r="C279" s="42"/>
      <c r="D279" s="35"/>
      <c r="E279" s="25"/>
      <c r="F279" s="42"/>
      <c r="G279" s="30"/>
      <c r="H279" s="25"/>
      <c r="I279" s="43"/>
      <c r="J279" s="25"/>
      <c r="K279" s="25"/>
      <c r="L279" s="44"/>
      <c r="M279" s="44"/>
      <c r="N279" s="44"/>
      <c r="O279" s="42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</row>
    <row r="280" spans="1:63" ht="14.25" customHeight="1" x14ac:dyDescent="0.25">
      <c r="A280" s="41"/>
      <c r="B280" s="42"/>
      <c r="C280" s="42"/>
      <c r="D280" s="35"/>
      <c r="E280" s="25"/>
      <c r="F280" s="42"/>
      <c r="G280" s="30"/>
      <c r="H280" s="25"/>
      <c r="I280" s="43"/>
      <c r="J280" s="25"/>
      <c r="K280" s="25"/>
      <c r="L280" s="44"/>
      <c r="M280" s="44"/>
      <c r="N280" s="44"/>
      <c r="O280" s="42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</row>
    <row r="281" spans="1:63" ht="14.25" customHeight="1" x14ac:dyDescent="0.25">
      <c r="A281" s="41"/>
      <c r="B281" s="42"/>
      <c r="C281" s="42"/>
      <c r="D281" s="35"/>
      <c r="E281" s="25"/>
      <c r="F281" s="42"/>
      <c r="G281" s="30"/>
      <c r="H281" s="25"/>
      <c r="I281" s="43"/>
      <c r="J281" s="25"/>
      <c r="K281" s="25"/>
      <c r="L281" s="44"/>
      <c r="M281" s="44"/>
      <c r="N281" s="44"/>
      <c r="O281" s="42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</row>
    <row r="282" spans="1:63" ht="14.25" customHeight="1" x14ac:dyDescent="0.25">
      <c r="A282" s="41"/>
      <c r="B282" s="42"/>
      <c r="C282" s="42"/>
      <c r="D282" s="35"/>
      <c r="E282" s="25"/>
      <c r="F282" s="42"/>
      <c r="G282" s="30"/>
      <c r="H282" s="25"/>
      <c r="I282" s="43"/>
      <c r="J282" s="25"/>
      <c r="K282" s="25"/>
      <c r="L282" s="44"/>
      <c r="M282" s="44"/>
      <c r="N282" s="44"/>
      <c r="O282" s="42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</row>
    <row r="283" spans="1:63" ht="14.25" customHeight="1" x14ac:dyDescent="0.25">
      <c r="A283" s="41"/>
      <c r="B283" s="42"/>
      <c r="C283" s="42"/>
      <c r="D283" s="35"/>
      <c r="E283" s="25"/>
      <c r="F283" s="42"/>
      <c r="G283" s="30"/>
      <c r="H283" s="25"/>
      <c r="I283" s="43"/>
      <c r="J283" s="25"/>
      <c r="K283" s="25"/>
      <c r="L283" s="44"/>
      <c r="M283" s="44"/>
      <c r="N283" s="44"/>
      <c r="O283" s="42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</row>
    <row r="284" spans="1:63" ht="14.25" customHeight="1" x14ac:dyDescent="0.25">
      <c r="A284" s="41"/>
      <c r="B284" s="42"/>
      <c r="C284" s="42"/>
      <c r="D284" s="35"/>
      <c r="E284" s="25"/>
      <c r="F284" s="42"/>
      <c r="G284" s="30"/>
      <c r="H284" s="25"/>
      <c r="I284" s="43"/>
      <c r="J284" s="25"/>
      <c r="K284" s="25"/>
      <c r="L284" s="44"/>
      <c r="M284" s="44"/>
      <c r="N284" s="44"/>
      <c r="O284" s="42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</row>
    <row r="285" spans="1:63" ht="14.25" customHeight="1" x14ac:dyDescent="0.25">
      <c r="A285" s="41"/>
      <c r="B285" s="42"/>
      <c r="C285" s="42"/>
      <c r="D285" s="35"/>
      <c r="E285" s="25"/>
      <c r="F285" s="42"/>
      <c r="G285" s="30"/>
      <c r="H285" s="25"/>
      <c r="I285" s="43"/>
      <c r="J285" s="25"/>
      <c r="K285" s="25"/>
      <c r="L285" s="44"/>
      <c r="M285" s="44"/>
      <c r="N285" s="44"/>
      <c r="O285" s="42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</row>
    <row r="286" spans="1:63" ht="14.25" customHeight="1" x14ac:dyDescent="0.25">
      <c r="A286" s="41"/>
      <c r="B286" s="42"/>
      <c r="C286" s="42"/>
      <c r="D286" s="35"/>
      <c r="E286" s="25"/>
      <c r="F286" s="42"/>
      <c r="G286" s="30"/>
      <c r="H286" s="25"/>
      <c r="I286" s="43"/>
      <c r="J286" s="25"/>
      <c r="K286" s="25"/>
      <c r="L286" s="44"/>
      <c r="M286" s="44"/>
      <c r="N286" s="44"/>
      <c r="O286" s="42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</row>
    <row r="287" spans="1:63" ht="14.25" customHeight="1" x14ac:dyDescent="0.25">
      <c r="A287" s="41"/>
      <c r="B287" s="42"/>
      <c r="C287" s="42"/>
      <c r="D287" s="35"/>
      <c r="E287" s="25"/>
      <c r="F287" s="42"/>
      <c r="G287" s="30"/>
      <c r="H287" s="25"/>
      <c r="I287" s="43"/>
      <c r="J287" s="25"/>
      <c r="K287" s="25"/>
      <c r="L287" s="44"/>
      <c r="M287" s="44"/>
      <c r="N287" s="44"/>
      <c r="O287" s="42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</row>
    <row r="288" spans="1:63" ht="14.25" customHeight="1" x14ac:dyDescent="0.25">
      <c r="A288" s="41"/>
      <c r="B288" s="42"/>
      <c r="C288" s="42"/>
      <c r="D288" s="35"/>
      <c r="E288" s="25"/>
      <c r="F288" s="42"/>
      <c r="G288" s="30"/>
      <c r="H288" s="25"/>
      <c r="I288" s="43"/>
      <c r="J288" s="25"/>
      <c r="K288" s="25"/>
      <c r="L288" s="44"/>
      <c r="M288" s="44"/>
      <c r="N288" s="44"/>
      <c r="O288" s="42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</row>
    <row r="289" spans="1:63" ht="14.25" customHeight="1" x14ac:dyDescent="0.25">
      <c r="A289" s="41"/>
      <c r="B289" s="42"/>
      <c r="C289" s="42"/>
      <c r="D289" s="35"/>
      <c r="E289" s="25"/>
      <c r="F289" s="42"/>
      <c r="G289" s="30"/>
      <c r="H289" s="25"/>
      <c r="I289" s="43"/>
      <c r="J289" s="25"/>
      <c r="K289" s="25"/>
      <c r="L289" s="44"/>
      <c r="M289" s="44"/>
      <c r="N289" s="44"/>
      <c r="O289" s="42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</row>
    <row r="290" spans="1:63" ht="14.25" customHeight="1" x14ac:dyDescent="0.25">
      <c r="A290" s="41"/>
      <c r="B290" s="42"/>
      <c r="C290" s="42"/>
      <c r="D290" s="35"/>
      <c r="E290" s="25"/>
      <c r="F290" s="42"/>
      <c r="G290" s="30"/>
      <c r="H290" s="25"/>
      <c r="I290" s="43"/>
      <c r="J290" s="25"/>
      <c r="K290" s="25"/>
      <c r="L290" s="44"/>
      <c r="M290" s="44"/>
      <c r="N290" s="44"/>
      <c r="O290" s="42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</row>
    <row r="291" spans="1:63" ht="14.25" customHeight="1" x14ac:dyDescent="0.25">
      <c r="A291" s="41"/>
      <c r="B291" s="42"/>
      <c r="C291" s="42"/>
      <c r="D291" s="35"/>
      <c r="E291" s="25"/>
      <c r="F291" s="42"/>
      <c r="G291" s="30"/>
      <c r="H291" s="25"/>
      <c r="I291" s="43"/>
      <c r="J291" s="25"/>
      <c r="K291" s="25"/>
      <c r="L291" s="44"/>
      <c r="M291" s="44"/>
      <c r="N291" s="44"/>
      <c r="O291" s="42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</row>
    <row r="292" spans="1:63" ht="14.25" customHeight="1" x14ac:dyDescent="0.25">
      <c r="A292" s="41"/>
      <c r="B292" s="42"/>
      <c r="C292" s="42"/>
      <c r="D292" s="35"/>
      <c r="E292" s="25"/>
      <c r="F292" s="42"/>
      <c r="G292" s="30"/>
      <c r="H292" s="25"/>
      <c r="I292" s="43"/>
      <c r="J292" s="25"/>
      <c r="K292" s="25"/>
      <c r="L292" s="44"/>
      <c r="M292" s="44"/>
      <c r="N292" s="44"/>
      <c r="O292" s="42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</row>
    <row r="293" spans="1:63" ht="14.25" customHeight="1" x14ac:dyDescent="0.25">
      <c r="A293" s="41"/>
      <c r="B293" s="42"/>
      <c r="C293" s="42"/>
      <c r="D293" s="35"/>
      <c r="E293" s="25"/>
      <c r="F293" s="42"/>
      <c r="G293" s="30"/>
      <c r="H293" s="25"/>
      <c r="I293" s="43"/>
      <c r="J293" s="25"/>
      <c r="K293" s="25"/>
      <c r="L293" s="44"/>
      <c r="M293" s="44"/>
      <c r="N293" s="44"/>
      <c r="O293" s="42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</row>
    <row r="294" spans="1:63" ht="14.25" customHeight="1" x14ac:dyDescent="0.25">
      <c r="A294" s="41"/>
      <c r="B294" s="42"/>
      <c r="C294" s="42"/>
      <c r="D294" s="35"/>
      <c r="E294" s="25"/>
      <c r="F294" s="42"/>
      <c r="G294" s="30"/>
      <c r="H294" s="25"/>
      <c r="I294" s="43"/>
      <c r="J294" s="25"/>
      <c r="K294" s="25"/>
      <c r="L294" s="44"/>
      <c r="M294" s="44"/>
      <c r="N294" s="44"/>
      <c r="O294" s="42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</row>
    <row r="295" spans="1:63" ht="14.25" customHeight="1" x14ac:dyDescent="0.25">
      <c r="A295" s="41"/>
      <c r="B295" s="42"/>
      <c r="C295" s="42"/>
      <c r="D295" s="35"/>
      <c r="E295" s="25"/>
      <c r="F295" s="42"/>
      <c r="G295" s="30"/>
      <c r="H295" s="25"/>
      <c r="I295" s="43"/>
      <c r="J295" s="25"/>
      <c r="K295" s="25"/>
      <c r="L295" s="44"/>
      <c r="M295" s="44"/>
      <c r="N295" s="44"/>
      <c r="O295" s="42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</row>
    <row r="296" spans="1:63" ht="14.25" customHeight="1" x14ac:dyDescent="0.25">
      <c r="A296" s="41"/>
      <c r="B296" s="42"/>
      <c r="C296" s="42"/>
      <c r="D296" s="35"/>
      <c r="E296" s="25"/>
      <c r="F296" s="42"/>
      <c r="G296" s="30"/>
      <c r="H296" s="25"/>
      <c r="I296" s="43"/>
      <c r="J296" s="25"/>
      <c r="K296" s="25"/>
      <c r="L296" s="44"/>
      <c r="M296" s="44"/>
      <c r="N296" s="44"/>
      <c r="O296" s="42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</row>
    <row r="297" spans="1:63" ht="14.25" customHeight="1" x14ac:dyDescent="0.25">
      <c r="A297" s="41"/>
      <c r="B297" s="42"/>
      <c r="C297" s="42"/>
      <c r="D297" s="35"/>
      <c r="E297" s="25"/>
      <c r="F297" s="42"/>
      <c r="G297" s="30"/>
      <c r="H297" s="25"/>
      <c r="I297" s="43"/>
      <c r="J297" s="25"/>
      <c r="K297" s="25"/>
      <c r="L297" s="44"/>
      <c r="M297" s="44"/>
      <c r="N297" s="44"/>
      <c r="O297" s="42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</row>
    <row r="298" spans="1:63" ht="14.25" customHeight="1" x14ac:dyDescent="0.25">
      <c r="A298" s="41"/>
      <c r="B298" s="42"/>
      <c r="C298" s="42"/>
      <c r="D298" s="35"/>
      <c r="E298" s="25"/>
      <c r="F298" s="42"/>
      <c r="G298" s="30"/>
      <c r="H298" s="25"/>
      <c r="I298" s="43"/>
      <c r="J298" s="25"/>
      <c r="K298" s="25"/>
      <c r="L298" s="44"/>
      <c r="M298" s="44"/>
      <c r="N298" s="44"/>
      <c r="O298" s="42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</row>
    <row r="299" spans="1:63" ht="14.25" customHeight="1" x14ac:dyDescent="0.25">
      <c r="A299" s="41"/>
      <c r="B299" s="42"/>
      <c r="C299" s="42"/>
      <c r="D299" s="35"/>
      <c r="E299" s="25"/>
      <c r="F299" s="42"/>
      <c r="G299" s="30"/>
      <c r="H299" s="25"/>
      <c r="I299" s="43"/>
      <c r="J299" s="25"/>
      <c r="K299" s="25"/>
      <c r="L299" s="44"/>
      <c r="M299" s="44"/>
      <c r="N299" s="44"/>
      <c r="O299" s="42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</row>
    <row r="300" spans="1:63" ht="14.25" customHeight="1" x14ac:dyDescent="0.25">
      <c r="A300" s="41"/>
      <c r="B300" s="42"/>
      <c r="C300" s="42"/>
      <c r="D300" s="35"/>
      <c r="E300" s="25"/>
      <c r="F300" s="42"/>
      <c r="G300" s="30"/>
      <c r="H300" s="25"/>
      <c r="I300" s="43"/>
      <c r="J300" s="25"/>
      <c r="K300" s="25"/>
      <c r="L300" s="44"/>
      <c r="M300" s="44"/>
      <c r="N300" s="44"/>
      <c r="O300" s="42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</row>
    <row r="301" spans="1:63" ht="14.25" customHeight="1" x14ac:dyDescent="0.25">
      <c r="A301" s="41"/>
      <c r="B301" s="42"/>
      <c r="C301" s="42"/>
      <c r="D301" s="35"/>
      <c r="E301" s="25"/>
      <c r="F301" s="42"/>
      <c r="G301" s="30"/>
      <c r="H301" s="25"/>
      <c r="I301" s="43"/>
      <c r="J301" s="25"/>
      <c r="K301" s="25"/>
      <c r="L301" s="44"/>
      <c r="M301" s="44"/>
      <c r="N301" s="44"/>
      <c r="O301" s="42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</row>
    <row r="302" spans="1:63" ht="14.25" customHeight="1" x14ac:dyDescent="0.25">
      <c r="A302" s="41"/>
      <c r="B302" s="42"/>
      <c r="C302" s="42"/>
      <c r="D302" s="35"/>
      <c r="E302" s="25"/>
      <c r="F302" s="42"/>
      <c r="G302" s="30"/>
      <c r="H302" s="25"/>
      <c r="I302" s="43"/>
      <c r="J302" s="25"/>
      <c r="K302" s="25"/>
      <c r="L302" s="44"/>
      <c r="M302" s="44"/>
      <c r="N302" s="44"/>
      <c r="O302" s="42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</row>
    <row r="303" spans="1:63" ht="14.25" customHeight="1" x14ac:dyDescent="0.25">
      <c r="A303" s="41"/>
      <c r="B303" s="42"/>
      <c r="C303" s="42"/>
      <c r="D303" s="35"/>
      <c r="E303" s="25"/>
      <c r="F303" s="42"/>
      <c r="G303" s="30"/>
      <c r="H303" s="25"/>
      <c r="I303" s="43"/>
      <c r="J303" s="25"/>
      <c r="K303" s="25"/>
      <c r="L303" s="44"/>
      <c r="M303" s="44"/>
      <c r="N303" s="44"/>
      <c r="O303" s="42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</row>
    <row r="304" spans="1:63" ht="14.25" customHeight="1" x14ac:dyDescent="0.25">
      <c r="A304" s="41"/>
      <c r="B304" s="42"/>
      <c r="C304" s="42"/>
      <c r="D304" s="35"/>
      <c r="E304" s="25"/>
      <c r="F304" s="42"/>
      <c r="G304" s="30"/>
      <c r="H304" s="25"/>
      <c r="I304" s="43"/>
      <c r="J304" s="25"/>
      <c r="K304" s="25"/>
      <c r="L304" s="44"/>
      <c r="M304" s="44"/>
      <c r="N304" s="44"/>
      <c r="O304" s="42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</row>
    <row r="305" spans="1:63" ht="14.25" customHeight="1" x14ac:dyDescent="0.25">
      <c r="A305" s="41"/>
      <c r="B305" s="42"/>
      <c r="C305" s="42"/>
      <c r="D305" s="35"/>
      <c r="E305" s="25"/>
      <c r="F305" s="42"/>
      <c r="G305" s="30"/>
      <c r="H305" s="25"/>
      <c r="I305" s="43"/>
      <c r="J305" s="25"/>
      <c r="K305" s="25"/>
      <c r="L305" s="44"/>
      <c r="M305" s="44"/>
      <c r="N305" s="44"/>
      <c r="O305" s="42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</row>
    <row r="306" spans="1:63" ht="14.25" customHeight="1" x14ac:dyDescent="0.25">
      <c r="A306" s="41"/>
      <c r="B306" s="42"/>
      <c r="C306" s="42"/>
      <c r="D306" s="35"/>
      <c r="E306" s="25"/>
      <c r="F306" s="42"/>
      <c r="G306" s="30"/>
      <c r="H306" s="25"/>
      <c r="I306" s="43"/>
      <c r="J306" s="25"/>
      <c r="K306" s="25"/>
      <c r="L306" s="44"/>
      <c r="M306" s="44"/>
      <c r="N306" s="44"/>
      <c r="O306" s="42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</row>
    <row r="307" spans="1:63" ht="14.25" customHeight="1" x14ac:dyDescent="0.25">
      <c r="A307" s="41"/>
      <c r="B307" s="42"/>
      <c r="C307" s="42"/>
      <c r="D307" s="35"/>
      <c r="E307" s="25"/>
      <c r="F307" s="42"/>
      <c r="G307" s="30"/>
      <c r="H307" s="25"/>
      <c r="I307" s="43"/>
      <c r="J307" s="25"/>
      <c r="K307" s="25"/>
      <c r="L307" s="44"/>
      <c r="M307" s="44"/>
      <c r="N307" s="44"/>
      <c r="O307" s="42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</row>
    <row r="308" spans="1:63" ht="14.25" customHeight="1" x14ac:dyDescent="0.25">
      <c r="A308" s="41"/>
      <c r="B308" s="42"/>
      <c r="C308" s="42"/>
      <c r="D308" s="35"/>
      <c r="E308" s="25"/>
      <c r="F308" s="42"/>
      <c r="G308" s="30"/>
      <c r="H308" s="25"/>
      <c r="I308" s="43"/>
      <c r="J308" s="25"/>
      <c r="K308" s="25"/>
      <c r="L308" s="44"/>
      <c r="M308" s="44"/>
      <c r="N308" s="44"/>
      <c r="O308" s="42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</row>
    <row r="309" spans="1:63" ht="14.25" customHeight="1" x14ac:dyDescent="0.25">
      <c r="A309" s="41"/>
      <c r="B309" s="42"/>
      <c r="C309" s="42"/>
      <c r="D309" s="35"/>
      <c r="E309" s="25"/>
      <c r="F309" s="42"/>
      <c r="G309" s="30"/>
      <c r="H309" s="25"/>
      <c r="I309" s="43"/>
      <c r="J309" s="25"/>
      <c r="K309" s="25"/>
      <c r="L309" s="44"/>
      <c r="M309" s="44"/>
      <c r="N309" s="44"/>
      <c r="O309" s="42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</row>
    <row r="310" spans="1:63" ht="14.25" customHeight="1" x14ac:dyDescent="0.25">
      <c r="A310" s="41"/>
      <c r="B310" s="42"/>
      <c r="C310" s="42"/>
      <c r="D310" s="35"/>
      <c r="E310" s="25"/>
      <c r="F310" s="42"/>
      <c r="G310" s="30"/>
      <c r="H310" s="25"/>
      <c r="I310" s="43"/>
      <c r="J310" s="25"/>
      <c r="K310" s="25"/>
      <c r="L310" s="44"/>
      <c r="M310" s="44"/>
      <c r="N310" s="44"/>
      <c r="O310" s="42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</row>
    <row r="311" spans="1:63" ht="14.25" customHeight="1" x14ac:dyDescent="0.25">
      <c r="A311" s="41"/>
      <c r="B311" s="42"/>
      <c r="C311" s="42"/>
      <c r="D311" s="35"/>
      <c r="E311" s="25"/>
      <c r="F311" s="42"/>
      <c r="G311" s="30"/>
      <c r="H311" s="25"/>
      <c r="I311" s="43"/>
      <c r="J311" s="25"/>
      <c r="K311" s="25"/>
      <c r="L311" s="44"/>
      <c r="M311" s="44"/>
      <c r="N311" s="44"/>
      <c r="O311" s="42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</row>
    <row r="312" spans="1:63" ht="14.25" customHeight="1" x14ac:dyDescent="0.25">
      <c r="A312" s="41"/>
      <c r="B312" s="42"/>
      <c r="C312" s="42"/>
      <c r="D312" s="35"/>
      <c r="E312" s="25"/>
      <c r="F312" s="42"/>
      <c r="G312" s="30"/>
      <c r="H312" s="25"/>
      <c r="I312" s="43"/>
      <c r="J312" s="25"/>
      <c r="K312" s="25"/>
      <c r="L312" s="44"/>
      <c r="M312" s="44"/>
      <c r="N312" s="44"/>
      <c r="O312" s="42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</row>
    <row r="313" spans="1:63" ht="14.25" customHeight="1" x14ac:dyDescent="0.25">
      <c r="A313" s="41"/>
      <c r="B313" s="42"/>
      <c r="C313" s="42"/>
      <c r="D313" s="35"/>
      <c r="E313" s="25"/>
      <c r="F313" s="42"/>
      <c r="G313" s="30"/>
      <c r="H313" s="25"/>
      <c r="I313" s="43"/>
      <c r="J313" s="25"/>
      <c r="K313" s="25"/>
      <c r="L313" s="44"/>
      <c r="M313" s="44"/>
      <c r="N313" s="44"/>
      <c r="O313" s="42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</row>
    <row r="314" spans="1:63" ht="14.25" customHeight="1" x14ac:dyDescent="0.25">
      <c r="A314" s="41"/>
      <c r="B314" s="42"/>
      <c r="C314" s="42"/>
      <c r="D314" s="35"/>
      <c r="E314" s="25"/>
      <c r="F314" s="42"/>
      <c r="G314" s="30"/>
      <c r="H314" s="25"/>
      <c r="I314" s="43"/>
      <c r="J314" s="25"/>
      <c r="K314" s="25"/>
      <c r="L314" s="44"/>
      <c r="M314" s="44"/>
      <c r="N314" s="44"/>
      <c r="O314" s="42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</row>
    <row r="315" spans="1:63" ht="14.25" customHeight="1" x14ac:dyDescent="0.25">
      <c r="A315" s="41"/>
      <c r="B315" s="42"/>
      <c r="C315" s="42"/>
      <c r="D315" s="35"/>
      <c r="E315" s="25"/>
      <c r="F315" s="42"/>
      <c r="G315" s="30"/>
      <c r="H315" s="25"/>
      <c r="I315" s="43"/>
      <c r="J315" s="25"/>
      <c r="K315" s="25"/>
      <c r="L315" s="44"/>
      <c r="M315" s="44"/>
      <c r="N315" s="44"/>
      <c r="O315" s="42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</row>
    <row r="316" spans="1:63" ht="14.25" customHeight="1" x14ac:dyDescent="0.25">
      <c r="A316" s="41"/>
      <c r="B316" s="42"/>
      <c r="C316" s="42"/>
      <c r="D316" s="35"/>
      <c r="E316" s="25"/>
      <c r="F316" s="42"/>
      <c r="G316" s="30"/>
      <c r="H316" s="25"/>
      <c r="I316" s="43"/>
      <c r="J316" s="25"/>
      <c r="K316" s="25"/>
      <c r="L316" s="44"/>
      <c r="M316" s="44"/>
      <c r="N316" s="44"/>
      <c r="O316" s="42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</row>
    <row r="317" spans="1:63" ht="14.25" customHeight="1" x14ac:dyDescent="0.25">
      <c r="A317" s="41"/>
      <c r="B317" s="42"/>
      <c r="C317" s="42"/>
      <c r="D317" s="35"/>
      <c r="E317" s="25"/>
      <c r="F317" s="42"/>
      <c r="G317" s="30"/>
      <c r="H317" s="25"/>
      <c r="I317" s="43"/>
      <c r="J317" s="25"/>
      <c r="K317" s="25"/>
      <c r="L317" s="44"/>
      <c r="M317" s="44"/>
      <c r="N317" s="44"/>
      <c r="O317" s="42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</row>
    <row r="318" spans="1:63" ht="14.25" customHeight="1" x14ac:dyDescent="0.25">
      <c r="A318" s="41"/>
      <c r="B318" s="42"/>
      <c r="C318" s="42"/>
      <c r="D318" s="35"/>
      <c r="E318" s="25"/>
      <c r="F318" s="42"/>
      <c r="G318" s="30"/>
      <c r="H318" s="25"/>
      <c r="I318" s="43"/>
      <c r="J318" s="25"/>
      <c r="K318" s="25"/>
      <c r="L318" s="44"/>
      <c r="M318" s="44"/>
      <c r="N318" s="44"/>
      <c r="O318" s="42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</row>
    <row r="319" spans="1:63" ht="14.25" customHeight="1" x14ac:dyDescent="0.25">
      <c r="A319" s="41"/>
      <c r="B319" s="42"/>
      <c r="C319" s="42"/>
      <c r="D319" s="35"/>
      <c r="E319" s="25"/>
      <c r="F319" s="42"/>
      <c r="G319" s="30"/>
      <c r="H319" s="25"/>
      <c r="I319" s="43"/>
      <c r="J319" s="25"/>
      <c r="K319" s="25"/>
      <c r="L319" s="44"/>
      <c r="M319" s="44"/>
      <c r="N319" s="44"/>
      <c r="O319" s="42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</row>
    <row r="320" spans="1:63" ht="14.25" customHeight="1" x14ac:dyDescent="0.25">
      <c r="A320" s="41"/>
      <c r="B320" s="42"/>
      <c r="C320" s="42"/>
      <c r="D320" s="35"/>
      <c r="E320" s="25"/>
      <c r="F320" s="42"/>
      <c r="G320" s="30"/>
      <c r="H320" s="25"/>
      <c r="I320" s="43"/>
      <c r="J320" s="25"/>
      <c r="K320" s="25"/>
      <c r="L320" s="44"/>
      <c r="M320" s="44"/>
      <c r="N320" s="44"/>
      <c r="O320" s="42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</row>
    <row r="321" spans="1:63" ht="14.25" customHeight="1" x14ac:dyDescent="0.25">
      <c r="A321" s="41"/>
      <c r="B321" s="42"/>
      <c r="C321" s="42"/>
      <c r="D321" s="35"/>
      <c r="E321" s="25"/>
      <c r="F321" s="42"/>
      <c r="G321" s="30"/>
      <c r="H321" s="25"/>
      <c r="I321" s="43"/>
      <c r="J321" s="25"/>
      <c r="K321" s="25"/>
      <c r="L321" s="44"/>
      <c r="M321" s="44"/>
      <c r="N321" s="44"/>
      <c r="O321" s="42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</row>
    <row r="322" spans="1:63" ht="14.25" customHeight="1" x14ac:dyDescent="0.25">
      <c r="A322" s="41"/>
      <c r="B322" s="42"/>
      <c r="C322" s="42"/>
      <c r="D322" s="35"/>
      <c r="E322" s="25"/>
      <c r="F322" s="42"/>
      <c r="G322" s="30"/>
      <c r="H322" s="25"/>
      <c r="I322" s="43"/>
      <c r="J322" s="25"/>
      <c r="K322" s="25"/>
      <c r="L322" s="44"/>
      <c r="M322" s="44"/>
      <c r="N322" s="44"/>
      <c r="O322" s="42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</row>
    <row r="323" spans="1:63" ht="14.25" customHeight="1" x14ac:dyDescent="0.25">
      <c r="A323" s="41"/>
      <c r="B323" s="42"/>
      <c r="C323" s="42"/>
      <c r="D323" s="35"/>
      <c r="E323" s="25"/>
      <c r="F323" s="42"/>
      <c r="G323" s="30"/>
      <c r="H323" s="25"/>
      <c r="I323" s="43"/>
      <c r="J323" s="25"/>
      <c r="K323" s="25"/>
      <c r="L323" s="44"/>
      <c r="M323" s="44"/>
      <c r="N323" s="44"/>
      <c r="O323" s="42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</row>
    <row r="324" spans="1:63" ht="14.25" customHeight="1" x14ac:dyDescent="0.25">
      <c r="A324" s="41"/>
      <c r="B324" s="42"/>
      <c r="C324" s="42"/>
      <c r="D324" s="35"/>
      <c r="E324" s="25"/>
      <c r="F324" s="42"/>
      <c r="G324" s="30"/>
      <c r="H324" s="25"/>
      <c r="I324" s="43"/>
      <c r="J324" s="25"/>
      <c r="K324" s="25"/>
      <c r="L324" s="44"/>
      <c r="M324" s="44"/>
      <c r="N324" s="44"/>
      <c r="O324" s="42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</row>
    <row r="325" spans="1:63" ht="14.25" customHeight="1" x14ac:dyDescent="0.25">
      <c r="A325" s="41"/>
      <c r="B325" s="42"/>
      <c r="C325" s="42"/>
      <c r="D325" s="35"/>
      <c r="E325" s="25"/>
      <c r="F325" s="42"/>
      <c r="G325" s="30"/>
      <c r="H325" s="25"/>
      <c r="I325" s="43"/>
      <c r="J325" s="25"/>
      <c r="K325" s="25"/>
      <c r="L325" s="44"/>
      <c r="M325" s="44"/>
      <c r="N325" s="44"/>
      <c r="O325" s="42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</row>
    <row r="326" spans="1:63" ht="14.25" customHeight="1" x14ac:dyDescent="0.25">
      <c r="A326" s="41"/>
      <c r="B326" s="42"/>
      <c r="C326" s="42"/>
      <c r="D326" s="35"/>
      <c r="E326" s="25"/>
      <c r="F326" s="42"/>
      <c r="G326" s="30"/>
      <c r="H326" s="25"/>
      <c r="I326" s="43"/>
      <c r="J326" s="25"/>
      <c r="K326" s="25"/>
      <c r="L326" s="44"/>
      <c r="M326" s="44"/>
      <c r="N326" s="44"/>
      <c r="O326" s="42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</row>
    <row r="327" spans="1:63" ht="14.25" customHeight="1" x14ac:dyDescent="0.25">
      <c r="A327" s="41"/>
      <c r="B327" s="42"/>
      <c r="C327" s="42"/>
      <c r="D327" s="35"/>
      <c r="E327" s="25"/>
      <c r="F327" s="42"/>
      <c r="G327" s="30"/>
      <c r="H327" s="25"/>
      <c r="I327" s="43"/>
      <c r="J327" s="25"/>
      <c r="K327" s="25"/>
      <c r="L327" s="44"/>
      <c r="M327" s="44"/>
      <c r="N327" s="44"/>
      <c r="O327" s="42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</row>
    <row r="328" spans="1:63" ht="14.25" customHeight="1" x14ac:dyDescent="0.25">
      <c r="A328" s="41"/>
      <c r="B328" s="42"/>
      <c r="C328" s="42"/>
      <c r="D328" s="35"/>
      <c r="E328" s="25"/>
      <c r="F328" s="42"/>
      <c r="G328" s="30"/>
      <c r="H328" s="25"/>
      <c r="I328" s="43"/>
      <c r="J328" s="25"/>
      <c r="K328" s="25"/>
      <c r="L328" s="44"/>
      <c r="M328" s="44"/>
      <c r="N328" s="44"/>
      <c r="O328" s="42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</row>
    <row r="329" spans="1:63" ht="14.25" customHeight="1" x14ac:dyDescent="0.25">
      <c r="A329" s="41"/>
      <c r="B329" s="42"/>
      <c r="C329" s="42"/>
      <c r="D329" s="35"/>
      <c r="E329" s="25"/>
      <c r="F329" s="42"/>
      <c r="G329" s="30"/>
      <c r="H329" s="25"/>
      <c r="I329" s="43"/>
      <c r="J329" s="25"/>
      <c r="K329" s="25"/>
      <c r="L329" s="44"/>
      <c r="M329" s="44"/>
      <c r="N329" s="44"/>
      <c r="O329" s="42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</row>
    <row r="330" spans="1:63" ht="14.25" customHeight="1" x14ac:dyDescent="0.25">
      <c r="A330" s="41"/>
      <c r="B330" s="42"/>
      <c r="C330" s="42"/>
      <c r="D330" s="35"/>
      <c r="E330" s="25"/>
      <c r="F330" s="42"/>
      <c r="G330" s="30"/>
      <c r="H330" s="25"/>
      <c r="I330" s="43"/>
      <c r="J330" s="25"/>
      <c r="K330" s="25"/>
      <c r="L330" s="44"/>
      <c r="M330" s="44"/>
      <c r="N330" s="44"/>
      <c r="O330" s="42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</row>
    <row r="331" spans="1:63" ht="14.25" customHeight="1" x14ac:dyDescent="0.25">
      <c r="A331" s="41"/>
      <c r="B331" s="42"/>
      <c r="C331" s="42"/>
      <c r="D331" s="35"/>
      <c r="E331" s="25"/>
      <c r="F331" s="42"/>
      <c r="G331" s="30"/>
      <c r="H331" s="25"/>
      <c r="I331" s="43"/>
      <c r="J331" s="25"/>
      <c r="K331" s="25"/>
      <c r="L331" s="44"/>
      <c r="M331" s="44"/>
      <c r="N331" s="44"/>
      <c r="O331" s="42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</row>
    <row r="332" spans="1:63" ht="14.25" customHeight="1" x14ac:dyDescent="0.25">
      <c r="A332" s="41"/>
      <c r="B332" s="42"/>
      <c r="C332" s="42"/>
      <c r="D332" s="35"/>
      <c r="E332" s="25"/>
      <c r="F332" s="42"/>
      <c r="G332" s="30"/>
      <c r="H332" s="25"/>
      <c r="I332" s="43"/>
      <c r="J332" s="25"/>
      <c r="K332" s="25"/>
      <c r="L332" s="44"/>
      <c r="M332" s="44"/>
      <c r="N332" s="44"/>
      <c r="O332" s="42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</row>
    <row r="333" spans="1:63" ht="14.25" customHeight="1" x14ac:dyDescent="0.25">
      <c r="A333" s="41"/>
      <c r="B333" s="42"/>
      <c r="C333" s="42"/>
      <c r="D333" s="35"/>
      <c r="E333" s="25"/>
      <c r="F333" s="42"/>
      <c r="G333" s="30"/>
      <c r="H333" s="25"/>
      <c r="I333" s="43"/>
      <c r="J333" s="25"/>
      <c r="K333" s="25"/>
      <c r="L333" s="44"/>
      <c r="M333" s="44"/>
      <c r="N333" s="44"/>
      <c r="O333" s="42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</row>
    <row r="334" spans="1:63" ht="14.25" customHeight="1" x14ac:dyDescent="0.25">
      <c r="A334" s="41"/>
      <c r="B334" s="42"/>
      <c r="C334" s="42"/>
      <c r="D334" s="35"/>
      <c r="E334" s="25"/>
      <c r="F334" s="42"/>
      <c r="G334" s="30"/>
      <c r="H334" s="25"/>
      <c r="I334" s="43"/>
      <c r="J334" s="25"/>
      <c r="K334" s="25"/>
      <c r="L334" s="44"/>
      <c r="M334" s="44"/>
      <c r="N334" s="44"/>
      <c r="O334" s="42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</row>
    <row r="335" spans="1:63" ht="14.25" customHeight="1" x14ac:dyDescent="0.25">
      <c r="A335" s="41"/>
      <c r="B335" s="42"/>
      <c r="C335" s="42"/>
      <c r="D335" s="35"/>
      <c r="E335" s="25"/>
      <c r="F335" s="42"/>
      <c r="G335" s="30"/>
      <c r="H335" s="25"/>
      <c r="I335" s="43"/>
      <c r="J335" s="25"/>
      <c r="K335" s="25"/>
      <c r="L335" s="44"/>
      <c r="M335" s="44"/>
      <c r="N335" s="44"/>
      <c r="O335" s="42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</row>
    <row r="336" spans="1:63" ht="14.25" customHeight="1" x14ac:dyDescent="0.25">
      <c r="A336" s="41"/>
      <c r="B336" s="42"/>
      <c r="C336" s="42"/>
      <c r="D336" s="35"/>
      <c r="E336" s="25"/>
      <c r="F336" s="42"/>
      <c r="G336" s="30"/>
      <c r="H336" s="25"/>
      <c r="I336" s="43"/>
      <c r="J336" s="25"/>
      <c r="K336" s="25"/>
      <c r="L336" s="44"/>
      <c r="M336" s="44"/>
      <c r="N336" s="44"/>
      <c r="O336" s="42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</row>
    <row r="337" spans="1:63" ht="14.25" customHeight="1" x14ac:dyDescent="0.25">
      <c r="A337" s="41"/>
      <c r="B337" s="42"/>
      <c r="C337" s="42"/>
      <c r="D337" s="35"/>
      <c r="E337" s="25"/>
      <c r="F337" s="42"/>
      <c r="G337" s="30"/>
      <c r="H337" s="25"/>
      <c r="I337" s="43"/>
      <c r="J337" s="25"/>
      <c r="K337" s="25"/>
      <c r="L337" s="44"/>
      <c r="M337" s="44"/>
      <c r="N337" s="44"/>
      <c r="O337" s="42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</row>
    <row r="338" spans="1:63" ht="14.25" customHeight="1" x14ac:dyDescent="0.25">
      <c r="A338" s="41"/>
      <c r="B338" s="42"/>
      <c r="C338" s="42"/>
      <c r="D338" s="35"/>
      <c r="E338" s="25"/>
      <c r="F338" s="42"/>
      <c r="G338" s="30"/>
      <c r="H338" s="25"/>
      <c r="I338" s="43"/>
      <c r="J338" s="25"/>
      <c r="K338" s="25"/>
      <c r="L338" s="44"/>
      <c r="M338" s="44"/>
      <c r="N338" s="44"/>
      <c r="O338" s="42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</row>
    <row r="339" spans="1:63" ht="14.25" customHeight="1" x14ac:dyDescent="0.25">
      <c r="A339" s="41"/>
      <c r="B339" s="42"/>
      <c r="C339" s="42"/>
      <c r="D339" s="35"/>
      <c r="E339" s="25"/>
      <c r="F339" s="42"/>
      <c r="G339" s="30"/>
      <c r="H339" s="25"/>
      <c r="I339" s="43"/>
      <c r="J339" s="25"/>
      <c r="K339" s="25"/>
      <c r="L339" s="44"/>
      <c r="M339" s="44"/>
      <c r="N339" s="44"/>
      <c r="O339" s="42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</row>
    <row r="340" spans="1:63" ht="14.25" customHeight="1" x14ac:dyDescent="0.25">
      <c r="A340" s="41"/>
      <c r="B340" s="42"/>
      <c r="C340" s="42"/>
      <c r="D340" s="35"/>
      <c r="E340" s="25"/>
      <c r="F340" s="42"/>
      <c r="G340" s="30"/>
      <c r="H340" s="25"/>
      <c r="I340" s="43"/>
      <c r="J340" s="25"/>
      <c r="K340" s="25"/>
      <c r="L340" s="44"/>
      <c r="M340" s="44"/>
      <c r="N340" s="44"/>
      <c r="O340" s="42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</row>
    <row r="341" spans="1:63" ht="14.25" customHeight="1" x14ac:dyDescent="0.25">
      <c r="A341" s="41"/>
      <c r="B341" s="42"/>
      <c r="C341" s="42"/>
      <c r="D341" s="35"/>
      <c r="E341" s="25"/>
      <c r="F341" s="42"/>
      <c r="G341" s="30"/>
      <c r="H341" s="25"/>
      <c r="I341" s="43"/>
      <c r="J341" s="25"/>
      <c r="K341" s="25"/>
      <c r="L341" s="44"/>
      <c r="M341" s="44"/>
      <c r="N341" s="44"/>
      <c r="O341" s="42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</row>
    <row r="342" spans="1:63" ht="14.25" customHeight="1" x14ac:dyDescent="0.25">
      <c r="A342" s="41"/>
      <c r="B342" s="42"/>
      <c r="C342" s="42"/>
      <c r="D342" s="35"/>
      <c r="E342" s="25"/>
      <c r="F342" s="42"/>
      <c r="G342" s="30"/>
      <c r="H342" s="25"/>
      <c r="I342" s="43"/>
      <c r="J342" s="25"/>
      <c r="K342" s="25"/>
      <c r="L342" s="44"/>
      <c r="M342" s="44"/>
      <c r="N342" s="44"/>
      <c r="O342" s="42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</row>
    <row r="343" spans="1:63" ht="14.25" customHeight="1" x14ac:dyDescent="0.25">
      <c r="A343" s="41"/>
      <c r="B343" s="42"/>
      <c r="C343" s="42"/>
      <c r="D343" s="35"/>
      <c r="E343" s="25"/>
      <c r="F343" s="42"/>
      <c r="G343" s="30"/>
      <c r="H343" s="25"/>
      <c r="I343" s="43"/>
      <c r="J343" s="25"/>
      <c r="K343" s="25"/>
      <c r="L343" s="44"/>
      <c r="M343" s="44"/>
      <c r="N343" s="44"/>
      <c r="O343" s="42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</row>
    <row r="344" spans="1:63" ht="14.25" customHeight="1" x14ac:dyDescent="0.25">
      <c r="A344" s="41"/>
      <c r="B344" s="42"/>
      <c r="C344" s="42"/>
      <c r="D344" s="35"/>
      <c r="E344" s="25"/>
      <c r="F344" s="42"/>
      <c r="G344" s="30"/>
      <c r="H344" s="25"/>
      <c r="I344" s="43"/>
      <c r="J344" s="25"/>
      <c r="K344" s="25"/>
      <c r="L344" s="44"/>
      <c r="M344" s="44"/>
      <c r="N344" s="44"/>
      <c r="O344" s="42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</row>
    <row r="345" spans="1:63" ht="14.25" customHeight="1" x14ac:dyDescent="0.25">
      <c r="A345" s="41"/>
      <c r="B345" s="42"/>
      <c r="C345" s="42"/>
      <c r="D345" s="35"/>
      <c r="E345" s="25"/>
      <c r="F345" s="42"/>
      <c r="G345" s="30"/>
      <c r="H345" s="25"/>
      <c r="I345" s="43"/>
      <c r="J345" s="25"/>
      <c r="K345" s="25"/>
      <c r="L345" s="44"/>
      <c r="M345" s="44"/>
      <c r="N345" s="44"/>
      <c r="O345" s="42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</row>
    <row r="346" spans="1:63" ht="14.25" customHeight="1" x14ac:dyDescent="0.25">
      <c r="A346" s="41"/>
      <c r="B346" s="42"/>
      <c r="C346" s="42"/>
      <c r="D346" s="35"/>
      <c r="E346" s="25"/>
      <c r="F346" s="42"/>
      <c r="G346" s="30"/>
      <c r="H346" s="25"/>
      <c r="I346" s="43"/>
      <c r="J346" s="25"/>
      <c r="K346" s="25"/>
      <c r="L346" s="44"/>
      <c r="M346" s="44"/>
      <c r="N346" s="44"/>
      <c r="O346" s="42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</row>
    <row r="347" spans="1:63" ht="14.25" customHeight="1" x14ac:dyDescent="0.25">
      <c r="A347" s="41"/>
      <c r="B347" s="42"/>
      <c r="C347" s="42"/>
      <c r="D347" s="35"/>
      <c r="E347" s="25"/>
      <c r="F347" s="42"/>
      <c r="G347" s="30"/>
      <c r="H347" s="25"/>
      <c r="I347" s="43"/>
      <c r="J347" s="25"/>
      <c r="K347" s="25"/>
      <c r="L347" s="44"/>
      <c r="M347" s="44"/>
      <c r="N347" s="44"/>
      <c r="O347" s="42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</row>
    <row r="348" spans="1:63" ht="14.25" customHeight="1" x14ac:dyDescent="0.25">
      <c r="A348" s="41"/>
      <c r="B348" s="42"/>
      <c r="C348" s="42"/>
      <c r="D348" s="35"/>
      <c r="E348" s="25"/>
      <c r="F348" s="42"/>
      <c r="G348" s="30"/>
      <c r="H348" s="25"/>
      <c r="I348" s="43"/>
      <c r="J348" s="25"/>
      <c r="K348" s="25"/>
      <c r="L348" s="44"/>
      <c r="M348" s="44"/>
      <c r="N348" s="44"/>
      <c r="O348" s="42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</row>
    <row r="349" spans="1:63" ht="14.25" customHeight="1" x14ac:dyDescent="0.25">
      <c r="A349" s="41"/>
      <c r="B349" s="42"/>
      <c r="C349" s="42"/>
      <c r="D349" s="35"/>
      <c r="E349" s="25"/>
      <c r="F349" s="42"/>
      <c r="G349" s="30"/>
      <c r="H349" s="25"/>
      <c r="I349" s="43"/>
      <c r="J349" s="25"/>
      <c r="K349" s="25"/>
      <c r="L349" s="44"/>
      <c r="M349" s="44"/>
      <c r="N349" s="44"/>
      <c r="O349" s="42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</row>
    <row r="350" spans="1:63" ht="14.25" customHeight="1" x14ac:dyDescent="0.25">
      <c r="A350" s="41"/>
      <c r="B350" s="42"/>
      <c r="C350" s="42"/>
      <c r="D350" s="35"/>
      <c r="E350" s="25"/>
      <c r="F350" s="42"/>
      <c r="G350" s="30"/>
      <c r="H350" s="25"/>
      <c r="I350" s="43"/>
      <c r="J350" s="25"/>
      <c r="K350" s="25"/>
      <c r="L350" s="44"/>
      <c r="M350" s="44"/>
      <c r="N350" s="44"/>
      <c r="O350" s="42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</row>
    <row r="351" spans="1:63" ht="14.25" customHeight="1" x14ac:dyDescent="0.25">
      <c r="A351" s="41"/>
      <c r="B351" s="42"/>
      <c r="C351" s="42"/>
      <c r="D351" s="35"/>
      <c r="E351" s="25"/>
      <c r="F351" s="42"/>
      <c r="G351" s="30"/>
      <c r="H351" s="25"/>
      <c r="I351" s="43"/>
      <c r="J351" s="25"/>
      <c r="K351" s="25"/>
      <c r="L351" s="44"/>
      <c r="M351" s="44"/>
      <c r="N351" s="44"/>
      <c r="O351" s="42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</row>
    <row r="352" spans="1:63" ht="14.25" customHeight="1" x14ac:dyDescent="0.25">
      <c r="A352" s="41"/>
      <c r="B352" s="42"/>
      <c r="C352" s="42"/>
      <c r="D352" s="35"/>
      <c r="E352" s="25"/>
      <c r="F352" s="42"/>
      <c r="G352" s="30"/>
      <c r="H352" s="25"/>
      <c r="I352" s="43"/>
      <c r="J352" s="25"/>
      <c r="K352" s="25"/>
      <c r="L352" s="44"/>
      <c r="M352" s="44"/>
      <c r="N352" s="44"/>
      <c r="O352" s="42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</row>
    <row r="353" spans="1:63" ht="14.25" customHeight="1" x14ac:dyDescent="0.25">
      <c r="A353" s="41"/>
      <c r="B353" s="42"/>
      <c r="C353" s="42"/>
      <c r="D353" s="35"/>
      <c r="E353" s="25"/>
      <c r="F353" s="42"/>
      <c r="G353" s="30"/>
      <c r="H353" s="25"/>
      <c r="I353" s="43"/>
      <c r="J353" s="25"/>
      <c r="K353" s="25"/>
      <c r="L353" s="44"/>
      <c r="M353" s="44"/>
      <c r="N353" s="44"/>
      <c r="O353" s="42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</row>
    <row r="354" spans="1:63" ht="14.25" customHeight="1" x14ac:dyDescent="0.25">
      <c r="A354" s="41"/>
      <c r="B354" s="42"/>
      <c r="C354" s="42"/>
      <c r="D354" s="35"/>
      <c r="E354" s="25"/>
      <c r="F354" s="42"/>
      <c r="G354" s="30"/>
      <c r="H354" s="25"/>
      <c r="I354" s="43"/>
      <c r="J354" s="25"/>
      <c r="K354" s="25"/>
      <c r="L354" s="44"/>
      <c r="M354" s="44"/>
      <c r="N354" s="44"/>
      <c r="O354" s="42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</row>
    <row r="355" spans="1:63" ht="14.25" customHeight="1" x14ac:dyDescent="0.25">
      <c r="A355" s="41"/>
      <c r="B355" s="42"/>
      <c r="C355" s="42"/>
      <c r="D355" s="35"/>
      <c r="E355" s="25"/>
      <c r="F355" s="42"/>
      <c r="G355" s="30"/>
      <c r="H355" s="25"/>
      <c r="I355" s="43"/>
      <c r="J355" s="25"/>
      <c r="K355" s="25"/>
      <c r="L355" s="44"/>
      <c r="M355" s="44"/>
      <c r="N355" s="44"/>
      <c r="O355" s="42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</row>
    <row r="356" spans="1:63" ht="14.25" customHeight="1" x14ac:dyDescent="0.25">
      <c r="A356" s="41"/>
      <c r="B356" s="42"/>
      <c r="C356" s="42"/>
      <c r="D356" s="35"/>
      <c r="E356" s="25"/>
      <c r="F356" s="42"/>
      <c r="G356" s="30"/>
      <c r="H356" s="25"/>
      <c r="I356" s="43"/>
      <c r="J356" s="25"/>
      <c r="K356" s="25"/>
      <c r="L356" s="44"/>
      <c r="M356" s="44"/>
      <c r="N356" s="44"/>
      <c r="O356" s="42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</row>
    <row r="357" spans="1:63" ht="14.25" customHeight="1" x14ac:dyDescent="0.25">
      <c r="A357" s="41"/>
      <c r="B357" s="42"/>
      <c r="C357" s="42"/>
      <c r="D357" s="35"/>
      <c r="E357" s="25"/>
      <c r="F357" s="42"/>
      <c r="G357" s="30"/>
      <c r="H357" s="25"/>
      <c r="I357" s="43"/>
      <c r="J357" s="25"/>
      <c r="K357" s="25"/>
      <c r="L357" s="44"/>
      <c r="M357" s="44"/>
      <c r="N357" s="44"/>
      <c r="O357" s="42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</row>
    <row r="358" spans="1:63" ht="14.25" customHeight="1" x14ac:dyDescent="0.25">
      <c r="A358" s="41"/>
      <c r="B358" s="42"/>
      <c r="C358" s="42"/>
      <c r="D358" s="35"/>
      <c r="E358" s="25"/>
      <c r="F358" s="42"/>
      <c r="G358" s="30"/>
      <c r="H358" s="25"/>
      <c r="I358" s="43"/>
      <c r="J358" s="25"/>
      <c r="K358" s="25"/>
      <c r="L358" s="44"/>
      <c r="M358" s="44"/>
      <c r="N358" s="44"/>
      <c r="O358" s="42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</row>
    <row r="359" spans="1:63" ht="14.25" customHeight="1" x14ac:dyDescent="0.25">
      <c r="A359" s="41"/>
      <c r="B359" s="42"/>
      <c r="C359" s="42"/>
      <c r="D359" s="35"/>
      <c r="E359" s="25"/>
      <c r="F359" s="42"/>
      <c r="G359" s="30"/>
      <c r="H359" s="25"/>
      <c r="I359" s="43"/>
      <c r="J359" s="25"/>
      <c r="K359" s="25"/>
      <c r="L359" s="44"/>
      <c r="M359" s="44"/>
      <c r="N359" s="44"/>
      <c r="O359" s="42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</row>
    <row r="360" spans="1:63" ht="14.25" customHeight="1" x14ac:dyDescent="0.25">
      <c r="A360" s="41"/>
      <c r="B360" s="42"/>
      <c r="C360" s="42"/>
      <c r="D360" s="35"/>
      <c r="E360" s="25"/>
      <c r="F360" s="42"/>
      <c r="G360" s="30"/>
      <c r="H360" s="25"/>
      <c r="I360" s="43"/>
      <c r="J360" s="25"/>
      <c r="K360" s="25"/>
      <c r="L360" s="44"/>
      <c r="M360" s="44"/>
      <c r="N360" s="44"/>
      <c r="O360" s="42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</row>
    <row r="361" spans="1:63" ht="14.25" customHeight="1" x14ac:dyDescent="0.25">
      <c r="A361" s="41"/>
      <c r="B361" s="42"/>
      <c r="C361" s="42"/>
      <c r="D361" s="35"/>
      <c r="E361" s="25"/>
      <c r="F361" s="42"/>
      <c r="G361" s="30"/>
      <c r="H361" s="25"/>
      <c r="I361" s="43"/>
      <c r="J361" s="25"/>
      <c r="K361" s="25"/>
      <c r="L361" s="44"/>
      <c r="M361" s="44"/>
      <c r="N361" s="44"/>
      <c r="O361" s="42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</row>
    <row r="362" spans="1:63" ht="14.25" customHeight="1" x14ac:dyDescent="0.25">
      <c r="A362" s="41"/>
      <c r="B362" s="42"/>
      <c r="C362" s="42"/>
      <c r="D362" s="35"/>
      <c r="E362" s="25"/>
      <c r="F362" s="42"/>
      <c r="G362" s="30"/>
      <c r="H362" s="25"/>
      <c r="I362" s="43"/>
      <c r="J362" s="25"/>
      <c r="K362" s="25"/>
      <c r="L362" s="44"/>
      <c r="M362" s="44"/>
      <c r="N362" s="44"/>
      <c r="O362" s="42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</row>
    <row r="363" spans="1:63" ht="14.25" customHeight="1" x14ac:dyDescent="0.25">
      <c r="A363" s="41"/>
      <c r="B363" s="42"/>
      <c r="C363" s="42"/>
      <c r="D363" s="35"/>
      <c r="E363" s="25"/>
      <c r="F363" s="42"/>
      <c r="G363" s="30"/>
      <c r="H363" s="25"/>
      <c r="I363" s="43"/>
      <c r="J363" s="25"/>
      <c r="K363" s="25"/>
      <c r="L363" s="44"/>
      <c r="M363" s="44"/>
      <c r="N363" s="44"/>
      <c r="O363" s="42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</row>
    <row r="364" spans="1:63" ht="14.25" customHeight="1" x14ac:dyDescent="0.25">
      <c r="A364" s="41"/>
      <c r="B364" s="42"/>
      <c r="C364" s="42"/>
      <c r="D364" s="35"/>
      <c r="E364" s="25"/>
      <c r="F364" s="42"/>
      <c r="G364" s="30"/>
      <c r="H364" s="25"/>
      <c r="I364" s="43"/>
      <c r="J364" s="25"/>
      <c r="K364" s="25"/>
      <c r="L364" s="44"/>
      <c r="M364" s="44"/>
      <c r="N364" s="44"/>
      <c r="O364" s="42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</row>
    <row r="365" spans="1:63" ht="14.25" customHeight="1" x14ac:dyDescent="0.25">
      <c r="A365" s="41"/>
      <c r="B365" s="42"/>
      <c r="C365" s="42"/>
      <c r="D365" s="35"/>
      <c r="E365" s="25"/>
      <c r="F365" s="42"/>
      <c r="G365" s="30"/>
      <c r="H365" s="25"/>
      <c r="I365" s="43"/>
      <c r="J365" s="25"/>
      <c r="K365" s="25"/>
      <c r="L365" s="44"/>
      <c r="M365" s="44"/>
      <c r="N365" s="44"/>
      <c r="O365" s="42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</row>
    <row r="366" spans="1:63" ht="14.25" customHeight="1" x14ac:dyDescent="0.25">
      <c r="A366" s="41"/>
      <c r="B366" s="42"/>
      <c r="C366" s="42"/>
      <c r="D366" s="35"/>
      <c r="E366" s="25"/>
      <c r="F366" s="42"/>
      <c r="G366" s="30"/>
      <c r="H366" s="25"/>
      <c r="I366" s="43"/>
      <c r="J366" s="25"/>
      <c r="K366" s="25"/>
      <c r="L366" s="44"/>
      <c r="M366" s="44"/>
      <c r="N366" s="44"/>
      <c r="O366" s="42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</row>
    <row r="367" spans="1:63" ht="14.25" customHeight="1" x14ac:dyDescent="0.25">
      <c r="A367" s="41"/>
      <c r="B367" s="42"/>
      <c r="C367" s="42"/>
      <c r="D367" s="35"/>
      <c r="E367" s="25"/>
      <c r="F367" s="42"/>
      <c r="G367" s="30"/>
      <c r="H367" s="25"/>
      <c r="I367" s="43"/>
      <c r="J367" s="25"/>
      <c r="K367" s="25"/>
      <c r="L367" s="44"/>
      <c r="M367" s="44"/>
      <c r="N367" s="44"/>
      <c r="O367" s="42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</row>
    <row r="368" spans="1:63" ht="14.25" customHeight="1" x14ac:dyDescent="0.25">
      <c r="A368" s="41"/>
      <c r="B368" s="42"/>
      <c r="C368" s="42"/>
      <c r="D368" s="35"/>
      <c r="E368" s="25"/>
      <c r="F368" s="42"/>
      <c r="G368" s="30"/>
      <c r="H368" s="25"/>
      <c r="I368" s="43"/>
      <c r="J368" s="25"/>
      <c r="K368" s="25"/>
      <c r="L368" s="44"/>
      <c r="M368" s="44"/>
      <c r="N368" s="44"/>
      <c r="O368" s="42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</row>
    <row r="369" spans="1:63" ht="14.25" customHeight="1" x14ac:dyDescent="0.25">
      <c r="A369" s="41"/>
      <c r="B369" s="42"/>
      <c r="C369" s="42"/>
      <c r="D369" s="35"/>
      <c r="E369" s="25"/>
      <c r="F369" s="42"/>
      <c r="G369" s="30"/>
      <c r="H369" s="25"/>
      <c r="I369" s="43"/>
      <c r="J369" s="25"/>
      <c r="K369" s="25"/>
      <c r="L369" s="44"/>
      <c r="M369" s="44"/>
      <c r="N369" s="44"/>
      <c r="O369" s="42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</row>
    <row r="370" spans="1:63" ht="14.25" customHeight="1" x14ac:dyDescent="0.25">
      <c r="A370" s="41"/>
      <c r="B370" s="42"/>
      <c r="C370" s="42"/>
      <c r="D370" s="35"/>
      <c r="E370" s="25"/>
      <c r="F370" s="42"/>
      <c r="G370" s="30"/>
      <c r="H370" s="25"/>
      <c r="I370" s="43"/>
      <c r="J370" s="25"/>
      <c r="K370" s="25"/>
      <c r="L370" s="44"/>
      <c r="M370" s="44"/>
      <c r="N370" s="44"/>
      <c r="O370" s="42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</row>
    <row r="371" spans="1:63" ht="14.25" customHeight="1" x14ac:dyDescent="0.25">
      <c r="A371" s="41"/>
      <c r="B371" s="42"/>
      <c r="C371" s="42"/>
      <c r="D371" s="35"/>
      <c r="E371" s="25"/>
      <c r="F371" s="42"/>
      <c r="G371" s="30"/>
      <c r="H371" s="25"/>
      <c r="I371" s="43"/>
      <c r="J371" s="25"/>
      <c r="K371" s="25"/>
      <c r="L371" s="44"/>
      <c r="M371" s="44"/>
      <c r="N371" s="44"/>
      <c r="O371" s="42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</row>
    <row r="372" spans="1:63" ht="14.25" customHeight="1" x14ac:dyDescent="0.25">
      <c r="A372" s="41"/>
      <c r="B372" s="42"/>
      <c r="C372" s="42"/>
      <c r="D372" s="35"/>
      <c r="E372" s="25"/>
      <c r="F372" s="42"/>
      <c r="G372" s="30"/>
      <c r="H372" s="25"/>
      <c r="I372" s="43"/>
      <c r="J372" s="25"/>
      <c r="K372" s="25"/>
      <c r="L372" s="44"/>
      <c r="M372" s="44"/>
      <c r="N372" s="44"/>
      <c r="O372" s="42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</row>
    <row r="373" spans="1:63" ht="14.25" customHeight="1" x14ac:dyDescent="0.25">
      <c r="A373" s="41"/>
      <c r="B373" s="42"/>
      <c r="C373" s="42"/>
      <c r="D373" s="35"/>
      <c r="E373" s="25"/>
      <c r="F373" s="42"/>
      <c r="G373" s="30"/>
      <c r="H373" s="25"/>
      <c r="I373" s="43"/>
      <c r="J373" s="25"/>
      <c r="K373" s="25"/>
      <c r="L373" s="44"/>
      <c r="M373" s="44"/>
      <c r="N373" s="44"/>
      <c r="O373" s="42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</row>
    <row r="374" spans="1:63" ht="14.25" customHeight="1" x14ac:dyDescent="0.25">
      <c r="A374" s="41"/>
      <c r="B374" s="42"/>
      <c r="C374" s="42"/>
      <c r="D374" s="35"/>
      <c r="E374" s="25"/>
      <c r="F374" s="42"/>
      <c r="G374" s="30"/>
      <c r="H374" s="25"/>
      <c r="I374" s="43"/>
      <c r="J374" s="25"/>
      <c r="K374" s="25"/>
      <c r="L374" s="44"/>
      <c r="M374" s="44"/>
      <c r="N374" s="44"/>
      <c r="O374" s="42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</row>
    <row r="375" spans="1:63" ht="14.25" customHeight="1" x14ac:dyDescent="0.25">
      <c r="A375" s="41"/>
      <c r="B375" s="42"/>
      <c r="C375" s="42"/>
      <c r="D375" s="35"/>
      <c r="E375" s="25"/>
      <c r="F375" s="42"/>
      <c r="G375" s="30"/>
      <c r="H375" s="25"/>
      <c r="I375" s="43"/>
      <c r="J375" s="25"/>
      <c r="K375" s="25"/>
      <c r="L375" s="44"/>
      <c r="M375" s="44"/>
      <c r="N375" s="44"/>
      <c r="O375" s="42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</row>
    <row r="376" spans="1:63" ht="14.25" customHeight="1" x14ac:dyDescent="0.25">
      <c r="A376" s="41"/>
      <c r="B376" s="42"/>
      <c r="C376" s="42"/>
      <c r="D376" s="35"/>
      <c r="E376" s="25"/>
      <c r="F376" s="42"/>
      <c r="G376" s="30"/>
      <c r="H376" s="25"/>
      <c r="I376" s="43"/>
      <c r="J376" s="25"/>
      <c r="K376" s="25"/>
      <c r="L376" s="44"/>
      <c r="M376" s="44"/>
      <c r="N376" s="44"/>
      <c r="O376" s="42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</row>
    <row r="377" spans="1:63" ht="14.25" customHeight="1" x14ac:dyDescent="0.25">
      <c r="A377" s="41"/>
      <c r="B377" s="42"/>
      <c r="C377" s="42"/>
      <c r="D377" s="35"/>
      <c r="E377" s="25"/>
      <c r="F377" s="42"/>
      <c r="G377" s="30"/>
      <c r="H377" s="25"/>
      <c r="I377" s="43"/>
      <c r="J377" s="25"/>
      <c r="K377" s="25"/>
      <c r="L377" s="44"/>
      <c r="M377" s="44"/>
      <c r="N377" s="44"/>
      <c r="O377" s="42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</row>
    <row r="378" spans="1:63" ht="14.25" customHeight="1" x14ac:dyDescent="0.25">
      <c r="A378" s="41"/>
      <c r="B378" s="42"/>
      <c r="C378" s="42"/>
      <c r="D378" s="35"/>
      <c r="E378" s="25"/>
      <c r="F378" s="42"/>
      <c r="G378" s="30"/>
      <c r="H378" s="25"/>
      <c r="I378" s="43"/>
      <c r="J378" s="25"/>
      <c r="K378" s="25"/>
      <c r="L378" s="44"/>
      <c r="M378" s="44"/>
      <c r="N378" s="44"/>
      <c r="O378" s="42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</row>
    <row r="379" spans="1:63" ht="14.25" customHeight="1" x14ac:dyDescent="0.25">
      <c r="A379" s="41"/>
      <c r="B379" s="42"/>
      <c r="C379" s="42"/>
      <c r="D379" s="35"/>
      <c r="E379" s="25"/>
      <c r="F379" s="42"/>
      <c r="G379" s="30"/>
      <c r="H379" s="25"/>
      <c r="I379" s="43"/>
      <c r="J379" s="25"/>
      <c r="K379" s="25"/>
      <c r="L379" s="44"/>
      <c r="M379" s="44"/>
      <c r="N379" s="44"/>
      <c r="O379" s="42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</row>
    <row r="380" spans="1:63" ht="14.25" customHeight="1" x14ac:dyDescent="0.25">
      <c r="A380" s="41"/>
      <c r="B380" s="42"/>
      <c r="C380" s="42"/>
      <c r="D380" s="35"/>
      <c r="E380" s="25"/>
      <c r="F380" s="42"/>
      <c r="G380" s="30"/>
      <c r="H380" s="25"/>
      <c r="I380" s="43"/>
      <c r="J380" s="25"/>
      <c r="K380" s="25"/>
      <c r="L380" s="44"/>
      <c r="M380" s="44"/>
      <c r="N380" s="44"/>
      <c r="O380" s="42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</row>
    <row r="381" spans="1:63" ht="14.25" customHeight="1" x14ac:dyDescent="0.25">
      <c r="A381" s="41"/>
      <c r="B381" s="42"/>
      <c r="C381" s="42"/>
      <c r="D381" s="35"/>
      <c r="E381" s="25"/>
      <c r="F381" s="42"/>
      <c r="G381" s="30"/>
      <c r="H381" s="25"/>
      <c r="I381" s="43"/>
      <c r="J381" s="25"/>
      <c r="K381" s="25"/>
      <c r="L381" s="44"/>
      <c r="M381" s="44"/>
      <c r="N381" s="44"/>
      <c r="O381" s="42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</row>
    <row r="382" spans="1:63" ht="14.25" customHeight="1" x14ac:dyDescent="0.25">
      <c r="A382" s="41"/>
      <c r="B382" s="42"/>
      <c r="C382" s="42"/>
      <c r="D382" s="35"/>
      <c r="E382" s="25"/>
      <c r="F382" s="42"/>
      <c r="G382" s="30"/>
      <c r="H382" s="25"/>
      <c r="I382" s="43"/>
      <c r="J382" s="25"/>
      <c r="K382" s="25"/>
      <c r="L382" s="44"/>
      <c r="M382" s="44"/>
      <c r="N382" s="44"/>
      <c r="O382" s="42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</row>
    <row r="383" spans="1:63" ht="14.25" customHeight="1" x14ac:dyDescent="0.25">
      <c r="A383" s="41"/>
      <c r="B383" s="42"/>
      <c r="C383" s="42"/>
      <c r="D383" s="35"/>
      <c r="E383" s="25"/>
      <c r="F383" s="42"/>
      <c r="G383" s="30"/>
      <c r="H383" s="25"/>
      <c r="I383" s="43"/>
      <c r="J383" s="25"/>
      <c r="K383" s="25"/>
      <c r="L383" s="44"/>
      <c r="M383" s="44"/>
      <c r="N383" s="44"/>
      <c r="O383" s="42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</row>
    <row r="384" spans="1:63" ht="14.25" customHeight="1" x14ac:dyDescent="0.25">
      <c r="A384" s="41"/>
      <c r="B384" s="42"/>
      <c r="C384" s="42"/>
      <c r="D384" s="35"/>
      <c r="E384" s="25"/>
      <c r="F384" s="42"/>
      <c r="G384" s="30"/>
      <c r="H384" s="25"/>
      <c r="I384" s="43"/>
      <c r="J384" s="25"/>
      <c r="K384" s="25"/>
      <c r="L384" s="44"/>
      <c r="M384" s="44"/>
      <c r="N384" s="44"/>
      <c r="O384" s="42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</row>
    <row r="385" spans="1:63" ht="14.25" customHeight="1" x14ac:dyDescent="0.25">
      <c r="A385" s="41"/>
      <c r="B385" s="42"/>
      <c r="C385" s="42"/>
      <c r="D385" s="35"/>
      <c r="E385" s="25"/>
      <c r="F385" s="42"/>
      <c r="G385" s="30"/>
      <c r="H385" s="25"/>
      <c r="I385" s="43"/>
      <c r="J385" s="25"/>
      <c r="K385" s="25"/>
      <c r="L385" s="44"/>
      <c r="M385" s="44"/>
      <c r="N385" s="44"/>
      <c r="O385" s="42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</row>
    <row r="386" spans="1:63" ht="14.25" customHeight="1" x14ac:dyDescent="0.25">
      <c r="A386" s="41"/>
      <c r="B386" s="42"/>
      <c r="C386" s="42"/>
      <c r="D386" s="35"/>
      <c r="E386" s="25"/>
      <c r="F386" s="42"/>
      <c r="G386" s="30"/>
      <c r="H386" s="25"/>
      <c r="I386" s="43"/>
      <c r="J386" s="25"/>
      <c r="K386" s="25"/>
      <c r="L386" s="44"/>
      <c r="M386" s="44"/>
      <c r="N386" s="44"/>
      <c r="O386" s="42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</row>
    <row r="387" spans="1:63" ht="14.25" customHeight="1" x14ac:dyDescent="0.25">
      <c r="A387" s="41"/>
      <c r="B387" s="42"/>
      <c r="C387" s="42"/>
      <c r="D387" s="35"/>
      <c r="E387" s="25"/>
      <c r="F387" s="42"/>
      <c r="G387" s="30"/>
      <c r="H387" s="25"/>
      <c r="I387" s="43"/>
      <c r="J387" s="25"/>
      <c r="K387" s="25"/>
      <c r="L387" s="44"/>
      <c r="M387" s="44"/>
      <c r="N387" s="44"/>
      <c r="O387" s="42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</row>
    <row r="388" spans="1:63" ht="14.25" customHeight="1" x14ac:dyDescent="0.25">
      <c r="A388" s="41"/>
      <c r="B388" s="42"/>
      <c r="C388" s="42"/>
      <c r="D388" s="35"/>
      <c r="E388" s="25"/>
      <c r="F388" s="42"/>
      <c r="G388" s="30"/>
      <c r="H388" s="25"/>
      <c r="I388" s="43"/>
      <c r="J388" s="25"/>
      <c r="K388" s="25"/>
      <c r="L388" s="44"/>
      <c r="M388" s="44"/>
      <c r="N388" s="44"/>
      <c r="O388" s="42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</row>
    <row r="389" spans="1:63" ht="14.25" customHeight="1" x14ac:dyDescent="0.25">
      <c r="A389" s="41"/>
      <c r="B389" s="42"/>
      <c r="C389" s="42"/>
      <c r="D389" s="35"/>
      <c r="E389" s="25"/>
      <c r="F389" s="42"/>
      <c r="G389" s="30"/>
      <c r="H389" s="25"/>
      <c r="I389" s="43"/>
      <c r="J389" s="25"/>
      <c r="K389" s="25"/>
      <c r="L389" s="44"/>
      <c r="M389" s="44"/>
      <c r="N389" s="44"/>
      <c r="O389" s="42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</row>
    <row r="390" spans="1:63" ht="14.25" customHeight="1" x14ac:dyDescent="0.25">
      <c r="A390" s="41"/>
      <c r="B390" s="42"/>
      <c r="C390" s="42"/>
      <c r="D390" s="35"/>
      <c r="E390" s="25"/>
      <c r="F390" s="42"/>
      <c r="G390" s="30"/>
      <c r="H390" s="25"/>
      <c r="I390" s="43"/>
      <c r="J390" s="25"/>
      <c r="K390" s="25"/>
      <c r="L390" s="44"/>
      <c r="M390" s="44"/>
      <c r="N390" s="44"/>
      <c r="O390" s="42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</row>
    <row r="391" spans="1:63" ht="14.25" customHeight="1" x14ac:dyDescent="0.25">
      <c r="A391" s="41"/>
      <c r="B391" s="42"/>
      <c r="C391" s="42"/>
      <c r="D391" s="35"/>
      <c r="E391" s="25"/>
      <c r="F391" s="42"/>
      <c r="G391" s="30"/>
      <c r="H391" s="25"/>
      <c r="I391" s="43"/>
      <c r="J391" s="25"/>
      <c r="K391" s="25"/>
      <c r="L391" s="44"/>
      <c r="M391" s="44"/>
      <c r="N391" s="44"/>
      <c r="O391" s="42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</row>
    <row r="392" spans="1:63" ht="14.25" customHeight="1" x14ac:dyDescent="0.25">
      <c r="A392" s="41"/>
      <c r="B392" s="42"/>
      <c r="C392" s="42"/>
      <c r="D392" s="35"/>
      <c r="E392" s="25"/>
      <c r="F392" s="42"/>
      <c r="G392" s="30"/>
      <c r="H392" s="25"/>
      <c r="I392" s="43"/>
      <c r="J392" s="25"/>
      <c r="K392" s="25"/>
      <c r="L392" s="44"/>
      <c r="M392" s="44"/>
      <c r="N392" s="44"/>
      <c r="O392" s="42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</row>
    <row r="393" spans="1:63" ht="14.25" customHeight="1" x14ac:dyDescent="0.25">
      <c r="A393" s="41"/>
      <c r="B393" s="42"/>
      <c r="C393" s="42"/>
      <c r="D393" s="35"/>
      <c r="E393" s="25"/>
      <c r="F393" s="42"/>
      <c r="G393" s="30"/>
      <c r="H393" s="25"/>
      <c r="I393" s="43"/>
      <c r="J393" s="25"/>
      <c r="K393" s="25"/>
      <c r="L393" s="44"/>
      <c r="M393" s="44"/>
      <c r="N393" s="44"/>
      <c r="O393" s="42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</row>
    <row r="394" spans="1:63" ht="14.25" customHeight="1" x14ac:dyDescent="0.25">
      <c r="A394" s="41"/>
      <c r="B394" s="42"/>
      <c r="C394" s="42"/>
      <c r="D394" s="35"/>
      <c r="E394" s="25"/>
      <c r="F394" s="42"/>
      <c r="G394" s="30"/>
      <c r="H394" s="25"/>
      <c r="I394" s="43"/>
      <c r="J394" s="25"/>
      <c r="K394" s="25"/>
      <c r="L394" s="44"/>
      <c r="M394" s="44"/>
      <c r="N394" s="44"/>
      <c r="O394" s="42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</row>
    <row r="395" spans="1:63" ht="14.25" customHeight="1" x14ac:dyDescent="0.25">
      <c r="A395" s="41"/>
      <c r="B395" s="42"/>
      <c r="C395" s="42"/>
      <c r="D395" s="35"/>
      <c r="E395" s="25"/>
      <c r="F395" s="42"/>
      <c r="G395" s="30"/>
      <c r="H395" s="25"/>
      <c r="I395" s="43"/>
      <c r="J395" s="25"/>
      <c r="K395" s="25"/>
      <c r="L395" s="44"/>
      <c r="M395" s="44"/>
      <c r="N395" s="44"/>
      <c r="O395" s="42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</row>
    <row r="396" spans="1:63" ht="14.25" customHeight="1" x14ac:dyDescent="0.25">
      <c r="A396" s="41"/>
      <c r="B396" s="42"/>
      <c r="C396" s="42"/>
      <c r="D396" s="35"/>
      <c r="E396" s="25"/>
      <c r="F396" s="42"/>
      <c r="G396" s="30"/>
      <c r="H396" s="25"/>
      <c r="I396" s="43"/>
      <c r="J396" s="25"/>
      <c r="K396" s="25"/>
      <c r="L396" s="44"/>
      <c r="M396" s="44"/>
      <c r="N396" s="44"/>
      <c r="O396" s="42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</row>
    <row r="397" spans="1:63" ht="14.25" customHeight="1" x14ac:dyDescent="0.25">
      <c r="A397" s="41"/>
      <c r="B397" s="42"/>
      <c r="C397" s="42"/>
      <c r="D397" s="35"/>
      <c r="E397" s="25"/>
      <c r="F397" s="42"/>
      <c r="G397" s="30"/>
      <c r="H397" s="25"/>
      <c r="I397" s="43"/>
      <c r="J397" s="25"/>
      <c r="K397" s="25"/>
      <c r="L397" s="44"/>
      <c r="M397" s="44"/>
      <c r="N397" s="44"/>
      <c r="O397" s="42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</row>
    <row r="398" spans="1:63" ht="14.25" customHeight="1" x14ac:dyDescent="0.25">
      <c r="A398" s="41"/>
      <c r="B398" s="42"/>
      <c r="C398" s="42"/>
      <c r="D398" s="35"/>
      <c r="E398" s="25"/>
      <c r="F398" s="42"/>
      <c r="G398" s="30"/>
      <c r="H398" s="25"/>
      <c r="I398" s="43"/>
      <c r="J398" s="25"/>
      <c r="K398" s="25"/>
      <c r="L398" s="44"/>
      <c r="M398" s="44"/>
      <c r="N398" s="44"/>
      <c r="O398" s="42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</row>
    <row r="399" spans="1:63" ht="14.25" customHeight="1" x14ac:dyDescent="0.25">
      <c r="A399" s="41"/>
      <c r="B399" s="42"/>
      <c r="C399" s="42"/>
      <c r="D399" s="35"/>
      <c r="E399" s="25"/>
      <c r="F399" s="42"/>
      <c r="G399" s="30"/>
      <c r="H399" s="25"/>
      <c r="I399" s="43"/>
      <c r="J399" s="25"/>
      <c r="K399" s="25"/>
      <c r="L399" s="44"/>
      <c r="M399" s="44"/>
      <c r="N399" s="44"/>
      <c r="O399" s="42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</row>
    <row r="400" spans="1:63" ht="14.25" customHeight="1" x14ac:dyDescent="0.25">
      <c r="A400" s="41"/>
      <c r="B400" s="42"/>
      <c r="C400" s="42"/>
      <c r="D400" s="35"/>
      <c r="E400" s="25"/>
      <c r="F400" s="42"/>
      <c r="G400" s="30"/>
      <c r="H400" s="25"/>
      <c r="I400" s="43"/>
      <c r="J400" s="25"/>
      <c r="K400" s="25"/>
      <c r="L400" s="44"/>
      <c r="M400" s="44"/>
      <c r="N400" s="44"/>
      <c r="O400" s="42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</row>
    <row r="401" spans="1:63" ht="14.25" customHeight="1" x14ac:dyDescent="0.25">
      <c r="A401" s="41"/>
      <c r="B401" s="42"/>
      <c r="C401" s="42"/>
      <c r="D401" s="35"/>
      <c r="E401" s="25"/>
      <c r="F401" s="42"/>
      <c r="G401" s="30"/>
      <c r="H401" s="25"/>
      <c r="I401" s="43"/>
      <c r="J401" s="25"/>
      <c r="K401" s="25"/>
      <c r="L401" s="44"/>
      <c r="M401" s="44"/>
      <c r="N401" s="44"/>
      <c r="O401" s="42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</row>
    <row r="402" spans="1:63" ht="14.25" customHeight="1" x14ac:dyDescent="0.25">
      <c r="A402" s="41"/>
      <c r="B402" s="42"/>
      <c r="C402" s="42"/>
      <c r="D402" s="35"/>
      <c r="E402" s="25"/>
      <c r="F402" s="42"/>
      <c r="G402" s="30"/>
      <c r="H402" s="25"/>
      <c r="I402" s="43"/>
      <c r="J402" s="25"/>
      <c r="K402" s="25"/>
      <c r="L402" s="44"/>
      <c r="M402" s="44"/>
      <c r="N402" s="44"/>
      <c r="O402" s="42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</row>
    <row r="403" spans="1:63" ht="14.25" customHeight="1" x14ac:dyDescent="0.25">
      <c r="A403" s="41"/>
      <c r="B403" s="42"/>
      <c r="C403" s="42"/>
      <c r="D403" s="35"/>
      <c r="E403" s="25"/>
      <c r="F403" s="42"/>
      <c r="G403" s="30"/>
      <c r="H403" s="25"/>
      <c r="I403" s="43"/>
      <c r="J403" s="25"/>
      <c r="K403" s="25"/>
      <c r="L403" s="44"/>
      <c r="M403" s="44"/>
      <c r="N403" s="44"/>
      <c r="O403" s="42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</row>
    <row r="404" spans="1:63" ht="14.25" customHeight="1" x14ac:dyDescent="0.25">
      <c r="A404" s="41"/>
      <c r="B404" s="42"/>
      <c r="C404" s="42"/>
      <c r="D404" s="35"/>
      <c r="E404" s="25"/>
      <c r="F404" s="42"/>
      <c r="G404" s="30"/>
      <c r="H404" s="25"/>
      <c r="I404" s="43"/>
      <c r="J404" s="25"/>
      <c r="K404" s="25"/>
      <c r="L404" s="44"/>
      <c r="M404" s="44"/>
      <c r="N404" s="44"/>
      <c r="O404" s="42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</row>
    <row r="405" spans="1:63" ht="14.25" customHeight="1" x14ac:dyDescent="0.25">
      <c r="A405" s="41"/>
      <c r="B405" s="42"/>
      <c r="C405" s="42"/>
      <c r="D405" s="35"/>
      <c r="E405" s="25"/>
      <c r="F405" s="42"/>
      <c r="G405" s="30"/>
      <c r="H405" s="25"/>
      <c r="I405" s="43"/>
      <c r="J405" s="25"/>
      <c r="K405" s="25"/>
      <c r="L405" s="44"/>
      <c r="M405" s="44"/>
      <c r="N405" s="44"/>
      <c r="O405" s="42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</row>
    <row r="406" spans="1:63" ht="14.25" customHeight="1" x14ac:dyDescent="0.25">
      <c r="A406" s="41"/>
      <c r="B406" s="42"/>
      <c r="C406" s="42"/>
      <c r="D406" s="35"/>
      <c r="E406" s="25"/>
      <c r="F406" s="42"/>
      <c r="G406" s="30"/>
      <c r="H406" s="25"/>
      <c r="I406" s="43"/>
      <c r="J406" s="25"/>
      <c r="K406" s="25"/>
      <c r="L406" s="44"/>
      <c r="M406" s="44"/>
      <c r="N406" s="44"/>
      <c r="O406" s="42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</row>
    <row r="407" spans="1:63" ht="14.25" customHeight="1" x14ac:dyDescent="0.25">
      <c r="A407" s="41"/>
      <c r="B407" s="42"/>
      <c r="C407" s="42"/>
      <c r="D407" s="35"/>
      <c r="E407" s="25"/>
      <c r="F407" s="42"/>
      <c r="G407" s="30"/>
      <c r="H407" s="25"/>
      <c r="I407" s="43"/>
      <c r="J407" s="25"/>
      <c r="K407" s="25"/>
      <c r="L407" s="44"/>
      <c r="M407" s="44"/>
      <c r="N407" s="44"/>
      <c r="O407" s="42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</row>
    <row r="408" spans="1:63" ht="14.25" customHeight="1" x14ac:dyDescent="0.25">
      <c r="A408" s="41"/>
      <c r="B408" s="42"/>
      <c r="C408" s="42"/>
      <c r="D408" s="35"/>
      <c r="E408" s="25"/>
      <c r="F408" s="42"/>
      <c r="G408" s="30"/>
      <c r="H408" s="25"/>
      <c r="I408" s="43"/>
      <c r="J408" s="25"/>
      <c r="K408" s="25"/>
      <c r="L408" s="44"/>
      <c r="M408" s="44"/>
      <c r="N408" s="44"/>
      <c r="O408" s="42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</row>
    <row r="409" spans="1:63" ht="14.25" customHeight="1" x14ac:dyDescent="0.25">
      <c r="A409" s="41"/>
      <c r="B409" s="42"/>
      <c r="C409" s="42"/>
      <c r="D409" s="35"/>
      <c r="E409" s="25"/>
      <c r="F409" s="42"/>
      <c r="G409" s="30"/>
      <c r="H409" s="25"/>
      <c r="I409" s="43"/>
      <c r="J409" s="25"/>
      <c r="K409" s="25"/>
      <c r="L409" s="44"/>
      <c r="M409" s="44"/>
      <c r="N409" s="44"/>
      <c r="O409" s="42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</row>
    <row r="410" spans="1:63" ht="14.25" customHeight="1" x14ac:dyDescent="0.25">
      <c r="A410" s="41"/>
      <c r="B410" s="42"/>
      <c r="C410" s="42"/>
      <c r="D410" s="35"/>
      <c r="E410" s="25"/>
      <c r="F410" s="42"/>
      <c r="G410" s="30"/>
      <c r="H410" s="25"/>
      <c r="I410" s="43"/>
      <c r="J410" s="25"/>
      <c r="K410" s="25"/>
      <c r="L410" s="44"/>
      <c r="M410" s="44"/>
      <c r="N410" s="44"/>
      <c r="O410" s="42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</row>
    <row r="411" spans="1:63" ht="14.25" customHeight="1" x14ac:dyDescent="0.25">
      <c r="A411" s="41"/>
      <c r="B411" s="42"/>
      <c r="C411" s="42"/>
      <c r="D411" s="35"/>
      <c r="E411" s="25"/>
      <c r="F411" s="42"/>
      <c r="G411" s="30"/>
      <c r="H411" s="25"/>
      <c r="I411" s="43"/>
      <c r="J411" s="25"/>
      <c r="K411" s="25"/>
      <c r="L411" s="44"/>
      <c r="M411" s="44"/>
      <c r="N411" s="44"/>
      <c r="O411" s="42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</row>
    <row r="412" spans="1:63" ht="14.25" customHeight="1" x14ac:dyDescent="0.25">
      <c r="A412" s="41"/>
      <c r="B412" s="42"/>
      <c r="C412" s="42"/>
      <c r="D412" s="35"/>
      <c r="E412" s="25"/>
      <c r="F412" s="42"/>
      <c r="G412" s="30"/>
      <c r="H412" s="25"/>
      <c r="I412" s="43"/>
      <c r="J412" s="25"/>
      <c r="K412" s="25"/>
      <c r="L412" s="44"/>
      <c r="M412" s="44"/>
      <c r="N412" s="44"/>
      <c r="O412" s="42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</row>
    <row r="413" spans="1:63" ht="14.25" customHeight="1" x14ac:dyDescent="0.25">
      <c r="A413" s="41"/>
      <c r="B413" s="42"/>
      <c r="C413" s="42"/>
      <c r="D413" s="35"/>
      <c r="E413" s="25"/>
      <c r="F413" s="42"/>
      <c r="G413" s="30"/>
      <c r="H413" s="25"/>
      <c r="I413" s="43"/>
      <c r="J413" s="25"/>
      <c r="K413" s="25"/>
      <c r="L413" s="44"/>
      <c r="M413" s="44"/>
      <c r="N413" s="44"/>
      <c r="O413" s="42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</row>
    <row r="414" spans="1:63" ht="14.25" customHeight="1" x14ac:dyDescent="0.25">
      <c r="A414" s="41"/>
      <c r="B414" s="42"/>
      <c r="C414" s="42"/>
      <c r="D414" s="35"/>
      <c r="E414" s="25"/>
      <c r="F414" s="42"/>
      <c r="G414" s="30"/>
      <c r="H414" s="25"/>
      <c r="I414" s="43"/>
      <c r="J414" s="25"/>
      <c r="K414" s="25"/>
      <c r="L414" s="44"/>
      <c r="M414" s="44"/>
      <c r="N414" s="44"/>
      <c r="O414" s="42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</row>
    <row r="415" spans="1:63" ht="14.25" customHeight="1" x14ac:dyDescent="0.25">
      <c r="A415" s="41"/>
      <c r="B415" s="42"/>
      <c r="C415" s="42"/>
      <c r="D415" s="35"/>
      <c r="E415" s="25"/>
      <c r="F415" s="42"/>
      <c r="G415" s="30"/>
      <c r="H415" s="25"/>
      <c r="I415" s="43"/>
      <c r="J415" s="25"/>
      <c r="K415" s="25"/>
      <c r="L415" s="44"/>
      <c r="M415" s="44"/>
      <c r="N415" s="44"/>
      <c r="O415" s="42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</row>
    <row r="416" spans="1:63" ht="14.25" customHeight="1" x14ac:dyDescent="0.25">
      <c r="A416" s="41"/>
      <c r="B416" s="42"/>
      <c r="C416" s="42"/>
      <c r="D416" s="35"/>
      <c r="E416" s="25"/>
      <c r="F416" s="42"/>
      <c r="G416" s="30"/>
      <c r="H416" s="25"/>
      <c r="I416" s="43"/>
      <c r="J416" s="25"/>
      <c r="K416" s="25"/>
      <c r="L416" s="44"/>
      <c r="M416" s="44"/>
      <c r="N416" s="44"/>
      <c r="O416" s="42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</row>
    <row r="417" spans="1:63" ht="14.25" customHeight="1" x14ac:dyDescent="0.25">
      <c r="A417" s="41"/>
      <c r="B417" s="42"/>
      <c r="C417" s="42"/>
      <c r="D417" s="35"/>
      <c r="E417" s="25"/>
      <c r="F417" s="42"/>
      <c r="G417" s="30"/>
      <c r="H417" s="25"/>
      <c r="I417" s="43"/>
      <c r="J417" s="25"/>
      <c r="K417" s="25"/>
      <c r="L417" s="44"/>
      <c r="M417" s="44"/>
      <c r="N417" s="44"/>
      <c r="O417" s="42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</row>
    <row r="418" spans="1:63" ht="14.25" customHeight="1" x14ac:dyDescent="0.25">
      <c r="A418" s="41"/>
      <c r="B418" s="42"/>
      <c r="C418" s="42"/>
      <c r="D418" s="35"/>
      <c r="E418" s="25"/>
      <c r="F418" s="42"/>
      <c r="G418" s="30"/>
      <c r="H418" s="25"/>
      <c r="I418" s="43"/>
      <c r="J418" s="25"/>
      <c r="K418" s="25"/>
      <c r="L418" s="44"/>
      <c r="M418" s="44"/>
      <c r="N418" s="44"/>
      <c r="O418" s="42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</row>
    <row r="419" spans="1:63" ht="14.25" customHeight="1" x14ac:dyDescent="0.25">
      <c r="A419" s="41"/>
      <c r="B419" s="42"/>
      <c r="C419" s="42"/>
      <c r="D419" s="35"/>
      <c r="E419" s="25"/>
      <c r="F419" s="42"/>
      <c r="G419" s="30"/>
      <c r="H419" s="25"/>
      <c r="I419" s="43"/>
      <c r="J419" s="25"/>
      <c r="K419" s="25"/>
      <c r="L419" s="44"/>
      <c r="M419" s="44"/>
      <c r="N419" s="44"/>
      <c r="O419" s="42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</row>
    <row r="420" spans="1:63" ht="14.25" customHeight="1" x14ac:dyDescent="0.25">
      <c r="A420" s="41"/>
      <c r="B420" s="42"/>
      <c r="C420" s="42"/>
      <c r="D420" s="35"/>
      <c r="E420" s="25"/>
      <c r="F420" s="42"/>
      <c r="G420" s="30"/>
      <c r="H420" s="25"/>
      <c r="I420" s="43"/>
      <c r="J420" s="25"/>
      <c r="K420" s="25"/>
      <c r="L420" s="44"/>
      <c r="M420" s="44"/>
      <c r="N420" s="44"/>
      <c r="O420" s="42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</row>
    <row r="421" spans="1:63" ht="14.25" customHeight="1" x14ac:dyDescent="0.25">
      <c r="A421" s="41"/>
      <c r="B421" s="42"/>
      <c r="C421" s="42"/>
      <c r="D421" s="35"/>
      <c r="E421" s="25"/>
      <c r="F421" s="42"/>
      <c r="G421" s="30"/>
      <c r="H421" s="25"/>
      <c r="I421" s="43"/>
      <c r="J421" s="25"/>
      <c r="K421" s="25"/>
      <c r="L421" s="44"/>
      <c r="M421" s="44"/>
      <c r="N421" s="44"/>
      <c r="O421" s="42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</row>
    <row r="422" spans="1:63" ht="14.25" customHeight="1" x14ac:dyDescent="0.25">
      <c r="A422" s="41"/>
      <c r="B422" s="42"/>
      <c r="C422" s="42"/>
      <c r="D422" s="35"/>
      <c r="E422" s="25"/>
      <c r="F422" s="42"/>
      <c r="G422" s="30"/>
      <c r="H422" s="25"/>
      <c r="I422" s="43"/>
      <c r="J422" s="25"/>
      <c r="K422" s="25"/>
      <c r="L422" s="44"/>
      <c r="M422" s="44"/>
      <c r="N422" s="44"/>
      <c r="O422" s="42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</row>
    <row r="423" spans="1:63" ht="14.25" customHeight="1" x14ac:dyDescent="0.25">
      <c r="A423" s="41"/>
      <c r="B423" s="42"/>
      <c r="C423" s="42"/>
      <c r="D423" s="35"/>
      <c r="E423" s="25"/>
      <c r="F423" s="42"/>
      <c r="G423" s="30"/>
      <c r="H423" s="25"/>
      <c r="I423" s="43"/>
      <c r="J423" s="25"/>
      <c r="K423" s="25"/>
      <c r="L423" s="44"/>
      <c r="M423" s="44"/>
      <c r="N423" s="44"/>
      <c r="O423" s="42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</row>
    <row r="424" spans="1:63" ht="14.25" customHeight="1" x14ac:dyDescent="0.25">
      <c r="A424" s="41"/>
      <c r="B424" s="42"/>
      <c r="C424" s="42"/>
      <c r="D424" s="35"/>
      <c r="E424" s="25"/>
      <c r="F424" s="42"/>
      <c r="G424" s="30"/>
      <c r="H424" s="25"/>
      <c r="I424" s="43"/>
      <c r="J424" s="25"/>
      <c r="K424" s="25"/>
      <c r="L424" s="44"/>
      <c r="M424" s="44"/>
      <c r="N424" s="44"/>
      <c r="O424" s="42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</row>
    <row r="425" spans="1:63" ht="14.25" customHeight="1" x14ac:dyDescent="0.25">
      <c r="A425" s="41"/>
      <c r="B425" s="42"/>
      <c r="C425" s="42"/>
      <c r="D425" s="35"/>
      <c r="E425" s="25"/>
      <c r="F425" s="42"/>
      <c r="G425" s="30"/>
      <c r="H425" s="25"/>
      <c r="I425" s="43"/>
      <c r="J425" s="25"/>
      <c r="K425" s="25"/>
      <c r="L425" s="44"/>
      <c r="M425" s="44"/>
      <c r="N425" s="44"/>
      <c r="O425" s="42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</row>
    <row r="426" spans="1:63" ht="14.25" customHeight="1" x14ac:dyDescent="0.25">
      <c r="A426" s="41"/>
      <c r="B426" s="42"/>
      <c r="C426" s="42"/>
      <c r="D426" s="35"/>
      <c r="E426" s="25"/>
      <c r="F426" s="42"/>
      <c r="G426" s="30"/>
      <c r="H426" s="25"/>
      <c r="I426" s="43"/>
      <c r="J426" s="25"/>
      <c r="K426" s="25"/>
      <c r="L426" s="44"/>
      <c r="M426" s="44"/>
      <c r="N426" s="44"/>
      <c r="O426" s="42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</row>
    <row r="427" spans="1:63" ht="14.25" customHeight="1" x14ac:dyDescent="0.25">
      <c r="A427" s="41"/>
      <c r="B427" s="42"/>
      <c r="C427" s="42"/>
      <c r="D427" s="35"/>
      <c r="E427" s="25"/>
      <c r="F427" s="42"/>
      <c r="G427" s="30"/>
      <c r="H427" s="25"/>
      <c r="I427" s="43"/>
      <c r="J427" s="25"/>
      <c r="K427" s="25"/>
      <c r="L427" s="44"/>
      <c r="M427" s="44"/>
      <c r="N427" s="44"/>
      <c r="O427" s="42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</row>
    <row r="428" spans="1:63" ht="14.25" customHeight="1" x14ac:dyDescent="0.25">
      <c r="A428" s="41"/>
      <c r="B428" s="42"/>
      <c r="C428" s="42"/>
      <c r="D428" s="35"/>
      <c r="E428" s="25"/>
      <c r="F428" s="42"/>
      <c r="G428" s="30"/>
      <c r="H428" s="25"/>
      <c r="I428" s="43"/>
      <c r="J428" s="25"/>
      <c r="K428" s="25"/>
      <c r="L428" s="44"/>
      <c r="M428" s="44"/>
      <c r="N428" s="44"/>
      <c r="O428" s="42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</row>
    <row r="429" spans="1:63" ht="14.25" customHeight="1" x14ac:dyDescent="0.25">
      <c r="A429" s="41"/>
      <c r="B429" s="42"/>
      <c r="C429" s="42"/>
      <c r="D429" s="35"/>
      <c r="E429" s="25"/>
      <c r="F429" s="42"/>
      <c r="G429" s="30"/>
      <c r="H429" s="25"/>
      <c r="I429" s="43"/>
      <c r="J429" s="25"/>
      <c r="K429" s="25"/>
      <c r="L429" s="44"/>
      <c r="M429" s="44"/>
      <c r="N429" s="44"/>
      <c r="O429" s="42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</row>
    <row r="430" spans="1:63" ht="14.25" customHeight="1" x14ac:dyDescent="0.25">
      <c r="A430" s="41"/>
      <c r="B430" s="42"/>
      <c r="C430" s="42"/>
      <c r="D430" s="35"/>
      <c r="E430" s="25"/>
      <c r="F430" s="42"/>
      <c r="G430" s="30"/>
      <c r="H430" s="25"/>
      <c r="I430" s="43"/>
      <c r="J430" s="25"/>
      <c r="K430" s="25"/>
      <c r="L430" s="44"/>
      <c r="M430" s="44"/>
      <c r="N430" s="44"/>
      <c r="O430" s="42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</row>
    <row r="431" spans="1:63" ht="14.25" customHeight="1" x14ac:dyDescent="0.25">
      <c r="A431" s="41"/>
      <c r="B431" s="42"/>
      <c r="C431" s="42"/>
      <c r="D431" s="35"/>
      <c r="E431" s="25"/>
      <c r="F431" s="42"/>
      <c r="G431" s="30"/>
      <c r="H431" s="25"/>
      <c r="I431" s="43"/>
      <c r="J431" s="25"/>
      <c r="K431" s="25"/>
      <c r="L431" s="44"/>
      <c r="M431" s="44"/>
      <c r="N431" s="44"/>
      <c r="O431" s="42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</row>
    <row r="432" spans="1:63" ht="14.25" customHeight="1" x14ac:dyDescent="0.25">
      <c r="A432" s="41"/>
      <c r="B432" s="42"/>
      <c r="C432" s="42"/>
      <c r="D432" s="35"/>
      <c r="E432" s="25"/>
      <c r="F432" s="42"/>
      <c r="G432" s="30"/>
      <c r="H432" s="25"/>
      <c r="I432" s="43"/>
      <c r="J432" s="25"/>
      <c r="K432" s="25"/>
      <c r="L432" s="44"/>
      <c r="M432" s="44"/>
      <c r="N432" s="44"/>
      <c r="O432" s="42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</row>
    <row r="433" spans="1:63" ht="14.25" customHeight="1" x14ac:dyDescent="0.25">
      <c r="A433" s="41"/>
      <c r="B433" s="42"/>
      <c r="C433" s="42"/>
      <c r="D433" s="35"/>
      <c r="E433" s="25"/>
      <c r="F433" s="42"/>
      <c r="G433" s="30"/>
      <c r="H433" s="25"/>
      <c r="I433" s="43"/>
      <c r="J433" s="25"/>
      <c r="K433" s="25"/>
      <c r="L433" s="44"/>
      <c r="M433" s="44"/>
      <c r="N433" s="44"/>
      <c r="O433" s="42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</row>
    <row r="434" spans="1:63" ht="14.25" customHeight="1" x14ac:dyDescent="0.25">
      <c r="A434" s="41"/>
      <c r="B434" s="42"/>
      <c r="C434" s="42"/>
      <c r="D434" s="35"/>
      <c r="E434" s="25"/>
      <c r="F434" s="42"/>
      <c r="G434" s="30"/>
      <c r="H434" s="25"/>
      <c r="I434" s="43"/>
      <c r="J434" s="25"/>
      <c r="K434" s="25"/>
      <c r="L434" s="44"/>
      <c r="M434" s="44"/>
      <c r="N434" s="44"/>
      <c r="O434" s="42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</row>
    <row r="435" spans="1:63" ht="14.25" customHeight="1" x14ac:dyDescent="0.25">
      <c r="A435" s="41"/>
      <c r="B435" s="42"/>
      <c r="C435" s="42"/>
      <c r="D435" s="35"/>
      <c r="E435" s="25"/>
      <c r="F435" s="42"/>
      <c r="G435" s="30"/>
      <c r="H435" s="25"/>
      <c r="I435" s="43"/>
      <c r="J435" s="25"/>
      <c r="K435" s="25"/>
      <c r="L435" s="44"/>
      <c r="M435" s="44"/>
      <c r="N435" s="44"/>
      <c r="O435" s="42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</row>
    <row r="436" spans="1:63" ht="14.25" customHeight="1" x14ac:dyDescent="0.25">
      <c r="A436" s="41"/>
      <c r="B436" s="42"/>
      <c r="C436" s="42"/>
      <c r="D436" s="35"/>
      <c r="E436" s="25"/>
      <c r="F436" s="42"/>
      <c r="G436" s="30"/>
      <c r="H436" s="25"/>
      <c r="I436" s="43"/>
      <c r="J436" s="25"/>
      <c r="K436" s="25"/>
      <c r="L436" s="44"/>
      <c r="M436" s="44"/>
      <c r="N436" s="44"/>
      <c r="O436" s="42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</row>
    <row r="437" spans="1:63" ht="14.25" customHeight="1" x14ac:dyDescent="0.25">
      <c r="A437" s="41"/>
      <c r="B437" s="42"/>
      <c r="C437" s="42"/>
      <c r="D437" s="35"/>
      <c r="E437" s="25"/>
      <c r="F437" s="42"/>
      <c r="G437" s="30"/>
      <c r="H437" s="25"/>
      <c r="I437" s="43"/>
      <c r="J437" s="25"/>
      <c r="K437" s="25"/>
      <c r="L437" s="44"/>
      <c r="M437" s="44"/>
      <c r="N437" s="44"/>
      <c r="O437" s="42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</row>
    <row r="438" spans="1:63" ht="14.25" customHeight="1" x14ac:dyDescent="0.25">
      <c r="A438" s="41"/>
      <c r="B438" s="42"/>
      <c r="C438" s="42"/>
      <c r="D438" s="35"/>
      <c r="E438" s="25"/>
      <c r="F438" s="42"/>
      <c r="G438" s="30"/>
      <c r="H438" s="25"/>
      <c r="I438" s="43"/>
      <c r="J438" s="25"/>
      <c r="K438" s="25"/>
      <c r="L438" s="44"/>
      <c r="M438" s="44"/>
      <c r="N438" s="44"/>
      <c r="O438" s="42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</row>
    <row r="439" spans="1:63" ht="14.25" customHeight="1" x14ac:dyDescent="0.25">
      <c r="A439" s="41"/>
      <c r="B439" s="42"/>
      <c r="C439" s="42"/>
      <c r="D439" s="35"/>
      <c r="E439" s="25"/>
      <c r="F439" s="42"/>
      <c r="G439" s="30"/>
      <c r="H439" s="25"/>
      <c r="I439" s="43"/>
      <c r="J439" s="25"/>
      <c r="K439" s="25"/>
      <c r="L439" s="44"/>
      <c r="M439" s="44"/>
      <c r="N439" s="44"/>
      <c r="O439" s="42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</row>
    <row r="440" spans="1:63" ht="14.25" customHeight="1" x14ac:dyDescent="0.25">
      <c r="A440" s="41"/>
      <c r="B440" s="42"/>
      <c r="C440" s="42"/>
      <c r="D440" s="35"/>
      <c r="E440" s="25"/>
      <c r="F440" s="42"/>
      <c r="G440" s="30"/>
      <c r="H440" s="25"/>
      <c r="I440" s="43"/>
      <c r="J440" s="25"/>
      <c r="K440" s="25"/>
      <c r="L440" s="44"/>
      <c r="M440" s="44"/>
      <c r="N440" s="44"/>
      <c r="O440" s="42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</row>
    <row r="441" spans="1:63" ht="14.25" customHeight="1" x14ac:dyDescent="0.25">
      <c r="A441" s="41"/>
      <c r="B441" s="42"/>
      <c r="C441" s="42"/>
      <c r="D441" s="35"/>
      <c r="E441" s="25"/>
      <c r="F441" s="42"/>
      <c r="G441" s="30"/>
      <c r="H441" s="25"/>
      <c r="I441" s="43"/>
      <c r="J441" s="25"/>
      <c r="K441" s="25"/>
      <c r="L441" s="44"/>
      <c r="M441" s="44"/>
      <c r="N441" s="44"/>
      <c r="O441" s="42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</row>
    <row r="442" spans="1:63" ht="14.25" customHeight="1" x14ac:dyDescent="0.25">
      <c r="A442" s="41"/>
      <c r="B442" s="42"/>
      <c r="C442" s="42"/>
      <c r="D442" s="35"/>
      <c r="E442" s="25"/>
      <c r="F442" s="42"/>
      <c r="G442" s="30"/>
      <c r="H442" s="25"/>
      <c r="I442" s="43"/>
      <c r="J442" s="25"/>
      <c r="K442" s="25"/>
      <c r="L442" s="44"/>
      <c r="M442" s="44"/>
      <c r="N442" s="44"/>
      <c r="O442" s="42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</row>
    <row r="443" spans="1:63" ht="14.25" customHeight="1" x14ac:dyDescent="0.25">
      <c r="A443" s="41"/>
      <c r="B443" s="42"/>
      <c r="C443" s="42"/>
      <c r="D443" s="35"/>
      <c r="E443" s="25"/>
      <c r="F443" s="42"/>
      <c r="G443" s="30"/>
      <c r="H443" s="25"/>
      <c r="I443" s="43"/>
      <c r="J443" s="25"/>
      <c r="K443" s="25"/>
      <c r="L443" s="44"/>
      <c r="M443" s="44"/>
      <c r="N443" s="44"/>
      <c r="O443" s="42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</row>
    <row r="444" spans="1:63" ht="14.25" customHeight="1" x14ac:dyDescent="0.25">
      <c r="A444" s="41"/>
      <c r="B444" s="42"/>
      <c r="C444" s="42"/>
      <c r="D444" s="35"/>
      <c r="E444" s="25"/>
      <c r="F444" s="42"/>
      <c r="G444" s="30"/>
      <c r="H444" s="25"/>
      <c r="I444" s="43"/>
      <c r="J444" s="25"/>
      <c r="K444" s="25"/>
      <c r="L444" s="44"/>
      <c r="M444" s="44"/>
      <c r="N444" s="44"/>
      <c r="O444" s="42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</row>
    <row r="445" spans="1:63" ht="14.25" customHeight="1" x14ac:dyDescent="0.25">
      <c r="A445" s="41"/>
      <c r="B445" s="42"/>
      <c r="C445" s="42"/>
      <c r="D445" s="35"/>
      <c r="E445" s="25"/>
      <c r="F445" s="42"/>
      <c r="G445" s="30"/>
      <c r="H445" s="25"/>
      <c r="I445" s="43"/>
      <c r="J445" s="25"/>
      <c r="K445" s="25"/>
      <c r="L445" s="44"/>
      <c r="M445" s="44"/>
      <c r="N445" s="44"/>
      <c r="O445" s="42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</row>
    <row r="446" spans="1:63" ht="14.25" customHeight="1" x14ac:dyDescent="0.25">
      <c r="A446" s="41"/>
      <c r="B446" s="42"/>
      <c r="C446" s="42"/>
      <c r="D446" s="35"/>
      <c r="E446" s="25"/>
      <c r="F446" s="42"/>
      <c r="G446" s="30"/>
      <c r="H446" s="25"/>
      <c r="I446" s="43"/>
      <c r="J446" s="25"/>
      <c r="K446" s="25"/>
      <c r="L446" s="44"/>
      <c r="M446" s="44"/>
      <c r="N446" s="44"/>
      <c r="O446" s="42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</row>
    <row r="447" spans="1:63" ht="14.25" customHeight="1" x14ac:dyDescent="0.25">
      <c r="A447" s="41"/>
      <c r="B447" s="42"/>
      <c r="C447" s="42"/>
      <c r="D447" s="35"/>
      <c r="E447" s="25"/>
      <c r="F447" s="42"/>
      <c r="G447" s="30"/>
      <c r="H447" s="25"/>
      <c r="I447" s="43"/>
      <c r="J447" s="25"/>
      <c r="K447" s="25"/>
      <c r="L447" s="44"/>
      <c r="M447" s="44"/>
      <c r="N447" s="44"/>
      <c r="O447" s="42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</row>
    <row r="448" spans="1:63" ht="14.25" customHeight="1" x14ac:dyDescent="0.25">
      <c r="A448" s="41"/>
      <c r="B448" s="42"/>
      <c r="C448" s="42"/>
      <c r="D448" s="35"/>
      <c r="E448" s="25"/>
      <c r="F448" s="42"/>
      <c r="G448" s="30"/>
      <c r="H448" s="25"/>
      <c r="I448" s="43"/>
      <c r="J448" s="25"/>
      <c r="K448" s="25"/>
      <c r="L448" s="44"/>
      <c r="M448" s="44"/>
      <c r="N448" s="44"/>
      <c r="O448" s="42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</row>
    <row r="449" spans="1:63" ht="14.25" customHeight="1" x14ac:dyDescent="0.25">
      <c r="A449" s="41"/>
      <c r="B449" s="42"/>
      <c r="C449" s="42"/>
      <c r="D449" s="35"/>
      <c r="E449" s="25"/>
      <c r="F449" s="42"/>
      <c r="G449" s="30"/>
      <c r="H449" s="25"/>
      <c r="I449" s="43"/>
      <c r="J449" s="25"/>
      <c r="K449" s="25"/>
      <c r="L449" s="44"/>
      <c r="M449" s="44"/>
      <c r="N449" s="44"/>
      <c r="O449" s="42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</row>
    <row r="450" spans="1:63" ht="14.25" customHeight="1" x14ac:dyDescent="0.25">
      <c r="A450" s="41"/>
      <c r="B450" s="42"/>
      <c r="C450" s="42"/>
      <c r="D450" s="35"/>
      <c r="E450" s="25"/>
      <c r="F450" s="42"/>
      <c r="G450" s="30"/>
      <c r="H450" s="25"/>
      <c r="I450" s="43"/>
      <c r="J450" s="25"/>
      <c r="K450" s="25"/>
      <c r="L450" s="44"/>
      <c r="M450" s="44"/>
      <c r="N450" s="44"/>
      <c r="O450" s="42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</row>
    <row r="451" spans="1:63" ht="14.25" customHeight="1" x14ac:dyDescent="0.25">
      <c r="A451" s="41"/>
      <c r="B451" s="42"/>
      <c r="C451" s="42"/>
      <c r="D451" s="35"/>
      <c r="E451" s="25"/>
      <c r="F451" s="42"/>
      <c r="G451" s="30"/>
      <c r="H451" s="25"/>
      <c r="I451" s="43"/>
      <c r="J451" s="25"/>
      <c r="K451" s="25"/>
      <c r="L451" s="44"/>
      <c r="M451" s="44"/>
      <c r="N451" s="44"/>
      <c r="O451" s="42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</row>
    <row r="452" spans="1:63" ht="14.25" customHeight="1" x14ac:dyDescent="0.25">
      <c r="A452" s="41"/>
      <c r="B452" s="42"/>
      <c r="C452" s="42"/>
      <c r="D452" s="35"/>
      <c r="E452" s="25"/>
      <c r="F452" s="42"/>
      <c r="G452" s="30"/>
      <c r="H452" s="25"/>
      <c r="I452" s="43"/>
      <c r="J452" s="25"/>
      <c r="K452" s="25"/>
      <c r="L452" s="44"/>
      <c r="M452" s="44"/>
      <c r="N452" s="44"/>
      <c r="O452" s="42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</row>
    <row r="453" spans="1:63" ht="14.25" customHeight="1" x14ac:dyDescent="0.25">
      <c r="A453" s="41"/>
      <c r="B453" s="42"/>
      <c r="C453" s="42"/>
      <c r="D453" s="35"/>
      <c r="E453" s="25"/>
      <c r="F453" s="42"/>
      <c r="G453" s="30"/>
      <c r="H453" s="25"/>
      <c r="I453" s="43"/>
      <c r="J453" s="25"/>
      <c r="K453" s="25"/>
      <c r="L453" s="44"/>
      <c r="M453" s="44"/>
      <c r="N453" s="44"/>
      <c r="O453" s="42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</row>
    <row r="454" spans="1:63" ht="14.25" customHeight="1" x14ac:dyDescent="0.25">
      <c r="A454" s="41"/>
      <c r="B454" s="42"/>
      <c r="C454" s="42"/>
      <c r="D454" s="35"/>
      <c r="E454" s="25"/>
      <c r="F454" s="42"/>
      <c r="G454" s="30"/>
      <c r="H454" s="25"/>
      <c r="I454" s="43"/>
      <c r="J454" s="25"/>
      <c r="K454" s="25"/>
      <c r="L454" s="44"/>
      <c r="M454" s="44"/>
      <c r="N454" s="44"/>
      <c r="O454" s="42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</row>
    <row r="455" spans="1:63" ht="14.25" customHeight="1" x14ac:dyDescent="0.25">
      <c r="A455" s="41"/>
      <c r="B455" s="42"/>
      <c r="C455" s="42"/>
      <c r="D455" s="35"/>
      <c r="E455" s="25"/>
      <c r="F455" s="42"/>
      <c r="G455" s="30"/>
      <c r="H455" s="25"/>
      <c r="I455" s="43"/>
      <c r="J455" s="25"/>
      <c r="K455" s="25"/>
      <c r="L455" s="44"/>
      <c r="M455" s="44"/>
      <c r="N455" s="44"/>
      <c r="O455" s="42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</row>
    <row r="456" spans="1:63" ht="14.25" customHeight="1" x14ac:dyDescent="0.25">
      <c r="A456" s="41"/>
      <c r="B456" s="42"/>
      <c r="C456" s="42"/>
      <c r="D456" s="35"/>
      <c r="E456" s="25"/>
      <c r="F456" s="42"/>
      <c r="G456" s="30"/>
      <c r="H456" s="25"/>
      <c r="I456" s="43"/>
      <c r="J456" s="25"/>
      <c r="K456" s="25"/>
      <c r="L456" s="44"/>
      <c r="M456" s="44"/>
      <c r="N456" s="44"/>
      <c r="O456" s="42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</row>
    <row r="457" spans="1:63" ht="14.25" customHeight="1" x14ac:dyDescent="0.25">
      <c r="A457" s="41"/>
      <c r="B457" s="42"/>
      <c r="C457" s="42"/>
      <c r="D457" s="35"/>
      <c r="E457" s="25"/>
      <c r="F457" s="42"/>
      <c r="G457" s="30"/>
      <c r="H457" s="25"/>
      <c r="I457" s="43"/>
      <c r="J457" s="25"/>
      <c r="K457" s="25"/>
      <c r="L457" s="44"/>
      <c r="M457" s="44"/>
      <c r="N457" s="44"/>
      <c r="O457" s="42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</row>
    <row r="458" spans="1:63" ht="14.25" customHeight="1" x14ac:dyDescent="0.25">
      <c r="A458" s="41"/>
      <c r="B458" s="42"/>
      <c r="C458" s="42"/>
      <c r="D458" s="35"/>
      <c r="E458" s="25"/>
      <c r="F458" s="42"/>
      <c r="G458" s="30"/>
      <c r="H458" s="25"/>
      <c r="I458" s="43"/>
      <c r="J458" s="25"/>
      <c r="K458" s="25"/>
      <c r="L458" s="44"/>
      <c r="M458" s="44"/>
      <c r="N458" s="44"/>
      <c r="O458" s="42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</row>
    <row r="459" spans="1:63" ht="14.25" customHeight="1" x14ac:dyDescent="0.25">
      <c r="A459" s="41"/>
      <c r="B459" s="42"/>
      <c r="C459" s="42"/>
      <c r="D459" s="35"/>
      <c r="E459" s="25"/>
      <c r="F459" s="42"/>
      <c r="G459" s="30"/>
      <c r="H459" s="25"/>
      <c r="I459" s="43"/>
      <c r="J459" s="25"/>
      <c r="K459" s="25"/>
      <c r="L459" s="44"/>
      <c r="M459" s="44"/>
      <c r="N459" s="44"/>
      <c r="O459" s="42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</row>
    <row r="460" spans="1:63" ht="14.25" customHeight="1" x14ac:dyDescent="0.25">
      <c r="A460" s="41"/>
      <c r="B460" s="42"/>
      <c r="C460" s="42"/>
      <c r="D460" s="35"/>
      <c r="E460" s="25"/>
      <c r="F460" s="42"/>
      <c r="G460" s="30"/>
      <c r="H460" s="25"/>
      <c r="I460" s="43"/>
      <c r="J460" s="25"/>
      <c r="K460" s="25"/>
      <c r="L460" s="44"/>
      <c r="M460" s="44"/>
      <c r="N460" s="44"/>
      <c r="O460" s="42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</row>
    <row r="461" spans="1:63" ht="14.25" customHeight="1" x14ac:dyDescent="0.25">
      <c r="A461" s="41"/>
      <c r="B461" s="42"/>
      <c r="C461" s="42"/>
      <c r="D461" s="35"/>
      <c r="E461" s="25"/>
      <c r="F461" s="42"/>
      <c r="G461" s="30"/>
      <c r="H461" s="25"/>
      <c r="I461" s="43"/>
      <c r="J461" s="25"/>
      <c r="K461" s="25"/>
      <c r="L461" s="44"/>
      <c r="M461" s="44"/>
      <c r="N461" s="44"/>
      <c r="O461" s="42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</row>
    <row r="462" spans="1:63" ht="14.25" customHeight="1" x14ac:dyDescent="0.25">
      <c r="A462" s="41"/>
      <c r="B462" s="42"/>
      <c r="C462" s="42"/>
      <c r="D462" s="35"/>
      <c r="E462" s="25"/>
      <c r="F462" s="42"/>
      <c r="G462" s="30"/>
      <c r="H462" s="25"/>
      <c r="I462" s="43"/>
      <c r="J462" s="25"/>
      <c r="K462" s="25"/>
      <c r="L462" s="44"/>
      <c r="M462" s="44"/>
      <c r="N462" s="44"/>
      <c r="O462" s="42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</row>
    <row r="463" spans="1:63" ht="14.25" customHeight="1" x14ac:dyDescent="0.25">
      <c r="A463" s="41"/>
      <c r="B463" s="42"/>
      <c r="C463" s="42"/>
      <c r="D463" s="35"/>
      <c r="E463" s="25"/>
      <c r="F463" s="42"/>
      <c r="G463" s="30"/>
      <c r="H463" s="25"/>
      <c r="I463" s="43"/>
      <c r="J463" s="25"/>
      <c r="K463" s="25"/>
      <c r="L463" s="44"/>
      <c r="M463" s="44"/>
      <c r="N463" s="44"/>
      <c r="O463" s="42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</row>
    <row r="464" spans="1:63" ht="14.25" customHeight="1" x14ac:dyDescent="0.25">
      <c r="A464" s="41"/>
      <c r="B464" s="42"/>
      <c r="C464" s="42"/>
      <c r="D464" s="35"/>
      <c r="E464" s="25"/>
      <c r="F464" s="42"/>
      <c r="G464" s="30"/>
      <c r="H464" s="25"/>
      <c r="I464" s="43"/>
      <c r="J464" s="25"/>
      <c r="K464" s="25"/>
      <c r="L464" s="44"/>
      <c r="M464" s="44"/>
      <c r="N464" s="44"/>
      <c r="O464" s="42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</row>
    <row r="465" spans="1:63" ht="14.25" customHeight="1" x14ac:dyDescent="0.25">
      <c r="A465" s="41"/>
      <c r="B465" s="42"/>
      <c r="C465" s="42"/>
      <c r="D465" s="35"/>
      <c r="E465" s="25"/>
      <c r="F465" s="42"/>
      <c r="G465" s="30"/>
      <c r="H465" s="25"/>
      <c r="I465" s="43"/>
      <c r="J465" s="25"/>
      <c r="K465" s="25"/>
      <c r="L465" s="44"/>
      <c r="M465" s="44"/>
      <c r="N465" s="44"/>
      <c r="O465" s="42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</row>
    <row r="466" spans="1:63" ht="14.25" customHeight="1" x14ac:dyDescent="0.25">
      <c r="A466" s="41"/>
      <c r="B466" s="42"/>
      <c r="C466" s="42"/>
      <c r="D466" s="35"/>
      <c r="E466" s="25"/>
      <c r="F466" s="42"/>
      <c r="G466" s="30"/>
      <c r="H466" s="25"/>
      <c r="I466" s="43"/>
      <c r="J466" s="25"/>
      <c r="K466" s="25"/>
      <c r="L466" s="44"/>
      <c r="M466" s="44"/>
      <c r="N466" s="44"/>
      <c r="O466" s="42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</row>
    <row r="467" spans="1:63" ht="14.25" customHeight="1" x14ac:dyDescent="0.25">
      <c r="A467" s="41"/>
      <c r="B467" s="42"/>
      <c r="C467" s="42"/>
      <c r="D467" s="35"/>
      <c r="E467" s="25"/>
      <c r="F467" s="42"/>
      <c r="G467" s="30"/>
      <c r="H467" s="25"/>
      <c r="I467" s="43"/>
      <c r="J467" s="25"/>
      <c r="K467" s="25"/>
      <c r="L467" s="44"/>
      <c r="M467" s="44"/>
      <c r="N467" s="44"/>
      <c r="O467" s="42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</row>
    <row r="468" spans="1:63" ht="14.25" customHeight="1" x14ac:dyDescent="0.25">
      <c r="A468" s="41"/>
      <c r="B468" s="42"/>
      <c r="C468" s="42"/>
      <c r="D468" s="35"/>
      <c r="E468" s="25"/>
      <c r="F468" s="42"/>
      <c r="G468" s="30"/>
      <c r="H468" s="25"/>
      <c r="I468" s="43"/>
      <c r="J468" s="25"/>
      <c r="K468" s="25"/>
      <c r="L468" s="44"/>
      <c r="M468" s="44"/>
      <c r="N468" s="44"/>
      <c r="O468" s="42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</row>
    <row r="469" spans="1:63" ht="14.25" customHeight="1" x14ac:dyDescent="0.25">
      <c r="A469" s="41"/>
      <c r="B469" s="42"/>
      <c r="C469" s="42"/>
      <c r="D469" s="35"/>
      <c r="E469" s="25"/>
      <c r="F469" s="42"/>
      <c r="G469" s="30"/>
      <c r="H469" s="25"/>
      <c r="I469" s="43"/>
      <c r="J469" s="25"/>
      <c r="K469" s="25"/>
      <c r="L469" s="44"/>
      <c r="M469" s="44"/>
      <c r="N469" s="44"/>
      <c r="O469" s="42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</row>
    <row r="470" spans="1:63" ht="14.25" customHeight="1" x14ac:dyDescent="0.25">
      <c r="A470" s="41"/>
      <c r="B470" s="42"/>
      <c r="C470" s="42"/>
      <c r="D470" s="35"/>
      <c r="E470" s="25"/>
      <c r="F470" s="42"/>
      <c r="G470" s="30"/>
      <c r="H470" s="25"/>
      <c r="I470" s="43"/>
      <c r="J470" s="25"/>
      <c r="K470" s="25"/>
      <c r="L470" s="44"/>
      <c r="M470" s="44"/>
      <c r="N470" s="44"/>
      <c r="O470" s="42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</row>
    <row r="471" spans="1:63" ht="14.25" customHeight="1" x14ac:dyDescent="0.25">
      <c r="A471" s="41"/>
      <c r="B471" s="42"/>
      <c r="C471" s="42"/>
      <c r="D471" s="35"/>
      <c r="E471" s="25"/>
      <c r="F471" s="42"/>
      <c r="G471" s="30"/>
      <c r="H471" s="25"/>
      <c r="I471" s="43"/>
      <c r="J471" s="25"/>
      <c r="K471" s="25"/>
      <c r="L471" s="44"/>
      <c r="M471" s="44"/>
      <c r="N471" s="44"/>
      <c r="O471" s="42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</row>
    <row r="472" spans="1:63" ht="14.25" customHeight="1" x14ac:dyDescent="0.25">
      <c r="A472" s="41"/>
      <c r="B472" s="42"/>
      <c r="C472" s="42"/>
      <c r="D472" s="35"/>
      <c r="E472" s="25"/>
      <c r="F472" s="42"/>
      <c r="G472" s="30"/>
      <c r="H472" s="25"/>
      <c r="I472" s="43"/>
      <c r="J472" s="25"/>
      <c r="K472" s="25"/>
      <c r="L472" s="44"/>
      <c r="M472" s="44"/>
      <c r="N472" s="44"/>
      <c r="O472" s="42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</row>
    <row r="473" spans="1:63" ht="14.25" customHeight="1" x14ac:dyDescent="0.25">
      <c r="A473" s="41"/>
      <c r="B473" s="42"/>
      <c r="C473" s="42"/>
      <c r="D473" s="35"/>
      <c r="E473" s="25"/>
      <c r="F473" s="42"/>
      <c r="G473" s="30"/>
      <c r="H473" s="25"/>
      <c r="I473" s="43"/>
      <c r="J473" s="25"/>
      <c r="K473" s="25"/>
      <c r="L473" s="44"/>
      <c r="M473" s="44"/>
      <c r="N473" s="44"/>
      <c r="O473" s="42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</row>
    <row r="474" spans="1:63" ht="14.25" customHeight="1" x14ac:dyDescent="0.25">
      <c r="A474" s="41"/>
      <c r="B474" s="42"/>
      <c r="C474" s="42"/>
      <c r="D474" s="35"/>
      <c r="E474" s="25"/>
      <c r="F474" s="42"/>
      <c r="G474" s="30"/>
      <c r="H474" s="25"/>
      <c r="I474" s="43"/>
      <c r="J474" s="25"/>
      <c r="K474" s="25"/>
      <c r="L474" s="44"/>
      <c r="M474" s="44"/>
      <c r="N474" s="44"/>
      <c r="O474" s="42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</row>
    <row r="475" spans="1:63" ht="14.25" customHeight="1" x14ac:dyDescent="0.25">
      <c r="A475" s="41"/>
      <c r="B475" s="42"/>
      <c r="C475" s="42"/>
      <c r="D475" s="35"/>
      <c r="E475" s="25"/>
      <c r="F475" s="42"/>
      <c r="G475" s="30"/>
      <c r="H475" s="25"/>
      <c r="I475" s="43"/>
      <c r="J475" s="25"/>
      <c r="K475" s="25"/>
      <c r="L475" s="44"/>
      <c r="M475" s="44"/>
      <c r="N475" s="44"/>
      <c r="O475" s="42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</row>
    <row r="476" spans="1:63" ht="14.25" customHeight="1" x14ac:dyDescent="0.25">
      <c r="A476" s="41"/>
      <c r="B476" s="42"/>
      <c r="C476" s="42"/>
      <c r="D476" s="35"/>
      <c r="E476" s="25"/>
      <c r="F476" s="42"/>
      <c r="G476" s="30"/>
      <c r="H476" s="25"/>
      <c r="I476" s="43"/>
      <c r="J476" s="25"/>
      <c r="K476" s="25"/>
      <c r="L476" s="44"/>
      <c r="M476" s="44"/>
      <c r="N476" s="44"/>
      <c r="O476" s="42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</row>
    <row r="477" spans="1:63" ht="14.25" customHeight="1" x14ac:dyDescent="0.25">
      <c r="A477" s="41"/>
      <c r="B477" s="42"/>
      <c r="C477" s="42"/>
      <c r="D477" s="35"/>
      <c r="E477" s="25"/>
      <c r="F477" s="42"/>
      <c r="G477" s="30"/>
      <c r="H477" s="25"/>
      <c r="I477" s="43"/>
      <c r="J477" s="25"/>
      <c r="K477" s="25"/>
      <c r="L477" s="44"/>
      <c r="M477" s="44"/>
      <c r="N477" s="44"/>
      <c r="O477" s="42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</row>
    <row r="478" spans="1:63" ht="14.25" customHeight="1" x14ac:dyDescent="0.25">
      <c r="A478" s="41"/>
      <c r="B478" s="42"/>
      <c r="C478" s="42"/>
      <c r="D478" s="35"/>
      <c r="E478" s="25"/>
      <c r="F478" s="42"/>
      <c r="G478" s="30"/>
      <c r="H478" s="25"/>
      <c r="I478" s="43"/>
      <c r="J478" s="25"/>
      <c r="K478" s="25"/>
      <c r="L478" s="44"/>
      <c r="M478" s="44"/>
      <c r="N478" s="44"/>
      <c r="O478" s="42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</row>
    <row r="479" spans="1:63" ht="14.25" customHeight="1" x14ac:dyDescent="0.25">
      <c r="A479" s="41"/>
      <c r="B479" s="42"/>
      <c r="C479" s="42"/>
      <c r="D479" s="35"/>
      <c r="E479" s="25"/>
      <c r="F479" s="42"/>
      <c r="G479" s="30"/>
      <c r="H479" s="25"/>
      <c r="I479" s="43"/>
      <c r="J479" s="25"/>
      <c r="K479" s="25"/>
      <c r="L479" s="44"/>
      <c r="M479" s="44"/>
      <c r="N479" s="44"/>
      <c r="O479" s="42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</row>
    <row r="480" spans="1:63" ht="14.25" customHeight="1" x14ac:dyDescent="0.25">
      <c r="A480" s="41"/>
      <c r="B480" s="42"/>
      <c r="C480" s="42"/>
      <c r="D480" s="35"/>
      <c r="E480" s="25"/>
      <c r="F480" s="42"/>
      <c r="G480" s="30"/>
      <c r="H480" s="25"/>
      <c r="I480" s="43"/>
      <c r="J480" s="25"/>
      <c r="K480" s="25"/>
      <c r="L480" s="44"/>
      <c r="M480" s="44"/>
      <c r="N480" s="44"/>
      <c r="O480" s="42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</row>
    <row r="481" spans="1:63" ht="14.25" customHeight="1" x14ac:dyDescent="0.25">
      <c r="A481" s="41"/>
      <c r="B481" s="42"/>
      <c r="C481" s="42"/>
      <c r="D481" s="35"/>
      <c r="E481" s="25"/>
      <c r="F481" s="42"/>
      <c r="G481" s="30"/>
      <c r="H481" s="25"/>
      <c r="I481" s="43"/>
      <c r="J481" s="25"/>
      <c r="K481" s="25"/>
      <c r="L481" s="44"/>
      <c r="M481" s="44"/>
      <c r="N481" s="44"/>
      <c r="O481" s="42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</row>
    <row r="482" spans="1:63" ht="14.25" customHeight="1" x14ac:dyDescent="0.25">
      <c r="A482" s="41"/>
      <c r="B482" s="42"/>
      <c r="C482" s="42"/>
      <c r="D482" s="35"/>
      <c r="E482" s="25"/>
      <c r="F482" s="42"/>
      <c r="G482" s="30"/>
      <c r="H482" s="25"/>
      <c r="I482" s="43"/>
      <c r="J482" s="25"/>
      <c r="K482" s="25"/>
      <c r="L482" s="44"/>
      <c r="M482" s="44"/>
      <c r="N482" s="44"/>
      <c r="O482" s="42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</row>
    <row r="483" spans="1:63" ht="14.25" customHeight="1" x14ac:dyDescent="0.25">
      <c r="A483" s="41"/>
      <c r="B483" s="42"/>
      <c r="C483" s="42"/>
      <c r="D483" s="35"/>
      <c r="E483" s="25"/>
      <c r="F483" s="42"/>
      <c r="G483" s="30"/>
      <c r="H483" s="25"/>
      <c r="I483" s="43"/>
      <c r="J483" s="25"/>
      <c r="K483" s="25"/>
      <c r="L483" s="44"/>
      <c r="M483" s="44"/>
      <c r="N483" s="44"/>
      <c r="O483" s="42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</row>
    <row r="484" spans="1:63" ht="14.25" customHeight="1" x14ac:dyDescent="0.25">
      <c r="A484" s="41"/>
      <c r="B484" s="42"/>
      <c r="C484" s="42"/>
      <c r="D484" s="35"/>
      <c r="E484" s="25"/>
      <c r="F484" s="42"/>
      <c r="G484" s="30"/>
      <c r="H484" s="25"/>
      <c r="I484" s="43"/>
      <c r="J484" s="25"/>
      <c r="K484" s="25"/>
      <c r="L484" s="44"/>
      <c r="M484" s="44"/>
      <c r="N484" s="44"/>
      <c r="O484" s="42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</row>
    <row r="485" spans="1:63" ht="14.25" customHeight="1" x14ac:dyDescent="0.25">
      <c r="A485" s="41"/>
      <c r="B485" s="42"/>
      <c r="C485" s="42"/>
      <c r="D485" s="35"/>
      <c r="E485" s="25"/>
      <c r="F485" s="42"/>
      <c r="G485" s="30"/>
      <c r="H485" s="25"/>
      <c r="I485" s="43"/>
      <c r="J485" s="25"/>
      <c r="K485" s="25"/>
      <c r="L485" s="44"/>
      <c r="M485" s="44"/>
      <c r="N485" s="44"/>
      <c r="O485" s="42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</row>
    <row r="486" spans="1:63" ht="14.25" customHeight="1" x14ac:dyDescent="0.25">
      <c r="A486" s="41"/>
      <c r="B486" s="42"/>
      <c r="C486" s="42"/>
      <c r="D486" s="35"/>
      <c r="E486" s="25"/>
      <c r="F486" s="42"/>
      <c r="G486" s="30"/>
      <c r="H486" s="25"/>
      <c r="I486" s="43"/>
      <c r="J486" s="25"/>
      <c r="K486" s="25"/>
      <c r="L486" s="44"/>
      <c r="M486" s="44"/>
      <c r="N486" s="44"/>
      <c r="O486" s="42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</row>
    <row r="487" spans="1:63" ht="14.25" customHeight="1" x14ac:dyDescent="0.25">
      <c r="A487" s="41"/>
      <c r="B487" s="42"/>
      <c r="C487" s="42"/>
      <c r="D487" s="35"/>
      <c r="E487" s="25"/>
      <c r="F487" s="42"/>
      <c r="G487" s="30"/>
      <c r="H487" s="25"/>
      <c r="I487" s="43"/>
      <c r="J487" s="25"/>
      <c r="K487" s="25"/>
      <c r="L487" s="44"/>
      <c r="M487" s="44"/>
      <c r="N487" s="44"/>
      <c r="O487" s="42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</row>
    <row r="488" spans="1:63" ht="14.25" customHeight="1" x14ac:dyDescent="0.25">
      <c r="A488" s="41"/>
      <c r="B488" s="42"/>
      <c r="C488" s="42"/>
      <c r="D488" s="35"/>
      <c r="E488" s="25"/>
      <c r="F488" s="42"/>
      <c r="G488" s="30"/>
      <c r="H488" s="25"/>
      <c r="I488" s="43"/>
      <c r="J488" s="25"/>
      <c r="K488" s="25"/>
      <c r="L488" s="44"/>
      <c r="M488" s="44"/>
      <c r="N488" s="44"/>
      <c r="O488" s="42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</row>
    <row r="489" spans="1:63" ht="14.25" customHeight="1" x14ac:dyDescent="0.25">
      <c r="A489" s="41"/>
      <c r="B489" s="42"/>
      <c r="C489" s="42"/>
      <c r="D489" s="35"/>
      <c r="E489" s="25"/>
      <c r="F489" s="42"/>
      <c r="G489" s="30"/>
      <c r="H489" s="25"/>
      <c r="I489" s="43"/>
      <c r="J489" s="25"/>
      <c r="K489" s="25"/>
      <c r="L489" s="44"/>
      <c r="M489" s="44"/>
      <c r="N489" s="44"/>
      <c r="O489" s="42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</row>
    <row r="490" spans="1:63" ht="14.25" customHeight="1" x14ac:dyDescent="0.25">
      <c r="A490" s="41"/>
      <c r="B490" s="42"/>
      <c r="C490" s="42"/>
      <c r="D490" s="35"/>
      <c r="E490" s="25"/>
      <c r="F490" s="42"/>
      <c r="G490" s="30"/>
      <c r="H490" s="25"/>
      <c r="I490" s="43"/>
      <c r="J490" s="25"/>
      <c r="K490" s="25"/>
      <c r="L490" s="44"/>
      <c r="M490" s="44"/>
      <c r="N490" s="44"/>
      <c r="O490" s="42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</row>
    <row r="491" spans="1:63" ht="14.25" customHeight="1" x14ac:dyDescent="0.25">
      <c r="A491" s="41"/>
      <c r="B491" s="42"/>
      <c r="C491" s="42"/>
      <c r="D491" s="35"/>
      <c r="E491" s="25"/>
      <c r="F491" s="42"/>
      <c r="G491" s="30"/>
      <c r="H491" s="25"/>
      <c r="I491" s="43"/>
      <c r="J491" s="25"/>
      <c r="K491" s="25"/>
      <c r="L491" s="44"/>
      <c r="M491" s="44"/>
      <c r="N491" s="44"/>
      <c r="O491" s="42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</row>
    <row r="492" spans="1:63" ht="14.25" customHeight="1" x14ac:dyDescent="0.25">
      <c r="A492" s="41"/>
      <c r="B492" s="42"/>
      <c r="C492" s="42"/>
      <c r="D492" s="35"/>
      <c r="E492" s="25"/>
      <c r="F492" s="42"/>
      <c r="G492" s="30"/>
      <c r="H492" s="25"/>
      <c r="I492" s="43"/>
      <c r="J492" s="25"/>
      <c r="K492" s="25"/>
      <c r="L492" s="44"/>
      <c r="M492" s="44"/>
      <c r="N492" s="44"/>
      <c r="O492" s="42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</row>
    <row r="493" spans="1:63" ht="14.25" customHeight="1" x14ac:dyDescent="0.25">
      <c r="A493" s="41"/>
      <c r="B493" s="42"/>
      <c r="C493" s="42"/>
      <c r="D493" s="35"/>
      <c r="E493" s="25"/>
      <c r="F493" s="42"/>
      <c r="G493" s="30"/>
      <c r="H493" s="25"/>
      <c r="I493" s="43"/>
      <c r="J493" s="25"/>
      <c r="K493" s="25"/>
      <c r="L493" s="44"/>
      <c r="M493" s="44"/>
      <c r="N493" s="44"/>
      <c r="O493" s="42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</row>
    <row r="494" spans="1:63" ht="14.25" customHeight="1" x14ac:dyDescent="0.25">
      <c r="A494" s="41"/>
      <c r="B494" s="42"/>
      <c r="C494" s="42"/>
      <c r="D494" s="35"/>
      <c r="E494" s="25"/>
      <c r="F494" s="42"/>
      <c r="G494" s="30"/>
      <c r="H494" s="25"/>
      <c r="I494" s="43"/>
      <c r="J494" s="25"/>
      <c r="K494" s="25"/>
      <c r="L494" s="44"/>
      <c r="M494" s="44"/>
      <c r="N494" s="44"/>
      <c r="O494" s="42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</row>
    <row r="495" spans="1:63" ht="14.25" customHeight="1" x14ac:dyDescent="0.25">
      <c r="A495" s="41"/>
      <c r="B495" s="42"/>
      <c r="C495" s="42"/>
      <c r="D495" s="35"/>
      <c r="E495" s="25"/>
      <c r="F495" s="42"/>
      <c r="G495" s="30"/>
      <c r="H495" s="25"/>
      <c r="I495" s="43"/>
      <c r="J495" s="25"/>
      <c r="K495" s="25"/>
      <c r="L495" s="44"/>
      <c r="M495" s="44"/>
      <c r="N495" s="44"/>
      <c r="O495" s="42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</row>
    <row r="496" spans="1:63" ht="14.25" customHeight="1" x14ac:dyDescent="0.25">
      <c r="A496" s="41"/>
      <c r="B496" s="42"/>
      <c r="C496" s="42"/>
      <c r="D496" s="35"/>
      <c r="E496" s="25"/>
      <c r="F496" s="42"/>
      <c r="G496" s="30"/>
      <c r="H496" s="25"/>
      <c r="I496" s="43"/>
      <c r="J496" s="25"/>
      <c r="K496" s="25"/>
      <c r="L496" s="44"/>
      <c r="M496" s="44"/>
      <c r="N496" s="44"/>
      <c r="O496" s="42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</row>
    <row r="497" spans="1:63" ht="14.25" customHeight="1" x14ac:dyDescent="0.25">
      <c r="A497" s="41"/>
      <c r="B497" s="42"/>
      <c r="C497" s="42"/>
      <c r="D497" s="35"/>
      <c r="E497" s="25"/>
      <c r="F497" s="42"/>
      <c r="G497" s="30"/>
      <c r="H497" s="25"/>
      <c r="I497" s="43"/>
      <c r="J497" s="25"/>
      <c r="K497" s="25"/>
      <c r="L497" s="44"/>
      <c r="M497" s="44"/>
      <c r="N497" s="44"/>
      <c r="O497" s="42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</row>
    <row r="498" spans="1:63" ht="14.25" customHeight="1" x14ac:dyDescent="0.25">
      <c r="A498" s="41"/>
      <c r="B498" s="42"/>
      <c r="C498" s="42"/>
      <c r="D498" s="35"/>
      <c r="E498" s="25"/>
      <c r="F498" s="42"/>
      <c r="G498" s="30"/>
      <c r="H498" s="25"/>
      <c r="I498" s="43"/>
      <c r="J498" s="25"/>
      <c r="K498" s="25"/>
      <c r="L498" s="44"/>
      <c r="M498" s="44"/>
      <c r="N498" s="44"/>
      <c r="O498" s="42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</row>
    <row r="499" spans="1:63" ht="14.25" customHeight="1" x14ac:dyDescent="0.25">
      <c r="A499" s="41"/>
      <c r="B499" s="42"/>
      <c r="C499" s="42"/>
      <c r="D499" s="35"/>
      <c r="E499" s="25"/>
      <c r="F499" s="42"/>
      <c r="G499" s="30"/>
      <c r="H499" s="25"/>
      <c r="I499" s="43"/>
      <c r="J499" s="25"/>
      <c r="K499" s="25"/>
      <c r="L499" s="44"/>
      <c r="M499" s="44"/>
      <c r="N499" s="44"/>
      <c r="O499" s="42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</row>
    <row r="500" spans="1:63" ht="14.25" customHeight="1" x14ac:dyDescent="0.25">
      <c r="A500" s="41"/>
      <c r="B500" s="42"/>
      <c r="C500" s="42"/>
      <c r="D500" s="35"/>
      <c r="E500" s="25"/>
      <c r="F500" s="42"/>
      <c r="G500" s="30"/>
      <c r="H500" s="25"/>
      <c r="I500" s="43"/>
      <c r="J500" s="25"/>
      <c r="K500" s="25"/>
      <c r="L500" s="44"/>
      <c r="M500" s="44"/>
      <c r="N500" s="44"/>
      <c r="O500" s="42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</row>
    <row r="501" spans="1:63" ht="14.25" customHeight="1" x14ac:dyDescent="0.25">
      <c r="A501" s="41"/>
      <c r="B501" s="42"/>
      <c r="C501" s="42"/>
      <c r="D501" s="35"/>
      <c r="E501" s="25"/>
      <c r="F501" s="42"/>
      <c r="G501" s="30"/>
      <c r="H501" s="25"/>
      <c r="I501" s="43"/>
      <c r="J501" s="25"/>
      <c r="K501" s="25"/>
      <c r="L501" s="44"/>
      <c r="M501" s="44"/>
      <c r="N501" s="44"/>
      <c r="O501" s="42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</row>
    <row r="502" spans="1:63" ht="14.25" customHeight="1" x14ac:dyDescent="0.25">
      <c r="A502" s="41"/>
      <c r="B502" s="42"/>
      <c r="C502" s="42"/>
      <c r="D502" s="35"/>
      <c r="E502" s="25"/>
      <c r="F502" s="42"/>
      <c r="G502" s="30"/>
      <c r="H502" s="25"/>
      <c r="I502" s="43"/>
      <c r="J502" s="25"/>
      <c r="K502" s="25"/>
      <c r="L502" s="44"/>
      <c r="M502" s="44"/>
      <c r="N502" s="44"/>
      <c r="O502" s="42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</row>
    <row r="503" spans="1:63" ht="14.25" customHeight="1" x14ac:dyDescent="0.25">
      <c r="A503" s="41"/>
      <c r="B503" s="42"/>
      <c r="C503" s="42"/>
      <c r="D503" s="35"/>
      <c r="E503" s="25"/>
      <c r="F503" s="42"/>
      <c r="G503" s="30"/>
      <c r="H503" s="25"/>
      <c r="I503" s="43"/>
      <c r="J503" s="25"/>
      <c r="K503" s="25"/>
      <c r="L503" s="44"/>
      <c r="M503" s="44"/>
      <c r="N503" s="44"/>
      <c r="O503" s="42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</row>
    <row r="504" spans="1:63" ht="14.25" customHeight="1" x14ac:dyDescent="0.25">
      <c r="A504" s="41"/>
      <c r="B504" s="42"/>
      <c r="C504" s="42"/>
      <c r="D504" s="35"/>
      <c r="E504" s="25"/>
      <c r="F504" s="42"/>
      <c r="G504" s="30"/>
      <c r="H504" s="25"/>
      <c r="I504" s="43"/>
      <c r="J504" s="25"/>
      <c r="K504" s="25"/>
      <c r="L504" s="44"/>
      <c r="M504" s="44"/>
      <c r="N504" s="44"/>
      <c r="O504" s="42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</row>
    <row r="505" spans="1:63" ht="14.25" customHeight="1" x14ac:dyDescent="0.25">
      <c r="A505" s="41"/>
      <c r="B505" s="42"/>
      <c r="C505" s="42"/>
      <c r="D505" s="35"/>
      <c r="E505" s="25"/>
      <c r="F505" s="42"/>
      <c r="G505" s="30"/>
      <c r="H505" s="25"/>
      <c r="I505" s="43"/>
      <c r="J505" s="25"/>
      <c r="K505" s="25"/>
      <c r="L505" s="44"/>
      <c r="M505" s="44"/>
      <c r="N505" s="44"/>
      <c r="O505" s="42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</row>
    <row r="506" spans="1:63" ht="14.25" customHeight="1" x14ac:dyDescent="0.25">
      <c r="A506" s="41"/>
      <c r="B506" s="42"/>
      <c r="C506" s="42"/>
      <c r="D506" s="35"/>
      <c r="E506" s="25"/>
      <c r="F506" s="42"/>
      <c r="G506" s="30"/>
      <c r="H506" s="25"/>
      <c r="I506" s="43"/>
      <c r="J506" s="25"/>
      <c r="K506" s="25"/>
      <c r="L506" s="44"/>
      <c r="M506" s="44"/>
      <c r="N506" s="44"/>
      <c r="O506" s="42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</row>
    <row r="507" spans="1:63" ht="14.25" customHeight="1" x14ac:dyDescent="0.25">
      <c r="A507" s="41"/>
      <c r="B507" s="42"/>
      <c r="C507" s="42"/>
      <c r="D507" s="35"/>
      <c r="E507" s="25"/>
      <c r="F507" s="42"/>
      <c r="G507" s="30"/>
      <c r="H507" s="25"/>
      <c r="I507" s="43"/>
      <c r="J507" s="25"/>
      <c r="K507" s="25"/>
      <c r="L507" s="44"/>
      <c r="M507" s="44"/>
      <c r="N507" s="44"/>
      <c r="O507" s="42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</row>
    <row r="508" spans="1:63" ht="14.25" customHeight="1" x14ac:dyDescent="0.25">
      <c r="A508" s="41"/>
      <c r="B508" s="42"/>
      <c r="C508" s="42"/>
      <c r="D508" s="35"/>
      <c r="E508" s="25"/>
      <c r="F508" s="42"/>
      <c r="G508" s="30"/>
      <c r="H508" s="25"/>
      <c r="I508" s="43"/>
      <c r="J508" s="25"/>
      <c r="K508" s="25"/>
      <c r="L508" s="44"/>
      <c r="M508" s="44"/>
      <c r="N508" s="44"/>
      <c r="O508" s="42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</row>
    <row r="509" spans="1:63" ht="14.25" customHeight="1" x14ac:dyDescent="0.25">
      <c r="A509" s="41"/>
      <c r="B509" s="42"/>
      <c r="C509" s="42"/>
      <c r="D509" s="35"/>
      <c r="E509" s="25"/>
      <c r="F509" s="42"/>
      <c r="G509" s="30"/>
      <c r="H509" s="25"/>
      <c r="I509" s="43"/>
      <c r="J509" s="25"/>
      <c r="K509" s="25"/>
      <c r="L509" s="44"/>
      <c r="M509" s="44"/>
      <c r="N509" s="44"/>
      <c r="O509" s="42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</row>
    <row r="510" spans="1:63" ht="14.25" customHeight="1" x14ac:dyDescent="0.25">
      <c r="A510" s="41"/>
      <c r="B510" s="42"/>
      <c r="C510" s="42"/>
      <c r="D510" s="35"/>
      <c r="E510" s="25"/>
      <c r="F510" s="42"/>
      <c r="G510" s="30"/>
      <c r="H510" s="25"/>
      <c r="I510" s="43"/>
      <c r="J510" s="25"/>
      <c r="K510" s="25"/>
      <c r="L510" s="44"/>
      <c r="M510" s="44"/>
      <c r="N510" s="44"/>
      <c r="O510" s="42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</row>
    <row r="511" spans="1:63" ht="14.25" customHeight="1" x14ac:dyDescent="0.25">
      <c r="A511" s="41"/>
      <c r="B511" s="42"/>
      <c r="C511" s="42"/>
      <c r="D511" s="35"/>
      <c r="E511" s="25"/>
      <c r="F511" s="42"/>
      <c r="G511" s="30"/>
      <c r="H511" s="25"/>
      <c r="I511" s="43"/>
      <c r="J511" s="25"/>
      <c r="K511" s="25"/>
      <c r="L511" s="44"/>
      <c r="M511" s="44"/>
      <c r="N511" s="44"/>
      <c r="O511" s="42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</row>
    <row r="512" spans="1:63" ht="14.25" customHeight="1" x14ac:dyDescent="0.25">
      <c r="A512" s="41"/>
      <c r="B512" s="42"/>
      <c r="C512" s="42"/>
      <c r="D512" s="35"/>
      <c r="E512" s="25"/>
      <c r="F512" s="42"/>
      <c r="G512" s="30"/>
      <c r="H512" s="25"/>
      <c r="I512" s="43"/>
      <c r="J512" s="25"/>
      <c r="K512" s="25"/>
      <c r="L512" s="44"/>
      <c r="M512" s="44"/>
      <c r="N512" s="44"/>
      <c r="O512" s="42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</row>
    <row r="513" spans="1:63" ht="14.25" customHeight="1" x14ac:dyDescent="0.25">
      <c r="A513" s="41"/>
      <c r="B513" s="42"/>
      <c r="C513" s="42"/>
      <c r="D513" s="35"/>
      <c r="E513" s="25"/>
      <c r="F513" s="42"/>
      <c r="G513" s="30"/>
      <c r="H513" s="25"/>
      <c r="I513" s="43"/>
      <c r="J513" s="25"/>
      <c r="K513" s="25"/>
      <c r="L513" s="44"/>
      <c r="M513" s="44"/>
      <c r="N513" s="44"/>
      <c r="O513" s="42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</row>
    <row r="514" spans="1:63" ht="14.25" customHeight="1" x14ac:dyDescent="0.25">
      <c r="A514" s="41"/>
      <c r="B514" s="42"/>
      <c r="C514" s="42"/>
      <c r="D514" s="35"/>
      <c r="E514" s="25"/>
      <c r="F514" s="42"/>
      <c r="G514" s="30"/>
      <c r="H514" s="25"/>
      <c r="I514" s="43"/>
      <c r="J514" s="25"/>
      <c r="K514" s="25"/>
      <c r="L514" s="44"/>
      <c r="M514" s="44"/>
      <c r="N514" s="44"/>
      <c r="O514" s="42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</row>
    <row r="515" spans="1:63" ht="14.25" customHeight="1" x14ac:dyDescent="0.25">
      <c r="A515" s="41"/>
      <c r="B515" s="42"/>
      <c r="C515" s="42"/>
      <c r="D515" s="35"/>
      <c r="E515" s="25"/>
      <c r="F515" s="42"/>
      <c r="G515" s="30"/>
      <c r="H515" s="25"/>
      <c r="I515" s="43"/>
      <c r="J515" s="25"/>
      <c r="K515" s="25"/>
      <c r="L515" s="44"/>
      <c r="M515" s="44"/>
      <c r="N515" s="44"/>
      <c r="O515" s="42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</row>
    <row r="516" spans="1:63" ht="14.25" customHeight="1" x14ac:dyDescent="0.25">
      <c r="A516" s="41"/>
      <c r="B516" s="42"/>
      <c r="C516" s="42"/>
      <c r="D516" s="35"/>
      <c r="E516" s="25"/>
      <c r="F516" s="42"/>
      <c r="G516" s="30"/>
      <c r="H516" s="25"/>
      <c r="I516" s="43"/>
      <c r="J516" s="25"/>
      <c r="K516" s="25"/>
      <c r="L516" s="44"/>
      <c r="M516" s="44"/>
      <c r="N516" s="44"/>
      <c r="O516" s="42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</row>
    <row r="517" spans="1:63" ht="14.25" customHeight="1" x14ac:dyDescent="0.25">
      <c r="A517" s="41"/>
      <c r="B517" s="42"/>
      <c r="C517" s="42"/>
      <c r="D517" s="35"/>
      <c r="E517" s="25"/>
      <c r="F517" s="42"/>
      <c r="G517" s="30"/>
      <c r="H517" s="25"/>
      <c r="I517" s="43"/>
      <c r="J517" s="25"/>
      <c r="K517" s="25"/>
      <c r="L517" s="44"/>
      <c r="M517" s="44"/>
      <c r="N517" s="44"/>
      <c r="O517" s="42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</row>
    <row r="518" spans="1:63" ht="14.25" customHeight="1" x14ac:dyDescent="0.25">
      <c r="A518" s="41"/>
      <c r="B518" s="42"/>
      <c r="C518" s="42"/>
      <c r="D518" s="35"/>
      <c r="E518" s="25"/>
      <c r="F518" s="42"/>
      <c r="G518" s="30"/>
      <c r="H518" s="25"/>
      <c r="I518" s="43"/>
      <c r="J518" s="25"/>
      <c r="K518" s="25"/>
      <c r="L518" s="44"/>
      <c r="M518" s="44"/>
      <c r="N518" s="44"/>
      <c r="O518" s="42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</row>
    <row r="519" spans="1:63" ht="14.25" customHeight="1" x14ac:dyDescent="0.25">
      <c r="A519" s="41"/>
      <c r="B519" s="42"/>
      <c r="C519" s="42"/>
      <c r="D519" s="35"/>
      <c r="E519" s="25"/>
      <c r="F519" s="42"/>
      <c r="G519" s="30"/>
      <c r="H519" s="25"/>
      <c r="I519" s="43"/>
      <c r="J519" s="25"/>
      <c r="K519" s="25"/>
      <c r="L519" s="44"/>
      <c r="M519" s="44"/>
      <c r="N519" s="44"/>
      <c r="O519" s="42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</row>
    <row r="520" spans="1:63" ht="14.25" customHeight="1" x14ac:dyDescent="0.25">
      <c r="A520" s="41"/>
      <c r="B520" s="42"/>
      <c r="C520" s="42"/>
      <c r="D520" s="35"/>
      <c r="E520" s="25"/>
      <c r="F520" s="42"/>
      <c r="G520" s="30"/>
      <c r="H520" s="25"/>
      <c r="I520" s="43"/>
      <c r="J520" s="25"/>
      <c r="K520" s="25"/>
      <c r="L520" s="44"/>
      <c r="M520" s="44"/>
      <c r="N520" s="44"/>
      <c r="O520" s="42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</row>
    <row r="521" spans="1:63" ht="14.25" customHeight="1" x14ac:dyDescent="0.25">
      <c r="A521" s="41"/>
      <c r="B521" s="42"/>
      <c r="C521" s="42"/>
      <c r="D521" s="35"/>
      <c r="E521" s="25"/>
      <c r="F521" s="42"/>
      <c r="G521" s="30"/>
      <c r="H521" s="25"/>
      <c r="I521" s="43"/>
      <c r="J521" s="25"/>
      <c r="K521" s="25"/>
      <c r="L521" s="44"/>
      <c r="M521" s="44"/>
      <c r="N521" s="44"/>
      <c r="O521" s="42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</row>
    <row r="522" spans="1:63" ht="14.25" customHeight="1" x14ac:dyDescent="0.25">
      <c r="A522" s="41"/>
      <c r="B522" s="42"/>
      <c r="C522" s="42"/>
      <c r="D522" s="35"/>
      <c r="E522" s="25"/>
      <c r="F522" s="42"/>
      <c r="G522" s="30"/>
      <c r="H522" s="25"/>
      <c r="I522" s="43"/>
      <c r="J522" s="25"/>
      <c r="K522" s="25"/>
      <c r="L522" s="44"/>
      <c r="M522" s="44"/>
      <c r="N522" s="44"/>
      <c r="O522" s="42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</row>
    <row r="523" spans="1:63" ht="14.25" customHeight="1" x14ac:dyDescent="0.25">
      <c r="A523" s="41"/>
      <c r="B523" s="42"/>
      <c r="C523" s="42"/>
      <c r="D523" s="35"/>
      <c r="E523" s="25"/>
      <c r="F523" s="42"/>
      <c r="G523" s="30"/>
      <c r="H523" s="25"/>
      <c r="I523" s="43"/>
      <c r="J523" s="25"/>
      <c r="K523" s="25"/>
      <c r="L523" s="44"/>
      <c r="M523" s="44"/>
      <c r="N523" s="44"/>
      <c r="O523" s="42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</row>
    <row r="524" spans="1:63" ht="14.25" customHeight="1" x14ac:dyDescent="0.25">
      <c r="A524" s="41"/>
      <c r="B524" s="42"/>
      <c r="C524" s="42"/>
      <c r="D524" s="35"/>
      <c r="E524" s="25"/>
      <c r="F524" s="42"/>
      <c r="G524" s="30"/>
      <c r="H524" s="25"/>
      <c r="I524" s="43"/>
      <c r="J524" s="25"/>
      <c r="K524" s="25"/>
      <c r="L524" s="44"/>
      <c r="M524" s="44"/>
      <c r="N524" s="44"/>
      <c r="O524" s="42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</row>
    <row r="525" spans="1:63" ht="14.25" customHeight="1" x14ac:dyDescent="0.25">
      <c r="A525" s="41"/>
      <c r="B525" s="42"/>
      <c r="C525" s="42"/>
      <c r="D525" s="35"/>
      <c r="E525" s="25"/>
      <c r="F525" s="42"/>
      <c r="G525" s="30"/>
      <c r="H525" s="25"/>
      <c r="I525" s="43"/>
      <c r="J525" s="25"/>
      <c r="K525" s="25"/>
      <c r="L525" s="44"/>
      <c r="M525" s="44"/>
      <c r="N525" s="44"/>
      <c r="O525" s="42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</row>
    <row r="526" spans="1:63" ht="14.25" customHeight="1" x14ac:dyDescent="0.25">
      <c r="A526" s="41"/>
      <c r="B526" s="42"/>
      <c r="C526" s="42"/>
      <c r="D526" s="35"/>
      <c r="E526" s="25"/>
      <c r="F526" s="42"/>
      <c r="G526" s="30"/>
      <c r="H526" s="25"/>
      <c r="I526" s="43"/>
      <c r="J526" s="25"/>
      <c r="K526" s="25"/>
      <c r="L526" s="44"/>
      <c r="M526" s="44"/>
      <c r="N526" s="44"/>
      <c r="O526" s="42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</row>
    <row r="527" spans="1:63" ht="14.25" customHeight="1" x14ac:dyDescent="0.25">
      <c r="A527" s="41"/>
      <c r="B527" s="42"/>
      <c r="C527" s="42"/>
      <c r="D527" s="35"/>
      <c r="E527" s="25"/>
      <c r="F527" s="42"/>
      <c r="G527" s="30"/>
      <c r="H527" s="25"/>
      <c r="I527" s="43"/>
      <c r="J527" s="25"/>
      <c r="K527" s="25"/>
      <c r="L527" s="44"/>
      <c r="M527" s="44"/>
      <c r="N527" s="44"/>
      <c r="O527" s="42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</row>
    <row r="528" spans="1:63" ht="14.25" customHeight="1" x14ac:dyDescent="0.25">
      <c r="A528" s="41"/>
      <c r="B528" s="42"/>
      <c r="C528" s="42"/>
      <c r="D528" s="35"/>
      <c r="E528" s="25"/>
      <c r="F528" s="42"/>
      <c r="G528" s="30"/>
      <c r="H528" s="25"/>
      <c r="I528" s="43"/>
      <c r="J528" s="25"/>
      <c r="K528" s="25"/>
      <c r="L528" s="44"/>
      <c r="M528" s="44"/>
      <c r="N528" s="44"/>
      <c r="O528" s="42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</row>
    <row r="529" spans="1:63" ht="14.25" customHeight="1" x14ac:dyDescent="0.25">
      <c r="A529" s="41"/>
      <c r="B529" s="42"/>
      <c r="C529" s="42"/>
      <c r="D529" s="35"/>
      <c r="E529" s="25"/>
      <c r="F529" s="42"/>
      <c r="G529" s="30"/>
      <c r="H529" s="25"/>
      <c r="I529" s="43"/>
      <c r="J529" s="25"/>
      <c r="K529" s="25"/>
      <c r="L529" s="44"/>
      <c r="M529" s="44"/>
      <c r="N529" s="44"/>
      <c r="O529" s="42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</row>
    <row r="530" spans="1:63" ht="14.25" customHeight="1" x14ac:dyDescent="0.25">
      <c r="A530" s="41"/>
      <c r="B530" s="42"/>
      <c r="C530" s="42"/>
      <c r="D530" s="35"/>
      <c r="E530" s="25"/>
      <c r="F530" s="42"/>
      <c r="G530" s="30"/>
      <c r="H530" s="25"/>
      <c r="I530" s="43"/>
      <c r="J530" s="25"/>
      <c r="K530" s="25"/>
      <c r="L530" s="44"/>
      <c r="M530" s="44"/>
      <c r="N530" s="44"/>
      <c r="O530" s="42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</row>
    <row r="531" spans="1:63" ht="14.25" customHeight="1" x14ac:dyDescent="0.25">
      <c r="A531" s="41"/>
      <c r="B531" s="42"/>
      <c r="C531" s="42"/>
      <c r="D531" s="35"/>
      <c r="E531" s="25"/>
      <c r="F531" s="42"/>
      <c r="G531" s="30"/>
      <c r="H531" s="25"/>
      <c r="I531" s="43"/>
      <c r="J531" s="25"/>
      <c r="K531" s="25"/>
      <c r="L531" s="44"/>
      <c r="M531" s="44"/>
      <c r="N531" s="44"/>
      <c r="O531" s="42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</row>
    <row r="532" spans="1:63" ht="14.25" customHeight="1" x14ac:dyDescent="0.25">
      <c r="A532" s="41"/>
      <c r="B532" s="42"/>
      <c r="C532" s="42"/>
      <c r="D532" s="35"/>
      <c r="E532" s="25"/>
      <c r="F532" s="42"/>
      <c r="G532" s="30"/>
      <c r="H532" s="25"/>
      <c r="I532" s="43"/>
      <c r="J532" s="25"/>
      <c r="K532" s="25"/>
      <c r="L532" s="44"/>
      <c r="M532" s="44"/>
      <c r="N532" s="44"/>
      <c r="O532" s="42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</row>
    <row r="533" spans="1:63" ht="14.25" customHeight="1" x14ac:dyDescent="0.25">
      <c r="A533" s="41"/>
      <c r="B533" s="42"/>
      <c r="C533" s="42"/>
      <c r="D533" s="35"/>
      <c r="E533" s="25"/>
      <c r="F533" s="42"/>
      <c r="G533" s="30"/>
      <c r="H533" s="25"/>
      <c r="I533" s="43"/>
      <c r="J533" s="25"/>
      <c r="K533" s="25"/>
      <c r="L533" s="44"/>
      <c r="M533" s="44"/>
      <c r="N533" s="44"/>
      <c r="O533" s="42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</row>
    <row r="534" spans="1:63" ht="14.25" customHeight="1" x14ac:dyDescent="0.25">
      <c r="A534" s="41"/>
      <c r="B534" s="42"/>
      <c r="C534" s="42"/>
      <c r="D534" s="35"/>
      <c r="E534" s="25"/>
      <c r="F534" s="42"/>
      <c r="G534" s="30"/>
      <c r="H534" s="25"/>
      <c r="I534" s="43"/>
      <c r="J534" s="25"/>
      <c r="K534" s="25"/>
      <c r="L534" s="44"/>
      <c r="M534" s="44"/>
      <c r="N534" s="44"/>
      <c r="O534" s="42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</row>
    <row r="535" spans="1:63" ht="14.25" customHeight="1" x14ac:dyDescent="0.25">
      <c r="A535" s="41"/>
      <c r="B535" s="42"/>
      <c r="C535" s="42"/>
      <c r="D535" s="35"/>
      <c r="E535" s="25"/>
      <c r="F535" s="42"/>
      <c r="G535" s="30"/>
      <c r="H535" s="25"/>
      <c r="I535" s="43"/>
      <c r="J535" s="25"/>
      <c r="K535" s="25"/>
      <c r="L535" s="44"/>
      <c r="M535" s="44"/>
      <c r="N535" s="44"/>
      <c r="O535" s="42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</row>
    <row r="536" spans="1:63" ht="14.25" customHeight="1" x14ac:dyDescent="0.25">
      <c r="A536" s="41"/>
      <c r="B536" s="42"/>
      <c r="C536" s="42"/>
      <c r="D536" s="35"/>
      <c r="E536" s="25"/>
      <c r="F536" s="42"/>
      <c r="G536" s="30"/>
      <c r="H536" s="25"/>
      <c r="I536" s="43"/>
      <c r="J536" s="25"/>
      <c r="K536" s="25"/>
      <c r="L536" s="44"/>
      <c r="M536" s="44"/>
      <c r="N536" s="44"/>
      <c r="O536" s="42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</row>
    <row r="537" spans="1:63" ht="14.25" customHeight="1" x14ac:dyDescent="0.25">
      <c r="A537" s="41"/>
      <c r="B537" s="42"/>
      <c r="C537" s="42"/>
      <c r="D537" s="35"/>
      <c r="E537" s="25"/>
      <c r="F537" s="42"/>
      <c r="G537" s="30"/>
      <c r="H537" s="25"/>
      <c r="I537" s="43"/>
      <c r="J537" s="25"/>
      <c r="K537" s="25"/>
      <c r="L537" s="44"/>
      <c r="M537" s="44"/>
      <c r="N537" s="44"/>
      <c r="O537" s="42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</row>
    <row r="538" spans="1:63" ht="14.25" customHeight="1" x14ac:dyDescent="0.25">
      <c r="A538" s="41"/>
      <c r="B538" s="42"/>
      <c r="C538" s="42"/>
      <c r="D538" s="35"/>
      <c r="E538" s="25"/>
      <c r="F538" s="42"/>
      <c r="G538" s="30"/>
      <c r="H538" s="25"/>
      <c r="I538" s="43"/>
      <c r="J538" s="25"/>
      <c r="K538" s="25"/>
      <c r="L538" s="44"/>
      <c r="M538" s="44"/>
      <c r="N538" s="44"/>
      <c r="O538" s="42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</row>
    <row r="539" spans="1:63" ht="14.25" customHeight="1" x14ac:dyDescent="0.25">
      <c r="A539" s="41"/>
      <c r="B539" s="42"/>
      <c r="C539" s="42"/>
      <c r="D539" s="35"/>
      <c r="E539" s="25"/>
      <c r="F539" s="42"/>
      <c r="G539" s="30"/>
      <c r="H539" s="25"/>
      <c r="I539" s="43"/>
      <c r="J539" s="25"/>
      <c r="K539" s="25"/>
      <c r="L539" s="44"/>
      <c r="M539" s="44"/>
      <c r="N539" s="44"/>
      <c r="O539" s="42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</row>
    <row r="540" spans="1:63" ht="14.25" customHeight="1" x14ac:dyDescent="0.25">
      <c r="A540" s="41"/>
      <c r="B540" s="42"/>
      <c r="C540" s="42"/>
      <c r="D540" s="35"/>
      <c r="E540" s="25"/>
      <c r="F540" s="42"/>
      <c r="G540" s="30"/>
      <c r="H540" s="25"/>
      <c r="I540" s="43"/>
      <c r="J540" s="25"/>
      <c r="K540" s="25"/>
      <c r="L540" s="44"/>
      <c r="M540" s="44"/>
      <c r="N540" s="44"/>
      <c r="O540" s="42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</row>
    <row r="541" spans="1:63" ht="14.25" customHeight="1" x14ac:dyDescent="0.25">
      <c r="A541" s="41"/>
      <c r="B541" s="42"/>
      <c r="C541" s="42"/>
      <c r="D541" s="35"/>
      <c r="E541" s="25"/>
      <c r="F541" s="42"/>
      <c r="G541" s="30"/>
      <c r="H541" s="25"/>
      <c r="I541" s="43"/>
      <c r="J541" s="25"/>
      <c r="K541" s="25"/>
      <c r="L541" s="44"/>
      <c r="M541" s="44"/>
      <c r="N541" s="44"/>
      <c r="O541" s="42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</row>
    <row r="542" spans="1:63" ht="14.25" customHeight="1" x14ac:dyDescent="0.25">
      <c r="A542" s="41"/>
      <c r="B542" s="42"/>
      <c r="C542" s="42"/>
      <c r="D542" s="35"/>
      <c r="E542" s="25"/>
      <c r="F542" s="42"/>
      <c r="G542" s="30"/>
      <c r="H542" s="25"/>
      <c r="I542" s="43"/>
      <c r="J542" s="25"/>
      <c r="K542" s="25"/>
      <c r="L542" s="44"/>
      <c r="M542" s="44"/>
      <c r="N542" s="44"/>
      <c r="O542" s="42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</row>
    <row r="543" spans="1:63" ht="14.25" customHeight="1" x14ac:dyDescent="0.25">
      <c r="A543" s="41"/>
      <c r="B543" s="42"/>
      <c r="C543" s="42"/>
      <c r="D543" s="35"/>
      <c r="E543" s="25"/>
      <c r="F543" s="42"/>
      <c r="G543" s="30"/>
      <c r="H543" s="25"/>
      <c r="I543" s="43"/>
      <c r="J543" s="25"/>
      <c r="K543" s="25"/>
      <c r="L543" s="44"/>
      <c r="M543" s="44"/>
      <c r="N543" s="44"/>
      <c r="O543" s="42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</row>
    <row r="544" spans="1:63" ht="14.25" customHeight="1" x14ac:dyDescent="0.25">
      <c r="A544" s="41"/>
      <c r="B544" s="42"/>
      <c r="C544" s="42"/>
      <c r="D544" s="35"/>
      <c r="E544" s="25"/>
      <c r="F544" s="42"/>
      <c r="G544" s="30"/>
      <c r="H544" s="25"/>
      <c r="I544" s="43"/>
      <c r="J544" s="25"/>
      <c r="K544" s="25"/>
      <c r="L544" s="44"/>
      <c r="M544" s="44"/>
      <c r="N544" s="44"/>
      <c r="O544" s="42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</row>
    <row r="545" spans="1:63" ht="14.25" customHeight="1" x14ac:dyDescent="0.25">
      <c r="A545" s="41"/>
      <c r="B545" s="42"/>
      <c r="C545" s="42"/>
      <c r="D545" s="35"/>
      <c r="E545" s="25"/>
      <c r="F545" s="42"/>
      <c r="G545" s="30"/>
      <c r="H545" s="25"/>
      <c r="I545" s="43"/>
      <c r="J545" s="25"/>
      <c r="K545" s="25"/>
      <c r="L545" s="44"/>
      <c r="M545" s="44"/>
      <c r="N545" s="44"/>
      <c r="O545" s="42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</row>
    <row r="546" spans="1:63" ht="14.25" customHeight="1" x14ac:dyDescent="0.25">
      <c r="A546" s="41"/>
      <c r="B546" s="42"/>
      <c r="C546" s="42"/>
      <c r="D546" s="35"/>
      <c r="E546" s="25"/>
      <c r="F546" s="42"/>
      <c r="G546" s="30"/>
      <c r="H546" s="25"/>
      <c r="I546" s="43"/>
      <c r="J546" s="25"/>
      <c r="K546" s="25"/>
      <c r="L546" s="44"/>
      <c r="M546" s="44"/>
      <c r="N546" s="44"/>
      <c r="O546" s="42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</row>
    <row r="547" spans="1:63" ht="14.25" customHeight="1" x14ac:dyDescent="0.25">
      <c r="A547" s="41"/>
      <c r="B547" s="42"/>
      <c r="C547" s="42"/>
      <c r="D547" s="35"/>
      <c r="E547" s="25"/>
      <c r="F547" s="42"/>
      <c r="G547" s="30"/>
      <c r="H547" s="25"/>
      <c r="I547" s="43"/>
      <c r="J547" s="25"/>
      <c r="K547" s="25"/>
      <c r="L547" s="44"/>
      <c r="M547" s="44"/>
      <c r="N547" s="44"/>
      <c r="O547" s="42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</row>
    <row r="548" spans="1:63" ht="14.25" customHeight="1" x14ac:dyDescent="0.25">
      <c r="A548" s="41"/>
      <c r="B548" s="42"/>
      <c r="C548" s="42"/>
      <c r="D548" s="35"/>
      <c r="E548" s="25"/>
      <c r="F548" s="42"/>
      <c r="G548" s="30"/>
      <c r="H548" s="25"/>
      <c r="I548" s="43"/>
      <c r="J548" s="25"/>
      <c r="K548" s="25"/>
      <c r="L548" s="44"/>
      <c r="M548" s="44"/>
      <c r="N548" s="44"/>
      <c r="O548" s="42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</row>
    <row r="549" spans="1:63" ht="14.25" customHeight="1" x14ac:dyDescent="0.25">
      <c r="A549" s="41"/>
      <c r="B549" s="42"/>
      <c r="C549" s="42"/>
      <c r="D549" s="35"/>
      <c r="E549" s="25"/>
      <c r="F549" s="42"/>
      <c r="G549" s="30"/>
      <c r="H549" s="25"/>
      <c r="I549" s="43"/>
      <c r="J549" s="25"/>
      <c r="K549" s="25"/>
      <c r="L549" s="44"/>
      <c r="M549" s="44"/>
      <c r="N549" s="44"/>
      <c r="O549" s="42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</row>
    <row r="550" spans="1:63" ht="14.25" customHeight="1" x14ac:dyDescent="0.25">
      <c r="A550" s="41"/>
      <c r="B550" s="42"/>
      <c r="C550" s="42"/>
      <c r="D550" s="35"/>
      <c r="E550" s="25"/>
      <c r="F550" s="42"/>
      <c r="G550" s="30"/>
      <c r="H550" s="25"/>
      <c r="I550" s="43"/>
      <c r="J550" s="25"/>
      <c r="K550" s="25"/>
      <c r="L550" s="44"/>
      <c r="M550" s="44"/>
      <c r="N550" s="44"/>
      <c r="O550" s="42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</row>
    <row r="551" spans="1:63" ht="14.25" customHeight="1" x14ac:dyDescent="0.25">
      <c r="A551" s="41"/>
      <c r="B551" s="42"/>
      <c r="C551" s="42"/>
      <c r="D551" s="35"/>
      <c r="E551" s="25"/>
      <c r="F551" s="42"/>
      <c r="G551" s="30"/>
      <c r="H551" s="25"/>
      <c r="I551" s="43"/>
      <c r="J551" s="25"/>
      <c r="K551" s="25"/>
      <c r="L551" s="44"/>
      <c r="M551" s="44"/>
      <c r="N551" s="44"/>
      <c r="O551" s="42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</row>
    <row r="552" spans="1:63" ht="14.25" customHeight="1" x14ac:dyDescent="0.25">
      <c r="A552" s="41"/>
      <c r="B552" s="42"/>
      <c r="C552" s="42"/>
      <c r="D552" s="35"/>
      <c r="E552" s="25"/>
      <c r="F552" s="42"/>
      <c r="G552" s="30"/>
      <c r="H552" s="25"/>
      <c r="I552" s="43"/>
      <c r="J552" s="25"/>
      <c r="K552" s="25"/>
      <c r="L552" s="44"/>
      <c r="M552" s="44"/>
      <c r="N552" s="44"/>
      <c r="O552" s="42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</row>
    <row r="553" spans="1:63" ht="14.25" customHeight="1" x14ac:dyDescent="0.25">
      <c r="A553" s="41"/>
      <c r="B553" s="42"/>
      <c r="C553" s="42"/>
      <c r="D553" s="35"/>
      <c r="E553" s="25"/>
      <c r="F553" s="42"/>
      <c r="G553" s="30"/>
      <c r="H553" s="25"/>
      <c r="I553" s="43"/>
      <c r="J553" s="25"/>
      <c r="K553" s="25"/>
      <c r="L553" s="44"/>
      <c r="M553" s="44"/>
      <c r="N553" s="44"/>
      <c r="O553" s="42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</row>
    <row r="554" spans="1:63" ht="14.25" customHeight="1" x14ac:dyDescent="0.25">
      <c r="A554" s="41"/>
      <c r="B554" s="42"/>
      <c r="C554" s="42"/>
      <c r="D554" s="35"/>
      <c r="E554" s="25"/>
      <c r="F554" s="42"/>
      <c r="G554" s="30"/>
      <c r="H554" s="25"/>
      <c r="I554" s="43"/>
      <c r="J554" s="25"/>
      <c r="K554" s="25"/>
      <c r="L554" s="44"/>
      <c r="M554" s="44"/>
      <c r="N554" s="44"/>
      <c r="O554" s="42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</row>
    <row r="555" spans="1:63" ht="14.25" customHeight="1" x14ac:dyDescent="0.25">
      <c r="A555" s="41"/>
      <c r="B555" s="42"/>
      <c r="C555" s="42"/>
      <c r="D555" s="35"/>
      <c r="E555" s="25"/>
      <c r="F555" s="42"/>
      <c r="G555" s="30"/>
      <c r="H555" s="25"/>
      <c r="I555" s="43"/>
      <c r="J555" s="25"/>
      <c r="K555" s="25"/>
      <c r="L555" s="44"/>
      <c r="M555" s="44"/>
      <c r="N555" s="44"/>
      <c r="O555" s="42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</row>
    <row r="556" spans="1:63" ht="14.25" customHeight="1" x14ac:dyDescent="0.25">
      <c r="A556" s="41"/>
      <c r="B556" s="42"/>
      <c r="C556" s="42"/>
      <c r="D556" s="35"/>
      <c r="E556" s="25"/>
      <c r="F556" s="42"/>
      <c r="G556" s="30"/>
      <c r="H556" s="25"/>
      <c r="I556" s="43"/>
      <c r="J556" s="25"/>
      <c r="K556" s="25"/>
      <c r="L556" s="44"/>
      <c r="M556" s="44"/>
      <c r="N556" s="44"/>
      <c r="O556" s="42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</row>
    <row r="557" spans="1:63" ht="14.25" customHeight="1" x14ac:dyDescent="0.25">
      <c r="A557" s="41"/>
      <c r="B557" s="42"/>
      <c r="C557" s="42"/>
      <c r="D557" s="35"/>
      <c r="E557" s="25"/>
      <c r="F557" s="42"/>
      <c r="G557" s="30"/>
      <c r="H557" s="25"/>
      <c r="I557" s="43"/>
      <c r="J557" s="25"/>
      <c r="K557" s="25"/>
      <c r="L557" s="44"/>
      <c r="M557" s="44"/>
      <c r="N557" s="44"/>
      <c r="O557" s="42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</row>
    <row r="558" spans="1:63" ht="14.25" customHeight="1" x14ac:dyDescent="0.25">
      <c r="A558" s="41"/>
      <c r="B558" s="42"/>
      <c r="C558" s="42"/>
      <c r="D558" s="35"/>
      <c r="E558" s="25"/>
      <c r="F558" s="42"/>
      <c r="G558" s="30"/>
      <c r="H558" s="25"/>
      <c r="I558" s="43"/>
      <c r="J558" s="25"/>
      <c r="K558" s="25"/>
      <c r="L558" s="44"/>
      <c r="M558" s="44"/>
      <c r="N558" s="44"/>
      <c r="O558" s="42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</row>
    <row r="559" spans="1:63" ht="14.25" customHeight="1" x14ac:dyDescent="0.25">
      <c r="A559" s="41"/>
      <c r="B559" s="42"/>
      <c r="C559" s="42"/>
      <c r="D559" s="35"/>
      <c r="E559" s="25"/>
      <c r="F559" s="42"/>
      <c r="G559" s="30"/>
      <c r="H559" s="25"/>
      <c r="I559" s="43"/>
      <c r="J559" s="25"/>
      <c r="K559" s="25"/>
      <c r="L559" s="44"/>
      <c r="M559" s="44"/>
      <c r="N559" s="44"/>
      <c r="O559" s="42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</row>
    <row r="560" spans="1:63" ht="14.25" customHeight="1" x14ac:dyDescent="0.25">
      <c r="A560" s="41"/>
      <c r="B560" s="42"/>
      <c r="C560" s="42"/>
      <c r="D560" s="35"/>
      <c r="E560" s="25"/>
      <c r="F560" s="42"/>
      <c r="G560" s="30"/>
      <c r="H560" s="25"/>
      <c r="I560" s="43"/>
      <c r="J560" s="25"/>
      <c r="K560" s="25"/>
      <c r="L560" s="44"/>
      <c r="M560" s="44"/>
      <c r="N560" s="44"/>
      <c r="O560" s="42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</row>
    <row r="561" spans="1:63" ht="14.25" customHeight="1" x14ac:dyDescent="0.25">
      <c r="A561" s="41"/>
      <c r="B561" s="42"/>
      <c r="C561" s="42"/>
      <c r="D561" s="35"/>
      <c r="E561" s="25"/>
      <c r="F561" s="42"/>
      <c r="G561" s="30"/>
      <c r="H561" s="25"/>
      <c r="I561" s="43"/>
      <c r="J561" s="25"/>
      <c r="K561" s="25"/>
      <c r="L561" s="44"/>
      <c r="M561" s="44"/>
      <c r="N561" s="44"/>
      <c r="O561" s="42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</row>
    <row r="562" spans="1:63" ht="14.25" customHeight="1" x14ac:dyDescent="0.25">
      <c r="A562" s="41"/>
      <c r="B562" s="42"/>
      <c r="C562" s="42"/>
      <c r="D562" s="35"/>
      <c r="E562" s="25"/>
      <c r="F562" s="42"/>
      <c r="G562" s="30"/>
      <c r="H562" s="25"/>
      <c r="I562" s="43"/>
      <c r="J562" s="25"/>
      <c r="K562" s="25"/>
      <c r="L562" s="44"/>
      <c r="M562" s="44"/>
      <c r="N562" s="44"/>
      <c r="O562" s="42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</row>
    <row r="563" spans="1:63" ht="14.25" customHeight="1" x14ac:dyDescent="0.25">
      <c r="A563" s="41"/>
      <c r="B563" s="42"/>
      <c r="C563" s="42"/>
      <c r="D563" s="35"/>
      <c r="E563" s="25"/>
      <c r="F563" s="42"/>
      <c r="G563" s="30"/>
      <c r="H563" s="25"/>
      <c r="I563" s="43"/>
      <c r="J563" s="25"/>
      <c r="K563" s="25"/>
      <c r="L563" s="44"/>
      <c r="M563" s="44"/>
      <c r="N563" s="44"/>
      <c r="O563" s="42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</row>
    <row r="564" spans="1:63" ht="14.25" customHeight="1" x14ac:dyDescent="0.25">
      <c r="A564" s="41"/>
      <c r="B564" s="42"/>
      <c r="C564" s="42"/>
      <c r="D564" s="35"/>
      <c r="E564" s="25"/>
      <c r="F564" s="42"/>
      <c r="G564" s="30"/>
      <c r="H564" s="25"/>
      <c r="I564" s="43"/>
      <c r="J564" s="25"/>
      <c r="K564" s="25"/>
      <c r="L564" s="44"/>
      <c r="M564" s="44"/>
      <c r="N564" s="44"/>
      <c r="O564" s="42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</row>
    <row r="565" spans="1:63" ht="14.25" customHeight="1" x14ac:dyDescent="0.25">
      <c r="A565" s="41"/>
      <c r="B565" s="42"/>
      <c r="C565" s="42"/>
      <c r="D565" s="35"/>
      <c r="E565" s="25"/>
      <c r="F565" s="42"/>
      <c r="G565" s="30"/>
      <c r="H565" s="25"/>
      <c r="I565" s="43"/>
      <c r="J565" s="25"/>
      <c r="K565" s="25"/>
      <c r="L565" s="44"/>
      <c r="M565" s="44"/>
      <c r="N565" s="44"/>
      <c r="O565" s="42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</row>
    <row r="566" spans="1:63" ht="14.25" customHeight="1" x14ac:dyDescent="0.25">
      <c r="A566" s="41"/>
      <c r="B566" s="42"/>
      <c r="C566" s="42"/>
      <c r="D566" s="35"/>
      <c r="E566" s="25"/>
      <c r="F566" s="42"/>
      <c r="G566" s="30"/>
      <c r="H566" s="25"/>
      <c r="I566" s="43"/>
      <c r="J566" s="25"/>
      <c r="K566" s="25"/>
      <c r="L566" s="44"/>
      <c r="M566" s="44"/>
      <c r="N566" s="44"/>
      <c r="O566" s="42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</row>
    <row r="567" spans="1:63" ht="14.25" customHeight="1" x14ac:dyDescent="0.25">
      <c r="A567" s="41"/>
      <c r="B567" s="42"/>
      <c r="C567" s="42"/>
      <c r="D567" s="35"/>
      <c r="E567" s="25"/>
      <c r="F567" s="42"/>
      <c r="G567" s="30"/>
      <c r="H567" s="25"/>
      <c r="I567" s="43"/>
      <c r="J567" s="25"/>
      <c r="K567" s="25"/>
      <c r="L567" s="44"/>
      <c r="M567" s="44"/>
      <c r="N567" s="44"/>
      <c r="O567" s="42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</row>
    <row r="568" spans="1:63" ht="14.25" customHeight="1" x14ac:dyDescent="0.25">
      <c r="A568" s="41"/>
      <c r="B568" s="42"/>
      <c r="C568" s="42"/>
      <c r="D568" s="35"/>
      <c r="E568" s="25"/>
      <c r="F568" s="42"/>
      <c r="G568" s="30"/>
      <c r="H568" s="25"/>
      <c r="I568" s="43"/>
      <c r="J568" s="25"/>
      <c r="K568" s="25"/>
      <c r="L568" s="44"/>
      <c r="M568" s="44"/>
      <c r="N568" s="44"/>
      <c r="O568" s="42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</row>
    <row r="569" spans="1:63" ht="14.25" customHeight="1" x14ac:dyDescent="0.25">
      <c r="A569" s="41"/>
      <c r="B569" s="42"/>
      <c r="C569" s="42"/>
      <c r="D569" s="35"/>
      <c r="E569" s="25"/>
      <c r="F569" s="42"/>
      <c r="G569" s="30"/>
      <c r="H569" s="25"/>
      <c r="I569" s="43"/>
      <c r="J569" s="25"/>
      <c r="K569" s="25"/>
      <c r="L569" s="44"/>
      <c r="M569" s="44"/>
      <c r="N569" s="44"/>
      <c r="O569" s="42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</row>
    <row r="570" spans="1:63" ht="14.25" customHeight="1" x14ac:dyDescent="0.25">
      <c r="A570" s="41"/>
      <c r="B570" s="42"/>
      <c r="C570" s="42"/>
      <c r="D570" s="35"/>
      <c r="E570" s="25"/>
      <c r="F570" s="42"/>
      <c r="G570" s="30"/>
      <c r="H570" s="25"/>
      <c r="I570" s="43"/>
      <c r="J570" s="25"/>
      <c r="K570" s="25"/>
      <c r="L570" s="44"/>
      <c r="M570" s="44"/>
      <c r="N570" s="44"/>
      <c r="O570" s="42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</row>
    <row r="571" spans="1:63" ht="14.25" customHeight="1" x14ac:dyDescent="0.25">
      <c r="A571" s="41"/>
      <c r="B571" s="42"/>
      <c r="C571" s="42"/>
      <c r="D571" s="35"/>
      <c r="E571" s="25"/>
      <c r="F571" s="42"/>
      <c r="G571" s="30"/>
      <c r="H571" s="25"/>
      <c r="I571" s="43"/>
      <c r="J571" s="25"/>
      <c r="K571" s="25"/>
      <c r="L571" s="44"/>
      <c r="M571" s="44"/>
      <c r="N571" s="44"/>
      <c r="O571" s="42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</row>
    <row r="572" spans="1:63" ht="14.25" customHeight="1" x14ac:dyDescent="0.25">
      <c r="A572" s="41"/>
      <c r="B572" s="42"/>
      <c r="C572" s="42"/>
      <c r="D572" s="35"/>
      <c r="E572" s="25"/>
      <c r="F572" s="42"/>
      <c r="G572" s="30"/>
      <c r="H572" s="25"/>
      <c r="I572" s="43"/>
      <c r="J572" s="25"/>
      <c r="K572" s="25"/>
      <c r="L572" s="44"/>
      <c r="M572" s="44"/>
      <c r="N572" s="44"/>
      <c r="O572" s="42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</row>
    <row r="573" spans="1:63" ht="14.25" customHeight="1" x14ac:dyDescent="0.25">
      <c r="A573" s="41"/>
      <c r="B573" s="42"/>
      <c r="C573" s="42"/>
      <c r="D573" s="35"/>
      <c r="E573" s="25"/>
      <c r="F573" s="42"/>
      <c r="G573" s="30"/>
      <c r="H573" s="25"/>
      <c r="I573" s="43"/>
      <c r="J573" s="25"/>
      <c r="K573" s="25"/>
      <c r="L573" s="44"/>
      <c r="M573" s="44"/>
      <c r="N573" s="44"/>
      <c r="O573" s="42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</row>
    <row r="574" spans="1:63" ht="14.25" customHeight="1" x14ac:dyDescent="0.25">
      <c r="A574" s="41"/>
      <c r="B574" s="42"/>
      <c r="C574" s="42"/>
      <c r="D574" s="35"/>
      <c r="E574" s="25"/>
      <c r="F574" s="42"/>
      <c r="G574" s="30"/>
      <c r="H574" s="25"/>
      <c r="I574" s="43"/>
      <c r="J574" s="25"/>
      <c r="K574" s="25"/>
      <c r="L574" s="44"/>
      <c r="M574" s="44"/>
      <c r="N574" s="44"/>
      <c r="O574" s="42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</row>
    <row r="575" spans="1:63" ht="14.25" customHeight="1" x14ac:dyDescent="0.25">
      <c r="A575" s="41"/>
      <c r="B575" s="42"/>
      <c r="C575" s="42"/>
      <c r="D575" s="35"/>
      <c r="E575" s="25"/>
      <c r="F575" s="42"/>
      <c r="G575" s="30"/>
      <c r="H575" s="25"/>
      <c r="I575" s="43"/>
      <c r="J575" s="25"/>
      <c r="K575" s="25"/>
      <c r="L575" s="44"/>
      <c r="M575" s="44"/>
      <c r="N575" s="44"/>
      <c r="O575" s="42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</row>
    <row r="576" spans="1:63" ht="14.25" customHeight="1" x14ac:dyDescent="0.25">
      <c r="A576" s="41"/>
      <c r="B576" s="42"/>
      <c r="C576" s="42"/>
      <c r="D576" s="35"/>
      <c r="E576" s="25"/>
      <c r="F576" s="42"/>
      <c r="G576" s="30"/>
      <c r="H576" s="25"/>
      <c r="I576" s="43"/>
      <c r="J576" s="25"/>
      <c r="K576" s="25"/>
      <c r="L576" s="44"/>
      <c r="M576" s="44"/>
      <c r="N576" s="44"/>
      <c r="O576" s="42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</row>
    <row r="577" spans="1:63" ht="14.25" customHeight="1" x14ac:dyDescent="0.25">
      <c r="A577" s="41"/>
      <c r="B577" s="42"/>
      <c r="C577" s="42"/>
      <c r="D577" s="35"/>
      <c r="E577" s="25"/>
      <c r="F577" s="42"/>
      <c r="G577" s="30"/>
      <c r="H577" s="25"/>
      <c r="I577" s="43"/>
      <c r="J577" s="25"/>
      <c r="K577" s="25"/>
      <c r="L577" s="44"/>
      <c r="M577" s="44"/>
      <c r="N577" s="44"/>
      <c r="O577" s="42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</row>
    <row r="578" spans="1:63" ht="14.25" customHeight="1" x14ac:dyDescent="0.25">
      <c r="A578" s="41"/>
      <c r="B578" s="42"/>
      <c r="C578" s="42"/>
      <c r="D578" s="35"/>
      <c r="E578" s="25"/>
      <c r="F578" s="42"/>
      <c r="G578" s="30"/>
      <c r="H578" s="25"/>
      <c r="I578" s="43"/>
      <c r="J578" s="25"/>
      <c r="K578" s="25"/>
      <c r="L578" s="44"/>
      <c r="M578" s="44"/>
      <c r="N578" s="44"/>
      <c r="O578" s="42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</row>
    <row r="579" spans="1:63" ht="14.25" customHeight="1" x14ac:dyDescent="0.25">
      <c r="A579" s="41"/>
      <c r="B579" s="42"/>
      <c r="C579" s="42"/>
      <c r="D579" s="35"/>
      <c r="E579" s="25"/>
      <c r="F579" s="42"/>
      <c r="G579" s="30"/>
      <c r="H579" s="25"/>
      <c r="I579" s="43"/>
      <c r="J579" s="25"/>
      <c r="K579" s="25"/>
      <c r="L579" s="44"/>
      <c r="M579" s="44"/>
      <c r="N579" s="44"/>
      <c r="O579" s="42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</row>
    <row r="580" spans="1:63" ht="14.25" customHeight="1" x14ac:dyDescent="0.25">
      <c r="A580" s="41"/>
      <c r="B580" s="42"/>
      <c r="C580" s="42"/>
      <c r="D580" s="35"/>
      <c r="E580" s="25"/>
      <c r="F580" s="42"/>
      <c r="G580" s="30"/>
      <c r="H580" s="25"/>
      <c r="I580" s="43"/>
      <c r="J580" s="25"/>
      <c r="K580" s="25"/>
      <c r="L580" s="44"/>
      <c r="M580" s="44"/>
      <c r="N580" s="44"/>
      <c r="O580" s="42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</row>
    <row r="581" spans="1:63" ht="14.25" customHeight="1" x14ac:dyDescent="0.25">
      <c r="A581" s="41"/>
      <c r="B581" s="42"/>
      <c r="C581" s="42"/>
      <c r="D581" s="35"/>
      <c r="E581" s="25"/>
      <c r="F581" s="42"/>
      <c r="G581" s="30"/>
      <c r="H581" s="25"/>
      <c r="I581" s="43"/>
      <c r="J581" s="25"/>
      <c r="K581" s="25"/>
      <c r="L581" s="44"/>
      <c r="M581" s="44"/>
      <c r="N581" s="44"/>
      <c r="O581" s="42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</row>
    <row r="582" spans="1:63" ht="14.25" customHeight="1" x14ac:dyDescent="0.25">
      <c r="A582" s="41"/>
      <c r="B582" s="42"/>
      <c r="C582" s="42"/>
      <c r="D582" s="35"/>
      <c r="E582" s="25"/>
      <c r="F582" s="42"/>
      <c r="G582" s="30"/>
      <c r="H582" s="25"/>
      <c r="I582" s="43"/>
      <c r="J582" s="25"/>
      <c r="K582" s="25"/>
      <c r="L582" s="44"/>
      <c r="M582" s="44"/>
      <c r="N582" s="44"/>
      <c r="O582" s="42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</row>
    <row r="583" spans="1:63" ht="14.25" customHeight="1" x14ac:dyDescent="0.25">
      <c r="A583" s="41"/>
      <c r="B583" s="42"/>
      <c r="C583" s="42"/>
      <c r="D583" s="35"/>
      <c r="E583" s="25"/>
      <c r="F583" s="42"/>
      <c r="G583" s="30"/>
      <c r="H583" s="25"/>
      <c r="I583" s="43"/>
      <c r="J583" s="25"/>
      <c r="K583" s="25"/>
      <c r="L583" s="44"/>
      <c r="M583" s="44"/>
      <c r="N583" s="44"/>
      <c r="O583" s="42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</row>
    <row r="584" spans="1:63" ht="14.25" customHeight="1" x14ac:dyDescent="0.25">
      <c r="A584" s="41"/>
      <c r="B584" s="42"/>
      <c r="C584" s="42"/>
      <c r="D584" s="35"/>
      <c r="E584" s="25"/>
      <c r="F584" s="42"/>
      <c r="G584" s="30"/>
      <c r="H584" s="25"/>
      <c r="I584" s="43"/>
      <c r="J584" s="25"/>
      <c r="K584" s="25"/>
      <c r="L584" s="44"/>
      <c r="M584" s="44"/>
      <c r="N584" s="44"/>
      <c r="O584" s="42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</row>
    <row r="585" spans="1:63" ht="14.25" customHeight="1" x14ac:dyDescent="0.25">
      <c r="A585" s="41"/>
      <c r="B585" s="42"/>
      <c r="C585" s="42"/>
      <c r="D585" s="35"/>
      <c r="E585" s="25"/>
      <c r="F585" s="42"/>
      <c r="G585" s="30"/>
      <c r="H585" s="25"/>
      <c r="I585" s="43"/>
      <c r="J585" s="25"/>
      <c r="K585" s="25"/>
      <c r="L585" s="44"/>
      <c r="M585" s="44"/>
      <c r="N585" s="44"/>
      <c r="O585" s="42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</row>
    <row r="586" spans="1:63" ht="14.25" customHeight="1" x14ac:dyDescent="0.25">
      <c r="A586" s="41"/>
      <c r="B586" s="42"/>
      <c r="C586" s="42"/>
      <c r="D586" s="35"/>
      <c r="E586" s="25"/>
      <c r="F586" s="42"/>
      <c r="G586" s="30"/>
      <c r="H586" s="25"/>
      <c r="I586" s="43"/>
      <c r="J586" s="25"/>
      <c r="K586" s="25"/>
      <c r="L586" s="44"/>
      <c r="M586" s="44"/>
      <c r="N586" s="44"/>
      <c r="O586" s="42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</row>
    <row r="587" spans="1:63" ht="14.25" customHeight="1" x14ac:dyDescent="0.25">
      <c r="A587" s="41"/>
      <c r="B587" s="42"/>
      <c r="C587" s="42"/>
      <c r="D587" s="35"/>
      <c r="E587" s="25"/>
      <c r="F587" s="42"/>
      <c r="G587" s="30"/>
      <c r="H587" s="25"/>
      <c r="I587" s="43"/>
      <c r="J587" s="25"/>
      <c r="K587" s="25"/>
      <c r="L587" s="44"/>
      <c r="M587" s="44"/>
      <c r="N587" s="44"/>
      <c r="O587" s="42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</row>
    <row r="588" spans="1:63" ht="14.25" customHeight="1" x14ac:dyDescent="0.25">
      <c r="A588" s="41"/>
      <c r="B588" s="42"/>
      <c r="C588" s="42"/>
      <c r="D588" s="35"/>
      <c r="E588" s="25"/>
      <c r="F588" s="42"/>
      <c r="G588" s="30"/>
      <c r="H588" s="25"/>
      <c r="I588" s="43"/>
      <c r="J588" s="25"/>
      <c r="K588" s="25"/>
      <c r="L588" s="44"/>
      <c r="M588" s="44"/>
      <c r="N588" s="44"/>
      <c r="O588" s="42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</row>
    <row r="589" spans="1:63" ht="14.25" customHeight="1" x14ac:dyDescent="0.25">
      <c r="A589" s="41"/>
      <c r="B589" s="42"/>
      <c r="C589" s="42"/>
      <c r="D589" s="35"/>
      <c r="E589" s="25"/>
      <c r="F589" s="42"/>
      <c r="G589" s="30"/>
      <c r="H589" s="25"/>
      <c r="I589" s="43"/>
      <c r="J589" s="25"/>
      <c r="K589" s="25"/>
      <c r="L589" s="44"/>
      <c r="M589" s="44"/>
      <c r="N589" s="44"/>
      <c r="O589" s="42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</row>
    <row r="590" spans="1:63" ht="14.25" customHeight="1" x14ac:dyDescent="0.25">
      <c r="A590" s="41"/>
      <c r="B590" s="42"/>
      <c r="C590" s="42"/>
      <c r="D590" s="35"/>
      <c r="E590" s="25"/>
      <c r="F590" s="42"/>
      <c r="G590" s="30"/>
      <c r="H590" s="25"/>
      <c r="I590" s="43"/>
      <c r="J590" s="25"/>
      <c r="K590" s="25"/>
      <c r="L590" s="44"/>
      <c r="M590" s="44"/>
      <c r="N590" s="44"/>
      <c r="O590" s="42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</row>
    <row r="591" spans="1:63" ht="14.25" customHeight="1" x14ac:dyDescent="0.25">
      <c r="A591" s="41"/>
      <c r="B591" s="42"/>
      <c r="C591" s="42"/>
      <c r="D591" s="35"/>
      <c r="E591" s="25"/>
      <c r="F591" s="42"/>
      <c r="G591" s="30"/>
      <c r="H591" s="25"/>
      <c r="I591" s="43"/>
      <c r="J591" s="25"/>
      <c r="K591" s="25"/>
      <c r="L591" s="44"/>
      <c r="M591" s="44"/>
      <c r="N591" s="44"/>
      <c r="O591" s="42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</row>
    <row r="592" spans="1:63" ht="14.25" customHeight="1" x14ac:dyDescent="0.25">
      <c r="A592" s="41"/>
      <c r="B592" s="42"/>
      <c r="C592" s="42"/>
      <c r="D592" s="35"/>
      <c r="E592" s="25"/>
      <c r="F592" s="42"/>
      <c r="G592" s="30"/>
      <c r="H592" s="25"/>
      <c r="I592" s="43"/>
      <c r="J592" s="25"/>
      <c r="K592" s="25"/>
      <c r="L592" s="44"/>
      <c r="M592" s="44"/>
      <c r="N592" s="44"/>
      <c r="O592" s="42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</row>
    <row r="593" spans="1:63" ht="14.25" customHeight="1" x14ac:dyDescent="0.25">
      <c r="A593" s="41"/>
      <c r="B593" s="42"/>
      <c r="C593" s="42"/>
      <c r="D593" s="35"/>
      <c r="E593" s="25"/>
      <c r="F593" s="42"/>
      <c r="G593" s="30"/>
      <c r="H593" s="25"/>
      <c r="I593" s="43"/>
      <c r="J593" s="25"/>
      <c r="K593" s="25"/>
      <c r="L593" s="44"/>
      <c r="M593" s="44"/>
      <c r="N593" s="44"/>
      <c r="O593" s="42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</row>
    <row r="594" spans="1:63" ht="14.25" customHeight="1" x14ac:dyDescent="0.25">
      <c r="A594" s="41"/>
      <c r="B594" s="42"/>
      <c r="C594" s="42"/>
      <c r="D594" s="35"/>
      <c r="E594" s="25"/>
      <c r="F594" s="42"/>
      <c r="G594" s="30"/>
      <c r="H594" s="25"/>
      <c r="I594" s="43"/>
      <c r="J594" s="25"/>
      <c r="K594" s="25"/>
      <c r="L594" s="44"/>
      <c r="M594" s="44"/>
      <c r="N594" s="44"/>
      <c r="O594" s="42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</row>
    <row r="595" spans="1:63" ht="14.25" customHeight="1" x14ac:dyDescent="0.25">
      <c r="A595" s="41"/>
      <c r="B595" s="42"/>
      <c r="C595" s="42"/>
      <c r="D595" s="35"/>
      <c r="E595" s="25"/>
      <c r="F595" s="42"/>
      <c r="G595" s="30"/>
      <c r="H595" s="25"/>
      <c r="I595" s="43"/>
      <c r="J595" s="25"/>
      <c r="K595" s="25"/>
      <c r="L595" s="44"/>
      <c r="M595" s="44"/>
      <c r="N595" s="44"/>
      <c r="O595" s="42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</row>
    <row r="596" spans="1:63" ht="14.25" customHeight="1" x14ac:dyDescent="0.25">
      <c r="A596" s="41"/>
      <c r="B596" s="42"/>
      <c r="C596" s="42"/>
      <c r="D596" s="35"/>
      <c r="E596" s="25"/>
      <c r="F596" s="42"/>
      <c r="G596" s="30"/>
      <c r="H596" s="25"/>
      <c r="I596" s="43"/>
      <c r="J596" s="25"/>
      <c r="K596" s="25"/>
      <c r="L596" s="44"/>
      <c r="M596" s="44"/>
      <c r="N596" s="44"/>
      <c r="O596" s="42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</row>
    <row r="597" spans="1:63" ht="14.25" customHeight="1" x14ac:dyDescent="0.25">
      <c r="A597" s="41"/>
      <c r="B597" s="42"/>
      <c r="C597" s="42"/>
      <c r="D597" s="35"/>
      <c r="E597" s="25"/>
      <c r="F597" s="42"/>
      <c r="G597" s="30"/>
      <c r="H597" s="25"/>
      <c r="I597" s="43"/>
      <c r="J597" s="25"/>
      <c r="K597" s="25"/>
      <c r="L597" s="44"/>
      <c r="M597" s="44"/>
      <c r="N597" s="44"/>
      <c r="O597" s="42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</row>
    <row r="598" spans="1:63" ht="14.25" customHeight="1" x14ac:dyDescent="0.25">
      <c r="A598" s="41"/>
      <c r="B598" s="42"/>
      <c r="C598" s="42"/>
      <c r="D598" s="35"/>
      <c r="E598" s="25"/>
      <c r="F598" s="42"/>
      <c r="G598" s="30"/>
      <c r="H598" s="25"/>
      <c r="I598" s="43"/>
      <c r="J598" s="25"/>
      <c r="K598" s="25"/>
      <c r="L598" s="44"/>
      <c r="M598" s="44"/>
      <c r="N598" s="44"/>
      <c r="O598" s="42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</row>
    <row r="599" spans="1:63" ht="14.25" customHeight="1" x14ac:dyDescent="0.25">
      <c r="A599" s="41"/>
      <c r="B599" s="42"/>
      <c r="C599" s="42"/>
      <c r="D599" s="35"/>
      <c r="E599" s="25"/>
      <c r="F599" s="42"/>
      <c r="G599" s="30"/>
      <c r="H599" s="25"/>
      <c r="I599" s="43"/>
      <c r="J599" s="25"/>
      <c r="K599" s="25"/>
      <c r="L599" s="44"/>
      <c r="M599" s="44"/>
      <c r="N599" s="44"/>
      <c r="O599" s="42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</row>
    <row r="600" spans="1:63" ht="14.25" customHeight="1" x14ac:dyDescent="0.25">
      <c r="A600" s="41"/>
      <c r="B600" s="42"/>
      <c r="C600" s="42"/>
      <c r="D600" s="35"/>
      <c r="E600" s="25"/>
      <c r="F600" s="42"/>
      <c r="G600" s="30"/>
      <c r="H600" s="25"/>
      <c r="I600" s="43"/>
      <c r="J600" s="25"/>
      <c r="K600" s="25"/>
      <c r="L600" s="44"/>
      <c r="M600" s="44"/>
      <c r="N600" s="44"/>
      <c r="O600" s="42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</row>
    <row r="601" spans="1:63" ht="14.25" customHeight="1" x14ac:dyDescent="0.25">
      <c r="A601" s="41"/>
      <c r="B601" s="42"/>
      <c r="C601" s="42"/>
      <c r="D601" s="35"/>
      <c r="E601" s="25"/>
      <c r="F601" s="42"/>
      <c r="G601" s="30"/>
      <c r="H601" s="25"/>
      <c r="I601" s="43"/>
      <c r="J601" s="25"/>
      <c r="K601" s="25"/>
      <c r="L601" s="44"/>
      <c r="M601" s="44"/>
      <c r="N601" s="44"/>
      <c r="O601" s="42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</row>
    <row r="602" spans="1:63" ht="14.25" customHeight="1" x14ac:dyDescent="0.25">
      <c r="A602" s="41"/>
      <c r="B602" s="42"/>
      <c r="C602" s="42"/>
      <c r="D602" s="35"/>
      <c r="E602" s="25"/>
      <c r="F602" s="42"/>
      <c r="G602" s="30"/>
      <c r="H602" s="25"/>
      <c r="I602" s="43"/>
      <c r="J602" s="25"/>
      <c r="K602" s="25"/>
      <c r="L602" s="44"/>
      <c r="M602" s="44"/>
      <c r="N602" s="44"/>
      <c r="O602" s="42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</row>
    <row r="603" spans="1:63" ht="14.25" customHeight="1" x14ac:dyDescent="0.25">
      <c r="A603" s="41"/>
      <c r="B603" s="42"/>
      <c r="C603" s="42"/>
      <c r="D603" s="35"/>
      <c r="E603" s="25"/>
      <c r="F603" s="42"/>
      <c r="G603" s="30"/>
      <c r="H603" s="25"/>
      <c r="I603" s="43"/>
      <c r="J603" s="25"/>
      <c r="K603" s="25"/>
      <c r="L603" s="44"/>
      <c r="M603" s="44"/>
      <c r="N603" s="44"/>
      <c r="O603" s="42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</row>
    <row r="604" spans="1:63" ht="14.25" customHeight="1" x14ac:dyDescent="0.25">
      <c r="A604" s="41"/>
      <c r="B604" s="42"/>
      <c r="C604" s="42"/>
      <c r="D604" s="35"/>
      <c r="E604" s="25"/>
      <c r="F604" s="42"/>
      <c r="G604" s="30"/>
      <c r="H604" s="25"/>
      <c r="I604" s="43"/>
      <c r="J604" s="25"/>
      <c r="K604" s="25"/>
      <c r="L604" s="44"/>
      <c r="M604" s="44"/>
      <c r="N604" s="44"/>
      <c r="O604" s="42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</row>
    <row r="605" spans="1:63" ht="14.25" customHeight="1" x14ac:dyDescent="0.25">
      <c r="A605" s="41"/>
      <c r="B605" s="42"/>
      <c r="C605" s="42"/>
      <c r="D605" s="35"/>
      <c r="E605" s="25"/>
      <c r="F605" s="42"/>
      <c r="G605" s="30"/>
      <c r="H605" s="25"/>
      <c r="I605" s="43"/>
      <c r="J605" s="25"/>
      <c r="K605" s="25"/>
      <c r="L605" s="44"/>
      <c r="M605" s="44"/>
      <c r="N605" s="44"/>
      <c r="O605" s="42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</row>
    <row r="606" spans="1:63" ht="14.25" customHeight="1" x14ac:dyDescent="0.25">
      <c r="A606" s="41"/>
      <c r="B606" s="42"/>
      <c r="C606" s="42"/>
      <c r="D606" s="35"/>
      <c r="E606" s="25"/>
      <c r="F606" s="42"/>
      <c r="G606" s="30"/>
      <c r="H606" s="25"/>
      <c r="I606" s="43"/>
      <c r="J606" s="25"/>
      <c r="K606" s="25"/>
      <c r="L606" s="44"/>
      <c r="M606" s="44"/>
      <c r="N606" s="44"/>
      <c r="O606" s="42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</row>
    <row r="607" spans="1:63" ht="14.25" customHeight="1" x14ac:dyDescent="0.25">
      <c r="A607" s="41"/>
      <c r="B607" s="42"/>
      <c r="C607" s="42"/>
      <c r="D607" s="35"/>
      <c r="E607" s="25"/>
      <c r="F607" s="42"/>
      <c r="G607" s="30"/>
      <c r="H607" s="25"/>
      <c r="I607" s="43"/>
      <c r="J607" s="25"/>
      <c r="K607" s="25"/>
      <c r="L607" s="44"/>
      <c r="M607" s="44"/>
      <c r="N607" s="44"/>
      <c r="O607" s="42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</row>
    <row r="608" spans="1:63" ht="14.25" customHeight="1" x14ac:dyDescent="0.25">
      <c r="A608" s="41"/>
      <c r="B608" s="42"/>
      <c r="C608" s="42"/>
      <c r="D608" s="35"/>
      <c r="E608" s="25"/>
      <c r="F608" s="42"/>
      <c r="G608" s="30"/>
      <c r="H608" s="25"/>
      <c r="I608" s="43"/>
      <c r="J608" s="25"/>
      <c r="K608" s="25"/>
      <c r="L608" s="44"/>
      <c r="M608" s="44"/>
      <c r="N608" s="44"/>
      <c r="O608" s="42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</row>
    <row r="609" spans="1:63" ht="14.25" customHeight="1" x14ac:dyDescent="0.25">
      <c r="A609" s="41"/>
      <c r="B609" s="42"/>
      <c r="C609" s="42"/>
      <c r="D609" s="35"/>
      <c r="E609" s="25"/>
      <c r="F609" s="42"/>
      <c r="G609" s="30"/>
      <c r="H609" s="25"/>
      <c r="I609" s="43"/>
      <c r="J609" s="25"/>
      <c r="K609" s="25"/>
      <c r="L609" s="44"/>
      <c r="M609" s="44"/>
      <c r="N609" s="44"/>
      <c r="O609" s="42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</row>
    <row r="610" spans="1:63" ht="14.25" customHeight="1" x14ac:dyDescent="0.25">
      <c r="A610" s="41"/>
      <c r="B610" s="42"/>
      <c r="C610" s="42"/>
      <c r="D610" s="35"/>
      <c r="E610" s="25"/>
      <c r="F610" s="42"/>
      <c r="G610" s="30"/>
      <c r="H610" s="25"/>
      <c r="I610" s="43"/>
      <c r="J610" s="25"/>
      <c r="K610" s="25"/>
      <c r="L610" s="44"/>
      <c r="M610" s="44"/>
      <c r="N610" s="44"/>
      <c r="O610" s="42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</row>
    <row r="611" spans="1:63" ht="14.25" customHeight="1" x14ac:dyDescent="0.25">
      <c r="A611" s="41"/>
      <c r="B611" s="42"/>
      <c r="C611" s="42"/>
      <c r="D611" s="35"/>
      <c r="E611" s="25"/>
      <c r="F611" s="42"/>
      <c r="G611" s="30"/>
      <c r="H611" s="25"/>
      <c r="I611" s="43"/>
      <c r="J611" s="25"/>
      <c r="K611" s="25"/>
      <c r="L611" s="44"/>
      <c r="M611" s="44"/>
      <c r="N611" s="44"/>
      <c r="O611" s="42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</row>
    <row r="612" spans="1:63" ht="14.25" customHeight="1" x14ac:dyDescent="0.25">
      <c r="A612" s="41"/>
      <c r="B612" s="42"/>
      <c r="C612" s="42"/>
      <c r="D612" s="35"/>
      <c r="E612" s="25"/>
      <c r="F612" s="42"/>
      <c r="G612" s="30"/>
      <c r="H612" s="25"/>
      <c r="I612" s="43"/>
      <c r="J612" s="25"/>
      <c r="K612" s="25"/>
      <c r="L612" s="44"/>
      <c r="M612" s="44"/>
      <c r="N612" s="44"/>
      <c r="O612" s="42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</row>
    <row r="613" spans="1:63" ht="14.25" customHeight="1" x14ac:dyDescent="0.25">
      <c r="A613" s="41"/>
      <c r="B613" s="42"/>
      <c r="C613" s="42"/>
      <c r="D613" s="35"/>
      <c r="E613" s="25"/>
      <c r="F613" s="42"/>
      <c r="G613" s="30"/>
      <c r="H613" s="25"/>
      <c r="I613" s="43"/>
      <c r="J613" s="25"/>
      <c r="K613" s="25"/>
      <c r="L613" s="44"/>
      <c r="M613" s="44"/>
      <c r="N613" s="44"/>
      <c r="O613" s="42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</row>
    <row r="614" spans="1:63" ht="14.25" customHeight="1" x14ac:dyDescent="0.25">
      <c r="A614" s="41"/>
      <c r="B614" s="42"/>
      <c r="C614" s="42"/>
      <c r="D614" s="35"/>
      <c r="E614" s="25"/>
      <c r="F614" s="42"/>
      <c r="G614" s="30"/>
      <c r="H614" s="25"/>
      <c r="I614" s="43"/>
      <c r="J614" s="25"/>
      <c r="K614" s="25"/>
      <c r="L614" s="44"/>
      <c r="M614" s="44"/>
      <c r="N614" s="44"/>
      <c r="O614" s="42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</row>
    <row r="615" spans="1:63" ht="14.25" customHeight="1" x14ac:dyDescent="0.25">
      <c r="A615" s="41"/>
      <c r="B615" s="42"/>
      <c r="C615" s="42"/>
      <c r="D615" s="35"/>
      <c r="E615" s="25"/>
      <c r="F615" s="42"/>
      <c r="G615" s="30"/>
      <c r="H615" s="25"/>
      <c r="I615" s="43"/>
      <c r="J615" s="25"/>
      <c r="K615" s="25"/>
      <c r="L615" s="44"/>
      <c r="M615" s="44"/>
      <c r="N615" s="44"/>
      <c r="O615" s="42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</row>
    <row r="616" spans="1:63" ht="14.25" customHeight="1" x14ac:dyDescent="0.25">
      <c r="A616" s="41"/>
      <c r="B616" s="42"/>
      <c r="C616" s="42"/>
      <c r="D616" s="35"/>
      <c r="E616" s="25"/>
      <c r="F616" s="42"/>
      <c r="G616" s="30"/>
      <c r="H616" s="25"/>
      <c r="I616" s="43"/>
      <c r="J616" s="25"/>
      <c r="K616" s="25"/>
      <c r="L616" s="44"/>
      <c r="M616" s="44"/>
      <c r="N616" s="44"/>
      <c r="O616" s="42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</row>
    <row r="617" spans="1:63" ht="14.25" customHeight="1" x14ac:dyDescent="0.25">
      <c r="A617" s="41"/>
      <c r="B617" s="42"/>
      <c r="C617" s="42"/>
      <c r="D617" s="35"/>
      <c r="E617" s="25"/>
      <c r="F617" s="42"/>
      <c r="G617" s="30"/>
      <c r="H617" s="25"/>
      <c r="I617" s="43"/>
      <c r="J617" s="25"/>
      <c r="K617" s="25"/>
      <c r="L617" s="44"/>
      <c r="M617" s="44"/>
      <c r="N617" s="44"/>
      <c r="O617" s="42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</row>
    <row r="618" spans="1:63" ht="14.25" customHeight="1" x14ac:dyDescent="0.25">
      <c r="A618" s="41"/>
      <c r="B618" s="42"/>
      <c r="C618" s="42"/>
      <c r="D618" s="35"/>
      <c r="E618" s="25"/>
      <c r="F618" s="42"/>
      <c r="G618" s="30"/>
      <c r="H618" s="25"/>
      <c r="I618" s="43"/>
      <c r="J618" s="25"/>
      <c r="K618" s="25"/>
      <c r="L618" s="44"/>
      <c r="M618" s="44"/>
      <c r="N618" s="44"/>
      <c r="O618" s="42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</row>
    <row r="619" spans="1:63" ht="14.25" customHeight="1" x14ac:dyDescent="0.25">
      <c r="A619" s="41"/>
      <c r="B619" s="42"/>
      <c r="C619" s="42"/>
      <c r="D619" s="35"/>
      <c r="E619" s="25"/>
      <c r="F619" s="42"/>
      <c r="G619" s="30"/>
      <c r="H619" s="25"/>
      <c r="I619" s="43"/>
      <c r="J619" s="25"/>
      <c r="K619" s="25"/>
      <c r="L619" s="44"/>
      <c r="M619" s="44"/>
      <c r="N619" s="44"/>
      <c r="O619" s="42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</row>
    <row r="620" spans="1:63" ht="14.25" customHeight="1" x14ac:dyDescent="0.25">
      <c r="A620" s="41"/>
      <c r="B620" s="42"/>
      <c r="C620" s="42"/>
      <c r="D620" s="35"/>
      <c r="E620" s="25"/>
      <c r="F620" s="42"/>
      <c r="G620" s="30"/>
      <c r="H620" s="25"/>
      <c r="I620" s="43"/>
      <c r="J620" s="25"/>
      <c r="K620" s="25"/>
      <c r="L620" s="44"/>
      <c r="M620" s="44"/>
      <c r="N620" s="44"/>
      <c r="O620" s="42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</row>
    <row r="621" spans="1:63" ht="14.25" customHeight="1" x14ac:dyDescent="0.25">
      <c r="A621" s="41"/>
      <c r="B621" s="42"/>
      <c r="C621" s="42"/>
      <c r="D621" s="35"/>
      <c r="E621" s="25"/>
      <c r="F621" s="42"/>
      <c r="G621" s="30"/>
      <c r="H621" s="25"/>
      <c r="I621" s="43"/>
      <c r="J621" s="25"/>
      <c r="K621" s="25"/>
      <c r="L621" s="44"/>
      <c r="M621" s="44"/>
      <c r="N621" s="44"/>
      <c r="O621" s="42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</row>
    <row r="622" spans="1:63" ht="14.25" customHeight="1" x14ac:dyDescent="0.25">
      <c r="A622" s="41"/>
      <c r="B622" s="42"/>
      <c r="C622" s="42"/>
      <c r="D622" s="35"/>
      <c r="E622" s="25"/>
      <c r="F622" s="42"/>
      <c r="G622" s="30"/>
      <c r="H622" s="25"/>
      <c r="I622" s="43"/>
      <c r="J622" s="25"/>
      <c r="K622" s="25"/>
      <c r="L622" s="44"/>
      <c r="M622" s="44"/>
      <c r="N622" s="44"/>
      <c r="O622" s="42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</row>
    <row r="623" spans="1:63" ht="14.25" customHeight="1" x14ac:dyDescent="0.25">
      <c r="A623" s="41"/>
      <c r="B623" s="42"/>
      <c r="C623" s="42"/>
      <c r="D623" s="35"/>
      <c r="E623" s="25"/>
      <c r="F623" s="42"/>
      <c r="G623" s="30"/>
      <c r="H623" s="25"/>
      <c r="I623" s="43"/>
      <c r="J623" s="25"/>
      <c r="K623" s="25"/>
      <c r="L623" s="44"/>
      <c r="M623" s="44"/>
      <c r="N623" s="44"/>
      <c r="O623" s="42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</row>
    <row r="624" spans="1:63" ht="14.25" customHeight="1" x14ac:dyDescent="0.25">
      <c r="A624" s="41"/>
      <c r="B624" s="42"/>
      <c r="C624" s="42"/>
      <c r="D624" s="35"/>
      <c r="E624" s="25"/>
      <c r="F624" s="42"/>
      <c r="G624" s="30"/>
      <c r="H624" s="25"/>
      <c r="I624" s="43"/>
      <c r="J624" s="25"/>
      <c r="K624" s="25"/>
      <c r="L624" s="44"/>
      <c r="M624" s="44"/>
      <c r="N624" s="44"/>
      <c r="O624" s="42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</row>
    <row r="625" spans="1:63" ht="14.25" customHeight="1" x14ac:dyDescent="0.25">
      <c r="A625" s="41"/>
      <c r="B625" s="42"/>
      <c r="C625" s="42"/>
      <c r="D625" s="35"/>
      <c r="E625" s="25"/>
      <c r="F625" s="42"/>
      <c r="G625" s="30"/>
      <c r="H625" s="25"/>
      <c r="I625" s="43"/>
      <c r="J625" s="25"/>
      <c r="K625" s="25"/>
      <c r="L625" s="44"/>
      <c r="M625" s="44"/>
      <c r="N625" s="44"/>
      <c r="O625" s="42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</row>
    <row r="626" spans="1:63" ht="14.25" customHeight="1" x14ac:dyDescent="0.25">
      <c r="A626" s="41"/>
      <c r="B626" s="42"/>
      <c r="C626" s="42"/>
      <c r="D626" s="35"/>
      <c r="E626" s="25"/>
      <c r="F626" s="42"/>
      <c r="G626" s="30"/>
      <c r="H626" s="25"/>
      <c r="I626" s="43"/>
      <c r="J626" s="25"/>
      <c r="K626" s="25"/>
      <c r="L626" s="44"/>
      <c r="M626" s="44"/>
      <c r="N626" s="44"/>
      <c r="O626" s="42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</row>
    <row r="627" spans="1:63" ht="14.25" customHeight="1" x14ac:dyDescent="0.25">
      <c r="A627" s="41"/>
      <c r="B627" s="42"/>
      <c r="C627" s="42"/>
      <c r="D627" s="35"/>
      <c r="E627" s="25"/>
      <c r="F627" s="42"/>
      <c r="G627" s="30"/>
      <c r="H627" s="25"/>
      <c r="I627" s="43"/>
      <c r="J627" s="25"/>
      <c r="K627" s="25"/>
      <c r="L627" s="44"/>
      <c r="M627" s="44"/>
      <c r="N627" s="44"/>
      <c r="O627" s="42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</row>
    <row r="628" spans="1:63" ht="14.25" customHeight="1" x14ac:dyDescent="0.25">
      <c r="A628" s="41"/>
      <c r="B628" s="42"/>
      <c r="C628" s="42"/>
      <c r="D628" s="35"/>
      <c r="E628" s="25"/>
      <c r="F628" s="42"/>
      <c r="G628" s="30"/>
      <c r="H628" s="25"/>
      <c r="I628" s="43"/>
      <c r="J628" s="25"/>
      <c r="K628" s="25"/>
      <c r="L628" s="44"/>
      <c r="M628" s="44"/>
      <c r="N628" s="44"/>
      <c r="O628" s="42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</row>
    <row r="629" spans="1:63" ht="14.25" customHeight="1" x14ac:dyDescent="0.25">
      <c r="A629" s="41"/>
      <c r="B629" s="42"/>
      <c r="C629" s="42"/>
      <c r="D629" s="35"/>
      <c r="E629" s="25"/>
      <c r="F629" s="42"/>
      <c r="G629" s="30"/>
      <c r="H629" s="25"/>
      <c r="I629" s="43"/>
      <c r="J629" s="25"/>
      <c r="K629" s="25"/>
      <c r="L629" s="44"/>
      <c r="M629" s="44"/>
      <c r="N629" s="44"/>
      <c r="O629" s="42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</row>
    <row r="630" spans="1:63" ht="14.25" customHeight="1" x14ac:dyDescent="0.25">
      <c r="A630" s="41"/>
      <c r="B630" s="42"/>
      <c r="C630" s="42"/>
      <c r="D630" s="35"/>
      <c r="E630" s="25"/>
      <c r="F630" s="42"/>
      <c r="G630" s="30"/>
      <c r="H630" s="25"/>
      <c r="I630" s="43"/>
      <c r="J630" s="25"/>
      <c r="K630" s="25"/>
      <c r="L630" s="44"/>
      <c r="M630" s="44"/>
      <c r="N630" s="44"/>
      <c r="O630" s="42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</row>
    <row r="631" spans="1:63" ht="14.25" customHeight="1" x14ac:dyDescent="0.25">
      <c r="A631" s="41"/>
      <c r="B631" s="42"/>
      <c r="C631" s="42"/>
      <c r="D631" s="35"/>
      <c r="E631" s="25"/>
      <c r="F631" s="42"/>
      <c r="G631" s="30"/>
      <c r="H631" s="25"/>
      <c r="I631" s="43"/>
      <c r="J631" s="25"/>
      <c r="K631" s="25"/>
      <c r="L631" s="44"/>
      <c r="M631" s="44"/>
      <c r="N631" s="44"/>
      <c r="O631" s="42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</row>
    <row r="632" spans="1:63" ht="14.25" customHeight="1" x14ac:dyDescent="0.25">
      <c r="A632" s="41"/>
      <c r="B632" s="42"/>
      <c r="C632" s="42"/>
      <c r="D632" s="35"/>
      <c r="E632" s="25"/>
      <c r="F632" s="42"/>
      <c r="G632" s="30"/>
      <c r="H632" s="25"/>
      <c r="I632" s="43"/>
      <c r="J632" s="25"/>
      <c r="K632" s="25"/>
      <c r="L632" s="44"/>
      <c r="M632" s="44"/>
      <c r="N632" s="44"/>
      <c r="O632" s="42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</row>
    <row r="633" spans="1:63" ht="14.25" customHeight="1" x14ac:dyDescent="0.25">
      <c r="A633" s="41"/>
      <c r="B633" s="42"/>
      <c r="C633" s="42"/>
      <c r="D633" s="35"/>
      <c r="E633" s="25"/>
      <c r="F633" s="42"/>
      <c r="G633" s="30"/>
      <c r="H633" s="25"/>
      <c r="I633" s="43"/>
      <c r="J633" s="25"/>
      <c r="K633" s="25"/>
      <c r="L633" s="44"/>
      <c r="M633" s="44"/>
      <c r="N633" s="44"/>
      <c r="O633" s="42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</row>
    <row r="634" spans="1:63" ht="14.25" customHeight="1" x14ac:dyDescent="0.25">
      <c r="A634" s="41"/>
      <c r="B634" s="42"/>
      <c r="C634" s="42"/>
      <c r="D634" s="35"/>
      <c r="E634" s="25"/>
      <c r="F634" s="42"/>
      <c r="G634" s="30"/>
      <c r="H634" s="25"/>
      <c r="I634" s="43"/>
      <c r="J634" s="25"/>
      <c r="K634" s="25"/>
      <c r="L634" s="44"/>
      <c r="M634" s="44"/>
      <c r="N634" s="44"/>
      <c r="O634" s="42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</row>
    <row r="635" spans="1:63" ht="14.25" customHeight="1" x14ac:dyDescent="0.25">
      <c r="A635" s="41"/>
      <c r="B635" s="42"/>
      <c r="C635" s="42"/>
      <c r="D635" s="35"/>
      <c r="E635" s="25"/>
      <c r="F635" s="42"/>
      <c r="G635" s="30"/>
      <c r="H635" s="25"/>
      <c r="I635" s="43"/>
      <c r="J635" s="25"/>
      <c r="K635" s="25"/>
      <c r="L635" s="44"/>
      <c r="M635" s="44"/>
      <c r="N635" s="44"/>
      <c r="O635" s="42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</row>
    <row r="636" spans="1:63" ht="14.25" customHeight="1" x14ac:dyDescent="0.25">
      <c r="A636" s="41"/>
      <c r="B636" s="42"/>
      <c r="C636" s="42"/>
      <c r="D636" s="35"/>
      <c r="E636" s="25"/>
      <c r="F636" s="42"/>
      <c r="G636" s="30"/>
      <c r="H636" s="25"/>
      <c r="I636" s="43"/>
      <c r="J636" s="25"/>
      <c r="K636" s="25"/>
      <c r="L636" s="44"/>
      <c r="M636" s="44"/>
      <c r="N636" s="44"/>
      <c r="O636" s="42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</row>
    <row r="637" spans="1:63" ht="14.25" customHeight="1" x14ac:dyDescent="0.25">
      <c r="A637" s="41"/>
      <c r="B637" s="42"/>
      <c r="C637" s="42"/>
      <c r="D637" s="35"/>
      <c r="E637" s="25"/>
      <c r="F637" s="42"/>
      <c r="G637" s="30"/>
      <c r="H637" s="25"/>
      <c r="I637" s="43"/>
      <c r="J637" s="25"/>
      <c r="K637" s="25"/>
      <c r="L637" s="44"/>
      <c r="M637" s="44"/>
      <c r="N637" s="44"/>
      <c r="O637" s="42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</row>
    <row r="638" spans="1:63" ht="14.25" customHeight="1" x14ac:dyDescent="0.25">
      <c r="A638" s="41"/>
      <c r="B638" s="42"/>
      <c r="C638" s="42"/>
      <c r="D638" s="35"/>
      <c r="E638" s="25"/>
      <c r="F638" s="42"/>
      <c r="G638" s="30"/>
      <c r="H638" s="25"/>
      <c r="I638" s="43"/>
      <c r="J638" s="25"/>
      <c r="K638" s="25"/>
      <c r="L638" s="44"/>
      <c r="M638" s="44"/>
      <c r="N638" s="44"/>
      <c r="O638" s="42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</row>
    <row r="639" spans="1:63" ht="14.25" customHeight="1" x14ac:dyDescent="0.25">
      <c r="A639" s="41"/>
      <c r="B639" s="42"/>
      <c r="C639" s="42"/>
      <c r="D639" s="35"/>
      <c r="E639" s="25"/>
      <c r="F639" s="42"/>
      <c r="G639" s="30"/>
      <c r="H639" s="25"/>
      <c r="I639" s="43"/>
      <c r="J639" s="25"/>
      <c r="K639" s="25"/>
      <c r="L639" s="44"/>
      <c r="M639" s="44"/>
      <c r="N639" s="44"/>
      <c r="O639" s="42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</row>
    <row r="640" spans="1:63" ht="14.25" customHeight="1" x14ac:dyDescent="0.25">
      <c r="A640" s="41"/>
      <c r="B640" s="42"/>
      <c r="C640" s="42"/>
      <c r="D640" s="35"/>
      <c r="E640" s="25"/>
      <c r="F640" s="42"/>
      <c r="G640" s="30"/>
      <c r="H640" s="25"/>
      <c r="I640" s="43"/>
      <c r="J640" s="25"/>
      <c r="K640" s="25"/>
      <c r="L640" s="44"/>
      <c r="M640" s="44"/>
      <c r="N640" s="44"/>
      <c r="O640" s="42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</row>
    <row r="641" spans="1:63" ht="14.25" customHeight="1" x14ac:dyDescent="0.25">
      <c r="A641" s="41"/>
      <c r="B641" s="42"/>
      <c r="C641" s="42"/>
      <c r="D641" s="35"/>
      <c r="E641" s="25"/>
      <c r="F641" s="42"/>
      <c r="G641" s="30"/>
      <c r="H641" s="25"/>
      <c r="I641" s="43"/>
      <c r="J641" s="25"/>
      <c r="K641" s="25"/>
      <c r="L641" s="44"/>
      <c r="M641" s="44"/>
      <c r="N641" s="44"/>
      <c r="O641" s="42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</row>
    <row r="642" spans="1:63" ht="14.25" customHeight="1" x14ac:dyDescent="0.25">
      <c r="A642" s="41"/>
      <c r="B642" s="42"/>
      <c r="C642" s="42"/>
      <c r="D642" s="35"/>
      <c r="E642" s="25"/>
      <c r="F642" s="42"/>
      <c r="G642" s="30"/>
      <c r="H642" s="25"/>
      <c r="I642" s="43"/>
      <c r="J642" s="25"/>
      <c r="K642" s="25"/>
      <c r="L642" s="44"/>
      <c r="M642" s="44"/>
      <c r="N642" s="44"/>
      <c r="O642" s="42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</row>
    <row r="643" spans="1:63" ht="14.25" customHeight="1" x14ac:dyDescent="0.25">
      <c r="A643" s="41"/>
      <c r="B643" s="42"/>
      <c r="C643" s="42"/>
      <c r="D643" s="35"/>
      <c r="E643" s="25"/>
      <c r="F643" s="42"/>
      <c r="G643" s="30"/>
      <c r="H643" s="25"/>
      <c r="I643" s="43"/>
      <c r="J643" s="25"/>
      <c r="K643" s="25"/>
      <c r="L643" s="44"/>
      <c r="M643" s="44"/>
      <c r="N643" s="44"/>
      <c r="O643" s="42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</row>
    <row r="644" spans="1:63" ht="14.25" customHeight="1" x14ac:dyDescent="0.25">
      <c r="A644" s="41"/>
      <c r="B644" s="42"/>
      <c r="C644" s="42"/>
      <c r="D644" s="35"/>
      <c r="E644" s="25"/>
      <c r="F644" s="42"/>
      <c r="G644" s="30"/>
      <c r="H644" s="25"/>
      <c r="I644" s="43"/>
      <c r="J644" s="25"/>
      <c r="K644" s="25"/>
      <c r="L644" s="44"/>
      <c r="M644" s="44"/>
      <c r="N644" s="44"/>
      <c r="O644" s="42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</row>
    <row r="645" spans="1:63" ht="14.25" customHeight="1" x14ac:dyDescent="0.25">
      <c r="A645" s="41"/>
      <c r="B645" s="42"/>
      <c r="C645" s="42"/>
      <c r="D645" s="35"/>
      <c r="E645" s="25"/>
      <c r="F645" s="42"/>
      <c r="G645" s="30"/>
      <c r="H645" s="25"/>
      <c r="I645" s="43"/>
      <c r="J645" s="25"/>
      <c r="K645" s="25"/>
      <c r="L645" s="44"/>
      <c r="M645" s="44"/>
      <c r="N645" s="44"/>
      <c r="O645" s="42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</row>
    <row r="646" spans="1:63" ht="14.25" customHeight="1" x14ac:dyDescent="0.25">
      <c r="A646" s="41"/>
      <c r="B646" s="42"/>
      <c r="C646" s="42"/>
      <c r="D646" s="35"/>
      <c r="E646" s="25"/>
      <c r="F646" s="42"/>
      <c r="G646" s="30"/>
      <c r="H646" s="25"/>
      <c r="I646" s="43"/>
      <c r="J646" s="25"/>
      <c r="K646" s="25"/>
      <c r="L646" s="44"/>
      <c r="M646" s="44"/>
      <c r="N646" s="44"/>
      <c r="O646" s="42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</row>
    <row r="647" spans="1:63" ht="14.25" customHeight="1" x14ac:dyDescent="0.25">
      <c r="A647" s="41"/>
      <c r="B647" s="42"/>
      <c r="C647" s="42"/>
      <c r="D647" s="35"/>
      <c r="E647" s="25"/>
      <c r="F647" s="42"/>
      <c r="G647" s="30"/>
      <c r="H647" s="25"/>
      <c r="I647" s="43"/>
      <c r="J647" s="25"/>
      <c r="K647" s="25"/>
      <c r="L647" s="44"/>
      <c r="M647" s="44"/>
      <c r="N647" s="44"/>
      <c r="O647" s="42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</row>
    <row r="648" spans="1:63" ht="14.25" customHeight="1" x14ac:dyDescent="0.25">
      <c r="A648" s="41"/>
      <c r="B648" s="42"/>
      <c r="C648" s="42"/>
      <c r="D648" s="35"/>
      <c r="E648" s="25"/>
      <c r="F648" s="42"/>
      <c r="G648" s="30"/>
      <c r="H648" s="25"/>
      <c r="I648" s="43"/>
      <c r="J648" s="25"/>
      <c r="K648" s="25"/>
      <c r="L648" s="44"/>
      <c r="M648" s="44"/>
      <c r="N648" s="44"/>
      <c r="O648" s="42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</row>
    <row r="649" spans="1:63" ht="14.25" customHeight="1" x14ac:dyDescent="0.25">
      <c r="A649" s="41"/>
      <c r="B649" s="42"/>
      <c r="C649" s="42"/>
      <c r="D649" s="35"/>
      <c r="E649" s="25"/>
      <c r="F649" s="42"/>
      <c r="G649" s="30"/>
      <c r="H649" s="25"/>
      <c r="I649" s="43"/>
      <c r="J649" s="25"/>
      <c r="K649" s="25"/>
      <c r="L649" s="44"/>
      <c r="M649" s="44"/>
      <c r="N649" s="44"/>
      <c r="O649" s="42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</row>
    <row r="650" spans="1:63" ht="14.25" customHeight="1" x14ac:dyDescent="0.25">
      <c r="A650" s="41"/>
      <c r="B650" s="42"/>
      <c r="C650" s="42"/>
      <c r="D650" s="35"/>
      <c r="E650" s="25"/>
      <c r="F650" s="42"/>
      <c r="G650" s="30"/>
      <c r="H650" s="25"/>
      <c r="I650" s="43"/>
      <c r="J650" s="25"/>
      <c r="K650" s="25"/>
      <c r="L650" s="44"/>
      <c r="M650" s="44"/>
      <c r="N650" s="44"/>
      <c r="O650" s="42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</row>
    <row r="651" spans="1:63" ht="14.25" customHeight="1" x14ac:dyDescent="0.25">
      <c r="A651" s="41"/>
      <c r="B651" s="42"/>
      <c r="C651" s="42"/>
      <c r="D651" s="35"/>
      <c r="E651" s="25"/>
      <c r="F651" s="42"/>
      <c r="G651" s="30"/>
      <c r="H651" s="25"/>
      <c r="I651" s="43"/>
      <c r="J651" s="25"/>
      <c r="K651" s="25"/>
      <c r="L651" s="44"/>
      <c r="M651" s="44"/>
      <c r="N651" s="44"/>
      <c r="O651" s="42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</row>
    <row r="652" spans="1:63" ht="14.25" customHeight="1" x14ac:dyDescent="0.25">
      <c r="A652" s="41"/>
      <c r="B652" s="42"/>
      <c r="C652" s="42"/>
      <c r="D652" s="35"/>
      <c r="E652" s="25"/>
      <c r="F652" s="42"/>
      <c r="G652" s="30"/>
      <c r="H652" s="25"/>
      <c r="I652" s="43"/>
      <c r="J652" s="25"/>
      <c r="K652" s="25"/>
      <c r="L652" s="44"/>
      <c r="M652" s="44"/>
      <c r="N652" s="44"/>
      <c r="O652" s="42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</row>
    <row r="653" spans="1:63" ht="14.25" customHeight="1" x14ac:dyDescent="0.25">
      <c r="A653" s="41"/>
      <c r="B653" s="42"/>
      <c r="C653" s="42"/>
      <c r="D653" s="35"/>
      <c r="E653" s="25"/>
      <c r="F653" s="42"/>
      <c r="G653" s="30"/>
      <c r="H653" s="25"/>
      <c r="I653" s="43"/>
      <c r="J653" s="25"/>
      <c r="K653" s="25"/>
      <c r="L653" s="44"/>
      <c r="M653" s="44"/>
      <c r="N653" s="44"/>
      <c r="O653" s="42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</row>
    <row r="654" spans="1:63" ht="14.25" customHeight="1" x14ac:dyDescent="0.25">
      <c r="A654" s="41"/>
      <c r="B654" s="42"/>
      <c r="C654" s="42"/>
      <c r="D654" s="35"/>
      <c r="E654" s="25"/>
      <c r="F654" s="42"/>
      <c r="G654" s="30"/>
      <c r="H654" s="25"/>
      <c r="I654" s="43"/>
      <c r="J654" s="25"/>
      <c r="K654" s="25"/>
      <c r="L654" s="44"/>
      <c r="M654" s="44"/>
      <c r="N654" s="44"/>
      <c r="O654" s="42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</row>
    <row r="655" spans="1:63" ht="14.25" customHeight="1" x14ac:dyDescent="0.25">
      <c r="A655" s="41"/>
      <c r="B655" s="42"/>
      <c r="C655" s="42"/>
      <c r="D655" s="35"/>
      <c r="E655" s="25"/>
      <c r="F655" s="42"/>
      <c r="G655" s="30"/>
      <c r="H655" s="25"/>
      <c r="I655" s="43"/>
      <c r="J655" s="25"/>
      <c r="K655" s="25"/>
      <c r="L655" s="44"/>
      <c r="M655" s="44"/>
      <c r="N655" s="44"/>
      <c r="O655" s="42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</row>
    <row r="656" spans="1:63" ht="14.25" customHeight="1" x14ac:dyDescent="0.25">
      <c r="A656" s="41"/>
      <c r="B656" s="42"/>
      <c r="C656" s="42"/>
      <c r="D656" s="35"/>
      <c r="E656" s="25"/>
      <c r="F656" s="42"/>
      <c r="G656" s="30"/>
      <c r="H656" s="25"/>
      <c r="I656" s="43"/>
      <c r="J656" s="25"/>
      <c r="K656" s="25"/>
      <c r="L656" s="44"/>
      <c r="M656" s="44"/>
      <c r="N656" s="44"/>
      <c r="O656" s="42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</row>
    <row r="657" spans="1:63" ht="14.25" customHeight="1" x14ac:dyDescent="0.25">
      <c r="A657" s="41"/>
      <c r="B657" s="42"/>
      <c r="C657" s="42"/>
      <c r="D657" s="35"/>
      <c r="E657" s="25"/>
      <c r="F657" s="42"/>
      <c r="G657" s="30"/>
      <c r="H657" s="25"/>
      <c r="I657" s="43"/>
      <c r="J657" s="25"/>
      <c r="K657" s="25"/>
      <c r="L657" s="44"/>
      <c r="M657" s="44"/>
      <c r="N657" s="44"/>
      <c r="O657" s="42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</row>
    <row r="658" spans="1:63" ht="14.25" customHeight="1" x14ac:dyDescent="0.25">
      <c r="A658" s="41"/>
      <c r="B658" s="42"/>
      <c r="C658" s="42"/>
      <c r="D658" s="35"/>
      <c r="E658" s="25"/>
      <c r="F658" s="42"/>
      <c r="G658" s="30"/>
      <c r="H658" s="25"/>
      <c r="I658" s="43"/>
      <c r="J658" s="25"/>
      <c r="K658" s="25"/>
      <c r="L658" s="44"/>
      <c r="M658" s="44"/>
      <c r="N658" s="44"/>
      <c r="O658" s="42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</row>
    <row r="659" spans="1:63" ht="14.25" customHeight="1" x14ac:dyDescent="0.25">
      <c r="A659" s="41"/>
      <c r="B659" s="42"/>
      <c r="C659" s="42"/>
      <c r="D659" s="35"/>
      <c r="E659" s="25"/>
      <c r="F659" s="42"/>
      <c r="G659" s="30"/>
      <c r="H659" s="25"/>
      <c r="I659" s="43"/>
      <c r="J659" s="25"/>
      <c r="K659" s="25"/>
      <c r="L659" s="44"/>
      <c r="M659" s="44"/>
      <c r="N659" s="44"/>
      <c r="O659" s="42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</row>
    <row r="660" spans="1:63" ht="14.25" customHeight="1" x14ac:dyDescent="0.25">
      <c r="A660" s="41"/>
      <c r="B660" s="42"/>
      <c r="C660" s="42"/>
      <c r="D660" s="35"/>
      <c r="E660" s="25"/>
      <c r="F660" s="42"/>
      <c r="G660" s="30"/>
      <c r="H660" s="25"/>
      <c r="I660" s="43"/>
      <c r="J660" s="25"/>
      <c r="K660" s="25"/>
      <c r="L660" s="44"/>
      <c r="M660" s="44"/>
      <c r="N660" s="44"/>
      <c r="O660" s="42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</row>
    <row r="661" spans="1:63" ht="14.25" customHeight="1" x14ac:dyDescent="0.25">
      <c r="A661" s="41"/>
      <c r="B661" s="42"/>
      <c r="C661" s="42"/>
      <c r="D661" s="35"/>
      <c r="E661" s="25"/>
      <c r="F661" s="42"/>
      <c r="G661" s="30"/>
      <c r="H661" s="25"/>
      <c r="I661" s="43"/>
      <c r="J661" s="25"/>
      <c r="K661" s="25"/>
      <c r="L661" s="44"/>
      <c r="M661" s="44"/>
      <c r="N661" s="44"/>
      <c r="O661" s="42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</row>
    <row r="662" spans="1:63" ht="14.25" customHeight="1" x14ac:dyDescent="0.25">
      <c r="A662" s="41"/>
      <c r="B662" s="42"/>
      <c r="C662" s="42"/>
      <c r="D662" s="35"/>
      <c r="E662" s="25"/>
      <c r="F662" s="42"/>
      <c r="G662" s="30"/>
      <c r="H662" s="25"/>
      <c r="I662" s="43"/>
      <c r="J662" s="25"/>
      <c r="K662" s="25"/>
      <c r="L662" s="44"/>
      <c r="M662" s="44"/>
      <c r="N662" s="44"/>
      <c r="O662" s="42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</row>
    <row r="663" spans="1:63" ht="14.25" customHeight="1" x14ac:dyDescent="0.25">
      <c r="A663" s="41"/>
      <c r="B663" s="42"/>
      <c r="C663" s="42"/>
      <c r="D663" s="35"/>
      <c r="E663" s="25"/>
      <c r="F663" s="42"/>
      <c r="G663" s="30"/>
      <c r="H663" s="25"/>
      <c r="I663" s="43"/>
      <c r="J663" s="25"/>
      <c r="K663" s="25"/>
      <c r="L663" s="44"/>
      <c r="M663" s="44"/>
      <c r="N663" s="44"/>
      <c r="O663" s="42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</row>
    <row r="664" spans="1:63" ht="14.25" customHeight="1" x14ac:dyDescent="0.25">
      <c r="A664" s="41"/>
      <c r="B664" s="42"/>
      <c r="C664" s="42"/>
      <c r="D664" s="35"/>
      <c r="E664" s="25"/>
      <c r="F664" s="42"/>
      <c r="G664" s="30"/>
      <c r="H664" s="25"/>
      <c r="I664" s="43"/>
      <c r="J664" s="25"/>
      <c r="K664" s="25"/>
      <c r="L664" s="44"/>
      <c r="M664" s="44"/>
      <c r="N664" s="44"/>
      <c r="O664" s="42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</row>
    <row r="665" spans="1:63" ht="14.25" customHeight="1" x14ac:dyDescent="0.25">
      <c r="A665" s="41"/>
      <c r="B665" s="42"/>
      <c r="C665" s="42"/>
      <c r="D665" s="35"/>
      <c r="E665" s="25"/>
      <c r="F665" s="42"/>
      <c r="G665" s="30"/>
      <c r="H665" s="25"/>
      <c r="I665" s="43"/>
      <c r="J665" s="25"/>
      <c r="K665" s="25"/>
      <c r="L665" s="44"/>
      <c r="M665" s="44"/>
      <c r="N665" s="44"/>
      <c r="O665" s="42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</row>
    <row r="666" spans="1:63" ht="14.25" customHeight="1" x14ac:dyDescent="0.25">
      <c r="A666" s="41"/>
      <c r="B666" s="42"/>
      <c r="C666" s="42"/>
      <c r="D666" s="35"/>
      <c r="E666" s="25"/>
      <c r="F666" s="42"/>
      <c r="G666" s="30"/>
      <c r="H666" s="25"/>
      <c r="I666" s="43"/>
      <c r="J666" s="25"/>
      <c r="K666" s="25"/>
      <c r="L666" s="44"/>
      <c r="M666" s="44"/>
      <c r="N666" s="44"/>
      <c r="O666" s="42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</row>
    <row r="667" spans="1:63" ht="14.25" customHeight="1" x14ac:dyDescent="0.25">
      <c r="A667" s="41"/>
      <c r="B667" s="42"/>
      <c r="C667" s="42"/>
      <c r="D667" s="35"/>
      <c r="E667" s="25"/>
      <c r="F667" s="42"/>
      <c r="G667" s="30"/>
      <c r="H667" s="25"/>
      <c r="I667" s="43"/>
      <c r="J667" s="25"/>
      <c r="K667" s="25"/>
      <c r="L667" s="44"/>
      <c r="M667" s="44"/>
      <c r="N667" s="44"/>
      <c r="O667" s="42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</row>
    <row r="668" spans="1:63" ht="14.25" customHeight="1" x14ac:dyDescent="0.25">
      <c r="A668" s="41"/>
      <c r="B668" s="42"/>
      <c r="C668" s="42"/>
      <c r="D668" s="35"/>
      <c r="E668" s="25"/>
      <c r="F668" s="42"/>
      <c r="G668" s="30"/>
      <c r="H668" s="25"/>
      <c r="I668" s="43"/>
      <c r="J668" s="25"/>
      <c r="K668" s="25"/>
      <c r="L668" s="44"/>
      <c r="M668" s="44"/>
      <c r="N668" s="44"/>
      <c r="O668" s="42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</row>
    <row r="669" spans="1:63" ht="14.25" customHeight="1" x14ac:dyDescent="0.25">
      <c r="A669" s="41"/>
      <c r="B669" s="42"/>
      <c r="C669" s="42"/>
      <c r="D669" s="35"/>
      <c r="E669" s="25"/>
      <c r="F669" s="42"/>
      <c r="G669" s="30"/>
      <c r="H669" s="25"/>
      <c r="I669" s="43"/>
      <c r="J669" s="25"/>
      <c r="K669" s="25"/>
      <c r="L669" s="44"/>
      <c r="M669" s="44"/>
      <c r="N669" s="44"/>
      <c r="O669" s="42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</row>
    <row r="670" spans="1:63" ht="14.25" customHeight="1" x14ac:dyDescent="0.25">
      <c r="A670" s="41"/>
      <c r="B670" s="42"/>
      <c r="C670" s="42"/>
      <c r="D670" s="35"/>
      <c r="E670" s="25"/>
      <c r="F670" s="42"/>
      <c r="G670" s="30"/>
      <c r="H670" s="25"/>
      <c r="I670" s="43"/>
      <c r="J670" s="25"/>
      <c r="K670" s="25"/>
      <c r="L670" s="44"/>
      <c r="M670" s="44"/>
      <c r="N670" s="44"/>
      <c r="O670" s="42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</row>
    <row r="671" spans="1:63" ht="14.25" customHeight="1" x14ac:dyDescent="0.25">
      <c r="A671" s="41"/>
      <c r="B671" s="42"/>
      <c r="C671" s="42"/>
      <c r="D671" s="35"/>
      <c r="E671" s="25"/>
      <c r="F671" s="42"/>
      <c r="G671" s="30"/>
      <c r="H671" s="25"/>
      <c r="I671" s="43"/>
      <c r="J671" s="25"/>
      <c r="K671" s="25"/>
      <c r="L671" s="44"/>
      <c r="M671" s="44"/>
      <c r="N671" s="44"/>
      <c r="O671" s="42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</row>
    <row r="672" spans="1:63" ht="14.25" customHeight="1" x14ac:dyDescent="0.25">
      <c r="A672" s="41"/>
      <c r="B672" s="42"/>
      <c r="C672" s="42"/>
      <c r="D672" s="35"/>
      <c r="E672" s="25"/>
      <c r="F672" s="42"/>
      <c r="G672" s="30"/>
      <c r="H672" s="25"/>
      <c r="I672" s="43"/>
      <c r="J672" s="25"/>
      <c r="K672" s="25"/>
      <c r="L672" s="44"/>
      <c r="M672" s="44"/>
      <c r="N672" s="44"/>
      <c r="O672" s="42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</row>
    <row r="673" spans="1:63" ht="14.25" customHeight="1" x14ac:dyDescent="0.25">
      <c r="A673" s="41"/>
      <c r="B673" s="42"/>
      <c r="C673" s="42"/>
      <c r="D673" s="35"/>
      <c r="E673" s="25"/>
      <c r="F673" s="42"/>
      <c r="G673" s="30"/>
      <c r="H673" s="25"/>
      <c r="I673" s="43"/>
      <c r="J673" s="25"/>
      <c r="K673" s="25"/>
      <c r="L673" s="44"/>
      <c r="M673" s="44"/>
      <c r="N673" s="44"/>
      <c r="O673" s="42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</row>
    <row r="674" spans="1:63" ht="14.25" customHeight="1" x14ac:dyDescent="0.25">
      <c r="A674" s="41"/>
      <c r="B674" s="42"/>
      <c r="C674" s="42"/>
      <c r="D674" s="35"/>
      <c r="E674" s="25"/>
      <c r="F674" s="42"/>
      <c r="G674" s="30"/>
      <c r="H674" s="25"/>
      <c r="I674" s="43"/>
      <c r="J674" s="25"/>
      <c r="K674" s="25"/>
      <c r="L674" s="44"/>
      <c r="M674" s="44"/>
      <c r="N674" s="44"/>
      <c r="O674" s="42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</row>
    <row r="675" spans="1:63" ht="14.25" customHeight="1" x14ac:dyDescent="0.25">
      <c r="A675" s="41"/>
      <c r="B675" s="42"/>
      <c r="C675" s="42"/>
      <c r="D675" s="35"/>
      <c r="E675" s="25"/>
      <c r="F675" s="42"/>
      <c r="G675" s="30"/>
      <c r="H675" s="25"/>
      <c r="I675" s="43"/>
      <c r="J675" s="25"/>
      <c r="K675" s="25"/>
      <c r="L675" s="44"/>
      <c r="M675" s="44"/>
      <c r="N675" s="44"/>
      <c r="O675" s="42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</row>
    <row r="676" spans="1:63" ht="14.25" customHeight="1" x14ac:dyDescent="0.25">
      <c r="A676" s="41"/>
      <c r="B676" s="42"/>
      <c r="C676" s="42"/>
      <c r="D676" s="35"/>
      <c r="E676" s="25"/>
      <c r="F676" s="42"/>
      <c r="G676" s="30"/>
      <c r="H676" s="25"/>
      <c r="I676" s="43"/>
      <c r="J676" s="25"/>
      <c r="K676" s="25"/>
      <c r="L676" s="44"/>
      <c r="M676" s="44"/>
      <c r="N676" s="44"/>
      <c r="O676" s="42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</row>
    <row r="677" spans="1:63" ht="14.25" customHeight="1" x14ac:dyDescent="0.25">
      <c r="A677" s="41"/>
      <c r="B677" s="42"/>
      <c r="C677" s="42"/>
      <c r="D677" s="35"/>
      <c r="E677" s="25"/>
      <c r="F677" s="42"/>
      <c r="G677" s="30"/>
      <c r="H677" s="25"/>
      <c r="I677" s="43"/>
      <c r="J677" s="25"/>
      <c r="K677" s="25"/>
      <c r="L677" s="44"/>
      <c r="M677" s="44"/>
      <c r="N677" s="44"/>
      <c r="O677" s="42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</row>
    <row r="678" spans="1:63" ht="14.25" customHeight="1" x14ac:dyDescent="0.25">
      <c r="A678" s="41"/>
      <c r="B678" s="42"/>
      <c r="C678" s="42"/>
      <c r="D678" s="35"/>
      <c r="E678" s="25"/>
      <c r="F678" s="42"/>
      <c r="G678" s="30"/>
      <c r="H678" s="25"/>
      <c r="I678" s="43"/>
      <c r="J678" s="25"/>
      <c r="K678" s="25"/>
      <c r="L678" s="44"/>
      <c r="M678" s="44"/>
      <c r="N678" s="44"/>
      <c r="O678" s="42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</row>
    <row r="679" spans="1:63" ht="14.25" customHeight="1" x14ac:dyDescent="0.25">
      <c r="A679" s="41"/>
      <c r="B679" s="42"/>
      <c r="C679" s="42"/>
      <c r="D679" s="35"/>
      <c r="E679" s="25"/>
      <c r="F679" s="42"/>
      <c r="G679" s="30"/>
      <c r="H679" s="25"/>
      <c r="I679" s="43"/>
      <c r="J679" s="25"/>
      <c r="K679" s="25"/>
      <c r="L679" s="44"/>
      <c r="M679" s="44"/>
      <c r="N679" s="44"/>
      <c r="O679" s="42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</row>
    <row r="680" spans="1:63" ht="14.25" customHeight="1" x14ac:dyDescent="0.25">
      <c r="A680" s="41"/>
      <c r="B680" s="42"/>
      <c r="C680" s="42"/>
      <c r="D680" s="35"/>
      <c r="E680" s="25"/>
      <c r="F680" s="42"/>
      <c r="G680" s="30"/>
      <c r="H680" s="25"/>
      <c r="I680" s="43"/>
      <c r="J680" s="25"/>
      <c r="K680" s="25"/>
      <c r="L680" s="44"/>
      <c r="M680" s="44"/>
      <c r="N680" s="44"/>
      <c r="O680" s="42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</row>
    <row r="681" spans="1:63" ht="14.25" customHeight="1" x14ac:dyDescent="0.25">
      <c r="A681" s="41"/>
      <c r="B681" s="42"/>
      <c r="C681" s="42"/>
      <c r="D681" s="35"/>
      <c r="E681" s="25"/>
      <c r="F681" s="42"/>
      <c r="G681" s="30"/>
      <c r="H681" s="25"/>
      <c r="I681" s="43"/>
      <c r="J681" s="25"/>
      <c r="K681" s="25"/>
      <c r="L681" s="44"/>
      <c r="M681" s="44"/>
      <c r="N681" s="44"/>
      <c r="O681" s="42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</row>
    <row r="682" spans="1:63" ht="14.25" customHeight="1" x14ac:dyDescent="0.25">
      <c r="A682" s="41"/>
      <c r="B682" s="42"/>
      <c r="C682" s="42"/>
      <c r="D682" s="35"/>
      <c r="E682" s="25"/>
      <c r="F682" s="42"/>
      <c r="G682" s="30"/>
      <c r="H682" s="25"/>
      <c r="I682" s="43"/>
      <c r="J682" s="25"/>
      <c r="K682" s="25"/>
      <c r="L682" s="44"/>
      <c r="M682" s="44"/>
      <c r="N682" s="44"/>
      <c r="O682" s="42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</row>
    <row r="683" spans="1:63" ht="14.25" customHeight="1" x14ac:dyDescent="0.25">
      <c r="A683" s="41"/>
      <c r="B683" s="42"/>
      <c r="C683" s="42"/>
      <c r="D683" s="35"/>
      <c r="E683" s="25"/>
      <c r="F683" s="42"/>
      <c r="G683" s="30"/>
      <c r="H683" s="25"/>
      <c r="I683" s="43"/>
      <c r="J683" s="25"/>
      <c r="K683" s="25"/>
      <c r="L683" s="44"/>
      <c r="M683" s="44"/>
      <c r="N683" s="44"/>
      <c r="O683" s="42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</row>
    <row r="684" spans="1:63" ht="14.25" customHeight="1" x14ac:dyDescent="0.25">
      <c r="A684" s="41"/>
      <c r="B684" s="42"/>
      <c r="C684" s="42"/>
      <c r="D684" s="35"/>
      <c r="E684" s="25"/>
      <c r="F684" s="42"/>
      <c r="G684" s="30"/>
      <c r="H684" s="25"/>
      <c r="I684" s="43"/>
      <c r="J684" s="25"/>
      <c r="K684" s="25"/>
      <c r="L684" s="44"/>
      <c r="M684" s="44"/>
      <c r="N684" s="44"/>
      <c r="O684" s="42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</row>
    <row r="685" spans="1:63" ht="14.25" customHeight="1" x14ac:dyDescent="0.25">
      <c r="A685" s="41"/>
      <c r="B685" s="42"/>
      <c r="C685" s="42"/>
      <c r="D685" s="35"/>
      <c r="E685" s="25"/>
      <c r="F685" s="42"/>
      <c r="G685" s="30"/>
      <c r="H685" s="25"/>
      <c r="I685" s="43"/>
      <c r="J685" s="25"/>
      <c r="K685" s="25"/>
      <c r="L685" s="44"/>
      <c r="M685" s="44"/>
      <c r="N685" s="44"/>
      <c r="O685" s="42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</row>
    <row r="686" spans="1:63" ht="14.25" customHeight="1" x14ac:dyDescent="0.25">
      <c r="A686" s="41"/>
      <c r="B686" s="42"/>
      <c r="C686" s="42"/>
      <c r="D686" s="35"/>
      <c r="E686" s="25"/>
      <c r="F686" s="42"/>
      <c r="G686" s="30"/>
      <c r="H686" s="25"/>
      <c r="I686" s="43"/>
      <c r="J686" s="25"/>
      <c r="K686" s="25"/>
      <c r="L686" s="44"/>
      <c r="M686" s="44"/>
      <c r="N686" s="44"/>
      <c r="O686" s="42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</row>
    <row r="687" spans="1:63" ht="14.25" customHeight="1" x14ac:dyDescent="0.25">
      <c r="A687" s="41"/>
      <c r="B687" s="42"/>
      <c r="C687" s="42"/>
      <c r="D687" s="35"/>
      <c r="E687" s="25"/>
      <c r="F687" s="42"/>
      <c r="G687" s="30"/>
      <c r="H687" s="25"/>
      <c r="I687" s="43"/>
      <c r="J687" s="25"/>
      <c r="K687" s="25"/>
      <c r="L687" s="44"/>
      <c r="M687" s="44"/>
      <c r="N687" s="44"/>
      <c r="O687" s="42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</row>
    <row r="688" spans="1:63" ht="14.25" customHeight="1" x14ac:dyDescent="0.25">
      <c r="A688" s="41"/>
      <c r="B688" s="42"/>
      <c r="C688" s="42"/>
      <c r="D688" s="35"/>
      <c r="E688" s="25"/>
      <c r="F688" s="42"/>
      <c r="G688" s="30"/>
      <c r="H688" s="25"/>
      <c r="I688" s="43"/>
      <c r="J688" s="25"/>
      <c r="K688" s="25"/>
      <c r="L688" s="44"/>
      <c r="M688" s="44"/>
      <c r="N688" s="44"/>
      <c r="O688" s="42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</row>
    <row r="689" spans="1:63" ht="14.25" customHeight="1" x14ac:dyDescent="0.25">
      <c r="A689" s="41"/>
      <c r="B689" s="42"/>
      <c r="C689" s="42"/>
      <c r="D689" s="35"/>
      <c r="E689" s="25"/>
      <c r="F689" s="42"/>
      <c r="G689" s="30"/>
      <c r="H689" s="25"/>
      <c r="I689" s="43"/>
      <c r="J689" s="25"/>
      <c r="K689" s="25"/>
      <c r="L689" s="44"/>
      <c r="M689" s="44"/>
      <c r="N689" s="44"/>
      <c r="O689" s="42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</row>
    <row r="690" spans="1:63" ht="14.25" customHeight="1" x14ac:dyDescent="0.25">
      <c r="A690" s="41"/>
      <c r="B690" s="42"/>
      <c r="C690" s="42"/>
      <c r="D690" s="35"/>
      <c r="E690" s="25"/>
      <c r="F690" s="42"/>
      <c r="G690" s="30"/>
      <c r="H690" s="25"/>
      <c r="I690" s="43"/>
      <c r="J690" s="25"/>
      <c r="K690" s="25"/>
      <c r="L690" s="44"/>
      <c r="M690" s="44"/>
      <c r="N690" s="44"/>
      <c r="O690" s="42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</row>
    <row r="691" spans="1:63" ht="14.25" customHeight="1" x14ac:dyDescent="0.25">
      <c r="A691" s="41"/>
      <c r="B691" s="42"/>
      <c r="C691" s="42"/>
      <c r="D691" s="35"/>
      <c r="E691" s="25"/>
      <c r="F691" s="42"/>
      <c r="G691" s="30"/>
      <c r="H691" s="25"/>
      <c r="I691" s="43"/>
      <c r="J691" s="25"/>
      <c r="K691" s="25"/>
      <c r="L691" s="44"/>
      <c r="M691" s="44"/>
      <c r="N691" s="44"/>
      <c r="O691" s="42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</row>
    <row r="692" spans="1:63" ht="14.25" customHeight="1" x14ac:dyDescent="0.25">
      <c r="A692" s="41"/>
      <c r="B692" s="42"/>
      <c r="C692" s="42"/>
      <c r="D692" s="35"/>
      <c r="E692" s="25"/>
      <c r="F692" s="42"/>
      <c r="G692" s="30"/>
      <c r="H692" s="25"/>
      <c r="I692" s="43"/>
      <c r="J692" s="25"/>
      <c r="K692" s="25"/>
      <c r="L692" s="44"/>
      <c r="M692" s="44"/>
      <c r="N692" s="44"/>
      <c r="O692" s="42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</row>
    <row r="693" spans="1:63" ht="14.25" customHeight="1" x14ac:dyDescent="0.25">
      <c r="A693" s="41"/>
      <c r="B693" s="42"/>
      <c r="C693" s="42"/>
      <c r="D693" s="35"/>
      <c r="E693" s="25"/>
      <c r="F693" s="42"/>
      <c r="G693" s="30"/>
      <c r="H693" s="25"/>
      <c r="I693" s="43"/>
      <c r="J693" s="25"/>
      <c r="K693" s="25"/>
      <c r="L693" s="44"/>
      <c r="M693" s="44"/>
      <c r="N693" s="44"/>
      <c r="O693" s="42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</row>
    <row r="694" spans="1:63" ht="14.25" customHeight="1" x14ac:dyDescent="0.25">
      <c r="A694" s="41"/>
      <c r="B694" s="42"/>
      <c r="C694" s="42"/>
      <c r="D694" s="35"/>
      <c r="E694" s="25"/>
      <c r="F694" s="42"/>
      <c r="G694" s="30"/>
      <c r="H694" s="25"/>
      <c r="I694" s="43"/>
      <c r="J694" s="25"/>
      <c r="K694" s="25"/>
      <c r="L694" s="44"/>
      <c r="M694" s="44"/>
      <c r="N694" s="44"/>
      <c r="O694" s="42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</row>
    <row r="695" spans="1:63" ht="14.25" customHeight="1" x14ac:dyDescent="0.25">
      <c r="A695" s="41"/>
      <c r="B695" s="42"/>
      <c r="C695" s="42"/>
      <c r="D695" s="35"/>
      <c r="E695" s="25"/>
      <c r="F695" s="42"/>
      <c r="G695" s="30"/>
      <c r="H695" s="25"/>
      <c r="I695" s="43"/>
      <c r="J695" s="25"/>
      <c r="K695" s="25"/>
      <c r="L695" s="44"/>
      <c r="M695" s="44"/>
      <c r="N695" s="44"/>
      <c r="O695" s="42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</row>
    <row r="696" spans="1:63" ht="14.25" customHeight="1" x14ac:dyDescent="0.25">
      <c r="A696" s="41"/>
      <c r="B696" s="42"/>
      <c r="C696" s="42"/>
      <c r="D696" s="35"/>
      <c r="E696" s="25"/>
      <c r="F696" s="42"/>
      <c r="G696" s="30"/>
      <c r="H696" s="25"/>
      <c r="I696" s="43"/>
      <c r="J696" s="25"/>
      <c r="K696" s="25"/>
      <c r="L696" s="44"/>
      <c r="M696" s="44"/>
      <c r="N696" s="44"/>
      <c r="O696" s="42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</row>
    <row r="697" spans="1:63" ht="14.25" customHeight="1" x14ac:dyDescent="0.25">
      <c r="A697" s="41"/>
      <c r="B697" s="42"/>
      <c r="C697" s="42"/>
      <c r="D697" s="35"/>
      <c r="E697" s="25"/>
      <c r="F697" s="42"/>
      <c r="G697" s="30"/>
      <c r="H697" s="25"/>
      <c r="I697" s="43"/>
      <c r="J697" s="25"/>
      <c r="K697" s="25"/>
      <c r="L697" s="44"/>
      <c r="M697" s="44"/>
      <c r="N697" s="44"/>
      <c r="O697" s="42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</row>
    <row r="698" spans="1:63" ht="14.25" customHeight="1" x14ac:dyDescent="0.25">
      <c r="A698" s="41"/>
      <c r="B698" s="42"/>
      <c r="C698" s="42"/>
      <c r="D698" s="35"/>
      <c r="E698" s="25"/>
      <c r="F698" s="42"/>
      <c r="G698" s="30"/>
      <c r="H698" s="25"/>
      <c r="I698" s="43"/>
      <c r="J698" s="25"/>
      <c r="K698" s="25"/>
      <c r="L698" s="44"/>
      <c r="M698" s="44"/>
      <c r="N698" s="44"/>
      <c r="O698" s="42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</row>
    <row r="699" spans="1:63" ht="14.25" customHeight="1" x14ac:dyDescent="0.25">
      <c r="A699" s="41"/>
      <c r="B699" s="42"/>
      <c r="C699" s="42"/>
      <c r="D699" s="35"/>
      <c r="E699" s="25"/>
      <c r="F699" s="42"/>
      <c r="G699" s="30"/>
      <c r="H699" s="25"/>
      <c r="I699" s="43"/>
      <c r="J699" s="25"/>
      <c r="K699" s="25"/>
      <c r="L699" s="44"/>
      <c r="M699" s="44"/>
      <c r="N699" s="44"/>
      <c r="O699" s="42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</row>
    <row r="700" spans="1:63" ht="14.25" customHeight="1" x14ac:dyDescent="0.25">
      <c r="A700" s="41"/>
      <c r="B700" s="42"/>
      <c r="C700" s="42"/>
      <c r="D700" s="35"/>
      <c r="E700" s="25"/>
      <c r="F700" s="42"/>
      <c r="G700" s="30"/>
      <c r="H700" s="25"/>
      <c r="I700" s="43"/>
      <c r="J700" s="25"/>
      <c r="K700" s="25"/>
      <c r="L700" s="44"/>
      <c r="M700" s="44"/>
      <c r="N700" s="44"/>
      <c r="O700" s="42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</row>
    <row r="701" spans="1:63" ht="14.25" customHeight="1" x14ac:dyDescent="0.25">
      <c r="A701" s="41"/>
      <c r="B701" s="42"/>
      <c r="C701" s="42"/>
      <c r="D701" s="35"/>
      <c r="E701" s="25"/>
      <c r="F701" s="42"/>
      <c r="G701" s="30"/>
      <c r="H701" s="25"/>
      <c r="I701" s="43"/>
      <c r="J701" s="25"/>
      <c r="K701" s="25"/>
      <c r="L701" s="44"/>
      <c r="M701" s="44"/>
      <c r="N701" s="44"/>
      <c r="O701" s="42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</row>
    <row r="702" spans="1:63" ht="14.25" customHeight="1" x14ac:dyDescent="0.25">
      <c r="A702" s="41"/>
      <c r="B702" s="42"/>
      <c r="C702" s="42"/>
      <c r="D702" s="35"/>
      <c r="E702" s="25"/>
      <c r="F702" s="42"/>
      <c r="G702" s="30"/>
      <c r="H702" s="25"/>
      <c r="I702" s="43"/>
      <c r="J702" s="25"/>
      <c r="K702" s="25"/>
      <c r="L702" s="44"/>
      <c r="M702" s="44"/>
      <c r="N702" s="44"/>
      <c r="O702" s="42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</row>
    <row r="703" spans="1:63" ht="14.25" customHeight="1" x14ac:dyDescent="0.25">
      <c r="A703" s="41"/>
      <c r="B703" s="42"/>
      <c r="C703" s="42"/>
      <c r="D703" s="35"/>
      <c r="E703" s="25"/>
      <c r="F703" s="42"/>
      <c r="G703" s="30"/>
      <c r="H703" s="25"/>
      <c r="I703" s="43"/>
      <c r="J703" s="25"/>
      <c r="K703" s="25"/>
      <c r="L703" s="44"/>
      <c r="M703" s="44"/>
      <c r="N703" s="44"/>
      <c r="O703" s="42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</row>
    <row r="704" spans="1:63" ht="14.25" customHeight="1" x14ac:dyDescent="0.25">
      <c r="A704" s="41"/>
      <c r="B704" s="42"/>
      <c r="C704" s="42"/>
      <c r="D704" s="35"/>
      <c r="E704" s="25"/>
      <c r="F704" s="42"/>
      <c r="G704" s="30"/>
      <c r="H704" s="25"/>
      <c r="I704" s="43"/>
      <c r="J704" s="25"/>
      <c r="K704" s="25"/>
      <c r="L704" s="44"/>
      <c r="M704" s="44"/>
      <c r="N704" s="44"/>
      <c r="O704" s="42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</row>
    <row r="705" spans="1:63" ht="14.25" customHeight="1" x14ac:dyDescent="0.25">
      <c r="A705" s="41"/>
      <c r="B705" s="42"/>
      <c r="C705" s="42"/>
      <c r="D705" s="35"/>
      <c r="E705" s="25"/>
      <c r="F705" s="42"/>
      <c r="G705" s="30"/>
      <c r="H705" s="25"/>
      <c r="I705" s="43"/>
      <c r="J705" s="25"/>
      <c r="K705" s="25"/>
      <c r="L705" s="44"/>
      <c r="M705" s="44"/>
      <c r="N705" s="44"/>
      <c r="O705" s="42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</row>
    <row r="706" spans="1:63" ht="14.25" customHeight="1" x14ac:dyDescent="0.25">
      <c r="A706" s="41"/>
      <c r="B706" s="42"/>
      <c r="C706" s="42"/>
      <c r="D706" s="35"/>
      <c r="E706" s="25"/>
      <c r="F706" s="42"/>
      <c r="G706" s="30"/>
      <c r="H706" s="25"/>
      <c r="I706" s="43"/>
      <c r="J706" s="25"/>
      <c r="K706" s="25"/>
      <c r="L706" s="44"/>
      <c r="M706" s="44"/>
      <c r="N706" s="44"/>
      <c r="O706" s="42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</row>
    <row r="707" spans="1:63" ht="14.25" customHeight="1" x14ac:dyDescent="0.25">
      <c r="A707" s="41"/>
      <c r="B707" s="42"/>
      <c r="C707" s="42"/>
      <c r="D707" s="35"/>
      <c r="E707" s="25"/>
      <c r="F707" s="42"/>
      <c r="G707" s="30"/>
      <c r="H707" s="25"/>
      <c r="I707" s="43"/>
      <c r="J707" s="25"/>
      <c r="K707" s="25"/>
      <c r="L707" s="44"/>
      <c r="M707" s="44"/>
      <c r="N707" s="44"/>
      <c r="O707" s="42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</row>
    <row r="708" spans="1:63" ht="14.25" customHeight="1" x14ac:dyDescent="0.25">
      <c r="A708" s="41"/>
      <c r="B708" s="42"/>
      <c r="C708" s="42"/>
      <c r="D708" s="35"/>
      <c r="E708" s="25"/>
      <c r="F708" s="42"/>
      <c r="G708" s="30"/>
      <c r="H708" s="25"/>
      <c r="I708" s="43"/>
      <c r="J708" s="25"/>
      <c r="K708" s="25"/>
      <c r="L708" s="44"/>
      <c r="M708" s="44"/>
      <c r="N708" s="44"/>
      <c r="O708" s="42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</row>
    <row r="709" spans="1:63" ht="14.25" customHeight="1" x14ac:dyDescent="0.25">
      <c r="A709" s="41"/>
      <c r="B709" s="42"/>
      <c r="C709" s="42"/>
      <c r="D709" s="35"/>
      <c r="E709" s="25"/>
      <c r="F709" s="42"/>
      <c r="G709" s="30"/>
      <c r="H709" s="25"/>
      <c r="I709" s="43"/>
      <c r="J709" s="25"/>
      <c r="K709" s="25"/>
      <c r="L709" s="44"/>
      <c r="M709" s="44"/>
      <c r="N709" s="44"/>
      <c r="O709" s="42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</row>
    <row r="710" spans="1:63" ht="14.25" customHeight="1" x14ac:dyDescent="0.25">
      <c r="A710" s="41"/>
      <c r="B710" s="42"/>
      <c r="C710" s="42"/>
      <c r="D710" s="35"/>
      <c r="E710" s="25"/>
      <c r="F710" s="42"/>
      <c r="G710" s="30"/>
      <c r="H710" s="25"/>
      <c r="I710" s="43"/>
      <c r="J710" s="25"/>
      <c r="K710" s="25"/>
      <c r="L710" s="44"/>
      <c r="M710" s="44"/>
      <c r="N710" s="44"/>
      <c r="O710" s="42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</row>
    <row r="711" spans="1:63" ht="14.25" customHeight="1" x14ac:dyDescent="0.25">
      <c r="A711" s="41"/>
      <c r="B711" s="42"/>
      <c r="C711" s="42"/>
      <c r="D711" s="35"/>
      <c r="E711" s="25"/>
      <c r="F711" s="42"/>
      <c r="G711" s="30"/>
      <c r="H711" s="25"/>
      <c r="I711" s="43"/>
      <c r="J711" s="25"/>
      <c r="K711" s="25"/>
      <c r="L711" s="44"/>
      <c r="M711" s="44"/>
      <c r="N711" s="44"/>
      <c r="O711" s="42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</row>
    <row r="712" spans="1:63" ht="14.25" customHeight="1" x14ac:dyDescent="0.25">
      <c r="A712" s="41"/>
      <c r="B712" s="42"/>
      <c r="C712" s="42"/>
      <c r="D712" s="35"/>
      <c r="E712" s="25"/>
      <c r="F712" s="42"/>
      <c r="G712" s="30"/>
      <c r="H712" s="25"/>
      <c r="I712" s="43"/>
      <c r="J712" s="25"/>
      <c r="K712" s="25"/>
      <c r="L712" s="44"/>
      <c r="M712" s="44"/>
      <c r="N712" s="44"/>
      <c r="O712" s="42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</row>
    <row r="713" spans="1:63" ht="14.25" customHeight="1" x14ac:dyDescent="0.25">
      <c r="A713" s="41"/>
      <c r="B713" s="42"/>
      <c r="C713" s="42"/>
      <c r="D713" s="35"/>
      <c r="E713" s="25"/>
      <c r="F713" s="42"/>
      <c r="G713" s="30"/>
      <c r="H713" s="25"/>
      <c r="I713" s="43"/>
      <c r="J713" s="25"/>
      <c r="K713" s="25"/>
      <c r="L713" s="44"/>
      <c r="M713" s="44"/>
      <c r="N713" s="44"/>
      <c r="O713" s="42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</row>
    <row r="714" spans="1:63" ht="14.25" customHeight="1" x14ac:dyDescent="0.25">
      <c r="A714" s="41"/>
      <c r="B714" s="42"/>
      <c r="C714" s="42"/>
      <c r="D714" s="35"/>
      <c r="E714" s="25"/>
      <c r="F714" s="42"/>
      <c r="G714" s="30"/>
      <c r="H714" s="25"/>
      <c r="I714" s="43"/>
      <c r="J714" s="25"/>
      <c r="K714" s="25"/>
      <c r="L714" s="44"/>
      <c r="M714" s="44"/>
      <c r="N714" s="44"/>
      <c r="O714" s="42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</row>
    <row r="715" spans="1:63" ht="14.25" customHeight="1" x14ac:dyDescent="0.25">
      <c r="A715" s="41"/>
      <c r="B715" s="42"/>
      <c r="C715" s="42"/>
      <c r="D715" s="35"/>
      <c r="E715" s="25"/>
      <c r="F715" s="42"/>
      <c r="G715" s="30"/>
      <c r="H715" s="25"/>
      <c r="I715" s="43"/>
      <c r="J715" s="25"/>
      <c r="K715" s="25"/>
      <c r="L715" s="44"/>
      <c r="M715" s="44"/>
      <c r="N715" s="44"/>
      <c r="O715" s="42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</row>
    <row r="716" spans="1:63" ht="14.25" customHeight="1" x14ac:dyDescent="0.25">
      <c r="A716" s="41"/>
      <c r="B716" s="42"/>
      <c r="C716" s="42"/>
      <c r="D716" s="35"/>
      <c r="E716" s="25"/>
      <c r="F716" s="42"/>
      <c r="G716" s="30"/>
      <c r="H716" s="25"/>
      <c r="I716" s="43"/>
      <c r="J716" s="25"/>
      <c r="K716" s="25"/>
      <c r="L716" s="44"/>
      <c r="M716" s="44"/>
      <c r="N716" s="44"/>
      <c r="O716" s="42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</row>
    <row r="717" spans="1:63" ht="14.25" customHeight="1" x14ac:dyDescent="0.25">
      <c r="A717" s="41"/>
      <c r="B717" s="42"/>
      <c r="C717" s="42"/>
      <c r="D717" s="35"/>
      <c r="E717" s="25"/>
      <c r="F717" s="42"/>
      <c r="G717" s="30"/>
      <c r="H717" s="25"/>
      <c r="I717" s="43"/>
      <c r="J717" s="25"/>
      <c r="K717" s="25"/>
      <c r="L717" s="44"/>
      <c r="M717" s="44"/>
      <c r="N717" s="44"/>
      <c r="O717" s="42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</row>
    <row r="718" spans="1:63" ht="14.25" customHeight="1" x14ac:dyDescent="0.25">
      <c r="A718" s="41"/>
      <c r="B718" s="42"/>
      <c r="C718" s="42"/>
      <c r="D718" s="35"/>
      <c r="E718" s="25"/>
      <c r="F718" s="42"/>
      <c r="G718" s="30"/>
      <c r="H718" s="25"/>
      <c r="I718" s="43"/>
      <c r="J718" s="25"/>
      <c r="K718" s="25"/>
      <c r="L718" s="44"/>
      <c r="M718" s="44"/>
      <c r="N718" s="44"/>
      <c r="O718" s="42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</row>
    <row r="719" spans="1:63" ht="14.25" customHeight="1" x14ac:dyDescent="0.25">
      <c r="A719" s="41"/>
      <c r="B719" s="42"/>
      <c r="C719" s="42"/>
      <c r="D719" s="35"/>
      <c r="E719" s="25"/>
      <c r="F719" s="42"/>
      <c r="G719" s="30"/>
      <c r="H719" s="25"/>
      <c r="I719" s="43"/>
      <c r="J719" s="25"/>
      <c r="K719" s="25"/>
      <c r="L719" s="44"/>
      <c r="M719" s="44"/>
      <c r="N719" s="44"/>
      <c r="O719" s="42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</row>
    <row r="720" spans="1:63" ht="14.25" customHeight="1" x14ac:dyDescent="0.25">
      <c r="A720" s="41"/>
      <c r="B720" s="42"/>
      <c r="C720" s="42"/>
      <c r="D720" s="35"/>
      <c r="E720" s="25"/>
      <c r="F720" s="42"/>
      <c r="G720" s="30"/>
      <c r="H720" s="25"/>
      <c r="I720" s="43"/>
      <c r="J720" s="25"/>
      <c r="K720" s="25"/>
      <c r="L720" s="44"/>
      <c r="M720" s="44"/>
      <c r="N720" s="44"/>
      <c r="O720" s="42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</row>
    <row r="721" spans="1:63" ht="14.25" customHeight="1" x14ac:dyDescent="0.25">
      <c r="A721" s="41"/>
      <c r="B721" s="42"/>
      <c r="C721" s="42"/>
      <c r="D721" s="35"/>
      <c r="E721" s="25"/>
      <c r="F721" s="42"/>
      <c r="G721" s="30"/>
      <c r="H721" s="25"/>
      <c r="I721" s="43"/>
      <c r="J721" s="25"/>
      <c r="K721" s="25"/>
      <c r="L721" s="44"/>
      <c r="M721" s="44"/>
      <c r="N721" s="44"/>
      <c r="O721" s="42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</row>
    <row r="722" spans="1:63" ht="14.25" customHeight="1" x14ac:dyDescent="0.25">
      <c r="A722" s="41"/>
      <c r="B722" s="42"/>
      <c r="C722" s="42"/>
      <c r="D722" s="35"/>
      <c r="E722" s="25"/>
      <c r="F722" s="42"/>
      <c r="G722" s="30"/>
      <c r="H722" s="25"/>
      <c r="I722" s="43"/>
      <c r="J722" s="25"/>
      <c r="K722" s="25"/>
      <c r="L722" s="44"/>
      <c r="M722" s="44"/>
      <c r="N722" s="44"/>
      <c r="O722" s="42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</row>
    <row r="723" spans="1:63" ht="14.25" customHeight="1" x14ac:dyDescent="0.25">
      <c r="A723" s="41"/>
      <c r="B723" s="42"/>
      <c r="C723" s="42"/>
      <c r="D723" s="35"/>
      <c r="E723" s="25"/>
      <c r="F723" s="42"/>
      <c r="G723" s="30"/>
      <c r="H723" s="25"/>
      <c r="I723" s="43"/>
      <c r="J723" s="25"/>
      <c r="K723" s="25"/>
      <c r="L723" s="44"/>
      <c r="M723" s="44"/>
      <c r="N723" s="44"/>
      <c r="O723" s="42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</row>
    <row r="724" spans="1:63" ht="14.25" customHeight="1" x14ac:dyDescent="0.25">
      <c r="A724" s="41"/>
      <c r="B724" s="42"/>
      <c r="C724" s="42"/>
      <c r="D724" s="35"/>
      <c r="E724" s="25"/>
      <c r="F724" s="42"/>
      <c r="G724" s="30"/>
      <c r="H724" s="25"/>
      <c r="I724" s="43"/>
      <c r="J724" s="25"/>
      <c r="K724" s="25"/>
      <c r="L724" s="44"/>
      <c r="M724" s="44"/>
      <c r="N724" s="44"/>
      <c r="O724" s="42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</row>
    <row r="725" spans="1:63" ht="14.25" customHeight="1" x14ac:dyDescent="0.25">
      <c r="A725" s="41"/>
      <c r="B725" s="42"/>
      <c r="C725" s="42"/>
      <c r="D725" s="35"/>
      <c r="E725" s="25"/>
      <c r="F725" s="42"/>
      <c r="G725" s="30"/>
      <c r="H725" s="25"/>
      <c r="I725" s="43"/>
      <c r="J725" s="25"/>
      <c r="K725" s="25"/>
      <c r="L725" s="44"/>
      <c r="M725" s="44"/>
      <c r="N725" s="44"/>
      <c r="O725" s="42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</row>
    <row r="726" spans="1:63" ht="14.25" customHeight="1" x14ac:dyDescent="0.25">
      <c r="A726" s="41"/>
      <c r="B726" s="42"/>
      <c r="C726" s="42"/>
      <c r="D726" s="35"/>
      <c r="E726" s="25"/>
      <c r="F726" s="42"/>
      <c r="G726" s="30"/>
      <c r="H726" s="25"/>
      <c r="I726" s="43"/>
      <c r="J726" s="25"/>
      <c r="K726" s="25"/>
      <c r="L726" s="44"/>
      <c r="M726" s="44"/>
      <c r="N726" s="44"/>
      <c r="O726" s="42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</row>
    <row r="727" spans="1:63" ht="14.25" customHeight="1" x14ac:dyDescent="0.25">
      <c r="A727" s="41"/>
      <c r="B727" s="42"/>
      <c r="C727" s="42"/>
      <c r="D727" s="35"/>
      <c r="E727" s="25"/>
      <c r="F727" s="42"/>
      <c r="G727" s="30"/>
      <c r="H727" s="25"/>
      <c r="I727" s="43"/>
      <c r="J727" s="25"/>
      <c r="K727" s="25"/>
      <c r="L727" s="44"/>
      <c r="M727" s="44"/>
      <c r="N727" s="44"/>
      <c r="O727" s="42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</row>
    <row r="728" spans="1:63" ht="14.25" customHeight="1" x14ac:dyDescent="0.25">
      <c r="A728" s="41"/>
      <c r="B728" s="42"/>
      <c r="C728" s="42"/>
      <c r="D728" s="35"/>
      <c r="E728" s="25"/>
      <c r="F728" s="42"/>
      <c r="G728" s="30"/>
      <c r="H728" s="25"/>
      <c r="I728" s="43"/>
      <c r="J728" s="25"/>
      <c r="K728" s="25"/>
      <c r="L728" s="44"/>
      <c r="M728" s="44"/>
      <c r="N728" s="44"/>
      <c r="O728" s="42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</row>
    <row r="729" spans="1:63" ht="14.25" customHeight="1" x14ac:dyDescent="0.25">
      <c r="A729" s="41"/>
      <c r="B729" s="42"/>
      <c r="C729" s="42"/>
      <c r="D729" s="35"/>
      <c r="E729" s="25"/>
      <c r="F729" s="42"/>
      <c r="G729" s="30"/>
      <c r="H729" s="25"/>
      <c r="I729" s="43"/>
      <c r="J729" s="25"/>
      <c r="K729" s="25"/>
      <c r="L729" s="44"/>
      <c r="M729" s="44"/>
      <c r="N729" s="44"/>
      <c r="O729" s="42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</row>
    <row r="730" spans="1:63" ht="14.25" customHeight="1" x14ac:dyDescent="0.25">
      <c r="A730" s="41"/>
      <c r="B730" s="42"/>
      <c r="C730" s="42"/>
      <c r="D730" s="35"/>
      <c r="E730" s="25"/>
      <c r="F730" s="42"/>
      <c r="G730" s="30"/>
      <c r="H730" s="25"/>
      <c r="I730" s="43"/>
      <c r="J730" s="25"/>
      <c r="K730" s="25"/>
      <c r="L730" s="44"/>
      <c r="M730" s="44"/>
      <c r="N730" s="44"/>
      <c r="O730" s="42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</row>
    <row r="731" spans="1:63" ht="14.25" customHeight="1" x14ac:dyDescent="0.25">
      <c r="A731" s="41"/>
      <c r="B731" s="42"/>
      <c r="C731" s="42"/>
      <c r="D731" s="35"/>
      <c r="E731" s="25"/>
      <c r="F731" s="42"/>
      <c r="G731" s="30"/>
      <c r="H731" s="25"/>
      <c r="I731" s="43"/>
      <c r="J731" s="25"/>
      <c r="K731" s="25"/>
      <c r="L731" s="44"/>
      <c r="M731" s="44"/>
      <c r="N731" s="44"/>
      <c r="O731" s="42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</row>
    <row r="732" spans="1:63" ht="14.25" customHeight="1" x14ac:dyDescent="0.25">
      <c r="A732" s="41"/>
      <c r="B732" s="42"/>
      <c r="C732" s="42"/>
      <c r="D732" s="35"/>
      <c r="E732" s="25"/>
      <c r="F732" s="42"/>
      <c r="G732" s="30"/>
      <c r="H732" s="25"/>
      <c r="I732" s="43"/>
      <c r="J732" s="25"/>
      <c r="K732" s="25"/>
      <c r="L732" s="44"/>
      <c r="M732" s="44"/>
      <c r="N732" s="44"/>
      <c r="O732" s="42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</row>
    <row r="733" spans="1:63" ht="14.25" customHeight="1" x14ac:dyDescent="0.25">
      <c r="A733" s="41"/>
      <c r="B733" s="42"/>
      <c r="C733" s="42"/>
      <c r="D733" s="35"/>
      <c r="E733" s="25"/>
      <c r="F733" s="42"/>
      <c r="G733" s="30"/>
      <c r="H733" s="25"/>
      <c r="I733" s="43"/>
      <c r="J733" s="25"/>
      <c r="K733" s="25"/>
      <c r="L733" s="44"/>
      <c r="M733" s="44"/>
      <c r="N733" s="44"/>
      <c r="O733" s="42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</row>
    <row r="734" spans="1:63" ht="14.25" customHeight="1" x14ac:dyDescent="0.25">
      <c r="A734" s="41"/>
      <c r="B734" s="42"/>
      <c r="C734" s="42"/>
      <c r="D734" s="35"/>
      <c r="E734" s="25"/>
      <c r="F734" s="42"/>
      <c r="G734" s="30"/>
      <c r="H734" s="25"/>
      <c r="I734" s="43"/>
      <c r="J734" s="25"/>
      <c r="K734" s="25"/>
      <c r="L734" s="44"/>
      <c r="M734" s="44"/>
      <c r="N734" s="44"/>
      <c r="O734" s="42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</row>
    <row r="735" spans="1:63" ht="14.25" customHeight="1" x14ac:dyDescent="0.25">
      <c r="A735" s="41"/>
      <c r="B735" s="42"/>
      <c r="C735" s="42"/>
      <c r="D735" s="35"/>
      <c r="E735" s="25"/>
      <c r="F735" s="42"/>
      <c r="G735" s="30"/>
      <c r="H735" s="25"/>
      <c r="I735" s="43"/>
      <c r="J735" s="25"/>
      <c r="K735" s="25"/>
      <c r="L735" s="44"/>
      <c r="M735" s="44"/>
      <c r="N735" s="44"/>
      <c r="O735" s="42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</row>
    <row r="736" spans="1:63" ht="14.25" customHeight="1" x14ac:dyDescent="0.25">
      <c r="A736" s="41"/>
      <c r="B736" s="42"/>
      <c r="C736" s="42"/>
      <c r="D736" s="35"/>
      <c r="E736" s="25"/>
      <c r="F736" s="42"/>
      <c r="G736" s="30"/>
      <c r="H736" s="25"/>
      <c r="I736" s="43"/>
      <c r="J736" s="25"/>
      <c r="K736" s="25"/>
      <c r="L736" s="44"/>
      <c r="M736" s="44"/>
      <c r="N736" s="44"/>
      <c r="O736" s="42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</row>
    <row r="737" spans="1:63" ht="14.25" customHeight="1" x14ac:dyDescent="0.25">
      <c r="A737" s="41"/>
      <c r="B737" s="42"/>
      <c r="C737" s="42"/>
      <c r="D737" s="35"/>
      <c r="E737" s="25"/>
      <c r="F737" s="42"/>
      <c r="G737" s="30"/>
      <c r="H737" s="25"/>
      <c r="I737" s="43"/>
      <c r="J737" s="25"/>
      <c r="K737" s="25"/>
      <c r="L737" s="44"/>
      <c r="M737" s="44"/>
      <c r="N737" s="44"/>
      <c r="O737" s="42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</row>
    <row r="738" spans="1:63" ht="14.25" customHeight="1" x14ac:dyDescent="0.25">
      <c r="A738" s="41"/>
      <c r="B738" s="42"/>
      <c r="C738" s="42"/>
      <c r="D738" s="35"/>
      <c r="E738" s="25"/>
      <c r="F738" s="42"/>
      <c r="G738" s="30"/>
      <c r="H738" s="25"/>
      <c r="I738" s="43"/>
      <c r="J738" s="25"/>
      <c r="K738" s="25"/>
      <c r="L738" s="44"/>
      <c r="M738" s="44"/>
      <c r="N738" s="44"/>
      <c r="O738" s="42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</row>
    <row r="739" spans="1:63" ht="14.25" customHeight="1" x14ac:dyDescent="0.25">
      <c r="A739" s="41"/>
      <c r="B739" s="42"/>
      <c r="C739" s="42"/>
      <c r="D739" s="35"/>
      <c r="E739" s="25"/>
      <c r="F739" s="42"/>
      <c r="G739" s="30"/>
      <c r="H739" s="25"/>
      <c r="I739" s="43"/>
      <c r="J739" s="25"/>
      <c r="K739" s="25"/>
      <c r="L739" s="44"/>
      <c r="M739" s="44"/>
      <c r="N739" s="44"/>
      <c r="O739" s="42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</row>
    <row r="740" spans="1:63" ht="14.25" customHeight="1" x14ac:dyDescent="0.25">
      <c r="A740" s="41"/>
      <c r="B740" s="42"/>
      <c r="C740" s="42"/>
      <c r="D740" s="35"/>
      <c r="E740" s="25"/>
      <c r="F740" s="42"/>
      <c r="G740" s="30"/>
      <c r="H740" s="25"/>
      <c r="I740" s="43"/>
      <c r="J740" s="25"/>
      <c r="K740" s="25"/>
      <c r="L740" s="44"/>
      <c r="M740" s="44"/>
      <c r="N740" s="44"/>
      <c r="O740" s="42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</row>
    <row r="741" spans="1:63" ht="14.25" customHeight="1" x14ac:dyDescent="0.25">
      <c r="A741" s="41"/>
      <c r="B741" s="42"/>
      <c r="C741" s="42"/>
      <c r="D741" s="35"/>
      <c r="E741" s="25"/>
      <c r="F741" s="42"/>
      <c r="G741" s="30"/>
      <c r="H741" s="25"/>
      <c r="I741" s="43"/>
      <c r="J741" s="25"/>
      <c r="K741" s="25"/>
      <c r="L741" s="44"/>
      <c r="M741" s="44"/>
      <c r="N741" s="44"/>
      <c r="O741" s="42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</row>
    <row r="742" spans="1:63" ht="14.25" customHeight="1" x14ac:dyDescent="0.25">
      <c r="A742" s="41"/>
      <c r="B742" s="42"/>
      <c r="C742" s="42"/>
      <c r="D742" s="35"/>
      <c r="E742" s="25"/>
      <c r="F742" s="42"/>
      <c r="G742" s="30"/>
      <c r="H742" s="25"/>
      <c r="I742" s="43"/>
      <c r="J742" s="25"/>
      <c r="K742" s="25"/>
      <c r="L742" s="44"/>
      <c r="M742" s="44"/>
      <c r="N742" s="44"/>
      <c r="O742" s="42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</row>
    <row r="743" spans="1:63" ht="14.25" customHeight="1" x14ac:dyDescent="0.25">
      <c r="A743" s="41"/>
      <c r="B743" s="42"/>
      <c r="C743" s="42"/>
      <c r="D743" s="35"/>
      <c r="E743" s="25"/>
      <c r="F743" s="42"/>
      <c r="G743" s="30"/>
      <c r="H743" s="25"/>
      <c r="I743" s="43"/>
      <c r="J743" s="25"/>
      <c r="K743" s="25"/>
      <c r="L743" s="44"/>
      <c r="M743" s="44"/>
      <c r="N743" s="44"/>
      <c r="O743" s="42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</row>
    <row r="744" spans="1:63" ht="14.25" customHeight="1" x14ac:dyDescent="0.25">
      <c r="A744" s="41"/>
      <c r="B744" s="42"/>
      <c r="C744" s="42"/>
      <c r="D744" s="35"/>
      <c r="E744" s="25"/>
      <c r="F744" s="42"/>
      <c r="G744" s="30"/>
      <c r="H744" s="25"/>
      <c r="I744" s="43"/>
      <c r="J744" s="25"/>
      <c r="K744" s="25"/>
      <c r="L744" s="44"/>
      <c r="M744" s="44"/>
      <c r="N744" s="44"/>
      <c r="O744" s="42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</row>
    <row r="745" spans="1:63" ht="14.25" customHeight="1" x14ac:dyDescent="0.25">
      <c r="A745" s="41"/>
      <c r="B745" s="42"/>
      <c r="C745" s="42"/>
      <c r="D745" s="35"/>
      <c r="E745" s="25"/>
      <c r="F745" s="42"/>
      <c r="G745" s="30"/>
      <c r="H745" s="25"/>
      <c r="I745" s="43"/>
      <c r="J745" s="25"/>
      <c r="K745" s="25"/>
      <c r="L745" s="44"/>
      <c r="M745" s="44"/>
      <c r="N745" s="44"/>
      <c r="O745" s="42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</row>
    <row r="746" spans="1:63" ht="14.25" customHeight="1" x14ac:dyDescent="0.25">
      <c r="A746" s="41"/>
      <c r="B746" s="42"/>
      <c r="C746" s="42"/>
      <c r="D746" s="35"/>
      <c r="E746" s="25"/>
      <c r="F746" s="42"/>
      <c r="G746" s="30"/>
      <c r="H746" s="25"/>
      <c r="I746" s="43"/>
      <c r="J746" s="25"/>
      <c r="K746" s="25"/>
      <c r="L746" s="44"/>
      <c r="M746" s="44"/>
      <c r="N746" s="44"/>
      <c r="O746" s="42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</row>
    <row r="747" spans="1:63" ht="14.25" customHeight="1" x14ac:dyDescent="0.25">
      <c r="A747" s="41"/>
      <c r="B747" s="42"/>
      <c r="C747" s="42"/>
      <c r="D747" s="35"/>
      <c r="E747" s="25"/>
      <c r="F747" s="42"/>
      <c r="G747" s="30"/>
      <c r="H747" s="25"/>
      <c r="I747" s="43"/>
      <c r="J747" s="25"/>
      <c r="K747" s="25"/>
      <c r="L747" s="44"/>
      <c r="M747" s="44"/>
      <c r="N747" s="44"/>
      <c r="O747" s="42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</row>
    <row r="748" spans="1:63" ht="14.25" customHeight="1" x14ac:dyDescent="0.25">
      <c r="A748" s="41"/>
      <c r="B748" s="42"/>
      <c r="C748" s="42"/>
      <c r="D748" s="35"/>
      <c r="E748" s="25"/>
      <c r="F748" s="42"/>
      <c r="G748" s="30"/>
      <c r="H748" s="25"/>
      <c r="I748" s="43"/>
      <c r="J748" s="25"/>
      <c r="K748" s="25"/>
      <c r="L748" s="44"/>
      <c r="M748" s="44"/>
      <c r="N748" s="44"/>
      <c r="O748" s="42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</row>
    <row r="749" spans="1:63" ht="14.25" customHeight="1" x14ac:dyDescent="0.25">
      <c r="A749" s="41"/>
      <c r="B749" s="42"/>
      <c r="C749" s="42"/>
      <c r="D749" s="35"/>
      <c r="E749" s="25"/>
      <c r="F749" s="42"/>
      <c r="G749" s="30"/>
      <c r="H749" s="25"/>
      <c r="I749" s="43"/>
      <c r="J749" s="25"/>
      <c r="K749" s="25"/>
      <c r="L749" s="44"/>
      <c r="M749" s="44"/>
      <c r="N749" s="44"/>
      <c r="O749" s="42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</row>
    <row r="750" spans="1:63" ht="14.25" customHeight="1" x14ac:dyDescent="0.25">
      <c r="A750" s="41"/>
      <c r="B750" s="42"/>
      <c r="C750" s="42"/>
      <c r="D750" s="35"/>
      <c r="E750" s="25"/>
      <c r="F750" s="42"/>
      <c r="G750" s="30"/>
      <c r="H750" s="25"/>
      <c r="I750" s="43"/>
      <c r="J750" s="25"/>
      <c r="K750" s="25"/>
      <c r="L750" s="44"/>
      <c r="M750" s="44"/>
      <c r="N750" s="44"/>
      <c r="O750" s="42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</row>
    <row r="751" spans="1:63" ht="14.25" customHeight="1" x14ac:dyDescent="0.25">
      <c r="A751" s="41"/>
      <c r="B751" s="42"/>
      <c r="C751" s="42"/>
      <c r="D751" s="35"/>
      <c r="E751" s="25"/>
      <c r="F751" s="42"/>
      <c r="G751" s="30"/>
      <c r="H751" s="25"/>
      <c r="I751" s="43"/>
      <c r="J751" s="25"/>
      <c r="K751" s="25"/>
      <c r="L751" s="44"/>
      <c r="M751" s="44"/>
      <c r="N751" s="44"/>
      <c r="O751" s="42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</row>
    <row r="752" spans="1:63" ht="14.25" customHeight="1" x14ac:dyDescent="0.25">
      <c r="A752" s="41"/>
      <c r="B752" s="42"/>
      <c r="C752" s="42"/>
      <c r="D752" s="35"/>
      <c r="E752" s="25"/>
      <c r="F752" s="42"/>
      <c r="G752" s="30"/>
      <c r="H752" s="25"/>
      <c r="I752" s="43"/>
      <c r="J752" s="25"/>
      <c r="K752" s="25"/>
      <c r="L752" s="44"/>
      <c r="M752" s="44"/>
      <c r="N752" s="44"/>
      <c r="O752" s="42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</row>
    <row r="753" spans="1:63" ht="14.25" customHeight="1" x14ac:dyDescent="0.25">
      <c r="A753" s="41"/>
      <c r="B753" s="42"/>
      <c r="C753" s="42"/>
      <c r="D753" s="35"/>
      <c r="E753" s="25"/>
      <c r="F753" s="42"/>
      <c r="G753" s="30"/>
      <c r="H753" s="25"/>
      <c r="I753" s="43"/>
      <c r="J753" s="25"/>
      <c r="K753" s="25"/>
      <c r="L753" s="44"/>
      <c r="M753" s="44"/>
      <c r="N753" s="44"/>
      <c r="O753" s="42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</row>
    <row r="754" spans="1:63" ht="14.25" customHeight="1" x14ac:dyDescent="0.25">
      <c r="A754" s="41"/>
      <c r="B754" s="42"/>
      <c r="C754" s="42"/>
      <c r="D754" s="35"/>
      <c r="E754" s="25"/>
      <c r="F754" s="42"/>
      <c r="G754" s="30"/>
      <c r="H754" s="25"/>
      <c r="I754" s="43"/>
      <c r="J754" s="25"/>
      <c r="K754" s="25"/>
      <c r="L754" s="44"/>
      <c r="M754" s="44"/>
      <c r="N754" s="44"/>
      <c r="O754" s="42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</row>
    <row r="755" spans="1:63" ht="14.25" customHeight="1" x14ac:dyDescent="0.25">
      <c r="A755" s="41"/>
      <c r="B755" s="42"/>
      <c r="C755" s="42"/>
      <c r="D755" s="35"/>
      <c r="E755" s="25"/>
      <c r="F755" s="42"/>
      <c r="G755" s="30"/>
      <c r="H755" s="25"/>
      <c r="I755" s="43"/>
      <c r="J755" s="25"/>
      <c r="K755" s="25"/>
      <c r="L755" s="44"/>
      <c r="M755" s="44"/>
      <c r="N755" s="44"/>
      <c r="O755" s="42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</row>
    <row r="756" spans="1:63" ht="14.25" customHeight="1" x14ac:dyDescent="0.25">
      <c r="A756" s="41"/>
      <c r="B756" s="42"/>
      <c r="C756" s="42"/>
      <c r="D756" s="35"/>
      <c r="E756" s="25"/>
      <c r="F756" s="42"/>
      <c r="G756" s="30"/>
      <c r="H756" s="25"/>
      <c r="I756" s="43"/>
      <c r="J756" s="25"/>
      <c r="K756" s="25"/>
      <c r="L756" s="44"/>
      <c r="M756" s="44"/>
      <c r="N756" s="44"/>
      <c r="O756" s="42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</row>
    <row r="757" spans="1:63" ht="14.25" customHeight="1" x14ac:dyDescent="0.25">
      <c r="A757" s="41"/>
      <c r="B757" s="42"/>
      <c r="C757" s="42"/>
      <c r="D757" s="35"/>
      <c r="E757" s="25"/>
      <c r="F757" s="42"/>
      <c r="G757" s="30"/>
      <c r="H757" s="25"/>
      <c r="I757" s="43"/>
      <c r="J757" s="25"/>
      <c r="K757" s="25"/>
      <c r="L757" s="44"/>
      <c r="M757" s="44"/>
      <c r="N757" s="44"/>
      <c r="O757" s="42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</row>
    <row r="758" spans="1:63" ht="14.25" customHeight="1" x14ac:dyDescent="0.25">
      <c r="A758" s="41"/>
      <c r="B758" s="42"/>
      <c r="C758" s="42"/>
      <c r="D758" s="35"/>
      <c r="E758" s="25"/>
      <c r="F758" s="42"/>
      <c r="G758" s="30"/>
      <c r="H758" s="25"/>
      <c r="I758" s="43"/>
      <c r="J758" s="25"/>
      <c r="K758" s="25"/>
      <c r="L758" s="44"/>
      <c r="M758" s="44"/>
      <c r="N758" s="44"/>
      <c r="O758" s="42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</row>
    <row r="759" spans="1:63" ht="14.25" customHeight="1" x14ac:dyDescent="0.25">
      <c r="A759" s="41"/>
      <c r="B759" s="42"/>
      <c r="C759" s="42"/>
      <c r="D759" s="35"/>
      <c r="E759" s="25"/>
      <c r="F759" s="42"/>
      <c r="G759" s="30"/>
      <c r="H759" s="25"/>
      <c r="I759" s="43"/>
      <c r="J759" s="25"/>
      <c r="K759" s="25"/>
      <c r="L759" s="44"/>
      <c r="M759" s="44"/>
      <c r="N759" s="44"/>
      <c r="O759" s="42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</row>
    <row r="760" spans="1:63" ht="14.25" customHeight="1" x14ac:dyDescent="0.25">
      <c r="A760" s="41"/>
      <c r="B760" s="42"/>
      <c r="C760" s="42"/>
      <c r="D760" s="35"/>
      <c r="E760" s="25"/>
      <c r="F760" s="42"/>
      <c r="G760" s="30"/>
      <c r="H760" s="25"/>
      <c r="I760" s="43"/>
      <c r="J760" s="25"/>
      <c r="K760" s="25"/>
      <c r="L760" s="44"/>
      <c r="M760" s="44"/>
      <c r="N760" s="44"/>
      <c r="O760" s="42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</row>
    <row r="761" spans="1:63" ht="14.25" customHeight="1" x14ac:dyDescent="0.25">
      <c r="A761" s="41"/>
      <c r="B761" s="42"/>
      <c r="C761" s="42"/>
      <c r="D761" s="35"/>
      <c r="E761" s="25"/>
      <c r="F761" s="42"/>
      <c r="G761" s="30"/>
      <c r="H761" s="25"/>
      <c r="I761" s="43"/>
      <c r="J761" s="25"/>
      <c r="K761" s="25"/>
      <c r="L761" s="44"/>
      <c r="M761" s="44"/>
      <c r="N761" s="44"/>
      <c r="O761" s="42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</row>
    <row r="762" spans="1:63" ht="14.25" customHeight="1" x14ac:dyDescent="0.25">
      <c r="A762" s="41"/>
      <c r="B762" s="42"/>
      <c r="C762" s="42"/>
      <c r="D762" s="35"/>
      <c r="E762" s="25"/>
      <c r="F762" s="42"/>
      <c r="G762" s="30"/>
      <c r="H762" s="25"/>
      <c r="I762" s="43"/>
      <c r="J762" s="25"/>
      <c r="K762" s="25"/>
      <c r="L762" s="44"/>
      <c r="M762" s="44"/>
      <c r="N762" s="44"/>
      <c r="O762" s="42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</row>
    <row r="763" spans="1:63" ht="14.25" customHeight="1" x14ac:dyDescent="0.25">
      <c r="A763" s="41"/>
      <c r="B763" s="42"/>
      <c r="C763" s="42"/>
      <c r="D763" s="35"/>
      <c r="E763" s="25"/>
      <c r="F763" s="42"/>
      <c r="G763" s="30"/>
      <c r="H763" s="25"/>
      <c r="I763" s="43"/>
      <c r="J763" s="25"/>
      <c r="K763" s="25"/>
      <c r="L763" s="44"/>
      <c r="M763" s="44"/>
      <c r="N763" s="44"/>
      <c r="O763" s="42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</row>
    <row r="764" spans="1:63" ht="14.25" customHeight="1" x14ac:dyDescent="0.25">
      <c r="A764" s="41"/>
      <c r="B764" s="42"/>
      <c r="C764" s="42"/>
      <c r="D764" s="35"/>
      <c r="E764" s="25"/>
      <c r="F764" s="42"/>
      <c r="G764" s="30"/>
      <c r="H764" s="25"/>
      <c r="I764" s="43"/>
      <c r="J764" s="25"/>
      <c r="K764" s="25"/>
      <c r="L764" s="44"/>
      <c r="M764" s="44"/>
      <c r="N764" s="44"/>
      <c r="O764" s="42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</row>
    <row r="765" spans="1:63" ht="14.25" customHeight="1" x14ac:dyDescent="0.25">
      <c r="A765" s="41"/>
      <c r="B765" s="42"/>
      <c r="C765" s="42"/>
      <c r="D765" s="35"/>
      <c r="E765" s="25"/>
      <c r="F765" s="42"/>
      <c r="G765" s="30"/>
      <c r="H765" s="25"/>
      <c r="I765" s="43"/>
      <c r="J765" s="25"/>
      <c r="K765" s="25"/>
      <c r="L765" s="44"/>
      <c r="M765" s="44"/>
      <c r="N765" s="44"/>
      <c r="O765" s="42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</row>
    <row r="766" spans="1:63" ht="14.25" customHeight="1" x14ac:dyDescent="0.25">
      <c r="A766" s="41"/>
      <c r="B766" s="42"/>
      <c r="C766" s="42"/>
      <c r="D766" s="35"/>
      <c r="E766" s="25"/>
      <c r="F766" s="42"/>
      <c r="G766" s="30"/>
      <c r="H766" s="25"/>
      <c r="I766" s="43"/>
      <c r="J766" s="25"/>
      <c r="K766" s="25"/>
      <c r="L766" s="44"/>
      <c r="M766" s="44"/>
      <c r="N766" s="44"/>
      <c r="O766" s="42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</row>
    <row r="767" spans="1:63" ht="14.25" customHeight="1" x14ac:dyDescent="0.25">
      <c r="A767" s="41"/>
      <c r="B767" s="42"/>
      <c r="C767" s="42"/>
      <c r="D767" s="35"/>
      <c r="E767" s="25"/>
      <c r="F767" s="42"/>
      <c r="G767" s="30"/>
      <c r="H767" s="25"/>
      <c r="I767" s="43"/>
      <c r="J767" s="25"/>
      <c r="K767" s="25"/>
      <c r="L767" s="44"/>
      <c r="M767" s="44"/>
      <c r="N767" s="44"/>
      <c r="O767" s="42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</row>
    <row r="768" spans="1:63" ht="14.25" customHeight="1" x14ac:dyDescent="0.25">
      <c r="A768" s="41"/>
      <c r="B768" s="42"/>
      <c r="C768" s="42"/>
      <c r="D768" s="35"/>
      <c r="E768" s="25"/>
      <c r="F768" s="42"/>
      <c r="G768" s="30"/>
      <c r="H768" s="25"/>
      <c r="I768" s="43"/>
      <c r="J768" s="25"/>
      <c r="K768" s="25"/>
      <c r="L768" s="44"/>
      <c r="M768" s="44"/>
      <c r="N768" s="44"/>
      <c r="O768" s="42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</row>
    <row r="769" spans="1:63" ht="14.25" customHeight="1" x14ac:dyDescent="0.25">
      <c r="A769" s="41"/>
      <c r="B769" s="42"/>
      <c r="C769" s="42"/>
      <c r="D769" s="35"/>
      <c r="E769" s="25"/>
      <c r="F769" s="42"/>
      <c r="G769" s="30"/>
      <c r="H769" s="25"/>
      <c r="I769" s="43"/>
      <c r="J769" s="25"/>
      <c r="K769" s="25"/>
      <c r="L769" s="44"/>
      <c r="M769" s="44"/>
      <c r="N769" s="44"/>
      <c r="O769" s="42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</row>
    <row r="770" spans="1:63" ht="14.25" customHeight="1" x14ac:dyDescent="0.25">
      <c r="A770" s="41"/>
      <c r="B770" s="42"/>
      <c r="C770" s="42"/>
      <c r="D770" s="35"/>
      <c r="E770" s="25"/>
      <c r="F770" s="42"/>
      <c r="G770" s="30"/>
      <c r="H770" s="25"/>
      <c r="I770" s="43"/>
      <c r="J770" s="25"/>
      <c r="K770" s="25"/>
      <c r="L770" s="44"/>
      <c r="M770" s="44"/>
      <c r="N770" s="44"/>
      <c r="O770" s="42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</row>
    <row r="771" spans="1:63" ht="14.25" customHeight="1" x14ac:dyDescent="0.25">
      <c r="A771" s="41"/>
      <c r="B771" s="42"/>
      <c r="C771" s="42"/>
      <c r="D771" s="35"/>
      <c r="E771" s="25"/>
      <c r="F771" s="42"/>
      <c r="G771" s="30"/>
      <c r="H771" s="25"/>
      <c r="I771" s="43"/>
      <c r="J771" s="25"/>
      <c r="K771" s="25"/>
      <c r="L771" s="44"/>
      <c r="M771" s="44"/>
      <c r="N771" s="44"/>
      <c r="O771" s="42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</row>
    <row r="772" spans="1:63" ht="14.25" customHeight="1" x14ac:dyDescent="0.25">
      <c r="A772" s="41"/>
      <c r="B772" s="42"/>
      <c r="C772" s="42"/>
      <c r="D772" s="35"/>
      <c r="E772" s="25"/>
      <c r="F772" s="42"/>
      <c r="G772" s="30"/>
      <c r="H772" s="25"/>
      <c r="I772" s="43"/>
      <c r="J772" s="25"/>
      <c r="K772" s="25"/>
      <c r="L772" s="44"/>
      <c r="M772" s="44"/>
      <c r="N772" s="44"/>
      <c r="O772" s="42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</row>
    <row r="773" spans="1:63" ht="14.25" customHeight="1" x14ac:dyDescent="0.25">
      <c r="A773" s="41"/>
      <c r="B773" s="42"/>
      <c r="C773" s="42"/>
      <c r="D773" s="35"/>
      <c r="E773" s="25"/>
      <c r="F773" s="42"/>
      <c r="G773" s="30"/>
      <c r="H773" s="25"/>
      <c r="I773" s="43"/>
      <c r="J773" s="25"/>
      <c r="K773" s="25"/>
      <c r="L773" s="44"/>
      <c r="M773" s="44"/>
      <c r="N773" s="44"/>
      <c r="O773" s="42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</row>
    <row r="774" spans="1:63" ht="14.25" customHeight="1" x14ac:dyDescent="0.25">
      <c r="A774" s="41"/>
      <c r="B774" s="42"/>
      <c r="C774" s="42"/>
      <c r="D774" s="35"/>
      <c r="E774" s="25"/>
      <c r="F774" s="42"/>
      <c r="G774" s="30"/>
      <c r="H774" s="25"/>
      <c r="I774" s="43"/>
      <c r="J774" s="25"/>
      <c r="K774" s="25"/>
      <c r="L774" s="44"/>
      <c r="M774" s="44"/>
      <c r="N774" s="44"/>
      <c r="O774" s="42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</row>
    <row r="775" spans="1:63" ht="14.25" customHeight="1" x14ac:dyDescent="0.25">
      <c r="A775" s="41"/>
      <c r="B775" s="42"/>
      <c r="C775" s="42"/>
      <c r="D775" s="35"/>
      <c r="E775" s="25"/>
      <c r="F775" s="42"/>
      <c r="G775" s="30"/>
      <c r="H775" s="25"/>
      <c r="I775" s="43"/>
      <c r="J775" s="25"/>
      <c r="K775" s="25"/>
      <c r="L775" s="44"/>
      <c r="M775" s="44"/>
      <c r="N775" s="44"/>
      <c r="O775" s="42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</row>
    <row r="776" spans="1:63" ht="14.25" customHeight="1" x14ac:dyDescent="0.25">
      <c r="A776" s="41"/>
      <c r="B776" s="42"/>
      <c r="C776" s="42"/>
      <c r="D776" s="35"/>
      <c r="E776" s="25"/>
      <c r="F776" s="42"/>
      <c r="G776" s="30"/>
      <c r="H776" s="25"/>
      <c r="I776" s="43"/>
      <c r="J776" s="25"/>
      <c r="K776" s="25"/>
      <c r="L776" s="44"/>
      <c r="M776" s="44"/>
      <c r="N776" s="44"/>
      <c r="O776" s="42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</row>
    <row r="777" spans="1:63" ht="14.25" customHeight="1" x14ac:dyDescent="0.25">
      <c r="A777" s="41"/>
      <c r="B777" s="42"/>
      <c r="C777" s="42"/>
      <c r="D777" s="35"/>
      <c r="E777" s="25"/>
      <c r="F777" s="42"/>
      <c r="G777" s="30"/>
      <c r="H777" s="25"/>
      <c r="I777" s="43"/>
      <c r="J777" s="25"/>
      <c r="K777" s="25"/>
      <c r="L777" s="44"/>
      <c r="M777" s="44"/>
      <c r="N777" s="44"/>
      <c r="O777" s="42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</row>
    <row r="778" spans="1:63" ht="14.25" customHeight="1" x14ac:dyDescent="0.25">
      <c r="A778" s="41"/>
      <c r="B778" s="42"/>
      <c r="C778" s="42"/>
      <c r="D778" s="35"/>
      <c r="E778" s="25"/>
      <c r="F778" s="42"/>
      <c r="G778" s="30"/>
      <c r="H778" s="25"/>
      <c r="I778" s="43"/>
      <c r="J778" s="25"/>
      <c r="K778" s="25"/>
      <c r="L778" s="44"/>
      <c r="M778" s="44"/>
      <c r="N778" s="44"/>
      <c r="O778" s="42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</row>
    <row r="779" spans="1:63" ht="14.25" customHeight="1" x14ac:dyDescent="0.25">
      <c r="A779" s="41"/>
      <c r="B779" s="42"/>
      <c r="C779" s="42"/>
      <c r="D779" s="35"/>
      <c r="E779" s="25"/>
      <c r="F779" s="42"/>
      <c r="G779" s="30"/>
      <c r="H779" s="25"/>
      <c r="I779" s="43"/>
      <c r="J779" s="25"/>
      <c r="K779" s="25"/>
      <c r="L779" s="44"/>
      <c r="M779" s="44"/>
      <c r="N779" s="44"/>
      <c r="O779" s="42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</row>
    <row r="780" spans="1:63" ht="14.25" customHeight="1" x14ac:dyDescent="0.25">
      <c r="A780" s="41"/>
      <c r="B780" s="42"/>
      <c r="C780" s="42"/>
      <c r="D780" s="35"/>
      <c r="E780" s="25"/>
      <c r="F780" s="42"/>
      <c r="G780" s="30"/>
      <c r="H780" s="25"/>
      <c r="I780" s="43"/>
      <c r="J780" s="25"/>
      <c r="K780" s="25"/>
      <c r="L780" s="44"/>
      <c r="M780" s="44"/>
      <c r="N780" s="44"/>
      <c r="O780" s="42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</row>
    <row r="781" spans="1:63" ht="14.25" customHeight="1" x14ac:dyDescent="0.25">
      <c r="A781" s="41"/>
      <c r="B781" s="42"/>
      <c r="C781" s="42"/>
      <c r="D781" s="35"/>
      <c r="E781" s="25"/>
      <c r="F781" s="42"/>
      <c r="G781" s="30"/>
      <c r="H781" s="25"/>
      <c r="I781" s="43"/>
      <c r="J781" s="25"/>
      <c r="K781" s="25"/>
      <c r="L781" s="44"/>
      <c r="M781" s="44"/>
      <c r="N781" s="44"/>
      <c r="O781" s="42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</row>
    <row r="782" spans="1:63" ht="14.25" customHeight="1" x14ac:dyDescent="0.25">
      <c r="A782" s="41"/>
      <c r="B782" s="42"/>
      <c r="C782" s="42"/>
      <c r="D782" s="35"/>
      <c r="E782" s="25"/>
      <c r="F782" s="42"/>
      <c r="G782" s="30"/>
      <c r="H782" s="25"/>
      <c r="I782" s="43"/>
      <c r="J782" s="25"/>
      <c r="K782" s="25"/>
      <c r="L782" s="44"/>
      <c r="M782" s="44"/>
      <c r="N782" s="44"/>
      <c r="O782" s="42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</row>
    <row r="783" spans="1:63" ht="14.25" customHeight="1" x14ac:dyDescent="0.25">
      <c r="A783" s="41"/>
      <c r="B783" s="42"/>
      <c r="C783" s="42"/>
      <c r="D783" s="35"/>
      <c r="E783" s="25"/>
      <c r="F783" s="42"/>
      <c r="G783" s="30"/>
      <c r="H783" s="25"/>
      <c r="I783" s="43"/>
      <c r="J783" s="25"/>
      <c r="K783" s="25"/>
      <c r="L783" s="44"/>
      <c r="M783" s="44"/>
      <c r="N783" s="44"/>
      <c r="O783" s="42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</row>
    <row r="784" spans="1:63" ht="14.25" customHeight="1" x14ac:dyDescent="0.25">
      <c r="A784" s="41"/>
      <c r="B784" s="42"/>
      <c r="C784" s="42"/>
      <c r="D784" s="35"/>
      <c r="E784" s="25"/>
      <c r="F784" s="42"/>
      <c r="G784" s="30"/>
      <c r="H784" s="25"/>
      <c r="I784" s="43"/>
      <c r="J784" s="25"/>
      <c r="K784" s="25"/>
      <c r="L784" s="44"/>
      <c r="M784" s="44"/>
      <c r="N784" s="44"/>
      <c r="O784" s="42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</row>
    <row r="785" spans="1:63" ht="14.25" customHeight="1" x14ac:dyDescent="0.25">
      <c r="A785" s="41"/>
      <c r="B785" s="42"/>
      <c r="C785" s="42"/>
      <c r="D785" s="35"/>
      <c r="E785" s="25"/>
      <c r="F785" s="42"/>
      <c r="G785" s="30"/>
      <c r="H785" s="25"/>
      <c r="I785" s="43"/>
      <c r="J785" s="25"/>
      <c r="K785" s="25"/>
      <c r="L785" s="44"/>
      <c r="M785" s="44"/>
      <c r="N785" s="44"/>
      <c r="O785" s="42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</row>
    <row r="786" spans="1:63" ht="14.25" customHeight="1" x14ac:dyDescent="0.25">
      <c r="A786" s="41"/>
      <c r="B786" s="42"/>
      <c r="C786" s="42"/>
      <c r="D786" s="35"/>
      <c r="E786" s="25"/>
      <c r="F786" s="42"/>
      <c r="G786" s="30"/>
      <c r="H786" s="25"/>
      <c r="I786" s="43"/>
      <c r="J786" s="25"/>
      <c r="K786" s="25"/>
      <c r="L786" s="44"/>
      <c r="M786" s="44"/>
      <c r="N786" s="44"/>
      <c r="O786" s="42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</row>
    <row r="787" spans="1:63" ht="14.25" customHeight="1" x14ac:dyDescent="0.25">
      <c r="A787" s="41"/>
      <c r="B787" s="42"/>
      <c r="C787" s="42"/>
      <c r="D787" s="35"/>
      <c r="E787" s="25"/>
      <c r="F787" s="42"/>
      <c r="G787" s="30"/>
      <c r="H787" s="25"/>
      <c r="I787" s="43"/>
      <c r="J787" s="25"/>
      <c r="K787" s="25"/>
      <c r="L787" s="44"/>
      <c r="M787" s="44"/>
      <c r="N787" s="44"/>
      <c r="O787" s="42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</row>
    <row r="788" spans="1:63" ht="14.25" customHeight="1" x14ac:dyDescent="0.25">
      <c r="A788" s="41"/>
      <c r="B788" s="42"/>
      <c r="C788" s="42"/>
      <c r="D788" s="35"/>
      <c r="E788" s="25"/>
      <c r="F788" s="42"/>
      <c r="G788" s="30"/>
      <c r="H788" s="25"/>
      <c r="I788" s="43"/>
      <c r="J788" s="25"/>
      <c r="K788" s="25"/>
      <c r="L788" s="44"/>
      <c r="M788" s="44"/>
      <c r="N788" s="44"/>
      <c r="O788" s="42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</row>
    <row r="789" spans="1:63" ht="14.25" customHeight="1" x14ac:dyDescent="0.25">
      <c r="A789" s="41"/>
      <c r="B789" s="42"/>
      <c r="C789" s="42"/>
      <c r="D789" s="35"/>
      <c r="E789" s="25"/>
      <c r="F789" s="42"/>
      <c r="G789" s="30"/>
      <c r="H789" s="25"/>
      <c r="I789" s="43"/>
      <c r="J789" s="25"/>
      <c r="K789" s="25"/>
      <c r="L789" s="44"/>
      <c r="M789" s="44"/>
      <c r="N789" s="44"/>
      <c r="O789" s="42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</row>
    <row r="790" spans="1:63" ht="14.25" customHeight="1" x14ac:dyDescent="0.25">
      <c r="A790" s="41"/>
      <c r="B790" s="42"/>
      <c r="C790" s="42"/>
      <c r="D790" s="35"/>
      <c r="E790" s="25"/>
      <c r="F790" s="42"/>
      <c r="G790" s="30"/>
      <c r="H790" s="25"/>
      <c r="I790" s="43"/>
      <c r="J790" s="25"/>
      <c r="K790" s="25"/>
      <c r="L790" s="44"/>
      <c r="M790" s="44"/>
      <c r="N790" s="44"/>
      <c r="O790" s="42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</row>
    <row r="791" spans="1:63" ht="14.25" customHeight="1" x14ac:dyDescent="0.25">
      <c r="A791" s="41"/>
      <c r="B791" s="42"/>
      <c r="C791" s="42"/>
      <c r="D791" s="35"/>
      <c r="E791" s="25"/>
      <c r="F791" s="42"/>
      <c r="G791" s="30"/>
      <c r="H791" s="25"/>
      <c r="I791" s="43"/>
      <c r="J791" s="25"/>
      <c r="K791" s="25"/>
      <c r="L791" s="44"/>
      <c r="M791" s="44"/>
      <c r="N791" s="44"/>
      <c r="O791" s="42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</row>
    <row r="792" spans="1:63" ht="14.25" customHeight="1" x14ac:dyDescent="0.25">
      <c r="A792" s="41"/>
      <c r="B792" s="42"/>
      <c r="C792" s="42"/>
      <c r="D792" s="35"/>
      <c r="E792" s="25"/>
      <c r="F792" s="42"/>
      <c r="G792" s="30"/>
      <c r="H792" s="25"/>
      <c r="I792" s="43"/>
      <c r="J792" s="25"/>
      <c r="K792" s="25"/>
      <c r="L792" s="44"/>
      <c r="M792" s="44"/>
      <c r="N792" s="44"/>
      <c r="O792" s="42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</row>
    <row r="793" spans="1:63" ht="14.25" customHeight="1" x14ac:dyDescent="0.25">
      <c r="A793" s="41"/>
      <c r="B793" s="42"/>
      <c r="C793" s="42"/>
      <c r="D793" s="35"/>
      <c r="E793" s="25"/>
      <c r="F793" s="42"/>
      <c r="G793" s="30"/>
      <c r="H793" s="25"/>
      <c r="I793" s="43"/>
      <c r="J793" s="25"/>
      <c r="K793" s="25"/>
      <c r="L793" s="44"/>
      <c r="M793" s="44"/>
      <c r="N793" s="44"/>
      <c r="O793" s="42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</row>
    <row r="794" spans="1:63" ht="14.25" customHeight="1" x14ac:dyDescent="0.25">
      <c r="A794" s="41"/>
      <c r="B794" s="42"/>
      <c r="C794" s="42"/>
      <c r="D794" s="35"/>
      <c r="E794" s="25"/>
      <c r="F794" s="42"/>
      <c r="G794" s="30"/>
      <c r="H794" s="25"/>
      <c r="I794" s="43"/>
      <c r="J794" s="25"/>
      <c r="K794" s="25"/>
      <c r="L794" s="44"/>
      <c r="M794" s="44"/>
      <c r="N794" s="44"/>
      <c r="O794" s="42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</row>
    <row r="795" spans="1:63" ht="14.25" customHeight="1" x14ac:dyDescent="0.25">
      <c r="A795" s="41"/>
      <c r="B795" s="42"/>
      <c r="C795" s="42"/>
      <c r="D795" s="35"/>
      <c r="E795" s="25"/>
      <c r="F795" s="42"/>
      <c r="G795" s="30"/>
      <c r="H795" s="25"/>
      <c r="I795" s="43"/>
      <c r="J795" s="25"/>
      <c r="K795" s="25"/>
      <c r="L795" s="44"/>
      <c r="M795" s="44"/>
      <c r="N795" s="44"/>
      <c r="O795" s="42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</row>
    <row r="796" spans="1:63" ht="14.25" customHeight="1" x14ac:dyDescent="0.25">
      <c r="A796" s="41"/>
      <c r="B796" s="42"/>
      <c r="C796" s="42"/>
      <c r="D796" s="35"/>
      <c r="E796" s="25"/>
      <c r="F796" s="42"/>
      <c r="G796" s="30"/>
      <c r="H796" s="25"/>
      <c r="I796" s="43"/>
      <c r="J796" s="25"/>
      <c r="K796" s="25"/>
      <c r="L796" s="44"/>
      <c r="M796" s="44"/>
      <c r="N796" s="44"/>
      <c r="O796" s="42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</row>
    <row r="797" spans="1:63" ht="14.25" customHeight="1" x14ac:dyDescent="0.25">
      <c r="A797" s="41"/>
      <c r="B797" s="42"/>
      <c r="C797" s="42"/>
      <c r="D797" s="35"/>
      <c r="E797" s="25"/>
      <c r="F797" s="42"/>
      <c r="G797" s="30"/>
      <c r="H797" s="25"/>
      <c r="I797" s="43"/>
      <c r="J797" s="25"/>
      <c r="K797" s="25"/>
      <c r="L797" s="44"/>
      <c r="M797" s="44"/>
      <c r="N797" s="44"/>
      <c r="O797" s="42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</row>
    <row r="798" spans="1:63" ht="14.25" customHeight="1" x14ac:dyDescent="0.25">
      <c r="A798" s="41"/>
      <c r="B798" s="42"/>
      <c r="C798" s="42"/>
      <c r="D798" s="35"/>
      <c r="E798" s="25"/>
      <c r="F798" s="42"/>
      <c r="G798" s="30"/>
      <c r="H798" s="25"/>
      <c r="I798" s="43"/>
      <c r="J798" s="25"/>
      <c r="K798" s="25"/>
      <c r="L798" s="44"/>
      <c r="M798" s="44"/>
      <c r="N798" s="44"/>
      <c r="O798" s="42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</row>
    <row r="799" spans="1:63" ht="14.25" customHeight="1" x14ac:dyDescent="0.25">
      <c r="A799" s="41"/>
      <c r="B799" s="42"/>
      <c r="C799" s="42"/>
      <c r="D799" s="35"/>
      <c r="E799" s="25"/>
      <c r="F799" s="42"/>
      <c r="G799" s="30"/>
      <c r="H799" s="25"/>
      <c r="I799" s="43"/>
      <c r="J799" s="25"/>
      <c r="K799" s="25"/>
      <c r="L799" s="44"/>
      <c r="M799" s="44"/>
      <c r="N799" s="44"/>
      <c r="O799" s="42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</row>
    <row r="800" spans="1:63" ht="14.25" customHeight="1" x14ac:dyDescent="0.25">
      <c r="A800" s="41"/>
      <c r="B800" s="42"/>
      <c r="C800" s="42"/>
      <c r="D800" s="35"/>
      <c r="E800" s="25"/>
      <c r="F800" s="42"/>
      <c r="G800" s="30"/>
      <c r="H800" s="25"/>
      <c r="I800" s="43"/>
      <c r="J800" s="25"/>
      <c r="K800" s="25"/>
      <c r="L800" s="44"/>
      <c r="M800" s="44"/>
      <c r="N800" s="44"/>
      <c r="O800" s="42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</row>
    <row r="801" spans="1:63" ht="14.25" customHeight="1" x14ac:dyDescent="0.25">
      <c r="A801" s="41"/>
      <c r="B801" s="42"/>
      <c r="C801" s="42"/>
      <c r="D801" s="35"/>
      <c r="E801" s="25"/>
      <c r="F801" s="42"/>
      <c r="G801" s="30"/>
      <c r="H801" s="25"/>
      <c r="I801" s="43"/>
      <c r="J801" s="25"/>
      <c r="K801" s="25"/>
      <c r="L801" s="44"/>
      <c r="M801" s="44"/>
      <c r="N801" s="44"/>
      <c r="O801" s="42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</row>
    <row r="802" spans="1:63" ht="14.25" customHeight="1" x14ac:dyDescent="0.25">
      <c r="A802" s="41"/>
      <c r="B802" s="42"/>
      <c r="C802" s="42"/>
      <c r="D802" s="35"/>
      <c r="E802" s="25"/>
      <c r="F802" s="42"/>
      <c r="G802" s="30"/>
      <c r="H802" s="25"/>
      <c r="I802" s="43"/>
      <c r="J802" s="25"/>
      <c r="K802" s="25"/>
      <c r="L802" s="44"/>
      <c r="M802" s="44"/>
      <c r="N802" s="44"/>
      <c r="O802" s="42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</row>
    <row r="803" spans="1:63" ht="14.25" customHeight="1" x14ac:dyDescent="0.25">
      <c r="A803" s="41"/>
      <c r="B803" s="42"/>
      <c r="C803" s="42"/>
      <c r="D803" s="35"/>
      <c r="E803" s="25"/>
      <c r="F803" s="42"/>
      <c r="G803" s="30"/>
      <c r="H803" s="25"/>
      <c r="I803" s="43"/>
      <c r="J803" s="25"/>
      <c r="K803" s="25"/>
      <c r="L803" s="44"/>
      <c r="M803" s="44"/>
      <c r="N803" s="44"/>
      <c r="O803" s="42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</row>
    <row r="804" spans="1:63" ht="14.25" customHeight="1" x14ac:dyDescent="0.25">
      <c r="A804" s="41"/>
      <c r="B804" s="42"/>
      <c r="C804" s="42"/>
      <c r="D804" s="35"/>
      <c r="E804" s="25"/>
      <c r="F804" s="42"/>
      <c r="G804" s="30"/>
      <c r="H804" s="25"/>
      <c r="I804" s="43"/>
      <c r="J804" s="25"/>
      <c r="K804" s="25"/>
      <c r="L804" s="44"/>
      <c r="M804" s="44"/>
      <c r="N804" s="44"/>
      <c r="O804" s="42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</row>
    <row r="805" spans="1:63" ht="14.25" customHeight="1" x14ac:dyDescent="0.25">
      <c r="A805" s="41"/>
      <c r="B805" s="42"/>
      <c r="C805" s="42"/>
      <c r="D805" s="35"/>
      <c r="E805" s="25"/>
      <c r="F805" s="42"/>
      <c r="G805" s="30"/>
      <c r="H805" s="25"/>
      <c r="I805" s="43"/>
      <c r="J805" s="25"/>
      <c r="K805" s="25"/>
      <c r="L805" s="44"/>
      <c r="M805" s="44"/>
      <c r="N805" s="44"/>
      <c r="O805" s="42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</row>
    <row r="806" spans="1:63" ht="14.25" customHeight="1" x14ac:dyDescent="0.25">
      <c r="A806" s="41"/>
      <c r="B806" s="42"/>
      <c r="C806" s="42"/>
      <c r="D806" s="35"/>
      <c r="E806" s="25"/>
      <c r="F806" s="42"/>
      <c r="G806" s="30"/>
      <c r="H806" s="25"/>
      <c r="I806" s="43"/>
      <c r="J806" s="25"/>
      <c r="K806" s="25"/>
      <c r="L806" s="44"/>
      <c r="M806" s="44"/>
      <c r="N806" s="44"/>
      <c r="O806" s="42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</row>
    <row r="807" spans="1:63" ht="14.25" customHeight="1" x14ac:dyDescent="0.25">
      <c r="A807" s="41"/>
      <c r="B807" s="42"/>
      <c r="C807" s="42"/>
      <c r="D807" s="35"/>
      <c r="E807" s="25"/>
      <c r="F807" s="42"/>
      <c r="G807" s="30"/>
      <c r="H807" s="25"/>
      <c r="I807" s="43"/>
      <c r="J807" s="25"/>
      <c r="K807" s="25"/>
      <c r="L807" s="44"/>
      <c r="M807" s="44"/>
      <c r="N807" s="44"/>
      <c r="O807" s="42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</row>
    <row r="808" spans="1:63" ht="14.25" customHeight="1" x14ac:dyDescent="0.25">
      <c r="A808" s="41"/>
      <c r="B808" s="42"/>
      <c r="C808" s="42"/>
      <c r="D808" s="35"/>
      <c r="E808" s="25"/>
      <c r="F808" s="42"/>
      <c r="G808" s="30"/>
      <c r="H808" s="25"/>
      <c r="I808" s="43"/>
      <c r="J808" s="25"/>
      <c r="K808" s="25"/>
      <c r="L808" s="44"/>
      <c r="M808" s="44"/>
      <c r="N808" s="44"/>
      <c r="O808" s="42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</row>
    <row r="809" spans="1:63" ht="14.25" customHeight="1" x14ac:dyDescent="0.25">
      <c r="A809" s="41"/>
      <c r="B809" s="42"/>
      <c r="C809" s="42"/>
      <c r="D809" s="35"/>
      <c r="E809" s="25"/>
      <c r="F809" s="42"/>
      <c r="G809" s="30"/>
      <c r="H809" s="25"/>
      <c r="I809" s="43"/>
      <c r="J809" s="25"/>
      <c r="K809" s="25"/>
      <c r="L809" s="44"/>
      <c r="M809" s="44"/>
      <c r="N809" s="44"/>
      <c r="O809" s="42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</row>
    <row r="810" spans="1:63" ht="14.25" customHeight="1" x14ac:dyDescent="0.25">
      <c r="A810" s="41"/>
      <c r="B810" s="42"/>
      <c r="C810" s="42"/>
      <c r="D810" s="35"/>
      <c r="E810" s="25"/>
      <c r="F810" s="42"/>
      <c r="G810" s="30"/>
      <c r="H810" s="25"/>
      <c r="I810" s="43"/>
      <c r="J810" s="25"/>
      <c r="K810" s="25"/>
      <c r="L810" s="44"/>
      <c r="M810" s="44"/>
      <c r="N810" s="44"/>
      <c r="O810" s="42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</row>
    <row r="811" spans="1:63" ht="14.25" customHeight="1" x14ac:dyDescent="0.25">
      <c r="A811" s="41"/>
      <c r="B811" s="42"/>
      <c r="C811" s="42"/>
      <c r="D811" s="35"/>
      <c r="E811" s="25"/>
      <c r="F811" s="42"/>
      <c r="G811" s="30"/>
      <c r="H811" s="25"/>
      <c r="I811" s="43"/>
      <c r="J811" s="25"/>
      <c r="K811" s="25"/>
      <c r="L811" s="44"/>
      <c r="M811" s="44"/>
      <c r="N811" s="44"/>
      <c r="O811" s="42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</row>
    <row r="812" spans="1:63" ht="14.25" customHeight="1" x14ac:dyDescent="0.25">
      <c r="A812" s="41"/>
      <c r="B812" s="42"/>
      <c r="C812" s="42"/>
      <c r="D812" s="35"/>
      <c r="E812" s="25"/>
      <c r="F812" s="42"/>
      <c r="G812" s="30"/>
      <c r="H812" s="25"/>
      <c r="I812" s="43"/>
      <c r="J812" s="25"/>
      <c r="K812" s="25"/>
      <c r="L812" s="44"/>
      <c r="M812" s="44"/>
      <c r="N812" s="44"/>
      <c r="O812" s="42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</row>
    <row r="813" spans="1:63" ht="14.25" customHeight="1" x14ac:dyDescent="0.25">
      <c r="A813" s="41"/>
      <c r="B813" s="42"/>
      <c r="C813" s="42"/>
      <c r="D813" s="35"/>
      <c r="E813" s="25"/>
      <c r="F813" s="42"/>
      <c r="G813" s="30"/>
      <c r="H813" s="25"/>
      <c r="I813" s="43"/>
      <c r="J813" s="25"/>
      <c r="K813" s="25"/>
      <c r="L813" s="44"/>
      <c r="M813" s="44"/>
      <c r="N813" s="44"/>
      <c r="O813" s="42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</row>
    <row r="814" spans="1:63" ht="14.25" customHeight="1" x14ac:dyDescent="0.25">
      <c r="A814" s="41"/>
      <c r="B814" s="42"/>
      <c r="C814" s="42"/>
      <c r="D814" s="35"/>
      <c r="E814" s="25"/>
      <c r="F814" s="42"/>
      <c r="G814" s="30"/>
      <c r="H814" s="25"/>
      <c r="I814" s="43"/>
      <c r="J814" s="25"/>
      <c r="K814" s="25"/>
      <c r="L814" s="44"/>
      <c r="M814" s="44"/>
      <c r="N814" s="44"/>
      <c r="O814" s="42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</row>
    <row r="815" spans="1:63" ht="14.25" customHeight="1" x14ac:dyDescent="0.25">
      <c r="A815" s="41"/>
      <c r="B815" s="42"/>
      <c r="C815" s="42"/>
      <c r="D815" s="35"/>
      <c r="E815" s="25"/>
      <c r="F815" s="42"/>
      <c r="G815" s="30"/>
      <c r="H815" s="25"/>
      <c r="I815" s="43"/>
      <c r="J815" s="25"/>
      <c r="K815" s="25"/>
      <c r="L815" s="44"/>
      <c r="M815" s="44"/>
      <c r="N815" s="44"/>
      <c r="O815" s="42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</row>
    <row r="816" spans="1:63" ht="14.25" customHeight="1" x14ac:dyDescent="0.25">
      <c r="A816" s="41"/>
      <c r="B816" s="42"/>
      <c r="C816" s="42"/>
      <c r="D816" s="35"/>
      <c r="E816" s="25"/>
      <c r="F816" s="42"/>
      <c r="G816" s="30"/>
      <c r="H816" s="25"/>
      <c r="I816" s="43"/>
      <c r="J816" s="25"/>
      <c r="K816" s="25"/>
      <c r="L816" s="44"/>
      <c r="M816" s="44"/>
      <c r="N816" s="44"/>
      <c r="O816" s="42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</row>
    <row r="817" spans="1:63" ht="14.25" customHeight="1" x14ac:dyDescent="0.25">
      <c r="A817" s="41"/>
      <c r="B817" s="42"/>
      <c r="C817" s="42"/>
      <c r="D817" s="35"/>
      <c r="E817" s="25"/>
      <c r="F817" s="42"/>
      <c r="G817" s="30"/>
      <c r="H817" s="25"/>
      <c r="I817" s="43"/>
      <c r="J817" s="25"/>
      <c r="K817" s="25"/>
      <c r="L817" s="44"/>
      <c r="M817" s="44"/>
      <c r="N817" s="44"/>
      <c r="O817" s="42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</row>
    <row r="818" spans="1:63" ht="14.25" customHeight="1" x14ac:dyDescent="0.25">
      <c r="A818" s="41"/>
      <c r="B818" s="42"/>
      <c r="C818" s="42"/>
      <c r="D818" s="35"/>
      <c r="E818" s="25"/>
      <c r="F818" s="42"/>
      <c r="G818" s="30"/>
      <c r="H818" s="25"/>
      <c r="I818" s="43"/>
      <c r="J818" s="25"/>
      <c r="K818" s="25"/>
      <c r="L818" s="44"/>
      <c r="M818" s="44"/>
      <c r="N818" s="44"/>
      <c r="O818" s="42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</row>
    <row r="819" spans="1:63" ht="14.25" customHeight="1" x14ac:dyDescent="0.25">
      <c r="A819" s="41"/>
      <c r="B819" s="42"/>
      <c r="C819" s="42"/>
      <c r="D819" s="35"/>
      <c r="E819" s="25"/>
      <c r="F819" s="42"/>
      <c r="G819" s="30"/>
      <c r="H819" s="25"/>
      <c r="I819" s="43"/>
      <c r="J819" s="25"/>
      <c r="K819" s="25"/>
      <c r="L819" s="44"/>
      <c r="M819" s="44"/>
      <c r="N819" s="44"/>
      <c r="O819" s="42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</row>
    <row r="820" spans="1:63" ht="14.25" customHeight="1" x14ac:dyDescent="0.25">
      <c r="A820" s="41"/>
      <c r="B820" s="42"/>
      <c r="C820" s="42"/>
      <c r="D820" s="35"/>
      <c r="E820" s="25"/>
      <c r="F820" s="42"/>
      <c r="G820" s="30"/>
      <c r="H820" s="25"/>
      <c r="I820" s="43"/>
      <c r="J820" s="25"/>
      <c r="K820" s="25"/>
      <c r="L820" s="44"/>
      <c r="M820" s="44"/>
      <c r="N820" s="44"/>
      <c r="O820" s="42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</row>
    <row r="821" spans="1:63" ht="14.25" customHeight="1" x14ac:dyDescent="0.25">
      <c r="A821" s="41"/>
      <c r="B821" s="42"/>
      <c r="C821" s="42"/>
      <c r="D821" s="35"/>
      <c r="E821" s="25"/>
      <c r="F821" s="42"/>
      <c r="G821" s="30"/>
      <c r="H821" s="25"/>
      <c r="I821" s="43"/>
      <c r="J821" s="25"/>
      <c r="K821" s="25"/>
      <c r="L821" s="44"/>
      <c r="M821" s="44"/>
      <c r="N821" s="44"/>
      <c r="O821" s="42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</row>
    <row r="822" spans="1:63" ht="14.25" customHeight="1" x14ac:dyDescent="0.25">
      <c r="A822" s="41"/>
      <c r="B822" s="42"/>
      <c r="C822" s="42"/>
      <c r="D822" s="35"/>
      <c r="E822" s="25"/>
      <c r="F822" s="42"/>
      <c r="G822" s="30"/>
      <c r="H822" s="25"/>
      <c r="I822" s="43"/>
      <c r="J822" s="25"/>
      <c r="K822" s="25"/>
      <c r="L822" s="44"/>
      <c r="M822" s="44"/>
      <c r="N822" s="44"/>
      <c r="O822" s="42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</row>
    <row r="823" spans="1:63" ht="14.25" customHeight="1" x14ac:dyDescent="0.25">
      <c r="A823" s="41"/>
      <c r="B823" s="42"/>
      <c r="C823" s="42"/>
      <c r="D823" s="35"/>
      <c r="E823" s="25"/>
      <c r="F823" s="42"/>
      <c r="G823" s="30"/>
      <c r="H823" s="25"/>
      <c r="I823" s="43"/>
      <c r="J823" s="25"/>
      <c r="K823" s="25"/>
      <c r="L823" s="44"/>
      <c r="M823" s="44"/>
      <c r="N823" s="44"/>
      <c r="O823" s="42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</row>
    <row r="824" spans="1:63" ht="14.25" customHeight="1" x14ac:dyDescent="0.25">
      <c r="A824" s="41"/>
      <c r="B824" s="42"/>
      <c r="C824" s="42"/>
      <c r="D824" s="35"/>
      <c r="E824" s="25"/>
      <c r="F824" s="42"/>
      <c r="G824" s="30"/>
      <c r="H824" s="25"/>
      <c r="I824" s="43"/>
      <c r="J824" s="25"/>
      <c r="K824" s="25"/>
      <c r="L824" s="44"/>
      <c r="M824" s="44"/>
      <c r="N824" s="44"/>
      <c r="O824" s="42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</row>
    <row r="825" spans="1:63" ht="14.25" customHeight="1" x14ac:dyDescent="0.25">
      <c r="A825" s="41"/>
      <c r="B825" s="42"/>
      <c r="C825" s="42"/>
      <c r="D825" s="35"/>
      <c r="E825" s="25"/>
      <c r="F825" s="42"/>
      <c r="G825" s="30"/>
      <c r="H825" s="25"/>
      <c r="I825" s="43"/>
      <c r="J825" s="25"/>
      <c r="K825" s="25"/>
      <c r="L825" s="44"/>
      <c r="M825" s="44"/>
      <c r="N825" s="44"/>
      <c r="O825" s="42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</row>
    <row r="826" spans="1:63" ht="14.25" customHeight="1" x14ac:dyDescent="0.25">
      <c r="A826" s="41"/>
      <c r="B826" s="42"/>
      <c r="C826" s="42"/>
      <c r="D826" s="35"/>
      <c r="E826" s="25"/>
      <c r="F826" s="42"/>
      <c r="G826" s="30"/>
      <c r="H826" s="25"/>
      <c r="I826" s="43"/>
      <c r="J826" s="25"/>
      <c r="K826" s="25"/>
      <c r="L826" s="44"/>
      <c r="M826" s="44"/>
      <c r="N826" s="44"/>
      <c r="O826" s="42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</row>
    <row r="827" spans="1:63" ht="14.25" customHeight="1" x14ac:dyDescent="0.25">
      <c r="A827" s="41"/>
      <c r="B827" s="42"/>
      <c r="C827" s="42"/>
      <c r="D827" s="35"/>
      <c r="E827" s="25"/>
      <c r="F827" s="42"/>
      <c r="G827" s="30"/>
      <c r="H827" s="25"/>
      <c r="I827" s="43"/>
      <c r="J827" s="25"/>
      <c r="K827" s="25"/>
      <c r="L827" s="44"/>
      <c r="M827" s="44"/>
      <c r="N827" s="44"/>
      <c r="O827" s="42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</row>
    <row r="828" spans="1:63" ht="14.25" customHeight="1" x14ac:dyDescent="0.25">
      <c r="A828" s="41"/>
      <c r="B828" s="42"/>
      <c r="C828" s="42"/>
      <c r="D828" s="35"/>
      <c r="E828" s="25"/>
      <c r="F828" s="42"/>
      <c r="G828" s="30"/>
      <c r="H828" s="25"/>
      <c r="I828" s="43"/>
      <c r="J828" s="25"/>
      <c r="K828" s="25"/>
      <c r="L828" s="44"/>
      <c r="M828" s="44"/>
      <c r="N828" s="44"/>
      <c r="O828" s="42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</row>
    <row r="829" spans="1:63" ht="14.25" customHeight="1" x14ac:dyDescent="0.25">
      <c r="A829" s="41"/>
      <c r="B829" s="42"/>
      <c r="C829" s="42"/>
      <c r="D829" s="35"/>
      <c r="E829" s="25"/>
      <c r="F829" s="42"/>
      <c r="G829" s="30"/>
      <c r="H829" s="25"/>
      <c r="I829" s="43"/>
      <c r="J829" s="25"/>
      <c r="K829" s="25"/>
      <c r="L829" s="44"/>
      <c r="M829" s="44"/>
      <c r="N829" s="44"/>
      <c r="O829" s="42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</row>
    <row r="830" spans="1:63" ht="14.25" customHeight="1" x14ac:dyDescent="0.25">
      <c r="A830" s="41"/>
      <c r="B830" s="42"/>
      <c r="C830" s="42"/>
      <c r="D830" s="35"/>
      <c r="E830" s="25"/>
      <c r="F830" s="42"/>
      <c r="G830" s="30"/>
      <c r="H830" s="25"/>
      <c r="I830" s="43"/>
      <c r="J830" s="25"/>
      <c r="K830" s="25"/>
      <c r="L830" s="44"/>
      <c r="M830" s="44"/>
      <c r="N830" s="44"/>
      <c r="O830" s="42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</row>
    <row r="831" spans="1:63" ht="14.25" customHeight="1" x14ac:dyDescent="0.25">
      <c r="A831" s="41"/>
      <c r="B831" s="42"/>
      <c r="C831" s="42"/>
      <c r="D831" s="35"/>
      <c r="E831" s="25"/>
      <c r="F831" s="42"/>
      <c r="G831" s="30"/>
      <c r="H831" s="25"/>
      <c r="I831" s="43"/>
      <c r="J831" s="25"/>
      <c r="K831" s="25"/>
      <c r="L831" s="44"/>
      <c r="M831" s="44"/>
      <c r="N831" s="44"/>
      <c r="O831" s="42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</row>
    <row r="832" spans="1:63" ht="14.25" customHeight="1" x14ac:dyDescent="0.25">
      <c r="A832" s="41"/>
      <c r="B832" s="42"/>
      <c r="C832" s="42"/>
      <c r="D832" s="35"/>
      <c r="E832" s="25"/>
      <c r="F832" s="42"/>
      <c r="G832" s="30"/>
      <c r="H832" s="25"/>
      <c r="I832" s="43"/>
      <c r="J832" s="25"/>
      <c r="K832" s="25"/>
      <c r="L832" s="44"/>
      <c r="M832" s="44"/>
      <c r="N832" s="44"/>
      <c r="O832" s="42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</row>
    <row r="833" spans="1:63" ht="14.25" customHeight="1" x14ac:dyDescent="0.25">
      <c r="A833" s="41"/>
      <c r="B833" s="42"/>
      <c r="C833" s="42"/>
      <c r="D833" s="35"/>
      <c r="E833" s="25"/>
      <c r="F833" s="42"/>
      <c r="G833" s="30"/>
      <c r="H833" s="25"/>
      <c r="I833" s="43"/>
      <c r="J833" s="25"/>
      <c r="K833" s="25"/>
      <c r="L833" s="44"/>
      <c r="M833" s="44"/>
      <c r="N833" s="44"/>
      <c r="O833" s="42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</row>
    <row r="834" spans="1:63" ht="14.25" customHeight="1" x14ac:dyDescent="0.25">
      <c r="A834" s="41"/>
      <c r="B834" s="42"/>
      <c r="C834" s="42"/>
      <c r="D834" s="35"/>
      <c r="E834" s="25"/>
      <c r="F834" s="42"/>
      <c r="G834" s="30"/>
      <c r="H834" s="25"/>
      <c r="I834" s="43"/>
      <c r="J834" s="25"/>
      <c r="K834" s="25"/>
      <c r="L834" s="44"/>
      <c r="M834" s="44"/>
      <c r="N834" s="44"/>
      <c r="O834" s="42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</row>
    <row r="835" spans="1:63" ht="14.25" customHeight="1" x14ac:dyDescent="0.25">
      <c r="A835" s="41"/>
      <c r="B835" s="42"/>
      <c r="C835" s="42"/>
      <c r="D835" s="35"/>
      <c r="E835" s="25"/>
      <c r="F835" s="42"/>
      <c r="G835" s="30"/>
      <c r="H835" s="25"/>
      <c r="I835" s="43"/>
      <c r="J835" s="25"/>
      <c r="K835" s="25"/>
      <c r="L835" s="44"/>
      <c r="M835" s="44"/>
      <c r="N835" s="44"/>
      <c r="O835" s="42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</row>
    <row r="836" spans="1:63" ht="14.25" customHeight="1" x14ac:dyDescent="0.25">
      <c r="A836" s="41"/>
      <c r="B836" s="42"/>
      <c r="C836" s="42"/>
      <c r="D836" s="35"/>
      <c r="E836" s="25"/>
      <c r="F836" s="42"/>
      <c r="G836" s="30"/>
      <c r="H836" s="25"/>
      <c r="I836" s="43"/>
      <c r="J836" s="25"/>
      <c r="K836" s="25"/>
      <c r="L836" s="44"/>
      <c r="M836" s="44"/>
      <c r="N836" s="44"/>
      <c r="O836" s="42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</row>
    <row r="837" spans="1:63" ht="14.25" customHeight="1" x14ac:dyDescent="0.25">
      <c r="A837" s="41"/>
      <c r="B837" s="42"/>
      <c r="C837" s="42"/>
      <c r="D837" s="35"/>
      <c r="E837" s="25"/>
      <c r="F837" s="42"/>
      <c r="G837" s="30"/>
      <c r="H837" s="25"/>
      <c r="I837" s="43"/>
      <c r="J837" s="25"/>
      <c r="K837" s="25"/>
      <c r="L837" s="44"/>
      <c r="M837" s="44"/>
      <c r="N837" s="44"/>
      <c r="O837" s="42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</row>
    <row r="838" spans="1:63" ht="14.25" customHeight="1" x14ac:dyDescent="0.25">
      <c r="A838" s="41"/>
      <c r="B838" s="42"/>
      <c r="C838" s="42"/>
      <c r="D838" s="35"/>
      <c r="E838" s="25"/>
      <c r="F838" s="42"/>
      <c r="G838" s="30"/>
      <c r="H838" s="25"/>
      <c r="I838" s="43"/>
      <c r="J838" s="25"/>
      <c r="K838" s="25"/>
      <c r="L838" s="44"/>
      <c r="M838" s="44"/>
      <c r="N838" s="44"/>
      <c r="O838" s="42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</row>
    <row r="839" spans="1:63" ht="14.25" customHeight="1" x14ac:dyDescent="0.25">
      <c r="A839" s="41"/>
      <c r="B839" s="42"/>
      <c r="C839" s="42"/>
      <c r="D839" s="35"/>
      <c r="E839" s="25"/>
      <c r="F839" s="42"/>
      <c r="G839" s="30"/>
      <c r="H839" s="25"/>
      <c r="I839" s="43"/>
      <c r="J839" s="25"/>
      <c r="K839" s="25"/>
      <c r="L839" s="44"/>
      <c r="M839" s="44"/>
      <c r="N839" s="44"/>
      <c r="O839" s="42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</row>
    <row r="840" spans="1:63" ht="14.25" customHeight="1" x14ac:dyDescent="0.25">
      <c r="A840" s="41"/>
      <c r="B840" s="42"/>
      <c r="C840" s="42"/>
      <c r="D840" s="35"/>
      <c r="E840" s="25"/>
      <c r="F840" s="42"/>
      <c r="G840" s="30"/>
      <c r="H840" s="25"/>
      <c r="I840" s="43"/>
      <c r="J840" s="25"/>
      <c r="K840" s="25"/>
      <c r="L840" s="44"/>
      <c r="M840" s="44"/>
      <c r="N840" s="44"/>
      <c r="O840" s="42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</row>
    <row r="841" spans="1:63" ht="14.25" customHeight="1" x14ac:dyDescent="0.25">
      <c r="A841" s="41"/>
      <c r="B841" s="42"/>
      <c r="C841" s="42"/>
      <c r="D841" s="35"/>
      <c r="E841" s="25"/>
      <c r="F841" s="42"/>
      <c r="G841" s="30"/>
      <c r="H841" s="25"/>
      <c r="I841" s="43"/>
      <c r="J841" s="25"/>
      <c r="K841" s="25"/>
      <c r="L841" s="44"/>
      <c r="M841" s="44"/>
      <c r="N841" s="44"/>
      <c r="O841" s="42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</row>
    <row r="842" spans="1:63" ht="14.25" customHeight="1" x14ac:dyDescent="0.25">
      <c r="A842" s="41"/>
      <c r="B842" s="42"/>
      <c r="C842" s="42"/>
      <c r="D842" s="35"/>
      <c r="E842" s="25"/>
      <c r="F842" s="42"/>
      <c r="G842" s="30"/>
      <c r="H842" s="25"/>
      <c r="I842" s="43"/>
      <c r="J842" s="25"/>
      <c r="K842" s="25"/>
      <c r="L842" s="44"/>
      <c r="M842" s="44"/>
      <c r="N842" s="44"/>
      <c r="O842" s="42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</row>
    <row r="843" spans="1:63" ht="14.25" customHeight="1" x14ac:dyDescent="0.25">
      <c r="A843" s="41"/>
      <c r="B843" s="42"/>
      <c r="C843" s="42"/>
      <c r="D843" s="35"/>
      <c r="E843" s="25"/>
      <c r="F843" s="42"/>
      <c r="G843" s="30"/>
      <c r="H843" s="25"/>
      <c r="I843" s="43"/>
      <c r="J843" s="25"/>
      <c r="K843" s="25"/>
      <c r="L843" s="44"/>
      <c r="M843" s="44"/>
      <c r="N843" s="44"/>
      <c r="O843" s="42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</row>
    <row r="844" spans="1:63" ht="14.25" customHeight="1" x14ac:dyDescent="0.25">
      <c r="A844" s="41"/>
      <c r="B844" s="42"/>
      <c r="C844" s="42"/>
      <c r="D844" s="35"/>
      <c r="E844" s="25"/>
      <c r="F844" s="42"/>
      <c r="G844" s="30"/>
      <c r="H844" s="25"/>
      <c r="I844" s="43"/>
      <c r="J844" s="25"/>
      <c r="K844" s="25"/>
      <c r="L844" s="44"/>
      <c r="M844" s="44"/>
      <c r="N844" s="44"/>
      <c r="O844" s="42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</row>
    <row r="845" spans="1:63" ht="14.25" customHeight="1" x14ac:dyDescent="0.25">
      <c r="A845" s="41"/>
      <c r="B845" s="42"/>
      <c r="C845" s="42"/>
      <c r="D845" s="35"/>
      <c r="E845" s="25"/>
      <c r="F845" s="42"/>
      <c r="G845" s="30"/>
      <c r="H845" s="25"/>
      <c r="I845" s="43"/>
      <c r="J845" s="25"/>
      <c r="K845" s="25"/>
      <c r="L845" s="44"/>
      <c r="M845" s="44"/>
      <c r="N845" s="44"/>
      <c r="O845" s="42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</row>
    <row r="846" spans="1:63" ht="14.25" customHeight="1" x14ac:dyDescent="0.25">
      <c r="A846" s="41"/>
      <c r="B846" s="42"/>
      <c r="C846" s="42"/>
      <c r="D846" s="35"/>
      <c r="E846" s="25"/>
      <c r="F846" s="42"/>
      <c r="G846" s="30"/>
      <c r="H846" s="25"/>
      <c r="I846" s="43"/>
      <c r="J846" s="25"/>
      <c r="K846" s="25"/>
      <c r="L846" s="44"/>
      <c r="M846" s="44"/>
      <c r="N846" s="44"/>
      <c r="O846" s="42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</row>
    <row r="847" spans="1:63" ht="14.25" customHeight="1" x14ac:dyDescent="0.25">
      <c r="A847" s="41"/>
      <c r="B847" s="42"/>
      <c r="C847" s="42"/>
      <c r="D847" s="35"/>
      <c r="E847" s="25"/>
      <c r="F847" s="42"/>
      <c r="G847" s="30"/>
      <c r="H847" s="25"/>
      <c r="I847" s="43"/>
      <c r="J847" s="25"/>
      <c r="K847" s="25"/>
      <c r="L847" s="44"/>
      <c r="M847" s="44"/>
      <c r="N847" s="44"/>
      <c r="O847" s="42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</row>
    <row r="848" spans="1:63" ht="14.25" customHeight="1" x14ac:dyDescent="0.25">
      <c r="A848" s="41"/>
      <c r="B848" s="42"/>
      <c r="C848" s="42"/>
      <c r="D848" s="35"/>
      <c r="E848" s="25"/>
      <c r="F848" s="42"/>
      <c r="G848" s="30"/>
      <c r="H848" s="25"/>
      <c r="I848" s="43"/>
      <c r="J848" s="25"/>
      <c r="K848" s="25"/>
      <c r="L848" s="44"/>
      <c r="M848" s="44"/>
      <c r="N848" s="44"/>
      <c r="O848" s="42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</row>
    <row r="849" spans="1:63" ht="14.25" customHeight="1" x14ac:dyDescent="0.25">
      <c r="A849" s="41"/>
      <c r="B849" s="42"/>
      <c r="C849" s="42"/>
      <c r="D849" s="35"/>
      <c r="E849" s="25"/>
      <c r="F849" s="42"/>
      <c r="G849" s="30"/>
      <c r="H849" s="25"/>
      <c r="I849" s="43"/>
      <c r="J849" s="25"/>
      <c r="K849" s="25"/>
      <c r="L849" s="44"/>
      <c r="M849" s="44"/>
      <c r="N849" s="44"/>
      <c r="O849" s="42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</row>
    <row r="850" spans="1:63" ht="14.25" customHeight="1" x14ac:dyDescent="0.25">
      <c r="A850" s="41"/>
      <c r="B850" s="42"/>
      <c r="C850" s="42"/>
      <c r="D850" s="35"/>
      <c r="E850" s="25"/>
      <c r="F850" s="42"/>
      <c r="G850" s="30"/>
      <c r="H850" s="25"/>
      <c r="I850" s="43"/>
      <c r="J850" s="25"/>
      <c r="K850" s="25"/>
      <c r="L850" s="44"/>
      <c r="M850" s="44"/>
      <c r="N850" s="44"/>
      <c r="O850" s="42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</row>
    <row r="851" spans="1:63" ht="14.25" customHeight="1" x14ac:dyDescent="0.25">
      <c r="A851" s="41"/>
      <c r="B851" s="42"/>
      <c r="C851" s="42"/>
      <c r="D851" s="35"/>
      <c r="E851" s="25"/>
      <c r="F851" s="42"/>
      <c r="G851" s="30"/>
      <c r="H851" s="25"/>
      <c r="I851" s="43"/>
      <c r="J851" s="25"/>
      <c r="K851" s="25"/>
      <c r="L851" s="44"/>
      <c r="M851" s="44"/>
      <c r="N851" s="44"/>
      <c r="O851" s="42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</row>
    <row r="852" spans="1:63" ht="14.25" customHeight="1" x14ac:dyDescent="0.25">
      <c r="A852" s="41"/>
      <c r="B852" s="42"/>
      <c r="C852" s="42"/>
      <c r="D852" s="35"/>
      <c r="E852" s="25"/>
      <c r="F852" s="42"/>
      <c r="G852" s="30"/>
      <c r="H852" s="25"/>
      <c r="I852" s="43"/>
      <c r="J852" s="25"/>
      <c r="K852" s="25"/>
      <c r="L852" s="44"/>
      <c r="M852" s="44"/>
      <c r="N852" s="44"/>
      <c r="O852" s="42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</row>
    <row r="853" spans="1:63" ht="14.25" customHeight="1" x14ac:dyDescent="0.25">
      <c r="A853" s="41"/>
      <c r="B853" s="42"/>
      <c r="C853" s="42"/>
      <c r="D853" s="35"/>
      <c r="E853" s="25"/>
      <c r="F853" s="42"/>
      <c r="G853" s="30"/>
      <c r="H853" s="25"/>
      <c r="I853" s="43"/>
      <c r="J853" s="25"/>
      <c r="K853" s="25"/>
      <c r="L853" s="44"/>
      <c r="M853" s="44"/>
      <c r="N853" s="44"/>
      <c r="O853" s="42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</row>
    <row r="854" spans="1:63" ht="14.25" customHeight="1" x14ac:dyDescent="0.25">
      <c r="A854" s="41"/>
      <c r="B854" s="42"/>
      <c r="C854" s="42"/>
      <c r="D854" s="35"/>
      <c r="E854" s="25"/>
      <c r="F854" s="42"/>
      <c r="G854" s="30"/>
      <c r="H854" s="25"/>
      <c r="I854" s="43"/>
      <c r="J854" s="25"/>
      <c r="K854" s="25"/>
      <c r="L854" s="44"/>
      <c r="M854" s="44"/>
      <c r="N854" s="44"/>
      <c r="O854" s="42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</row>
    <row r="855" spans="1:63" ht="14.25" customHeight="1" x14ac:dyDescent="0.25">
      <c r="A855" s="41"/>
      <c r="B855" s="42"/>
      <c r="C855" s="42"/>
      <c r="D855" s="35"/>
      <c r="E855" s="25"/>
      <c r="F855" s="42"/>
      <c r="G855" s="30"/>
      <c r="H855" s="25"/>
      <c r="I855" s="43"/>
      <c r="J855" s="25"/>
      <c r="K855" s="25"/>
      <c r="L855" s="44"/>
      <c r="M855" s="44"/>
      <c r="N855" s="44"/>
      <c r="O855" s="42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</row>
    <row r="856" spans="1:63" ht="14.25" customHeight="1" x14ac:dyDescent="0.25">
      <c r="A856" s="41"/>
      <c r="B856" s="42"/>
      <c r="C856" s="42"/>
      <c r="D856" s="35"/>
      <c r="E856" s="25"/>
      <c r="F856" s="42"/>
      <c r="G856" s="30"/>
      <c r="H856" s="25"/>
      <c r="I856" s="43"/>
      <c r="J856" s="25"/>
      <c r="K856" s="25"/>
      <c r="L856" s="44"/>
      <c r="M856" s="44"/>
      <c r="N856" s="44"/>
      <c r="O856" s="42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</row>
    <row r="857" spans="1:63" ht="14.25" customHeight="1" x14ac:dyDescent="0.25">
      <c r="A857" s="41"/>
      <c r="B857" s="42"/>
      <c r="C857" s="42"/>
      <c r="D857" s="35"/>
      <c r="E857" s="25"/>
      <c r="F857" s="42"/>
      <c r="G857" s="30"/>
      <c r="H857" s="25"/>
      <c r="I857" s="43"/>
      <c r="J857" s="25"/>
      <c r="K857" s="25"/>
      <c r="L857" s="44"/>
      <c r="M857" s="44"/>
      <c r="N857" s="44"/>
      <c r="O857" s="42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</row>
    <row r="858" spans="1:63" ht="14.25" customHeight="1" x14ac:dyDescent="0.25">
      <c r="A858" s="41"/>
      <c r="B858" s="42"/>
      <c r="C858" s="42"/>
      <c r="D858" s="35"/>
      <c r="E858" s="25"/>
      <c r="F858" s="42"/>
      <c r="G858" s="30"/>
      <c r="H858" s="25"/>
      <c r="I858" s="43"/>
      <c r="J858" s="25"/>
      <c r="K858" s="25"/>
      <c r="L858" s="44"/>
      <c r="M858" s="44"/>
      <c r="N858" s="44"/>
      <c r="O858" s="42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</row>
    <row r="859" spans="1:63" ht="14.25" customHeight="1" x14ac:dyDescent="0.25">
      <c r="A859" s="41"/>
      <c r="B859" s="42"/>
      <c r="C859" s="42"/>
      <c r="D859" s="35"/>
      <c r="E859" s="25"/>
      <c r="F859" s="42"/>
      <c r="G859" s="30"/>
      <c r="H859" s="25"/>
      <c r="I859" s="43"/>
      <c r="J859" s="25"/>
      <c r="K859" s="25"/>
      <c r="L859" s="44"/>
      <c r="M859" s="44"/>
      <c r="N859" s="44"/>
      <c r="O859" s="42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</row>
    <row r="860" spans="1:63" ht="14.25" customHeight="1" x14ac:dyDescent="0.25">
      <c r="A860" s="41"/>
      <c r="B860" s="42"/>
      <c r="C860" s="42"/>
      <c r="D860" s="35"/>
      <c r="E860" s="25"/>
      <c r="F860" s="42"/>
      <c r="G860" s="30"/>
      <c r="H860" s="25"/>
      <c r="I860" s="43"/>
      <c r="J860" s="25"/>
      <c r="K860" s="25"/>
      <c r="L860" s="44"/>
      <c r="M860" s="44"/>
      <c r="N860" s="44"/>
      <c r="O860" s="42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</row>
    <row r="861" spans="1:63" ht="14.25" customHeight="1" x14ac:dyDescent="0.25">
      <c r="A861" s="41"/>
      <c r="B861" s="42"/>
      <c r="C861" s="42"/>
      <c r="D861" s="35"/>
      <c r="E861" s="25"/>
      <c r="F861" s="42"/>
      <c r="G861" s="30"/>
      <c r="H861" s="25"/>
      <c r="I861" s="43"/>
      <c r="J861" s="25"/>
      <c r="K861" s="25"/>
      <c r="L861" s="44"/>
      <c r="M861" s="44"/>
      <c r="N861" s="44"/>
      <c r="O861" s="42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</row>
    <row r="862" spans="1:63" ht="14.25" customHeight="1" x14ac:dyDescent="0.25">
      <c r="A862" s="41"/>
      <c r="B862" s="42"/>
      <c r="C862" s="42"/>
      <c r="D862" s="35"/>
      <c r="E862" s="25"/>
      <c r="F862" s="42"/>
      <c r="G862" s="30"/>
      <c r="H862" s="25"/>
      <c r="I862" s="43"/>
      <c r="J862" s="25"/>
      <c r="K862" s="25"/>
      <c r="L862" s="44"/>
      <c r="M862" s="44"/>
      <c r="N862" s="44"/>
      <c r="O862" s="42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</row>
    <row r="863" spans="1:63" ht="14.25" customHeight="1" x14ac:dyDescent="0.25">
      <c r="A863" s="41"/>
      <c r="B863" s="42"/>
      <c r="C863" s="42"/>
      <c r="D863" s="35"/>
      <c r="E863" s="25"/>
      <c r="F863" s="42"/>
      <c r="G863" s="30"/>
      <c r="H863" s="25"/>
      <c r="I863" s="43"/>
      <c r="J863" s="25"/>
      <c r="K863" s="25"/>
      <c r="L863" s="44"/>
      <c r="M863" s="44"/>
      <c r="N863" s="44"/>
      <c r="O863" s="42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</row>
    <row r="864" spans="1:63" ht="14.25" customHeight="1" x14ac:dyDescent="0.25">
      <c r="A864" s="41"/>
      <c r="B864" s="42"/>
      <c r="C864" s="42"/>
      <c r="D864" s="35"/>
      <c r="E864" s="25"/>
      <c r="F864" s="42"/>
      <c r="G864" s="30"/>
      <c r="H864" s="25"/>
      <c r="I864" s="43"/>
      <c r="J864" s="25"/>
      <c r="K864" s="25"/>
      <c r="L864" s="44"/>
      <c r="M864" s="44"/>
      <c r="N864" s="44"/>
      <c r="O864" s="42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</row>
    <row r="865" spans="1:63" ht="14.25" customHeight="1" x14ac:dyDescent="0.25">
      <c r="A865" s="41"/>
      <c r="B865" s="42"/>
      <c r="C865" s="42"/>
      <c r="D865" s="35"/>
      <c r="E865" s="25"/>
      <c r="F865" s="42"/>
      <c r="G865" s="30"/>
      <c r="H865" s="25"/>
      <c r="I865" s="43"/>
      <c r="J865" s="25"/>
      <c r="K865" s="25"/>
      <c r="L865" s="44"/>
      <c r="M865" s="44"/>
      <c r="N865" s="44"/>
      <c r="O865" s="42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</row>
    <row r="866" spans="1:63" ht="14.25" customHeight="1" x14ac:dyDescent="0.25">
      <c r="A866" s="41"/>
      <c r="B866" s="42"/>
      <c r="C866" s="42"/>
      <c r="D866" s="35"/>
      <c r="E866" s="25"/>
      <c r="F866" s="42"/>
      <c r="G866" s="30"/>
      <c r="H866" s="25"/>
      <c r="I866" s="43"/>
      <c r="J866" s="25"/>
      <c r="K866" s="25"/>
      <c r="L866" s="44"/>
      <c r="M866" s="44"/>
      <c r="N866" s="44"/>
      <c r="O866" s="42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</row>
    <row r="867" spans="1:63" ht="14.25" customHeight="1" x14ac:dyDescent="0.25">
      <c r="A867" s="41"/>
      <c r="B867" s="42"/>
      <c r="C867" s="42"/>
      <c r="D867" s="35"/>
      <c r="E867" s="25"/>
      <c r="F867" s="42"/>
      <c r="G867" s="30"/>
      <c r="H867" s="25"/>
      <c r="I867" s="43"/>
      <c r="J867" s="25"/>
      <c r="K867" s="25"/>
      <c r="L867" s="44"/>
      <c r="M867" s="44"/>
      <c r="N867" s="44"/>
      <c r="O867" s="42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</row>
    <row r="868" spans="1:63" ht="14.25" customHeight="1" x14ac:dyDescent="0.25">
      <c r="A868" s="41"/>
      <c r="B868" s="42"/>
      <c r="C868" s="42"/>
      <c r="D868" s="35"/>
      <c r="E868" s="25"/>
      <c r="F868" s="42"/>
      <c r="G868" s="30"/>
      <c r="H868" s="25"/>
      <c r="I868" s="43"/>
      <c r="J868" s="25"/>
      <c r="K868" s="25"/>
      <c r="L868" s="44"/>
      <c r="M868" s="44"/>
      <c r="N868" s="44"/>
      <c r="O868" s="42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</row>
    <row r="869" spans="1:63" ht="14.25" customHeight="1" x14ac:dyDescent="0.25">
      <c r="A869" s="41"/>
      <c r="B869" s="42"/>
      <c r="C869" s="42"/>
      <c r="D869" s="35"/>
      <c r="E869" s="25"/>
      <c r="F869" s="42"/>
      <c r="G869" s="30"/>
      <c r="H869" s="25"/>
      <c r="I869" s="43"/>
      <c r="J869" s="25"/>
      <c r="K869" s="25"/>
      <c r="L869" s="44"/>
      <c r="M869" s="44"/>
      <c r="N869" s="44"/>
      <c r="O869" s="42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</row>
    <row r="870" spans="1:63" ht="14.25" customHeight="1" x14ac:dyDescent="0.25">
      <c r="A870" s="41"/>
      <c r="B870" s="42"/>
      <c r="C870" s="42"/>
      <c r="D870" s="35"/>
      <c r="E870" s="25"/>
      <c r="F870" s="42"/>
      <c r="G870" s="30"/>
      <c r="H870" s="25"/>
      <c r="I870" s="43"/>
      <c r="J870" s="25"/>
      <c r="K870" s="25"/>
      <c r="L870" s="44"/>
      <c r="M870" s="44"/>
      <c r="N870" s="44"/>
      <c r="O870" s="42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</row>
    <row r="871" spans="1:63" ht="14.25" customHeight="1" x14ac:dyDescent="0.25">
      <c r="A871" s="41"/>
      <c r="B871" s="42"/>
      <c r="C871" s="42"/>
      <c r="D871" s="35"/>
      <c r="E871" s="25"/>
      <c r="F871" s="42"/>
      <c r="G871" s="30"/>
      <c r="H871" s="25"/>
      <c r="I871" s="43"/>
      <c r="J871" s="25"/>
      <c r="K871" s="25"/>
      <c r="L871" s="44"/>
      <c r="M871" s="44"/>
      <c r="N871" s="44"/>
      <c r="O871" s="42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</row>
    <row r="872" spans="1:63" ht="14.25" customHeight="1" x14ac:dyDescent="0.25">
      <c r="A872" s="41"/>
      <c r="B872" s="42"/>
      <c r="C872" s="42"/>
      <c r="D872" s="35"/>
      <c r="E872" s="25"/>
      <c r="F872" s="42"/>
      <c r="G872" s="30"/>
      <c r="H872" s="25"/>
      <c r="I872" s="43"/>
      <c r="J872" s="25"/>
      <c r="K872" s="25"/>
      <c r="L872" s="44"/>
      <c r="M872" s="44"/>
      <c r="N872" s="44"/>
      <c r="O872" s="42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</row>
    <row r="873" spans="1:63" ht="14.25" customHeight="1" x14ac:dyDescent="0.25">
      <c r="A873" s="41"/>
      <c r="B873" s="42"/>
      <c r="C873" s="42"/>
      <c r="D873" s="35"/>
      <c r="E873" s="25"/>
      <c r="F873" s="42"/>
      <c r="G873" s="30"/>
      <c r="H873" s="25"/>
      <c r="I873" s="43"/>
      <c r="J873" s="25"/>
      <c r="K873" s="25"/>
      <c r="L873" s="44"/>
      <c r="M873" s="44"/>
      <c r="N873" s="44"/>
      <c r="O873" s="42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</row>
    <row r="874" spans="1:63" ht="14.25" customHeight="1" x14ac:dyDescent="0.25">
      <c r="A874" s="41"/>
      <c r="B874" s="42"/>
      <c r="C874" s="42"/>
      <c r="D874" s="35"/>
      <c r="E874" s="25"/>
      <c r="F874" s="42"/>
      <c r="G874" s="30"/>
      <c r="H874" s="25"/>
      <c r="I874" s="43"/>
      <c r="J874" s="25"/>
      <c r="K874" s="25"/>
      <c r="L874" s="44"/>
      <c r="M874" s="44"/>
      <c r="N874" s="44"/>
      <c r="O874" s="42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</row>
    <row r="875" spans="1:63" ht="14.25" customHeight="1" x14ac:dyDescent="0.25">
      <c r="A875" s="41"/>
      <c r="B875" s="42"/>
      <c r="C875" s="42"/>
      <c r="D875" s="35"/>
      <c r="E875" s="25"/>
      <c r="F875" s="42"/>
      <c r="G875" s="30"/>
      <c r="H875" s="25"/>
      <c r="I875" s="43"/>
      <c r="J875" s="25"/>
      <c r="K875" s="25"/>
      <c r="L875" s="44"/>
      <c r="M875" s="44"/>
      <c r="N875" s="44"/>
      <c r="O875" s="42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</row>
    <row r="876" spans="1:63" ht="14.25" customHeight="1" x14ac:dyDescent="0.25">
      <c r="A876" s="41"/>
      <c r="B876" s="42"/>
      <c r="C876" s="42"/>
      <c r="D876" s="35"/>
      <c r="E876" s="25"/>
      <c r="F876" s="42"/>
      <c r="G876" s="30"/>
      <c r="H876" s="25"/>
      <c r="I876" s="43"/>
      <c r="J876" s="25"/>
      <c r="K876" s="25"/>
      <c r="L876" s="44"/>
      <c r="M876" s="44"/>
      <c r="N876" s="44"/>
      <c r="O876" s="42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</row>
    <row r="877" spans="1:63" ht="14.25" customHeight="1" x14ac:dyDescent="0.25">
      <c r="A877" s="41"/>
      <c r="B877" s="42"/>
      <c r="C877" s="42"/>
      <c r="D877" s="35"/>
      <c r="E877" s="25"/>
      <c r="F877" s="42"/>
      <c r="G877" s="30"/>
      <c r="H877" s="25"/>
      <c r="I877" s="43"/>
      <c r="J877" s="25"/>
      <c r="K877" s="25"/>
      <c r="L877" s="44"/>
      <c r="M877" s="44"/>
      <c r="N877" s="44"/>
      <c r="O877" s="42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</row>
    <row r="878" spans="1:63" ht="14.25" customHeight="1" x14ac:dyDescent="0.25">
      <c r="A878" s="41"/>
      <c r="B878" s="42"/>
      <c r="C878" s="42"/>
      <c r="D878" s="35"/>
      <c r="E878" s="25"/>
      <c r="F878" s="42"/>
      <c r="G878" s="30"/>
      <c r="H878" s="25"/>
      <c r="I878" s="43"/>
      <c r="J878" s="25"/>
      <c r="K878" s="25"/>
      <c r="L878" s="44"/>
      <c r="M878" s="44"/>
      <c r="N878" s="44"/>
      <c r="O878" s="42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</row>
    <row r="879" spans="1:63" ht="14.25" customHeight="1" x14ac:dyDescent="0.25">
      <c r="A879" s="41"/>
      <c r="B879" s="42"/>
      <c r="C879" s="42"/>
      <c r="D879" s="35"/>
      <c r="E879" s="25"/>
      <c r="F879" s="42"/>
      <c r="G879" s="30"/>
      <c r="H879" s="25"/>
      <c r="I879" s="43"/>
      <c r="J879" s="25"/>
      <c r="K879" s="25"/>
      <c r="L879" s="44"/>
      <c r="M879" s="44"/>
      <c r="N879" s="44"/>
      <c r="O879" s="42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</row>
    <row r="880" spans="1:63" ht="14.25" customHeight="1" x14ac:dyDescent="0.25">
      <c r="A880" s="41"/>
      <c r="B880" s="42"/>
      <c r="C880" s="42"/>
      <c r="D880" s="35"/>
      <c r="E880" s="25"/>
      <c r="F880" s="42"/>
      <c r="G880" s="30"/>
      <c r="H880" s="25"/>
      <c r="I880" s="43"/>
      <c r="J880" s="25"/>
      <c r="K880" s="25"/>
      <c r="L880" s="44"/>
      <c r="M880" s="44"/>
      <c r="N880" s="44"/>
      <c r="O880" s="42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</row>
    <row r="881" spans="1:63" ht="14.25" customHeight="1" x14ac:dyDescent="0.25">
      <c r="A881" s="41"/>
      <c r="B881" s="42"/>
      <c r="C881" s="42"/>
      <c r="D881" s="35"/>
      <c r="E881" s="25"/>
      <c r="F881" s="42"/>
      <c r="G881" s="30"/>
      <c r="H881" s="25"/>
      <c r="I881" s="43"/>
      <c r="J881" s="25"/>
      <c r="K881" s="25"/>
      <c r="L881" s="44"/>
      <c r="M881" s="44"/>
      <c r="N881" s="44"/>
      <c r="O881" s="42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</row>
    <row r="882" spans="1:63" ht="14.25" customHeight="1" x14ac:dyDescent="0.25">
      <c r="A882" s="41"/>
      <c r="B882" s="42"/>
      <c r="C882" s="42"/>
      <c r="D882" s="35"/>
      <c r="E882" s="25"/>
      <c r="F882" s="42"/>
      <c r="G882" s="30"/>
      <c r="H882" s="25"/>
      <c r="I882" s="43"/>
      <c r="J882" s="25"/>
      <c r="K882" s="25"/>
      <c r="L882" s="44"/>
      <c r="M882" s="44"/>
      <c r="N882" s="44"/>
      <c r="O882" s="42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</row>
    <row r="883" spans="1:63" ht="14.25" customHeight="1" x14ac:dyDescent="0.25">
      <c r="A883" s="41"/>
      <c r="B883" s="42"/>
      <c r="C883" s="42"/>
      <c r="D883" s="35"/>
      <c r="E883" s="25"/>
      <c r="F883" s="42"/>
      <c r="G883" s="30"/>
      <c r="H883" s="25"/>
      <c r="I883" s="43"/>
      <c r="J883" s="25"/>
      <c r="K883" s="25"/>
      <c r="L883" s="44"/>
      <c r="M883" s="44"/>
      <c r="N883" s="44"/>
      <c r="O883" s="42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</row>
    <row r="884" spans="1:63" ht="14.25" customHeight="1" x14ac:dyDescent="0.25">
      <c r="A884" s="41"/>
      <c r="B884" s="42"/>
      <c r="C884" s="42"/>
      <c r="D884" s="35"/>
      <c r="E884" s="25"/>
      <c r="F884" s="42"/>
      <c r="G884" s="30"/>
      <c r="H884" s="25"/>
      <c r="I884" s="43"/>
      <c r="J884" s="25"/>
      <c r="K884" s="25"/>
      <c r="L884" s="44"/>
      <c r="M884" s="44"/>
      <c r="N884" s="44"/>
      <c r="O884" s="42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</row>
    <row r="885" spans="1:63" ht="14.25" customHeight="1" x14ac:dyDescent="0.25">
      <c r="A885" s="41"/>
      <c r="B885" s="42"/>
      <c r="C885" s="42"/>
      <c r="D885" s="35"/>
      <c r="E885" s="25"/>
      <c r="F885" s="42"/>
      <c r="G885" s="30"/>
      <c r="H885" s="25"/>
      <c r="I885" s="43"/>
      <c r="J885" s="25"/>
      <c r="K885" s="25"/>
      <c r="L885" s="44"/>
      <c r="M885" s="44"/>
      <c r="N885" s="44"/>
      <c r="O885" s="42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</row>
    <row r="886" spans="1:63" ht="14.25" customHeight="1" x14ac:dyDescent="0.25">
      <c r="A886" s="41"/>
      <c r="B886" s="42"/>
      <c r="C886" s="42"/>
      <c r="D886" s="35"/>
      <c r="E886" s="25"/>
      <c r="F886" s="42"/>
      <c r="G886" s="30"/>
      <c r="H886" s="25"/>
      <c r="I886" s="43"/>
      <c r="J886" s="25"/>
      <c r="K886" s="25"/>
      <c r="L886" s="44"/>
      <c r="M886" s="44"/>
      <c r="N886" s="44"/>
      <c r="O886" s="42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</row>
    <row r="887" spans="1:63" ht="14.25" customHeight="1" x14ac:dyDescent="0.25">
      <c r="A887" s="41"/>
      <c r="B887" s="42"/>
      <c r="C887" s="42"/>
      <c r="D887" s="35"/>
      <c r="E887" s="25"/>
      <c r="F887" s="42"/>
      <c r="G887" s="30"/>
      <c r="H887" s="25"/>
      <c r="I887" s="43"/>
      <c r="J887" s="25"/>
      <c r="K887" s="25"/>
      <c r="L887" s="44"/>
      <c r="M887" s="44"/>
      <c r="N887" s="44"/>
      <c r="O887" s="42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</row>
    <row r="888" spans="1:63" ht="14.25" customHeight="1" x14ac:dyDescent="0.25">
      <c r="A888" s="41"/>
      <c r="B888" s="42"/>
      <c r="C888" s="42"/>
      <c r="D888" s="35"/>
      <c r="E888" s="25"/>
      <c r="F888" s="42"/>
      <c r="G888" s="30"/>
      <c r="H888" s="25"/>
      <c r="I888" s="43"/>
      <c r="J888" s="25"/>
      <c r="K888" s="25"/>
      <c r="L888" s="44"/>
      <c r="M888" s="44"/>
      <c r="N888" s="44"/>
      <c r="O888" s="42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</row>
    <row r="889" spans="1:63" ht="14.25" customHeight="1" x14ac:dyDescent="0.25">
      <c r="A889" s="41"/>
      <c r="B889" s="42"/>
      <c r="C889" s="42"/>
      <c r="D889" s="35"/>
      <c r="E889" s="25"/>
      <c r="F889" s="42"/>
      <c r="G889" s="30"/>
      <c r="H889" s="25"/>
      <c r="I889" s="43"/>
      <c r="J889" s="25"/>
      <c r="K889" s="25"/>
      <c r="L889" s="44"/>
      <c r="M889" s="44"/>
      <c r="N889" s="44"/>
      <c r="O889" s="42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</row>
    <row r="890" spans="1:63" ht="14.25" customHeight="1" x14ac:dyDescent="0.25">
      <c r="A890" s="41"/>
      <c r="B890" s="42"/>
      <c r="C890" s="42"/>
      <c r="D890" s="35"/>
      <c r="E890" s="25"/>
      <c r="F890" s="42"/>
      <c r="G890" s="30"/>
      <c r="H890" s="25"/>
      <c r="I890" s="43"/>
      <c r="J890" s="25"/>
      <c r="K890" s="25"/>
      <c r="L890" s="44"/>
      <c r="M890" s="44"/>
      <c r="N890" s="44"/>
      <c r="O890" s="42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</row>
    <row r="891" spans="1:63" ht="14.25" customHeight="1" x14ac:dyDescent="0.25">
      <c r="A891" s="41"/>
      <c r="B891" s="42"/>
      <c r="C891" s="42"/>
      <c r="D891" s="35"/>
      <c r="E891" s="25"/>
      <c r="F891" s="42"/>
      <c r="G891" s="30"/>
      <c r="H891" s="25"/>
      <c r="I891" s="43"/>
      <c r="J891" s="25"/>
      <c r="K891" s="25"/>
      <c r="L891" s="44"/>
      <c r="M891" s="44"/>
      <c r="N891" s="44"/>
      <c r="O891" s="42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</row>
    <row r="892" spans="1:63" ht="14.25" customHeight="1" x14ac:dyDescent="0.25">
      <c r="A892" s="41"/>
      <c r="B892" s="42"/>
      <c r="C892" s="42"/>
      <c r="D892" s="35"/>
      <c r="E892" s="25"/>
      <c r="F892" s="42"/>
      <c r="G892" s="30"/>
      <c r="H892" s="25"/>
      <c r="I892" s="43"/>
      <c r="J892" s="25"/>
      <c r="K892" s="25"/>
      <c r="L892" s="44"/>
      <c r="M892" s="44"/>
      <c r="N892" s="44"/>
      <c r="O892" s="42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</row>
    <row r="893" spans="1:63" ht="14.25" customHeight="1" x14ac:dyDescent="0.25">
      <c r="A893" s="41"/>
      <c r="B893" s="42"/>
      <c r="C893" s="42"/>
      <c r="D893" s="35"/>
      <c r="E893" s="25"/>
      <c r="F893" s="42"/>
      <c r="G893" s="30"/>
      <c r="H893" s="25"/>
      <c r="I893" s="43"/>
      <c r="J893" s="25"/>
      <c r="K893" s="25"/>
      <c r="L893" s="44"/>
      <c r="M893" s="44"/>
      <c r="N893" s="44"/>
      <c r="O893" s="42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</row>
    <row r="894" spans="1:63" ht="14.25" customHeight="1" x14ac:dyDescent="0.25">
      <c r="A894" s="41"/>
      <c r="B894" s="42"/>
      <c r="C894" s="42"/>
      <c r="D894" s="35"/>
      <c r="E894" s="25"/>
      <c r="F894" s="42"/>
      <c r="G894" s="30"/>
      <c r="H894" s="25"/>
      <c r="I894" s="43"/>
      <c r="J894" s="25"/>
      <c r="K894" s="25"/>
      <c r="L894" s="44"/>
      <c r="M894" s="44"/>
      <c r="N894" s="44"/>
      <c r="O894" s="42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</row>
    <row r="895" spans="1:63" ht="14.25" customHeight="1" x14ac:dyDescent="0.25">
      <c r="A895" s="41"/>
      <c r="B895" s="42"/>
      <c r="C895" s="42"/>
      <c r="D895" s="35"/>
      <c r="E895" s="25"/>
      <c r="F895" s="42"/>
      <c r="G895" s="30"/>
      <c r="H895" s="25"/>
      <c r="I895" s="43"/>
      <c r="J895" s="25"/>
      <c r="K895" s="25"/>
      <c r="L895" s="44"/>
      <c r="M895" s="44"/>
      <c r="N895" s="44"/>
      <c r="O895" s="42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</row>
    <row r="896" spans="1:63" ht="14.25" customHeight="1" x14ac:dyDescent="0.25">
      <c r="A896" s="41"/>
      <c r="B896" s="42"/>
      <c r="C896" s="42"/>
      <c r="D896" s="35"/>
      <c r="E896" s="25"/>
      <c r="F896" s="42"/>
      <c r="G896" s="30"/>
      <c r="H896" s="25"/>
      <c r="I896" s="43"/>
      <c r="J896" s="25"/>
      <c r="K896" s="25"/>
      <c r="L896" s="44"/>
      <c r="M896" s="44"/>
      <c r="N896" s="44"/>
      <c r="O896" s="42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</row>
    <row r="897" spans="1:63" ht="14.25" customHeight="1" x14ac:dyDescent="0.25">
      <c r="A897" s="41"/>
      <c r="B897" s="42"/>
      <c r="C897" s="42"/>
      <c r="D897" s="35"/>
      <c r="E897" s="25"/>
      <c r="F897" s="42"/>
      <c r="G897" s="30"/>
      <c r="H897" s="25"/>
      <c r="I897" s="43"/>
      <c r="J897" s="25"/>
      <c r="K897" s="25"/>
      <c r="L897" s="44"/>
      <c r="M897" s="44"/>
      <c r="N897" s="44"/>
      <c r="O897" s="42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</row>
    <row r="898" spans="1:63" ht="14.25" customHeight="1" x14ac:dyDescent="0.25">
      <c r="A898" s="41"/>
      <c r="B898" s="42"/>
      <c r="C898" s="42"/>
      <c r="D898" s="35"/>
      <c r="E898" s="25"/>
      <c r="F898" s="42"/>
      <c r="G898" s="30"/>
      <c r="H898" s="25"/>
      <c r="I898" s="43"/>
      <c r="J898" s="25"/>
      <c r="K898" s="25"/>
      <c r="L898" s="44"/>
      <c r="M898" s="44"/>
      <c r="N898" s="44"/>
      <c r="O898" s="42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</row>
    <row r="899" spans="1:63" ht="14.25" customHeight="1" x14ac:dyDescent="0.25">
      <c r="A899" s="41"/>
      <c r="B899" s="42"/>
      <c r="C899" s="42"/>
      <c r="D899" s="35"/>
      <c r="E899" s="25"/>
      <c r="F899" s="42"/>
      <c r="G899" s="30"/>
      <c r="H899" s="25"/>
      <c r="I899" s="43"/>
      <c r="J899" s="25"/>
      <c r="K899" s="25"/>
      <c r="L899" s="44"/>
      <c r="M899" s="44"/>
      <c r="N899" s="44"/>
      <c r="O899" s="42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</row>
    <row r="900" spans="1:63" ht="14.25" customHeight="1" x14ac:dyDescent="0.25">
      <c r="A900" s="41"/>
      <c r="B900" s="42"/>
      <c r="C900" s="42"/>
      <c r="D900" s="35"/>
      <c r="E900" s="25"/>
      <c r="F900" s="42"/>
      <c r="G900" s="30"/>
      <c r="H900" s="25"/>
      <c r="I900" s="43"/>
      <c r="J900" s="25"/>
      <c r="K900" s="25"/>
      <c r="L900" s="44"/>
      <c r="M900" s="44"/>
      <c r="N900" s="44"/>
      <c r="O900" s="42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</row>
    <row r="901" spans="1:63" ht="14.25" customHeight="1" x14ac:dyDescent="0.25">
      <c r="A901" s="41"/>
      <c r="B901" s="42"/>
      <c r="C901" s="42"/>
      <c r="D901" s="35"/>
      <c r="E901" s="25"/>
      <c r="F901" s="42"/>
      <c r="G901" s="30"/>
      <c r="H901" s="25"/>
      <c r="I901" s="43"/>
      <c r="J901" s="25"/>
      <c r="K901" s="25"/>
      <c r="L901" s="44"/>
      <c r="M901" s="44"/>
      <c r="N901" s="44"/>
      <c r="O901" s="42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</row>
    <row r="902" spans="1:63" ht="14.25" customHeight="1" x14ac:dyDescent="0.25">
      <c r="A902" s="41"/>
      <c r="B902" s="42"/>
      <c r="C902" s="42"/>
      <c r="D902" s="35"/>
      <c r="E902" s="25"/>
      <c r="F902" s="42"/>
      <c r="G902" s="30"/>
      <c r="H902" s="25"/>
      <c r="I902" s="43"/>
      <c r="J902" s="25"/>
      <c r="K902" s="25"/>
      <c r="L902" s="44"/>
      <c r="M902" s="44"/>
      <c r="N902" s="44"/>
      <c r="O902" s="42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</row>
    <row r="903" spans="1:63" ht="14.25" customHeight="1" x14ac:dyDescent="0.25">
      <c r="A903" s="41"/>
      <c r="B903" s="42"/>
      <c r="C903" s="42"/>
      <c r="D903" s="35"/>
      <c r="E903" s="25"/>
      <c r="F903" s="42"/>
      <c r="G903" s="30"/>
      <c r="H903" s="25"/>
      <c r="I903" s="43"/>
      <c r="J903" s="25"/>
      <c r="K903" s="25"/>
      <c r="L903" s="44"/>
      <c r="M903" s="44"/>
      <c r="N903" s="44"/>
      <c r="O903" s="42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</row>
    <row r="904" spans="1:63" ht="14.25" customHeight="1" x14ac:dyDescent="0.25">
      <c r="A904" s="41"/>
      <c r="B904" s="42"/>
      <c r="C904" s="42"/>
      <c r="D904" s="35"/>
      <c r="E904" s="25"/>
      <c r="F904" s="42"/>
      <c r="G904" s="30"/>
      <c r="H904" s="25"/>
      <c r="I904" s="43"/>
      <c r="J904" s="25"/>
      <c r="K904" s="25"/>
      <c r="L904" s="44"/>
      <c r="M904" s="44"/>
      <c r="N904" s="44"/>
      <c r="O904" s="42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</row>
    <row r="905" spans="1:63" ht="14.25" customHeight="1" x14ac:dyDescent="0.25">
      <c r="A905" s="41"/>
      <c r="B905" s="42"/>
      <c r="C905" s="42"/>
      <c r="D905" s="35"/>
      <c r="E905" s="25"/>
      <c r="F905" s="42"/>
      <c r="G905" s="30"/>
      <c r="H905" s="25"/>
      <c r="I905" s="43"/>
      <c r="J905" s="25"/>
      <c r="K905" s="25"/>
      <c r="L905" s="44"/>
      <c r="M905" s="44"/>
      <c r="N905" s="44"/>
      <c r="O905" s="42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</row>
    <row r="906" spans="1:63" ht="14.25" customHeight="1" x14ac:dyDescent="0.25">
      <c r="A906" s="41"/>
      <c r="B906" s="42"/>
      <c r="C906" s="42"/>
      <c r="D906" s="35"/>
      <c r="E906" s="25"/>
      <c r="F906" s="42"/>
      <c r="G906" s="30"/>
      <c r="H906" s="25"/>
      <c r="I906" s="43"/>
      <c r="J906" s="25"/>
      <c r="K906" s="25"/>
      <c r="L906" s="44"/>
      <c r="M906" s="44"/>
      <c r="N906" s="44"/>
      <c r="O906" s="42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</row>
    <row r="907" spans="1:63" ht="14.25" customHeight="1" x14ac:dyDescent="0.25">
      <c r="A907" s="41"/>
      <c r="B907" s="42"/>
      <c r="C907" s="42"/>
      <c r="D907" s="35"/>
      <c r="E907" s="25"/>
      <c r="F907" s="42"/>
      <c r="G907" s="30"/>
      <c r="H907" s="25"/>
      <c r="I907" s="43"/>
      <c r="J907" s="25"/>
      <c r="K907" s="25"/>
      <c r="L907" s="44"/>
      <c r="M907" s="44"/>
      <c r="N907" s="44"/>
      <c r="O907" s="42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</row>
    <row r="908" spans="1:63" ht="14.25" customHeight="1" x14ac:dyDescent="0.25">
      <c r="A908" s="41"/>
      <c r="B908" s="42"/>
      <c r="C908" s="42"/>
      <c r="D908" s="35"/>
      <c r="E908" s="25"/>
      <c r="F908" s="42"/>
      <c r="G908" s="30"/>
      <c r="H908" s="25"/>
      <c r="I908" s="43"/>
      <c r="J908" s="25"/>
      <c r="K908" s="25"/>
      <c r="L908" s="44"/>
      <c r="M908" s="44"/>
      <c r="N908" s="44"/>
      <c r="O908" s="42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</row>
    <row r="909" spans="1:63" ht="14.25" customHeight="1" x14ac:dyDescent="0.25">
      <c r="A909" s="41"/>
      <c r="B909" s="42"/>
      <c r="C909" s="42"/>
      <c r="D909" s="35"/>
      <c r="E909" s="25"/>
      <c r="F909" s="42"/>
      <c r="G909" s="30"/>
      <c r="H909" s="25"/>
      <c r="I909" s="43"/>
      <c r="J909" s="25"/>
      <c r="K909" s="25"/>
      <c r="L909" s="44"/>
      <c r="M909" s="44"/>
      <c r="N909" s="44"/>
      <c r="O909" s="42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</row>
    <row r="910" spans="1:63" ht="14.25" customHeight="1" x14ac:dyDescent="0.25">
      <c r="A910" s="41"/>
      <c r="B910" s="42"/>
      <c r="C910" s="42"/>
      <c r="D910" s="35"/>
      <c r="E910" s="25"/>
      <c r="F910" s="42"/>
      <c r="G910" s="30"/>
      <c r="H910" s="25"/>
      <c r="I910" s="43"/>
      <c r="J910" s="25"/>
      <c r="K910" s="25"/>
      <c r="L910" s="44"/>
      <c r="M910" s="44"/>
      <c r="N910" s="44"/>
      <c r="O910" s="42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</row>
    <row r="911" spans="1:63" ht="14.25" customHeight="1" x14ac:dyDescent="0.25">
      <c r="A911" s="41"/>
      <c r="B911" s="42"/>
      <c r="C911" s="42"/>
      <c r="D911" s="35"/>
      <c r="E911" s="25"/>
      <c r="F911" s="42"/>
      <c r="G911" s="30"/>
      <c r="H911" s="25"/>
      <c r="I911" s="43"/>
      <c r="J911" s="25"/>
      <c r="K911" s="25"/>
      <c r="L911" s="44"/>
      <c r="M911" s="44"/>
      <c r="N911" s="44"/>
      <c r="O911" s="42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</row>
    <row r="912" spans="1:63" ht="14.25" customHeight="1" x14ac:dyDescent="0.25">
      <c r="A912" s="41"/>
      <c r="B912" s="42"/>
      <c r="C912" s="42"/>
      <c r="D912" s="35"/>
      <c r="E912" s="25"/>
      <c r="F912" s="42"/>
      <c r="G912" s="30"/>
      <c r="H912" s="25"/>
      <c r="I912" s="43"/>
      <c r="J912" s="25"/>
      <c r="K912" s="25"/>
      <c r="L912" s="44"/>
      <c r="M912" s="44"/>
      <c r="N912" s="44"/>
      <c r="O912" s="42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</row>
    <row r="913" spans="1:63" ht="14.25" customHeight="1" x14ac:dyDescent="0.25">
      <c r="A913" s="41"/>
      <c r="B913" s="42"/>
      <c r="C913" s="42"/>
      <c r="D913" s="35"/>
      <c r="E913" s="25"/>
      <c r="F913" s="42"/>
      <c r="G913" s="30"/>
      <c r="H913" s="25"/>
      <c r="I913" s="43"/>
      <c r="J913" s="25"/>
      <c r="K913" s="25"/>
      <c r="L913" s="44"/>
      <c r="M913" s="44"/>
      <c r="N913" s="44"/>
      <c r="O913" s="42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</row>
    <row r="914" spans="1:63" ht="14.25" customHeight="1" x14ac:dyDescent="0.25">
      <c r="A914" s="41"/>
      <c r="B914" s="42"/>
      <c r="C914" s="42"/>
      <c r="D914" s="35"/>
      <c r="E914" s="25"/>
      <c r="F914" s="42"/>
      <c r="G914" s="30"/>
      <c r="H914" s="25"/>
      <c r="I914" s="43"/>
      <c r="J914" s="25"/>
      <c r="K914" s="25"/>
      <c r="L914" s="44"/>
      <c r="M914" s="44"/>
      <c r="N914" s="44"/>
      <c r="O914" s="42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</row>
    <row r="915" spans="1:63" ht="14.25" customHeight="1" x14ac:dyDescent="0.25">
      <c r="A915" s="41"/>
      <c r="B915" s="42"/>
      <c r="C915" s="42"/>
      <c r="D915" s="35"/>
      <c r="E915" s="25"/>
      <c r="F915" s="42"/>
      <c r="G915" s="30"/>
      <c r="H915" s="25"/>
      <c r="I915" s="43"/>
      <c r="J915" s="25"/>
      <c r="K915" s="25"/>
      <c r="L915" s="44"/>
      <c r="M915" s="44"/>
      <c r="N915" s="44"/>
      <c r="O915" s="42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</row>
    <row r="916" spans="1:63" ht="14.25" customHeight="1" x14ac:dyDescent="0.25">
      <c r="A916" s="41"/>
      <c r="B916" s="42"/>
      <c r="C916" s="42"/>
      <c r="D916" s="35"/>
      <c r="E916" s="25"/>
      <c r="F916" s="42"/>
      <c r="G916" s="30"/>
      <c r="H916" s="25"/>
      <c r="I916" s="43"/>
      <c r="J916" s="25"/>
      <c r="K916" s="25"/>
      <c r="L916" s="44"/>
      <c r="M916" s="44"/>
      <c r="N916" s="44"/>
      <c r="O916" s="42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</row>
    <row r="917" spans="1:63" ht="14.25" customHeight="1" x14ac:dyDescent="0.25">
      <c r="A917" s="41"/>
      <c r="B917" s="42"/>
      <c r="C917" s="42"/>
      <c r="D917" s="35"/>
      <c r="E917" s="25"/>
      <c r="F917" s="42"/>
      <c r="G917" s="30"/>
      <c r="H917" s="25"/>
      <c r="I917" s="43"/>
      <c r="J917" s="25"/>
      <c r="K917" s="25"/>
      <c r="L917" s="44"/>
      <c r="M917" s="44"/>
      <c r="N917" s="44"/>
      <c r="O917" s="42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</row>
    <row r="918" spans="1:63" ht="14.25" customHeight="1" x14ac:dyDescent="0.25">
      <c r="A918" s="41"/>
      <c r="B918" s="42"/>
      <c r="C918" s="42"/>
      <c r="D918" s="35"/>
      <c r="E918" s="25"/>
      <c r="F918" s="42"/>
      <c r="G918" s="30"/>
      <c r="H918" s="25"/>
      <c r="I918" s="43"/>
      <c r="J918" s="25"/>
      <c r="K918" s="25"/>
      <c r="L918" s="44"/>
      <c r="M918" s="44"/>
      <c r="N918" s="44"/>
      <c r="O918" s="42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</row>
    <row r="919" spans="1:63" ht="14.25" customHeight="1" x14ac:dyDescent="0.25">
      <c r="A919" s="41"/>
      <c r="B919" s="42"/>
      <c r="C919" s="42"/>
      <c r="D919" s="35"/>
      <c r="E919" s="25"/>
      <c r="F919" s="42"/>
      <c r="G919" s="30"/>
      <c r="H919" s="25"/>
      <c r="I919" s="43"/>
      <c r="J919" s="25"/>
      <c r="K919" s="25"/>
      <c r="L919" s="44"/>
      <c r="M919" s="44"/>
      <c r="N919" s="44"/>
      <c r="O919" s="42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</row>
    <row r="920" spans="1:63" ht="14.25" customHeight="1" x14ac:dyDescent="0.25">
      <c r="A920" s="41"/>
      <c r="B920" s="42"/>
      <c r="C920" s="42"/>
      <c r="D920" s="35"/>
      <c r="E920" s="25"/>
      <c r="F920" s="42"/>
      <c r="G920" s="30"/>
      <c r="H920" s="25"/>
      <c r="I920" s="43"/>
      <c r="J920" s="25"/>
      <c r="K920" s="25"/>
      <c r="L920" s="44"/>
      <c r="M920" s="44"/>
      <c r="N920" s="44"/>
      <c r="O920" s="42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</row>
    <row r="921" spans="1:63" ht="14.25" customHeight="1" x14ac:dyDescent="0.25">
      <c r="A921" s="41"/>
      <c r="B921" s="42"/>
      <c r="C921" s="42"/>
      <c r="D921" s="35"/>
      <c r="E921" s="25"/>
      <c r="F921" s="42"/>
      <c r="G921" s="30"/>
      <c r="H921" s="25"/>
      <c r="I921" s="43"/>
      <c r="J921" s="25"/>
      <c r="K921" s="25"/>
      <c r="L921" s="44"/>
      <c r="M921" s="44"/>
      <c r="N921" s="44"/>
      <c r="O921" s="42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</row>
    <row r="922" spans="1:63" ht="14.25" customHeight="1" x14ac:dyDescent="0.25">
      <c r="A922" s="41"/>
      <c r="B922" s="42"/>
      <c r="C922" s="42"/>
      <c r="D922" s="35"/>
      <c r="E922" s="25"/>
      <c r="F922" s="42"/>
      <c r="G922" s="30"/>
      <c r="H922" s="25"/>
      <c r="I922" s="43"/>
      <c r="J922" s="25"/>
      <c r="K922" s="25"/>
      <c r="L922" s="44"/>
      <c r="M922" s="44"/>
      <c r="N922" s="44"/>
      <c r="O922" s="42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</row>
    <row r="923" spans="1:63" ht="14.25" customHeight="1" x14ac:dyDescent="0.25">
      <c r="A923" s="41"/>
      <c r="B923" s="42"/>
      <c r="C923" s="42"/>
      <c r="D923" s="35"/>
      <c r="E923" s="25"/>
      <c r="F923" s="42"/>
      <c r="G923" s="30"/>
      <c r="H923" s="25"/>
      <c r="I923" s="43"/>
      <c r="J923" s="25"/>
      <c r="K923" s="25"/>
      <c r="L923" s="44"/>
      <c r="M923" s="44"/>
      <c r="N923" s="44"/>
      <c r="O923" s="42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</row>
    <row r="924" spans="1:63" ht="14.25" customHeight="1" x14ac:dyDescent="0.25">
      <c r="A924" s="41"/>
      <c r="B924" s="42"/>
      <c r="C924" s="42"/>
      <c r="D924" s="35"/>
      <c r="E924" s="25"/>
      <c r="F924" s="42"/>
      <c r="G924" s="30"/>
      <c r="H924" s="25"/>
      <c r="I924" s="43"/>
      <c r="J924" s="25"/>
      <c r="K924" s="25"/>
      <c r="L924" s="44"/>
      <c r="M924" s="44"/>
      <c r="N924" s="44"/>
      <c r="O924" s="42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</row>
    <row r="925" spans="1:63" ht="14.25" customHeight="1" x14ac:dyDescent="0.25">
      <c r="A925" s="41"/>
      <c r="B925" s="42"/>
      <c r="C925" s="42"/>
      <c r="D925" s="35"/>
      <c r="E925" s="25"/>
      <c r="F925" s="42"/>
      <c r="G925" s="30"/>
      <c r="H925" s="25"/>
      <c r="I925" s="43"/>
      <c r="J925" s="25"/>
      <c r="K925" s="25"/>
      <c r="L925" s="44"/>
      <c r="M925" s="44"/>
      <c r="N925" s="44"/>
      <c r="O925" s="42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</row>
    <row r="926" spans="1:63" ht="14.25" customHeight="1" x14ac:dyDescent="0.25">
      <c r="A926" s="41"/>
      <c r="B926" s="42"/>
      <c r="C926" s="42"/>
      <c r="D926" s="35"/>
      <c r="E926" s="25"/>
      <c r="F926" s="42"/>
      <c r="G926" s="30"/>
      <c r="H926" s="25"/>
      <c r="I926" s="43"/>
      <c r="J926" s="25"/>
      <c r="K926" s="25"/>
      <c r="L926" s="44"/>
      <c r="M926" s="44"/>
      <c r="N926" s="44"/>
      <c r="O926" s="42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</row>
    <row r="927" spans="1:63" ht="14.25" customHeight="1" x14ac:dyDescent="0.25">
      <c r="A927" s="41"/>
      <c r="B927" s="42"/>
      <c r="C927" s="42"/>
      <c r="D927" s="35"/>
      <c r="E927" s="25"/>
      <c r="F927" s="42"/>
      <c r="G927" s="30"/>
      <c r="H927" s="25"/>
      <c r="I927" s="43"/>
      <c r="J927" s="25"/>
      <c r="K927" s="25"/>
      <c r="L927" s="44"/>
      <c r="M927" s="44"/>
      <c r="N927" s="44"/>
      <c r="O927" s="42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</row>
    <row r="928" spans="1:63" ht="14.25" customHeight="1" x14ac:dyDescent="0.25">
      <c r="A928" s="41"/>
      <c r="B928" s="42"/>
      <c r="C928" s="42"/>
      <c r="D928" s="35"/>
      <c r="E928" s="25"/>
      <c r="F928" s="42"/>
      <c r="G928" s="30"/>
      <c r="H928" s="25"/>
      <c r="I928" s="43"/>
      <c r="J928" s="25"/>
      <c r="K928" s="25"/>
      <c r="L928" s="44"/>
      <c r="M928" s="44"/>
      <c r="N928" s="44"/>
      <c r="O928" s="42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</row>
    <row r="929" spans="1:63" ht="14.25" customHeight="1" x14ac:dyDescent="0.25">
      <c r="A929" s="41"/>
      <c r="B929" s="42"/>
      <c r="C929" s="42"/>
      <c r="D929" s="35"/>
      <c r="E929" s="25"/>
      <c r="F929" s="42"/>
      <c r="G929" s="30"/>
      <c r="H929" s="25"/>
      <c r="I929" s="43"/>
      <c r="J929" s="25"/>
      <c r="K929" s="25"/>
      <c r="L929" s="44"/>
      <c r="M929" s="44"/>
      <c r="N929" s="44"/>
      <c r="O929" s="42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</row>
    <row r="930" spans="1:63" ht="14.25" customHeight="1" x14ac:dyDescent="0.25">
      <c r="A930" s="41"/>
      <c r="B930" s="42"/>
      <c r="C930" s="42"/>
      <c r="D930" s="35"/>
      <c r="E930" s="25"/>
      <c r="F930" s="42"/>
      <c r="G930" s="30"/>
      <c r="H930" s="25"/>
      <c r="I930" s="43"/>
      <c r="J930" s="25"/>
      <c r="K930" s="25"/>
      <c r="L930" s="44"/>
      <c r="M930" s="44"/>
      <c r="N930" s="44"/>
      <c r="O930" s="42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</row>
    <row r="931" spans="1:63" ht="14.25" customHeight="1" x14ac:dyDescent="0.25">
      <c r="A931" s="41"/>
      <c r="B931" s="42"/>
      <c r="C931" s="42"/>
      <c r="D931" s="35"/>
      <c r="E931" s="25"/>
      <c r="F931" s="42"/>
      <c r="G931" s="30"/>
      <c r="H931" s="25"/>
      <c r="I931" s="43"/>
      <c r="J931" s="25"/>
      <c r="K931" s="25"/>
      <c r="L931" s="44"/>
      <c r="M931" s="44"/>
      <c r="N931" s="44"/>
      <c r="O931" s="42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</row>
    <row r="932" spans="1:63" ht="14.25" customHeight="1" x14ac:dyDescent="0.25">
      <c r="A932" s="41"/>
      <c r="B932" s="42"/>
      <c r="C932" s="42"/>
      <c r="D932" s="35"/>
      <c r="E932" s="25"/>
      <c r="F932" s="42"/>
      <c r="G932" s="30"/>
      <c r="H932" s="25"/>
      <c r="I932" s="43"/>
      <c r="J932" s="25"/>
      <c r="K932" s="25"/>
      <c r="L932" s="44"/>
      <c r="M932" s="44"/>
      <c r="N932" s="44"/>
      <c r="O932" s="42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</row>
    <row r="933" spans="1:63" ht="14.25" customHeight="1" x14ac:dyDescent="0.25">
      <c r="A933" s="41"/>
      <c r="B933" s="42"/>
      <c r="C933" s="42"/>
      <c r="D933" s="35"/>
      <c r="E933" s="25"/>
      <c r="F933" s="42"/>
      <c r="G933" s="30"/>
      <c r="H933" s="25"/>
      <c r="I933" s="43"/>
      <c r="J933" s="25"/>
      <c r="K933" s="25"/>
      <c r="L933" s="44"/>
      <c r="M933" s="44"/>
      <c r="N933" s="44"/>
      <c r="O933" s="42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</row>
    <row r="934" spans="1:63" ht="14.25" customHeight="1" x14ac:dyDescent="0.25">
      <c r="A934" s="41"/>
      <c r="B934" s="42"/>
      <c r="C934" s="42"/>
      <c r="D934" s="35"/>
      <c r="E934" s="25"/>
      <c r="F934" s="42"/>
      <c r="G934" s="30"/>
      <c r="H934" s="25"/>
      <c r="I934" s="43"/>
      <c r="J934" s="25"/>
      <c r="K934" s="25"/>
      <c r="L934" s="44"/>
      <c r="M934" s="44"/>
      <c r="N934" s="44"/>
      <c r="O934" s="42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</row>
    <row r="935" spans="1:63" ht="14.25" customHeight="1" x14ac:dyDescent="0.25">
      <c r="A935" s="41"/>
      <c r="B935" s="42"/>
      <c r="C935" s="42"/>
      <c r="D935" s="35"/>
      <c r="E935" s="25"/>
      <c r="F935" s="42"/>
      <c r="G935" s="30"/>
      <c r="H935" s="25"/>
      <c r="I935" s="43"/>
      <c r="J935" s="25"/>
      <c r="K935" s="25"/>
      <c r="L935" s="44"/>
      <c r="M935" s="44"/>
      <c r="N935" s="44"/>
      <c r="O935" s="42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</row>
    <row r="936" spans="1:63" ht="14.25" customHeight="1" x14ac:dyDescent="0.25">
      <c r="A936" s="41"/>
      <c r="B936" s="42"/>
      <c r="C936" s="42"/>
      <c r="D936" s="35"/>
      <c r="E936" s="25"/>
      <c r="F936" s="42"/>
      <c r="G936" s="30"/>
      <c r="H936" s="25"/>
      <c r="I936" s="43"/>
      <c r="J936" s="25"/>
      <c r="K936" s="25"/>
      <c r="L936" s="44"/>
      <c r="M936" s="44"/>
      <c r="N936" s="44"/>
      <c r="O936" s="42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</row>
    <row r="937" spans="1:63" ht="14.25" customHeight="1" x14ac:dyDescent="0.25">
      <c r="A937" s="41"/>
      <c r="B937" s="42"/>
      <c r="C937" s="42"/>
      <c r="D937" s="35"/>
      <c r="E937" s="25"/>
      <c r="F937" s="42"/>
      <c r="G937" s="30"/>
      <c r="H937" s="25"/>
      <c r="I937" s="43"/>
      <c r="J937" s="25"/>
      <c r="K937" s="25"/>
      <c r="L937" s="44"/>
      <c r="M937" s="44"/>
      <c r="N937" s="44"/>
      <c r="O937" s="42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</row>
    <row r="938" spans="1:63" ht="14.25" customHeight="1" x14ac:dyDescent="0.25">
      <c r="A938" s="41"/>
      <c r="B938" s="42"/>
      <c r="C938" s="42"/>
      <c r="D938" s="35"/>
      <c r="E938" s="25"/>
      <c r="F938" s="42"/>
      <c r="G938" s="30"/>
      <c r="H938" s="25"/>
      <c r="I938" s="43"/>
      <c r="J938" s="25"/>
      <c r="K938" s="25"/>
      <c r="L938" s="44"/>
      <c r="M938" s="44"/>
      <c r="N938" s="44"/>
      <c r="O938" s="42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</row>
    <row r="939" spans="1:63" ht="14.25" customHeight="1" x14ac:dyDescent="0.25">
      <c r="A939" s="41"/>
      <c r="B939" s="42"/>
      <c r="C939" s="42"/>
      <c r="D939" s="35"/>
      <c r="E939" s="25"/>
      <c r="F939" s="42"/>
      <c r="G939" s="30"/>
      <c r="H939" s="25"/>
      <c r="I939" s="43"/>
      <c r="J939" s="25"/>
      <c r="K939" s="25"/>
      <c r="L939" s="44"/>
      <c r="M939" s="44"/>
      <c r="N939" s="44"/>
      <c r="O939" s="42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</row>
    <row r="940" spans="1:63" ht="14.25" customHeight="1" x14ac:dyDescent="0.25">
      <c r="A940" s="41"/>
      <c r="B940" s="42"/>
      <c r="C940" s="42"/>
      <c r="D940" s="35"/>
      <c r="E940" s="25"/>
      <c r="F940" s="42"/>
      <c r="G940" s="30"/>
      <c r="H940" s="25"/>
      <c r="I940" s="43"/>
      <c r="J940" s="25"/>
      <c r="K940" s="25"/>
      <c r="L940" s="44"/>
      <c r="M940" s="44"/>
      <c r="N940" s="44"/>
      <c r="O940" s="42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</row>
    <row r="941" spans="1:63" ht="14.25" customHeight="1" x14ac:dyDescent="0.25">
      <c r="A941" s="41"/>
      <c r="B941" s="42"/>
      <c r="C941" s="42"/>
      <c r="D941" s="35"/>
      <c r="E941" s="25"/>
      <c r="F941" s="42"/>
      <c r="G941" s="30"/>
      <c r="H941" s="25"/>
      <c r="I941" s="43"/>
      <c r="J941" s="25"/>
      <c r="K941" s="25"/>
      <c r="L941" s="44"/>
      <c r="M941" s="44"/>
      <c r="N941" s="44"/>
      <c r="O941" s="42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</row>
    <row r="942" spans="1:63" ht="14.25" customHeight="1" x14ac:dyDescent="0.25">
      <c r="A942" s="41"/>
      <c r="B942" s="42"/>
      <c r="C942" s="42"/>
      <c r="D942" s="35"/>
      <c r="E942" s="25"/>
      <c r="F942" s="42"/>
      <c r="G942" s="30"/>
      <c r="H942" s="25"/>
      <c r="I942" s="43"/>
      <c r="J942" s="25"/>
      <c r="K942" s="25"/>
      <c r="L942" s="44"/>
      <c r="M942" s="44"/>
      <c r="N942" s="44"/>
      <c r="O942" s="42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</row>
    <row r="943" spans="1:63" ht="14.25" customHeight="1" x14ac:dyDescent="0.25">
      <c r="A943" s="41"/>
      <c r="B943" s="42"/>
      <c r="C943" s="42"/>
      <c r="D943" s="35"/>
      <c r="E943" s="25"/>
      <c r="F943" s="42"/>
      <c r="G943" s="30"/>
      <c r="H943" s="25"/>
      <c r="I943" s="43"/>
      <c r="J943" s="25"/>
      <c r="K943" s="25"/>
      <c r="L943" s="44"/>
      <c r="M943" s="44"/>
      <c r="N943" s="44"/>
      <c r="O943" s="42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</row>
    <row r="944" spans="1:63" ht="14.25" customHeight="1" x14ac:dyDescent="0.25">
      <c r="A944" s="41"/>
      <c r="B944" s="42"/>
      <c r="C944" s="42"/>
      <c r="D944" s="35"/>
      <c r="E944" s="25"/>
      <c r="F944" s="42"/>
      <c r="G944" s="30"/>
      <c r="H944" s="25"/>
      <c r="I944" s="43"/>
      <c r="J944" s="25"/>
      <c r="K944" s="25"/>
      <c r="L944" s="44"/>
      <c r="M944" s="44"/>
      <c r="N944" s="44"/>
      <c r="O944" s="42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</row>
    <row r="945" spans="1:63" ht="14.25" customHeight="1" x14ac:dyDescent="0.25">
      <c r="A945" s="41"/>
      <c r="B945" s="42"/>
      <c r="C945" s="42"/>
      <c r="D945" s="35"/>
      <c r="E945" s="25"/>
      <c r="F945" s="42"/>
      <c r="G945" s="30"/>
      <c r="H945" s="25"/>
      <c r="I945" s="43"/>
      <c r="J945" s="25"/>
      <c r="K945" s="25"/>
      <c r="L945" s="44"/>
      <c r="M945" s="44"/>
      <c r="N945" s="44"/>
      <c r="O945" s="42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</row>
    <row r="946" spans="1:63" ht="14.25" customHeight="1" x14ac:dyDescent="0.25">
      <c r="A946" s="41"/>
      <c r="B946" s="42"/>
      <c r="C946" s="42"/>
      <c r="D946" s="35"/>
      <c r="E946" s="25"/>
      <c r="F946" s="42"/>
      <c r="G946" s="30"/>
      <c r="H946" s="25"/>
      <c r="I946" s="43"/>
      <c r="J946" s="25"/>
      <c r="K946" s="25"/>
      <c r="L946" s="44"/>
      <c r="M946" s="44"/>
      <c r="N946" s="44"/>
      <c r="O946" s="42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</row>
    <row r="947" spans="1:63" ht="14.25" customHeight="1" x14ac:dyDescent="0.25">
      <c r="A947" s="41"/>
      <c r="B947" s="42"/>
      <c r="C947" s="42"/>
      <c r="D947" s="35"/>
      <c r="E947" s="25"/>
      <c r="F947" s="42"/>
      <c r="G947" s="30"/>
      <c r="H947" s="25"/>
      <c r="I947" s="43"/>
      <c r="J947" s="25"/>
      <c r="K947" s="25"/>
      <c r="L947" s="44"/>
      <c r="M947" s="44"/>
      <c r="N947" s="44"/>
      <c r="O947" s="42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</row>
    <row r="948" spans="1:63" ht="14.25" customHeight="1" x14ac:dyDescent="0.25">
      <c r="A948" s="41"/>
      <c r="B948" s="42"/>
      <c r="C948" s="42"/>
      <c r="D948" s="35"/>
      <c r="E948" s="25"/>
      <c r="F948" s="42"/>
      <c r="G948" s="30"/>
      <c r="H948" s="25"/>
      <c r="I948" s="43"/>
      <c r="J948" s="25"/>
      <c r="K948" s="25"/>
      <c r="L948" s="44"/>
      <c r="M948" s="44"/>
      <c r="N948" s="44"/>
      <c r="O948" s="42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</row>
    <row r="949" spans="1:63" ht="14.25" customHeight="1" x14ac:dyDescent="0.25">
      <c r="A949" s="41"/>
      <c r="B949" s="42"/>
      <c r="C949" s="42"/>
      <c r="D949" s="35"/>
      <c r="E949" s="25"/>
      <c r="F949" s="42"/>
      <c r="G949" s="30"/>
      <c r="H949" s="25"/>
      <c r="I949" s="43"/>
      <c r="J949" s="25"/>
      <c r="K949" s="25"/>
      <c r="L949" s="44"/>
      <c r="M949" s="44"/>
      <c r="N949" s="44"/>
      <c r="O949" s="42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</row>
    <row r="950" spans="1:63" ht="14.25" customHeight="1" x14ac:dyDescent="0.25">
      <c r="A950" s="41"/>
      <c r="B950" s="42"/>
      <c r="C950" s="42"/>
      <c r="D950" s="35"/>
      <c r="E950" s="25"/>
      <c r="F950" s="42"/>
      <c r="G950" s="30"/>
      <c r="H950" s="25"/>
      <c r="I950" s="43"/>
      <c r="J950" s="25"/>
      <c r="K950" s="25"/>
      <c r="L950" s="44"/>
      <c r="M950" s="44"/>
      <c r="N950" s="44"/>
      <c r="O950" s="42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</row>
    <row r="951" spans="1:63" ht="14.25" customHeight="1" x14ac:dyDescent="0.25">
      <c r="A951" s="41"/>
      <c r="B951" s="42"/>
      <c r="C951" s="42"/>
      <c r="D951" s="35"/>
      <c r="E951" s="25"/>
      <c r="F951" s="42"/>
      <c r="G951" s="30"/>
      <c r="H951" s="25"/>
      <c r="I951" s="43"/>
      <c r="J951" s="25"/>
      <c r="K951" s="25"/>
      <c r="L951" s="44"/>
      <c r="M951" s="44"/>
      <c r="N951" s="44"/>
      <c r="O951" s="42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</row>
    <row r="952" spans="1:63" ht="14.25" customHeight="1" x14ac:dyDescent="0.25">
      <c r="A952" s="41"/>
      <c r="B952" s="42"/>
      <c r="C952" s="42"/>
      <c r="D952" s="35"/>
      <c r="E952" s="25"/>
      <c r="F952" s="42"/>
      <c r="G952" s="30"/>
      <c r="H952" s="25"/>
      <c r="I952" s="43"/>
      <c r="J952" s="25"/>
      <c r="K952" s="25"/>
      <c r="L952" s="44"/>
      <c r="M952" s="44"/>
      <c r="N952" s="44"/>
      <c r="O952" s="42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</row>
    <row r="953" spans="1:63" ht="14.25" customHeight="1" x14ac:dyDescent="0.25">
      <c r="A953" s="41"/>
      <c r="B953" s="42"/>
      <c r="C953" s="42"/>
      <c r="D953" s="35"/>
      <c r="E953" s="25"/>
      <c r="F953" s="42"/>
      <c r="G953" s="30"/>
      <c r="H953" s="25"/>
      <c r="I953" s="43"/>
      <c r="J953" s="25"/>
      <c r="K953" s="25"/>
      <c r="L953" s="44"/>
      <c r="M953" s="44"/>
      <c r="N953" s="44"/>
      <c r="O953" s="42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</row>
    <row r="954" spans="1:63" ht="14.25" customHeight="1" x14ac:dyDescent="0.25">
      <c r="A954" s="41"/>
      <c r="B954" s="42"/>
      <c r="C954" s="42"/>
      <c r="D954" s="35"/>
      <c r="E954" s="25"/>
      <c r="F954" s="42"/>
      <c r="G954" s="30"/>
      <c r="H954" s="25"/>
      <c r="I954" s="43"/>
      <c r="J954" s="25"/>
      <c r="K954" s="25"/>
      <c r="L954" s="44"/>
      <c r="M954" s="44"/>
      <c r="N954" s="44"/>
      <c r="O954" s="42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</row>
    <row r="955" spans="1:63" ht="14.25" customHeight="1" x14ac:dyDescent="0.25">
      <c r="A955" s="41"/>
      <c r="B955" s="42"/>
      <c r="C955" s="42"/>
      <c r="D955" s="35"/>
      <c r="E955" s="25"/>
      <c r="F955" s="42"/>
      <c r="G955" s="30"/>
      <c r="H955" s="25"/>
      <c r="I955" s="43"/>
      <c r="J955" s="25"/>
      <c r="K955" s="25"/>
      <c r="L955" s="44"/>
      <c r="M955" s="44"/>
      <c r="N955" s="44"/>
      <c r="O955" s="42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</row>
    <row r="956" spans="1:63" ht="14.25" customHeight="1" x14ac:dyDescent="0.25">
      <c r="A956" s="41"/>
      <c r="B956" s="42"/>
      <c r="C956" s="42"/>
      <c r="D956" s="35"/>
      <c r="E956" s="25"/>
      <c r="F956" s="42"/>
      <c r="G956" s="30"/>
      <c r="H956" s="25"/>
      <c r="I956" s="43"/>
      <c r="J956" s="25"/>
      <c r="K956" s="25"/>
      <c r="L956" s="44"/>
      <c r="M956" s="44"/>
      <c r="N956" s="44"/>
      <c r="O956" s="42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</row>
    <row r="957" spans="1:63" ht="14.25" customHeight="1" x14ac:dyDescent="0.25">
      <c r="A957" s="41"/>
      <c r="B957" s="42"/>
      <c r="C957" s="42"/>
      <c r="D957" s="35"/>
      <c r="E957" s="25"/>
      <c r="F957" s="42"/>
      <c r="G957" s="30"/>
      <c r="H957" s="25"/>
      <c r="I957" s="43"/>
      <c r="J957" s="25"/>
      <c r="K957" s="25"/>
      <c r="L957" s="44"/>
      <c r="M957" s="44"/>
      <c r="N957" s="44"/>
      <c r="O957" s="42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</row>
    <row r="958" spans="1:63" ht="14.25" customHeight="1" x14ac:dyDescent="0.25">
      <c r="A958" s="41"/>
      <c r="B958" s="42"/>
      <c r="C958" s="42"/>
      <c r="D958" s="35"/>
      <c r="E958" s="25"/>
      <c r="F958" s="42"/>
      <c r="G958" s="30"/>
      <c r="H958" s="25"/>
      <c r="I958" s="43"/>
      <c r="J958" s="25"/>
      <c r="K958" s="25"/>
      <c r="L958" s="44"/>
      <c r="M958" s="44"/>
      <c r="N958" s="44"/>
      <c r="O958" s="42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</row>
    <row r="959" spans="1:63" ht="14.25" customHeight="1" x14ac:dyDescent="0.25">
      <c r="A959" s="41"/>
      <c r="B959" s="42"/>
      <c r="C959" s="42"/>
      <c r="D959" s="35"/>
      <c r="E959" s="25"/>
      <c r="F959" s="42"/>
      <c r="G959" s="30"/>
      <c r="H959" s="25"/>
      <c r="I959" s="43"/>
      <c r="J959" s="25"/>
      <c r="K959" s="25"/>
      <c r="L959" s="44"/>
      <c r="M959" s="44"/>
      <c r="N959" s="44"/>
      <c r="O959" s="42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</row>
    <row r="960" spans="1:63" ht="14.25" customHeight="1" x14ac:dyDescent="0.25">
      <c r="A960" s="41"/>
      <c r="B960" s="42"/>
      <c r="C960" s="42"/>
      <c r="D960" s="35"/>
      <c r="E960" s="25"/>
      <c r="F960" s="42"/>
      <c r="G960" s="30"/>
      <c r="H960" s="25"/>
      <c r="I960" s="43"/>
      <c r="J960" s="25"/>
      <c r="K960" s="25"/>
      <c r="L960" s="44"/>
      <c r="M960" s="44"/>
      <c r="N960" s="44"/>
      <c r="O960" s="42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</row>
    <row r="961" spans="1:63" ht="14.25" customHeight="1" x14ac:dyDescent="0.25">
      <c r="A961" s="41"/>
      <c r="B961" s="42"/>
      <c r="C961" s="42"/>
      <c r="D961" s="35"/>
      <c r="E961" s="25"/>
      <c r="F961" s="42"/>
      <c r="G961" s="30"/>
      <c r="H961" s="25"/>
      <c r="I961" s="43"/>
      <c r="J961" s="25"/>
      <c r="K961" s="25"/>
      <c r="L961" s="44"/>
      <c r="M961" s="44"/>
      <c r="N961" s="44"/>
      <c r="O961" s="42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</row>
    <row r="962" spans="1:63" ht="14.25" customHeight="1" x14ac:dyDescent="0.25">
      <c r="A962" s="41"/>
      <c r="B962" s="42"/>
      <c r="C962" s="42"/>
      <c r="D962" s="35"/>
      <c r="E962" s="25"/>
      <c r="F962" s="42"/>
      <c r="G962" s="30"/>
      <c r="H962" s="25"/>
      <c r="I962" s="43"/>
      <c r="J962" s="25"/>
      <c r="K962" s="25"/>
      <c r="L962" s="44"/>
      <c r="M962" s="44"/>
      <c r="N962" s="44"/>
      <c r="O962" s="42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</row>
    <row r="963" spans="1:63" ht="14.25" customHeight="1" x14ac:dyDescent="0.25">
      <c r="A963" s="41"/>
      <c r="B963" s="42"/>
      <c r="C963" s="42"/>
      <c r="D963" s="35"/>
      <c r="E963" s="25"/>
      <c r="F963" s="42"/>
      <c r="G963" s="30"/>
      <c r="H963" s="25"/>
      <c r="I963" s="43"/>
      <c r="J963" s="25"/>
      <c r="K963" s="25"/>
      <c r="L963" s="44"/>
      <c r="M963" s="44"/>
      <c r="N963" s="44"/>
      <c r="O963" s="42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</row>
    <row r="964" spans="1:63" ht="14.25" customHeight="1" x14ac:dyDescent="0.25">
      <c r="A964" s="41"/>
      <c r="B964" s="42"/>
      <c r="C964" s="42"/>
      <c r="D964" s="35"/>
      <c r="E964" s="25"/>
      <c r="F964" s="42"/>
      <c r="G964" s="30"/>
      <c r="H964" s="25"/>
      <c r="I964" s="43"/>
      <c r="J964" s="25"/>
      <c r="K964" s="25"/>
      <c r="L964" s="44"/>
      <c r="M964" s="44"/>
      <c r="N964" s="44"/>
      <c r="O964" s="42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</row>
    <row r="965" spans="1:63" ht="14.25" customHeight="1" x14ac:dyDescent="0.25">
      <c r="A965" s="41"/>
      <c r="B965" s="42"/>
      <c r="C965" s="42"/>
      <c r="D965" s="35"/>
      <c r="E965" s="25"/>
      <c r="F965" s="42"/>
      <c r="G965" s="30"/>
      <c r="H965" s="25"/>
      <c r="I965" s="43"/>
      <c r="J965" s="25"/>
      <c r="K965" s="25"/>
      <c r="L965" s="44"/>
      <c r="M965" s="44"/>
      <c r="N965" s="44"/>
      <c r="O965" s="42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</row>
    <row r="966" spans="1:63" ht="14.25" customHeight="1" x14ac:dyDescent="0.25">
      <c r="A966" s="41"/>
      <c r="B966" s="42"/>
      <c r="C966" s="42"/>
      <c r="D966" s="35"/>
      <c r="E966" s="25"/>
      <c r="F966" s="42"/>
      <c r="G966" s="30"/>
      <c r="H966" s="25"/>
      <c r="I966" s="43"/>
      <c r="J966" s="25"/>
      <c r="K966" s="25"/>
      <c r="L966" s="44"/>
      <c r="M966" s="44"/>
      <c r="N966" s="44"/>
      <c r="O966" s="42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</row>
    <row r="967" spans="1:63" ht="14.25" customHeight="1" x14ac:dyDescent="0.25">
      <c r="A967" s="41"/>
      <c r="B967" s="42"/>
      <c r="C967" s="42"/>
      <c r="D967" s="35"/>
      <c r="E967" s="25"/>
      <c r="F967" s="42"/>
      <c r="G967" s="30"/>
      <c r="H967" s="25"/>
      <c r="I967" s="43"/>
      <c r="J967" s="25"/>
      <c r="K967" s="25"/>
      <c r="L967" s="44"/>
      <c r="M967" s="44"/>
      <c r="N967" s="44"/>
      <c r="O967" s="42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</row>
    <row r="968" spans="1:63" ht="14.25" customHeight="1" x14ac:dyDescent="0.25">
      <c r="A968" s="41"/>
      <c r="B968" s="42"/>
      <c r="C968" s="42"/>
      <c r="D968" s="35"/>
      <c r="E968" s="25"/>
      <c r="F968" s="42"/>
      <c r="G968" s="30"/>
      <c r="H968" s="25"/>
      <c r="I968" s="43"/>
      <c r="J968" s="25"/>
      <c r="K968" s="25"/>
      <c r="L968" s="44"/>
      <c r="M968" s="44"/>
      <c r="N968" s="44"/>
      <c r="O968" s="42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</row>
    <row r="969" spans="1:63" ht="14.25" customHeight="1" x14ac:dyDescent="0.25">
      <c r="A969" s="41"/>
      <c r="B969" s="42"/>
      <c r="C969" s="42"/>
      <c r="D969" s="35"/>
      <c r="E969" s="25"/>
      <c r="F969" s="42"/>
      <c r="G969" s="30"/>
      <c r="H969" s="25"/>
      <c r="I969" s="43"/>
      <c r="J969" s="25"/>
      <c r="K969" s="25"/>
      <c r="L969" s="44"/>
      <c r="M969" s="44"/>
      <c r="N969" s="44"/>
      <c r="O969" s="42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</row>
    <row r="970" spans="1:63" ht="14.25" customHeight="1" x14ac:dyDescent="0.25">
      <c r="A970" s="41"/>
      <c r="B970" s="42"/>
      <c r="C970" s="42"/>
      <c r="D970" s="35"/>
      <c r="E970" s="25"/>
      <c r="F970" s="42"/>
      <c r="G970" s="30"/>
      <c r="H970" s="25"/>
      <c r="I970" s="43"/>
      <c r="J970" s="25"/>
      <c r="K970" s="25"/>
      <c r="L970" s="44"/>
      <c r="M970" s="44"/>
      <c r="N970" s="44"/>
      <c r="O970" s="42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</row>
    <row r="971" spans="1:63" ht="14.25" customHeight="1" x14ac:dyDescent="0.25">
      <c r="A971" s="41"/>
      <c r="B971" s="42"/>
      <c r="C971" s="42"/>
      <c r="D971" s="35"/>
      <c r="E971" s="25"/>
      <c r="F971" s="42"/>
      <c r="G971" s="30"/>
      <c r="H971" s="25"/>
      <c r="I971" s="43"/>
      <c r="J971" s="25"/>
      <c r="K971" s="25"/>
      <c r="L971" s="44"/>
      <c r="M971" s="44"/>
      <c r="N971" s="44"/>
      <c r="O971" s="42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</row>
    <row r="972" spans="1:63" ht="14.25" customHeight="1" x14ac:dyDescent="0.25">
      <c r="A972" s="41"/>
      <c r="B972" s="42"/>
      <c r="C972" s="42"/>
      <c r="D972" s="35"/>
      <c r="E972" s="25"/>
      <c r="F972" s="42"/>
      <c r="G972" s="30"/>
      <c r="H972" s="25"/>
      <c r="I972" s="43"/>
      <c r="J972" s="25"/>
      <c r="K972" s="25"/>
      <c r="L972" s="44"/>
      <c r="M972" s="44"/>
      <c r="N972" s="44"/>
      <c r="O972" s="42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</row>
    <row r="973" spans="1:63" ht="14.25" customHeight="1" x14ac:dyDescent="0.25">
      <c r="A973" s="41"/>
      <c r="B973" s="42"/>
      <c r="C973" s="42"/>
      <c r="D973" s="35"/>
      <c r="E973" s="25"/>
      <c r="F973" s="42"/>
      <c r="G973" s="30"/>
      <c r="H973" s="25"/>
      <c r="I973" s="43"/>
      <c r="J973" s="25"/>
      <c r="K973" s="25"/>
      <c r="L973" s="44"/>
      <c r="M973" s="44"/>
      <c r="N973" s="44"/>
      <c r="O973" s="42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</row>
    <row r="974" spans="1:63" ht="14.25" customHeight="1" x14ac:dyDescent="0.25">
      <c r="A974" s="41"/>
      <c r="B974" s="42"/>
      <c r="C974" s="42"/>
      <c r="D974" s="35"/>
      <c r="E974" s="25"/>
      <c r="F974" s="42"/>
      <c r="G974" s="30"/>
      <c r="H974" s="25"/>
      <c r="I974" s="43"/>
      <c r="J974" s="25"/>
      <c r="K974" s="25"/>
      <c r="L974" s="44"/>
      <c r="M974" s="44"/>
      <c r="N974" s="44"/>
      <c r="O974" s="42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</row>
    <row r="975" spans="1:63" ht="14.25" customHeight="1" x14ac:dyDescent="0.25">
      <c r="A975" s="41"/>
      <c r="B975" s="42"/>
      <c r="C975" s="42"/>
      <c r="D975" s="35"/>
      <c r="E975" s="25"/>
      <c r="F975" s="42"/>
      <c r="G975" s="30"/>
      <c r="H975" s="25"/>
      <c r="I975" s="43"/>
      <c r="J975" s="25"/>
      <c r="K975" s="25"/>
      <c r="L975" s="44"/>
      <c r="M975" s="44"/>
      <c r="N975" s="44"/>
      <c r="O975" s="42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</row>
    <row r="976" spans="1:63" ht="14.25" customHeight="1" x14ac:dyDescent="0.25">
      <c r="A976" s="41"/>
      <c r="B976" s="42"/>
      <c r="C976" s="42"/>
      <c r="D976" s="35"/>
      <c r="E976" s="25"/>
      <c r="F976" s="42"/>
      <c r="G976" s="30"/>
      <c r="H976" s="25"/>
      <c r="I976" s="43"/>
      <c r="J976" s="25"/>
      <c r="K976" s="25"/>
      <c r="L976" s="44"/>
      <c r="M976" s="44"/>
      <c r="N976" s="44"/>
      <c r="O976" s="42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</row>
    <row r="977" spans="1:63" ht="14.25" customHeight="1" x14ac:dyDescent="0.25">
      <c r="A977" s="41"/>
      <c r="B977" s="42"/>
      <c r="C977" s="42"/>
      <c r="D977" s="35"/>
      <c r="E977" s="25"/>
      <c r="F977" s="42"/>
      <c r="G977" s="30"/>
      <c r="H977" s="25"/>
      <c r="I977" s="43"/>
      <c r="J977" s="25"/>
      <c r="K977" s="25"/>
      <c r="L977" s="44"/>
      <c r="M977" s="44"/>
      <c r="N977" s="44"/>
      <c r="O977" s="42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</row>
    <row r="978" spans="1:63" ht="14.25" customHeight="1" x14ac:dyDescent="0.25">
      <c r="A978" s="41"/>
      <c r="B978" s="42"/>
      <c r="C978" s="42"/>
      <c r="D978" s="35"/>
      <c r="E978" s="25"/>
      <c r="F978" s="42"/>
      <c r="G978" s="30"/>
      <c r="H978" s="25"/>
      <c r="I978" s="43"/>
      <c r="J978" s="25"/>
      <c r="K978" s="25"/>
      <c r="L978" s="44"/>
      <c r="M978" s="44"/>
      <c r="N978" s="44"/>
      <c r="O978" s="42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</row>
    <row r="979" spans="1:63" ht="14.25" customHeight="1" x14ac:dyDescent="0.25">
      <c r="A979" s="41"/>
      <c r="B979" s="42"/>
      <c r="C979" s="42"/>
      <c r="D979" s="35"/>
      <c r="E979" s="25"/>
      <c r="F979" s="42"/>
      <c r="G979" s="30"/>
      <c r="H979" s="25"/>
      <c r="I979" s="43"/>
      <c r="J979" s="25"/>
      <c r="K979" s="25"/>
      <c r="L979" s="44"/>
      <c r="M979" s="44"/>
      <c r="N979" s="44"/>
      <c r="O979" s="42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</row>
    <row r="980" spans="1:63" ht="14.25" customHeight="1" x14ac:dyDescent="0.25">
      <c r="A980" s="41"/>
      <c r="B980" s="42"/>
      <c r="C980" s="42"/>
      <c r="D980" s="35"/>
      <c r="E980" s="25"/>
      <c r="F980" s="42"/>
      <c r="G980" s="30"/>
      <c r="H980" s="25"/>
      <c r="I980" s="43"/>
      <c r="J980" s="25"/>
      <c r="K980" s="25"/>
      <c r="L980" s="44"/>
      <c r="M980" s="44"/>
      <c r="N980" s="44"/>
      <c r="O980" s="42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</row>
    <row r="981" spans="1:63" ht="14.25" customHeight="1" x14ac:dyDescent="0.25">
      <c r="A981" s="41"/>
      <c r="B981" s="42"/>
      <c r="C981" s="42"/>
      <c r="D981" s="35"/>
      <c r="E981" s="25"/>
      <c r="F981" s="42"/>
      <c r="G981" s="30"/>
      <c r="H981" s="25"/>
      <c r="I981" s="43"/>
      <c r="J981" s="25"/>
      <c r="K981" s="25"/>
      <c r="L981" s="44"/>
      <c r="M981" s="44"/>
      <c r="N981" s="44"/>
      <c r="O981" s="42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</row>
    <row r="982" spans="1:63" ht="14.25" customHeight="1" x14ac:dyDescent="0.25">
      <c r="A982" s="41"/>
      <c r="B982" s="42"/>
      <c r="C982" s="42"/>
      <c r="D982" s="35"/>
      <c r="E982" s="25"/>
      <c r="F982" s="42"/>
      <c r="G982" s="30"/>
      <c r="H982" s="25"/>
      <c r="I982" s="43"/>
      <c r="J982" s="25"/>
      <c r="K982" s="25"/>
      <c r="L982" s="44"/>
      <c r="M982" s="44"/>
      <c r="N982" s="44"/>
      <c r="O982" s="42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</row>
    <row r="983" spans="1:63" ht="14.25" customHeight="1" x14ac:dyDescent="0.25">
      <c r="A983" s="41"/>
      <c r="B983" s="42"/>
      <c r="C983" s="42"/>
      <c r="D983" s="35"/>
      <c r="E983" s="25"/>
      <c r="F983" s="42"/>
      <c r="G983" s="30"/>
      <c r="H983" s="25"/>
      <c r="I983" s="43"/>
      <c r="J983" s="25"/>
      <c r="K983" s="25"/>
      <c r="L983" s="44"/>
      <c r="M983" s="44"/>
      <c r="N983" s="44"/>
      <c r="O983" s="42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</row>
    <row r="984" spans="1:63" ht="14.25" customHeight="1" x14ac:dyDescent="0.25">
      <c r="A984" s="41"/>
      <c r="B984" s="42"/>
      <c r="C984" s="42"/>
      <c r="D984" s="35"/>
      <c r="E984" s="25"/>
      <c r="F984" s="42"/>
      <c r="G984" s="30"/>
      <c r="H984" s="25"/>
      <c r="I984" s="43"/>
      <c r="J984" s="25"/>
      <c r="K984" s="25"/>
      <c r="L984" s="44"/>
      <c r="M984" s="44"/>
      <c r="N984" s="44"/>
      <c r="O984" s="42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</row>
    <row r="985" spans="1:63" ht="14.25" customHeight="1" x14ac:dyDescent="0.25">
      <c r="A985" s="41"/>
      <c r="B985" s="42"/>
      <c r="C985" s="42"/>
      <c r="D985" s="35"/>
      <c r="E985" s="25"/>
      <c r="F985" s="42"/>
      <c r="G985" s="30"/>
      <c r="H985" s="25"/>
      <c r="I985" s="43"/>
      <c r="J985" s="25"/>
      <c r="K985" s="25"/>
      <c r="L985" s="44"/>
      <c r="M985" s="44"/>
      <c r="N985" s="44"/>
      <c r="O985" s="42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</row>
    <row r="986" spans="1:63" ht="14.25" customHeight="1" x14ac:dyDescent="0.25">
      <c r="A986" s="41"/>
      <c r="B986" s="42"/>
      <c r="C986" s="42"/>
      <c r="D986" s="35"/>
      <c r="E986" s="25"/>
      <c r="F986" s="42"/>
      <c r="G986" s="30"/>
      <c r="H986" s="25"/>
      <c r="I986" s="43"/>
      <c r="J986" s="25"/>
      <c r="K986" s="25"/>
      <c r="L986" s="44"/>
      <c r="M986" s="44"/>
      <c r="N986" s="44"/>
      <c r="O986" s="42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</row>
    <row r="987" spans="1:63" ht="14.25" customHeight="1" x14ac:dyDescent="0.25">
      <c r="A987" s="41"/>
      <c r="B987" s="42"/>
      <c r="C987" s="42"/>
      <c r="D987" s="35"/>
      <c r="E987" s="25"/>
      <c r="F987" s="42"/>
      <c r="G987" s="30"/>
      <c r="H987" s="25"/>
      <c r="I987" s="43"/>
      <c r="J987" s="25"/>
      <c r="K987" s="25"/>
      <c r="L987" s="44"/>
      <c r="M987" s="44"/>
      <c r="N987" s="44"/>
      <c r="O987" s="42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</row>
    <row r="988" spans="1:63" ht="14.25" customHeight="1" x14ac:dyDescent="0.25">
      <c r="A988" s="41"/>
      <c r="B988" s="42"/>
      <c r="C988" s="42"/>
      <c r="D988" s="35"/>
      <c r="E988" s="25"/>
      <c r="F988" s="42"/>
      <c r="G988" s="30"/>
      <c r="H988" s="25"/>
      <c r="I988" s="43"/>
      <c r="J988" s="25"/>
      <c r="K988" s="25"/>
      <c r="L988" s="44"/>
      <c r="M988" s="44"/>
      <c r="N988" s="44"/>
      <c r="O988" s="42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</row>
    <row r="989" spans="1:63" ht="14.25" customHeight="1" x14ac:dyDescent="0.25">
      <c r="A989" s="41"/>
      <c r="B989" s="42"/>
      <c r="C989" s="42"/>
      <c r="D989" s="35"/>
      <c r="E989" s="25"/>
      <c r="F989" s="42"/>
      <c r="G989" s="30"/>
      <c r="H989" s="25"/>
      <c r="I989" s="43"/>
      <c r="J989" s="25"/>
      <c r="K989" s="25"/>
      <c r="L989" s="44"/>
      <c r="M989" s="44"/>
      <c r="N989" s="44"/>
      <c r="O989" s="42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</row>
    <row r="990" spans="1:63" ht="14.25" customHeight="1" x14ac:dyDescent="0.25">
      <c r="A990" s="41"/>
      <c r="B990" s="42"/>
      <c r="C990" s="42"/>
      <c r="D990" s="35"/>
      <c r="E990" s="25"/>
      <c r="F990" s="42"/>
      <c r="G990" s="30"/>
      <c r="H990" s="25"/>
      <c r="I990" s="43"/>
      <c r="J990" s="25"/>
      <c r="K990" s="25"/>
      <c r="L990" s="44"/>
      <c r="M990" s="44"/>
      <c r="N990" s="44"/>
      <c r="O990" s="42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</row>
    <row r="991" spans="1:63" ht="14.25" customHeight="1" x14ac:dyDescent="0.25">
      <c r="A991" s="41"/>
      <c r="B991" s="42"/>
      <c r="C991" s="42"/>
      <c r="D991" s="35"/>
      <c r="E991" s="25"/>
      <c r="F991" s="42"/>
      <c r="G991" s="30"/>
      <c r="H991" s="25"/>
      <c r="I991" s="43"/>
      <c r="J991" s="25"/>
      <c r="K991" s="25"/>
      <c r="L991" s="44"/>
      <c r="M991" s="44"/>
      <c r="N991" s="44"/>
      <c r="O991" s="42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</row>
    <row r="992" spans="1:63" ht="14.25" customHeight="1" x14ac:dyDescent="0.25">
      <c r="A992" s="41"/>
      <c r="B992" s="42"/>
      <c r="C992" s="42"/>
      <c r="D992" s="35"/>
      <c r="E992" s="25"/>
      <c r="F992" s="42"/>
      <c r="G992" s="30"/>
      <c r="H992" s="25"/>
      <c r="I992" s="43"/>
      <c r="J992" s="25"/>
      <c r="K992" s="25"/>
      <c r="L992" s="44"/>
      <c r="M992" s="44"/>
      <c r="N992" s="44"/>
      <c r="O992" s="42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</row>
    <row r="993" spans="1:63" ht="14.25" customHeight="1" x14ac:dyDescent="0.25">
      <c r="A993" s="41"/>
      <c r="B993" s="42"/>
      <c r="C993" s="42"/>
      <c r="D993" s="35"/>
      <c r="E993" s="25"/>
      <c r="F993" s="42"/>
      <c r="G993" s="30"/>
      <c r="H993" s="25"/>
      <c r="I993" s="43"/>
      <c r="J993" s="25"/>
      <c r="K993" s="25"/>
      <c r="L993" s="44"/>
      <c r="M993" s="44"/>
      <c r="N993" s="44"/>
      <c r="O993" s="42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</row>
    <row r="994" spans="1:63" ht="14.25" customHeight="1" x14ac:dyDescent="0.25">
      <c r="A994" s="41"/>
      <c r="B994" s="42"/>
      <c r="C994" s="42"/>
      <c r="D994" s="35"/>
      <c r="E994" s="25"/>
      <c r="F994" s="42"/>
      <c r="G994" s="30"/>
      <c r="H994" s="25"/>
      <c r="I994" s="43"/>
      <c r="J994" s="25"/>
      <c r="K994" s="25"/>
      <c r="L994" s="44"/>
      <c r="M994" s="44"/>
      <c r="N994" s="44"/>
      <c r="O994" s="42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</row>
    <row r="995" spans="1:63" ht="14.25" customHeight="1" x14ac:dyDescent="0.25">
      <c r="A995" s="41"/>
      <c r="B995" s="42"/>
      <c r="C995" s="42"/>
      <c r="D995" s="35"/>
      <c r="E995" s="25"/>
      <c r="F995" s="42"/>
      <c r="G995" s="30"/>
      <c r="H995" s="25"/>
      <c r="I995" s="43"/>
      <c r="J995" s="25"/>
      <c r="K995" s="25"/>
      <c r="L995" s="44"/>
      <c r="M995" s="44"/>
      <c r="N995" s="44"/>
      <c r="O995" s="42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</row>
    <row r="996" spans="1:63" ht="14.25" customHeight="1" x14ac:dyDescent="0.25">
      <c r="A996" s="41"/>
      <c r="B996" s="42"/>
      <c r="C996" s="42"/>
      <c r="D996" s="35"/>
      <c r="E996" s="25"/>
      <c r="F996" s="42"/>
      <c r="G996" s="30"/>
      <c r="H996" s="25"/>
      <c r="I996" s="43"/>
      <c r="J996" s="25"/>
      <c r="K996" s="25"/>
      <c r="L996" s="44"/>
      <c r="M996" s="44"/>
      <c r="N996" s="44"/>
      <c r="O996" s="42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</row>
    <row r="997" spans="1:63" ht="14.25" customHeight="1" x14ac:dyDescent="0.25">
      <c r="A997" s="41"/>
      <c r="B997" s="42"/>
      <c r="C997" s="42"/>
      <c r="D997" s="35"/>
      <c r="E997" s="25"/>
      <c r="F997" s="42"/>
      <c r="G997" s="30"/>
      <c r="H997" s="25"/>
      <c r="I997" s="43"/>
      <c r="J997" s="25"/>
      <c r="K997" s="25"/>
      <c r="L997" s="44"/>
      <c r="M997" s="44"/>
      <c r="N997" s="44"/>
      <c r="O997" s="42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</row>
    <row r="998" spans="1:63" ht="14.25" customHeight="1" x14ac:dyDescent="0.25">
      <c r="A998" s="41"/>
      <c r="B998" s="42"/>
      <c r="C998" s="42"/>
      <c r="D998" s="35"/>
      <c r="E998" s="25"/>
      <c r="F998" s="42"/>
      <c r="G998" s="30"/>
      <c r="H998" s="25"/>
      <c r="I998" s="43"/>
      <c r="J998" s="25"/>
      <c r="K998" s="25"/>
      <c r="L998" s="44"/>
      <c r="M998" s="44"/>
      <c r="N998" s="44"/>
      <c r="O998" s="42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</row>
    <row r="999" spans="1:63" ht="14.25" customHeight="1" x14ac:dyDescent="0.25">
      <c r="A999" s="41"/>
      <c r="B999" s="42"/>
      <c r="C999" s="42"/>
      <c r="D999" s="35"/>
      <c r="E999" s="25"/>
      <c r="F999" s="42"/>
      <c r="G999" s="30"/>
      <c r="H999" s="25"/>
      <c r="I999" s="43"/>
      <c r="J999" s="25"/>
      <c r="K999" s="25"/>
      <c r="L999" s="44"/>
      <c r="M999" s="44"/>
      <c r="N999" s="44"/>
      <c r="O999" s="42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</row>
    <row r="1000" spans="1:63" ht="14.25" customHeight="1" x14ac:dyDescent="0.25">
      <c r="A1000" s="41"/>
      <c r="B1000" s="42"/>
      <c r="C1000" s="42"/>
      <c r="D1000" s="35"/>
      <c r="E1000" s="25"/>
      <c r="F1000" s="42"/>
      <c r="G1000" s="30"/>
      <c r="H1000" s="25"/>
      <c r="I1000" s="43"/>
      <c r="J1000" s="25"/>
      <c r="K1000" s="25"/>
      <c r="L1000" s="44"/>
      <c r="M1000" s="44"/>
      <c r="N1000" s="44"/>
      <c r="O1000" s="42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</row>
  </sheetData>
  <mergeCells count="30">
    <mergeCell ref="B9:C9"/>
    <mergeCell ref="D9:E9"/>
    <mergeCell ref="F26:F32"/>
    <mergeCell ref="F35:F69"/>
    <mergeCell ref="D5:E5"/>
    <mergeCell ref="F5:F18"/>
    <mergeCell ref="D6:E6"/>
    <mergeCell ref="D7:E7"/>
    <mergeCell ref="D8:E8"/>
    <mergeCell ref="B21:N21"/>
    <mergeCell ref="B22:N22"/>
    <mergeCell ref="D11:E11"/>
    <mergeCell ref="D12:E12"/>
    <mergeCell ref="BH24:BK24"/>
    <mergeCell ref="B23:N23"/>
    <mergeCell ref="B24:N24"/>
    <mergeCell ref="P24:S24"/>
    <mergeCell ref="T24:W24"/>
    <mergeCell ref="X24:AA24"/>
    <mergeCell ref="AB24:AE24"/>
    <mergeCell ref="AF24:AI24"/>
    <mergeCell ref="AJ24:AM24"/>
    <mergeCell ref="AN24:AQ24"/>
    <mergeCell ref="AR24:AU24"/>
    <mergeCell ref="P15:Q16"/>
    <mergeCell ref="AZ19:BG19"/>
    <mergeCell ref="B20:N20"/>
    <mergeCell ref="AV24:AY24"/>
    <mergeCell ref="AZ24:BC24"/>
    <mergeCell ref="BD24:BG24"/>
  </mergeCells>
  <conditionalFormatting sqref="D11:D12">
    <cfRule type="cellIs" dxfId="1" priority="1" operator="equal">
      <formula>"FALSE"</formula>
    </cfRule>
  </conditionalFormatting>
  <conditionalFormatting sqref="D11:D12">
    <cfRule type="cellIs" dxfId="0" priority="2" operator="equal">
      <formula>"TRUE"</formula>
    </cfRule>
  </conditionalFormatting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900-000000000000}">
          <x14:formula1>
            <xm:f>Settings!$F$2:$F$3</xm:f>
          </x14:formula1>
          <xm:sqref>D9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7CAAC"/>
  </sheetPr>
  <dimension ref="A1:AO1000"/>
  <sheetViews>
    <sheetView workbookViewId="0"/>
  </sheetViews>
  <sheetFormatPr defaultColWidth="12.59765625" defaultRowHeight="15" customHeight="1" x14ac:dyDescent="0.25"/>
  <cols>
    <col min="1" max="1" width="16.09765625" customWidth="1"/>
    <col min="2" max="2" width="2.3984375" customWidth="1"/>
    <col min="3" max="3" width="8.19921875" customWidth="1"/>
    <col min="4" max="4" width="11.69921875" customWidth="1"/>
    <col min="5" max="5" width="20.5" customWidth="1"/>
    <col min="6" max="6" width="11.5" customWidth="1"/>
    <col min="7" max="7" width="2.59765625" customWidth="1"/>
    <col min="8" max="30" width="9.3984375" customWidth="1"/>
    <col min="31" max="41" width="7.59765625" customWidth="1"/>
  </cols>
  <sheetData>
    <row r="1" spans="1:41" ht="14.4" x14ac:dyDescent="0.3">
      <c r="A1" s="1"/>
      <c r="B1" s="102" t="s">
        <v>2339</v>
      </c>
      <c r="C1" s="1"/>
      <c r="D1" s="1"/>
      <c r="E1" s="103" t="s">
        <v>2392</v>
      </c>
      <c r="F1" s="104" t="s">
        <v>2339</v>
      </c>
      <c r="G1" s="1"/>
      <c r="H1" s="105" t="e">
        <f t="shared" ref="H1:O1" ca="1" si="0">SUM(H5:H33)</f>
        <v>#REF!</v>
      </c>
      <c r="I1" s="105" t="e">
        <f t="shared" ca="1" si="0"/>
        <v>#REF!</v>
      </c>
      <c r="J1" s="105" t="e">
        <f t="shared" ca="1" si="0"/>
        <v>#REF!</v>
      </c>
      <c r="K1" s="105" t="e">
        <f t="shared" ca="1" si="0"/>
        <v>#REF!</v>
      </c>
      <c r="L1" s="105" t="e">
        <f t="shared" ca="1" si="0"/>
        <v>#REF!</v>
      </c>
      <c r="M1" s="105" t="e">
        <f t="shared" ca="1" si="0"/>
        <v>#REF!</v>
      </c>
      <c r="N1" s="105" t="e">
        <f t="shared" ca="1" si="0"/>
        <v>#REF!</v>
      </c>
      <c r="O1" s="105" t="e">
        <f t="shared" ca="1" si="0"/>
        <v>#REF!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ht="14.4" x14ac:dyDescent="0.3">
      <c r="A2" s="1"/>
      <c r="B2" s="102" t="s">
        <v>2337</v>
      </c>
      <c r="C2" s="1"/>
      <c r="D2" s="1"/>
      <c r="E2" s="1"/>
      <c r="F2" s="102" t="str">
        <f>SUBSTITUTE(ADDRESS(1,MATCH($F$1,Voorbeeld!4:4,0),4),"1","")&amp;":"&amp;SUBSTITUTE(ADDRESS(1,MATCH($F$1,Voorbeeld!4:4,0),4),"1","")</f>
        <v>N:N</v>
      </c>
      <c r="G2" s="1"/>
      <c r="H2" s="106"/>
      <c r="I2" s="106"/>
      <c r="J2" s="106"/>
      <c r="K2" s="106"/>
      <c r="L2" s="106"/>
      <c r="M2" s="106"/>
      <c r="N2" s="106"/>
      <c r="O2" s="106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ht="14.4" x14ac:dyDescent="0.3">
      <c r="A3" s="107" t="s">
        <v>2393</v>
      </c>
      <c r="B3" s="108" t="s">
        <v>2338</v>
      </c>
      <c r="C3" s="109" t="s">
        <v>2394</v>
      </c>
      <c r="D3" s="109" t="s">
        <v>2395</v>
      </c>
      <c r="E3" s="109" t="s">
        <v>2396</v>
      </c>
      <c r="F3" s="109" t="s">
        <v>2397</v>
      </c>
      <c r="G3" s="106"/>
      <c r="H3" s="103">
        <v>4101</v>
      </c>
      <c r="I3" s="103">
        <v>4102</v>
      </c>
      <c r="J3" s="103">
        <v>4103</v>
      </c>
      <c r="K3" s="103">
        <v>4104</v>
      </c>
      <c r="L3" s="103">
        <v>4199</v>
      </c>
      <c r="M3" s="103">
        <v>5065</v>
      </c>
      <c r="N3" s="103">
        <v>5067</v>
      </c>
      <c r="O3" s="103">
        <v>8001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</row>
    <row r="4" spans="1:41" ht="14.4" x14ac:dyDescent="0.3">
      <c r="A4" s="1"/>
      <c r="B4" s="1"/>
      <c r="C4" s="133"/>
      <c r="D4" s="122"/>
      <c r="E4" s="122"/>
      <c r="F4" s="119"/>
      <c r="G4" s="10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ht="14.4" x14ac:dyDescent="0.3">
      <c r="A5" s="2" t="s">
        <v>2325</v>
      </c>
      <c r="B5" s="1"/>
      <c r="C5" s="2">
        <v>1</v>
      </c>
      <c r="D5" s="110" t="s">
        <v>2398</v>
      </c>
      <c r="E5" s="110" t="e">
        <f t="shared" ref="E5:E13" ca="1" si="1">INDIRECT("'"&amp;D5&amp;"'!D3")</f>
        <v>#REF!</v>
      </c>
      <c r="F5" s="104" t="b">
        <f t="shared" ref="F5:F33" si="2">IFERROR(IF(D5="","",IF(MATCH(D5,A:A,0)&gt;0,"")),TRUE)</f>
        <v>1</v>
      </c>
      <c r="G5" s="1"/>
      <c r="H5" s="111" t="e">
        <f t="shared" ref="H5:AO5" ca="1" si="3">IF(AND($F5=TRUE,H$3&gt;0),SUMIFS(INDIRECT("'"&amp;$D5&amp;"'!"&amp;$F$2),INDIRECT("'"&amp;$D5&amp;"'!$I:$I"),"="&amp;H$3),"")</f>
        <v>#REF!</v>
      </c>
      <c r="I5" s="111" t="e">
        <f t="shared" ca="1" si="3"/>
        <v>#REF!</v>
      </c>
      <c r="J5" s="111" t="e">
        <f t="shared" ca="1" si="3"/>
        <v>#REF!</v>
      </c>
      <c r="K5" s="111" t="e">
        <f t="shared" ca="1" si="3"/>
        <v>#REF!</v>
      </c>
      <c r="L5" s="111" t="e">
        <f t="shared" ca="1" si="3"/>
        <v>#REF!</v>
      </c>
      <c r="M5" s="111" t="e">
        <f t="shared" ca="1" si="3"/>
        <v>#REF!</v>
      </c>
      <c r="N5" s="111" t="e">
        <f t="shared" ca="1" si="3"/>
        <v>#REF!</v>
      </c>
      <c r="O5" s="111" t="e">
        <f t="shared" ca="1" si="3"/>
        <v>#REF!</v>
      </c>
      <c r="P5" s="111" t="str">
        <f t="shared" ca="1" si="3"/>
        <v/>
      </c>
      <c r="Q5" s="111" t="str">
        <f t="shared" ca="1" si="3"/>
        <v/>
      </c>
      <c r="R5" s="111" t="str">
        <f t="shared" ca="1" si="3"/>
        <v/>
      </c>
      <c r="S5" s="111" t="str">
        <f t="shared" ca="1" si="3"/>
        <v/>
      </c>
      <c r="T5" s="111" t="str">
        <f t="shared" ca="1" si="3"/>
        <v/>
      </c>
      <c r="U5" s="111" t="str">
        <f t="shared" ca="1" si="3"/>
        <v/>
      </c>
      <c r="V5" s="111" t="str">
        <f t="shared" ca="1" si="3"/>
        <v/>
      </c>
      <c r="W5" s="111" t="str">
        <f t="shared" ca="1" si="3"/>
        <v/>
      </c>
      <c r="X5" s="111" t="str">
        <f t="shared" ca="1" si="3"/>
        <v/>
      </c>
      <c r="Y5" s="111" t="str">
        <f t="shared" ca="1" si="3"/>
        <v/>
      </c>
      <c r="Z5" s="111" t="str">
        <f t="shared" ca="1" si="3"/>
        <v/>
      </c>
      <c r="AA5" s="111" t="str">
        <f t="shared" ca="1" si="3"/>
        <v/>
      </c>
      <c r="AB5" s="111" t="str">
        <f t="shared" ca="1" si="3"/>
        <v/>
      </c>
      <c r="AC5" s="111" t="str">
        <f t="shared" ca="1" si="3"/>
        <v/>
      </c>
      <c r="AD5" s="111" t="str">
        <f t="shared" ca="1" si="3"/>
        <v/>
      </c>
      <c r="AE5" s="111" t="str">
        <f t="shared" ca="1" si="3"/>
        <v/>
      </c>
      <c r="AF5" s="111" t="str">
        <f t="shared" ca="1" si="3"/>
        <v/>
      </c>
      <c r="AG5" s="111" t="str">
        <f t="shared" ca="1" si="3"/>
        <v/>
      </c>
      <c r="AH5" s="111" t="str">
        <f t="shared" ca="1" si="3"/>
        <v/>
      </c>
      <c r="AI5" s="111" t="str">
        <f t="shared" ca="1" si="3"/>
        <v/>
      </c>
      <c r="AJ5" s="111" t="str">
        <f t="shared" ca="1" si="3"/>
        <v/>
      </c>
      <c r="AK5" s="111" t="str">
        <f t="shared" ca="1" si="3"/>
        <v/>
      </c>
      <c r="AL5" s="111" t="str">
        <f t="shared" ca="1" si="3"/>
        <v/>
      </c>
      <c r="AM5" s="111" t="str">
        <f t="shared" ca="1" si="3"/>
        <v/>
      </c>
      <c r="AN5" s="111" t="str">
        <f t="shared" ca="1" si="3"/>
        <v/>
      </c>
      <c r="AO5" s="111" t="str">
        <f t="shared" ca="1" si="3"/>
        <v/>
      </c>
    </row>
    <row r="6" spans="1:41" ht="14.4" x14ac:dyDescent="0.3">
      <c r="A6" s="2" t="s">
        <v>2399</v>
      </c>
      <c r="B6" s="1"/>
      <c r="C6" s="2">
        <f t="shared" ref="C6:C33" si="4">IF(D6="","",C5+1)</f>
        <v>2</v>
      </c>
      <c r="D6" s="110" t="s">
        <v>2400</v>
      </c>
      <c r="E6" s="110" t="e">
        <f t="shared" ca="1" si="1"/>
        <v>#REF!</v>
      </c>
      <c r="F6" s="104" t="b">
        <f t="shared" si="2"/>
        <v>1</v>
      </c>
      <c r="G6" s="1"/>
      <c r="H6" s="111" t="e">
        <f t="shared" ref="H6:AO6" ca="1" si="5">IF(AND($F6=TRUE,H$3&gt;0),SUMIFS(INDIRECT("'"&amp;$D6&amp;"'!"&amp;$F$2),INDIRECT("'"&amp;$D6&amp;"'!$I:$I"),"="&amp;H$3),"")</f>
        <v>#REF!</v>
      </c>
      <c r="I6" s="111" t="e">
        <f t="shared" ca="1" si="5"/>
        <v>#REF!</v>
      </c>
      <c r="J6" s="111" t="e">
        <f t="shared" ca="1" si="5"/>
        <v>#REF!</v>
      </c>
      <c r="K6" s="111" t="e">
        <f t="shared" ca="1" si="5"/>
        <v>#REF!</v>
      </c>
      <c r="L6" s="111" t="e">
        <f t="shared" ca="1" si="5"/>
        <v>#REF!</v>
      </c>
      <c r="M6" s="111" t="e">
        <f t="shared" ca="1" si="5"/>
        <v>#REF!</v>
      </c>
      <c r="N6" s="111" t="e">
        <f t="shared" ca="1" si="5"/>
        <v>#REF!</v>
      </c>
      <c r="O6" s="111" t="e">
        <f t="shared" ca="1" si="5"/>
        <v>#REF!</v>
      </c>
      <c r="P6" s="111" t="str">
        <f t="shared" ca="1" si="5"/>
        <v/>
      </c>
      <c r="Q6" s="111" t="str">
        <f t="shared" ca="1" si="5"/>
        <v/>
      </c>
      <c r="R6" s="111" t="str">
        <f t="shared" ca="1" si="5"/>
        <v/>
      </c>
      <c r="S6" s="111" t="str">
        <f t="shared" ca="1" si="5"/>
        <v/>
      </c>
      <c r="T6" s="111" t="str">
        <f t="shared" ca="1" si="5"/>
        <v/>
      </c>
      <c r="U6" s="111" t="str">
        <f t="shared" ca="1" si="5"/>
        <v/>
      </c>
      <c r="V6" s="111" t="str">
        <f t="shared" ca="1" si="5"/>
        <v/>
      </c>
      <c r="W6" s="111" t="str">
        <f t="shared" ca="1" si="5"/>
        <v/>
      </c>
      <c r="X6" s="111" t="str">
        <f t="shared" ca="1" si="5"/>
        <v/>
      </c>
      <c r="Y6" s="111" t="str">
        <f t="shared" ca="1" si="5"/>
        <v/>
      </c>
      <c r="Z6" s="111" t="str">
        <f t="shared" ca="1" si="5"/>
        <v/>
      </c>
      <c r="AA6" s="111" t="str">
        <f t="shared" ca="1" si="5"/>
        <v/>
      </c>
      <c r="AB6" s="111" t="str">
        <f t="shared" ca="1" si="5"/>
        <v/>
      </c>
      <c r="AC6" s="111" t="str">
        <f t="shared" ca="1" si="5"/>
        <v/>
      </c>
      <c r="AD6" s="111" t="str">
        <f t="shared" ca="1" si="5"/>
        <v/>
      </c>
      <c r="AE6" s="111" t="str">
        <f t="shared" ca="1" si="5"/>
        <v/>
      </c>
      <c r="AF6" s="111" t="str">
        <f t="shared" ca="1" si="5"/>
        <v/>
      </c>
      <c r="AG6" s="111" t="str">
        <f t="shared" ca="1" si="5"/>
        <v/>
      </c>
      <c r="AH6" s="111" t="str">
        <f t="shared" ca="1" si="5"/>
        <v/>
      </c>
      <c r="AI6" s="111" t="str">
        <f t="shared" ca="1" si="5"/>
        <v/>
      </c>
      <c r="AJ6" s="111" t="str">
        <f t="shared" ca="1" si="5"/>
        <v/>
      </c>
      <c r="AK6" s="111" t="str">
        <f t="shared" ca="1" si="5"/>
        <v/>
      </c>
      <c r="AL6" s="111" t="str">
        <f t="shared" ca="1" si="5"/>
        <v/>
      </c>
      <c r="AM6" s="111" t="str">
        <f t="shared" ca="1" si="5"/>
        <v/>
      </c>
      <c r="AN6" s="111" t="str">
        <f t="shared" ca="1" si="5"/>
        <v/>
      </c>
      <c r="AO6" s="111" t="str">
        <f t="shared" ca="1" si="5"/>
        <v/>
      </c>
    </row>
    <row r="7" spans="1:41" ht="14.4" x14ac:dyDescent="0.3">
      <c r="A7" s="2" t="s">
        <v>2401</v>
      </c>
      <c r="B7" s="1"/>
      <c r="C7" s="2">
        <f t="shared" si="4"/>
        <v>3</v>
      </c>
      <c r="D7" s="110" t="s">
        <v>2402</v>
      </c>
      <c r="E7" s="110" t="e">
        <f t="shared" ca="1" si="1"/>
        <v>#REF!</v>
      </c>
      <c r="F7" s="104" t="b">
        <f t="shared" si="2"/>
        <v>1</v>
      </c>
      <c r="G7" s="1"/>
      <c r="H7" s="111" t="e">
        <f t="shared" ref="H7:AO7" ca="1" si="6">IF(AND($F7=TRUE,H$3&gt;0),SUMIFS(INDIRECT("'"&amp;$D7&amp;"'!"&amp;$F$2),INDIRECT("'"&amp;$D7&amp;"'!$I:$I"),"="&amp;H$3),"")</f>
        <v>#REF!</v>
      </c>
      <c r="I7" s="111" t="e">
        <f t="shared" ca="1" si="6"/>
        <v>#REF!</v>
      </c>
      <c r="J7" s="111" t="e">
        <f t="shared" ca="1" si="6"/>
        <v>#REF!</v>
      </c>
      <c r="K7" s="111" t="e">
        <f t="shared" ca="1" si="6"/>
        <v>#REF!</v>
      </c>
      <c r="L7" s="111" t="e">
        <f t="shared" ca="1" si="6"/>
        <v>#REF!</v>
      </c>
      <c r="M7" s="111" t="e">
        <f t="shared" ca="1" si="6"/>
        <v>#REF!</v>
      </c>
      <c r="N7" s="111" t="e">
        <f t="shared" ca="1" si="6"/>
        <v>#REF!</v>
      </c>
      <c r="O7" s="111" t="e">
        <f t="shared" ca="1" si="6"/>
        <v>#REF!</v>
      </c>
      <c r="P7" s="111" t="str">
        <f t="shared" ca="1" si="6"/>
        <v/>
      </c>
      <c r="Q7" s="111" t="str">
        <f t="shared" ca="1" si="6"/>
        <v/>
      </c>
      <c r="R7" s="111" t="str">
        <f t="shared" ca="1" si="6"/>
        <v/>
      </c>
      <c r="S7" s="111" t="str">
        <f t="shared" ca="1" si="6"/>
        <v/>
      </c>
      <c r="T7" s="111" t="str">
        <f t="shared" ca="1" si="6"/>
        <v/>
      </c>
      <c r="U7" s="111" t="str">
        <f t="shared" ca="1" si="6"/>
        <v/>
      </c>
      <c r="V7" s="111" t="str">
        <f t="shared" ca="1" si="6"/>
        <v/>
      </c>
      <c r="W7" s="111" t="str">
        <f t="shared" ca="1" si="6"/>
        <v/>
      </c>
      <c r="X7" s="111" t="str">
        <f t="shared" ca="1" si="6"/>
        <v/>
      </c>
      <c r="Y7" s="111" t="str">
        <f t="shared" ca="1" si="6"/>
        <v/>
      </c>
      <c r="Z7" s="111" t="str">
        <f t="shared" ca="1" si="6"/>
        <v/>
      </c>
      <c r="AA7" s="111" t="str">
        <f t="shared" ca="1" si="6"/>
        <v/>
      </c>
      <c r="AB7" s="111" t="str">
        <f t="shared" ca="1" si="6"/>
        <v/>
      </c>
      <c r="AC7" s="111" t="str">
        <f t="shared" ca="1" si="6"/>
        <v/>
      </c>
      <c r="AD7" s="111" t="str">
        <f t="shared" ca="1" si="6"/>
        <v/>
      </c>
      <c r="AE7" s="111" t="str">
        <f t="shared" ca="1" si="6"/>
        <v/>
      </c>
      <c r="AF7" s="111" t="str">
        <f t="shared" ca="1" si="6"/>
        <v/>
      </c>
      <c r="AG7" s="111" t="str">
        <f t="shared" ca="1" si="6"/>
        <v/>
      </c>
      <c r="AH7" s="111" t="str">
        <f t="shared" ca="1" si="6"/>
        <v/>
      </c>
      <c r="AI7" s="111" t="str">
        <f t="shared" ca="1" si="6"/>
        <v/>
      </c>
      <c r="AJ7" s="111" t="str">
        <f t="shared" ca="1" si="6"/>
        <v/>
      </c>
      <c r="AK7" s="111" t="str">
        <f t="shared" ca="1" si="6"/>
        <v/>
      </c>
      <c r="AL7" s="111" t="str">
        <f t="shared" ca="1" si="6"/>
        <v/>
      </c>
      <c r="AM7" s="111" t="str">
        <f t="shared" ca="1" si="6"/>
        <v/>
      </c>
      <c r="AN7" s="111" t="str">
        <f t="shared" ca="1" si="6"/>
        <v/>
      </c>
      <c r="AO7" s="111" t="str">
        <f t="shared" ca="1" si="6"/>
        <v/>
      </c>
    </row>
    <row r="8" spans="1:41" ht="14.4" x14ac:dyDescent="0.3">
      <c r="A8" s="2" t="s">
        <v>2403</v>
      </c>
      <c r="B8" s="1"/>
      <c r="C8" s="2">
        <f t="shared" si="4"/>
        <v>4</v>
      </c>
      <c r="D8" s="110" t="s">
        <v>2404</v>
      </c>
      <c r="E8" s="110" t="e">
        <f t="shared" ca="1" si="1"/>
        <v>#REF!</v>
      </c>
      <c r="F8" s="104" t="b">
        <f t="shared" si="2"/>
        <v>1</v>
      </c>
      <c r="G8" s="1"/>
      <c r="H8" s="111" t="e">
        <f t="shared" ref="H8:AO8" ca="1" si="7">IF(AND($F8=TRUE,H$3&gt;0),SUMIFS(INDIRECT("'"&amp;$D8&amp;"'!"&amp;$F$2),INDIRECT("'"&amp;$D8&amp;"'!$I:$I"),"="&amp;H$3),"")</f>
        <v>#REF!</v>
      </c>
      <c r="I8" s="111" t="e">
        <f t="shared" ca="1" si="7"/>
        <v>#REF!</v>
      </c>
      <c r="J8" s="111" t="e">
        <f t="shared" ca="1" si="7"/>
        <v>#REF!</v>
      </c>
      <c r="K8" s="111" t="e">
        <f t="shared" ca="1" si="7"/>
        <v>#REF!</v>
      </c>
      <c r="L8" s="111" t="e">
        <f t="shared" ca="1" si="7"/>
        <v>#REF!</v>
      </c>
      <c r="M8" s="111" t="e">
        <f t="shared" ca="1" si="7"/>
        <v>#REF!</v>
      </c>
      <c r="N8" s="111" t="e">
        <f t="shared" ca="1" si="7"/>
        <v>#REF!</v>
      </c>
      <c r="O8" s="111" t="e">
        <f t="shared" ca="1" si="7"/>
        <v>#REF!</v>
      </c>
      <c r="P8" s="111" t="str">
        <f t="shared" ca="1" si="7"/>
        <v/>
      </c>
      <c r="Q8" s="111" t="str">
        <f t="shared" ca="1" si="7"/>
        <v/>
      </c>
      <c r="R8" s="111" t="str">
        <f t="shared" ca="1" si="7"/>
        <v/>
      </c>
      <c r="S8" s="111" t="str">
        <f t="shared" ca="1" si="7"/>
        <v/>
      </c>
      <c r="T8" s="111" t="str">
        <f t="shared" ca="1" si="7"/>
        <v/>
      </c>
      <c r="U8" s="111" t="str">
        <f t="shared" ca="1" si="7"/>
        <v/>
      </c>
      <c r="V8" s="111" t="str">
        <f t="shared" ca="1" si="7"/>
        <v/>
      </c>
      <c r="W8" s="111" t="str">
        <f t="shared" ca="1" si="7"/>
        <v/>
      </c>
      <c r="X8" s="111" t="str">
        <f t="shared" ca="1" si="7"/>
        <v/>
      </c>
      <c r="Y8" s="111" t="str">
        <f t="shared" ca="1" si="7"/>
        <v/>
      </c>
      <c r="Z8" s="111" t="str">
        <f t="shared" ca="1" si="7"/>
        <v/>
      </c>
      <c r="AA8" s="111" t="str">
        <f t="shared" ca="1" si="7"/>
        <v/>
      </c>
      <c r="AB8" s="111" t="str">
        <f t="shared" ca="1" si="7"/>
        <v/>
      </c>
      <c r="AC8" s="111" t="str">
        <f t="shared" ca="1" si="7"/>
        <v/>
      </c>
      <c r="AD8" s="111" t="str">
        <f t="shared" ca="1" si="7"/>
        <v/>
      </c>
      <c r="AE8" s="111" t="str">
        <f t="shared" ca="1" si="7"/>
        <v/>
      </c>
      <c r="AF8" s="111" t="str">
        <f t="shared" ca="1" si="7"/>
        <v/>
      </c>
      <c r="AG8" s="111" t="str">
        <f t="shared" ca="1" si="7"/>
        <v/>
      </c>
      <c r="AH8" s="111" t="str">
        <f t="shared" ca="1" si="7"/>
        <v/>
      </c>
      <c r="AI8" s="111" t="str">
        <f t="shared" ca="1" si="7"/>
        <v/>
      </c>
      <c r="AJ8" s="111" t="str">
        <f t="shared" ca="1" si="7"/>
        <v/>
      </c>
      <c r="AK8" s="111" t="str">
        <f t="shared" ca="1" si="7"/>
        <v/>
      </c>
      <c r="AL8" s="111" t="str">
        <f t="shared" ca="1" si="7"/>
        <v/>
      </c>
      <c r="AM8" s="111" t="str">
        <f t="shared" ca="1" si="7"/>
        <v/>
      </c>
      <c r="AN8" s="111" t="str">
        <f t="shared" ca="1" si="7"/>
        <v/>
      </c>
      <c r="AO8" s="111" t="str">
        <f t="shared" ca="1" si="7"/>
        <v/>
      </c>
    </row>
    <row r="9" spans="1:41" ht="14.4" x14ac:dyDescent="0.3">
      <c r="A9" s="2"/>
      <c r="B9" s="1"/>
      <c r="C9" s="2">
        <f t="shared" si="4"/>
        <v>5</v>
      </c>
      <c r="D9" s="110" t="s">
        <v>2405</v>
      </c>
      <c r="E9" s="110" t="e">
        <f t="shared" ca="1" si="1"/>
        <v>#REF!</v>
      </c>
      <c r="F9" s="104" t="b">
        <f t="shared" si="2"/>
        <v>1</v>
      </c>
      <c r="G9" s="1"/>
      <c r="H9" s="111" t="e">
        <f t="shared" ref="H9:AO9" ca="1" si="8">IF(AND($F9=TRUE,H$3&gt;0),SUMIFS(INDIRECT("'"&amp;$D9&amp;"'!"&amp;$F$2),INDIRECT("'"&amp;$D9&amp;"'!$I:$I"),"="&amp;H$3),"")</f>
        <v>#REF!</v>
      </c>
      <c r="I9" s="111" t="e">
        <f t="shared" ca="1" si="8"/>
        <v>#REF!</v>
      </c>
      <c r="J9" s="111" t="e">
        <f t="shared" ca="1" si="8"/>
        <v>#REF!</v>
      </c>
      <c r="K9" s="111" t="e">
        <f t="shared" ca="1" si="8"/>
        <v>#REF!</v>
      </c>
      <c r="L9" s="111" t="e">
        <f t="shared" ca="1" si="8"/>
        <v>#REF!</v>
      </c>
      <c r="M9" s="111" t="e">
        <f t="shared" ca="1" si="8"/>
        <v>#REF!</v>
      </c>
      <c r="N9" s="111" t="e">
        <f t="shared" ca="1" si="8"/>
        <v>#REF!</v>
      </c>
      <c r="O9" s="111" t="e">
        <f t="shared" ca="1" si="8"/>
        <v>#REF!</v>
      </c>
      <c r="P9" s="111" t="str">
        <f t="shared" ca="1" si="8"/>
        <v/>
      </c>
      <c r="Q9" s="111" t="str">
        <f t="shared" ca="1" si="8"/>
        <v/>
      </c>
      <c r="R9" s="111" t="str">
        <f t="shared" ca="1" si="8"/>
        <v/>
      </c>
      <c r="S9" s="111" t="str">
        <f t="shared" ca="1" si="8"/>
        <v/>
      </c>
      <c r="T9" s="111" t="str">
        <f t="shared" ca="1" si="8"/>
        <v/>
      </c>
      <c r="U9" s="111" t="str">
        <f t="shared" ca="1" si="8"/>
        <v/>
      </c>
      <c r="V9" s="111" t="str">
        <f t="shared" ca="1" si="8"/>
        <v/>
      </c>
      <c r="W9" s="111" t="str">
        <f t="shared" ca="1" si="8"/>
        <v/>
      </c>
      <c r="X9" s="111" t="str">
        <f t="shared" ca="1" si="8"/>
        <v/>
      </c>
      <c r="Y9" s="111" t="str">
        <f t="shared" ca="1" si="8"/>
        <v/>
      </c>
      <c r="Z9" s="111" t="str">
        <f t="shared" ca="1" si="8"/>
        <v/>
      </c>
      <c r="AA9" s="111" t="str">
        <f t="shared" ca="1" si="8"/>
        <v/>
      </c>
      <c r="AB9" s="111" t="str">
        <f t="shared" ca="1" si="8"/>
        <v/>
      </c>
      <c r="AC9" s="111" t="str">
        <f t="shared" ca="1" si="8"/>
        <v/>
      </c>
      <c r="AD9" s="111" t="str">
        <f t="shared" ca="1" si="8"/>
        <v/>
      </c>
      <c r="AE9" s="111" t="str">
        <f t="shared" ca="1" si="8"/>
        <v/>
      </c>
      <c r="AF9" s="111" t="str">
        <f t="shared" ca="1" si="8"/>
        <v/>
      </c>
      <c r="AG9" s="111" t="str">
        <f t="shared" ca="1" si="8"/>
        <v/>
      </c>
      <c r="AH9" s="111" t="str">
        <f t="shared" ca="1" si="8"/>
        <v/>
      </c>
      <c r="AI9" s="111" t="str">
        <f t="shared" ca="1" si="8"/>
        <v/>
      </c>
      <c r="AJ9" s="111" t="str">
        <f t="shared" ca="1" si="8"/>
        <v/>
      </c>
      <c r="AK9" s="111" t="str">
        <f t="shared" ca="1" si="8"/>
        <v/>
      </c>
      <c r="AL9" s="111" t="str">
        <f t="shared" ca="1" si="8"/>
        <v/>
      </c>
      <c r="AM9" s="111" t="str">
        <f t="shared" ca="1" si="8"/>
        <v/>
      </c>
      <c r="AN9" s="111" t="str">
        <f t="shared" ca="1" si="8"/>
        <v/>
      </c>
      <c r="AO9" s="111" t="str">
        <f t="shared" ca="1" si="8"/>
        <v/>
      </c>
    </row>
    <row r="10" spans="1:41" ht="14.4" x14ac:dyDescent="0.3">
      <c r="A10" s="2"/>
      <c r="B10" s="1"/>
      <c r="C10" s="2">
        <f t="shared" si="4"/>
        <v>6</v>
      </c>
      <c r="D10" s="110" t="s">
        <v>2406</v>
      </c>
      <c r="E10" s="110" t="e">
        <f t="shared" ca="1" si="1"/>
        <v>#REF!</v>
      </c>
      <c r="F10" s="104" t="b">
        <f t="shared" si="2"/>
        <v>1</v>
      </c>
      <c r="G10" s="1"/>
      <c r="H10" s="111" t="e">
        <f t="shared" ref="H10:AO10" ca="1" si="9">IF(AND($F10=TRUE,H$3&gt;0),SUMIFS(INDIRECT("'"&amp;$D10&amp;"'!"&amp;$F$2),INDIRECT("'"&amp;$D10&amp;"'!$I:$I"),"="&amp;H$3),"")</f>
        <v>#REF!</v>
      </c>
      <c r="I10" s="111" t="e">
        <f t="shared" ca="1" si="9"/>
        <v>#REF!</v>
      </c>
      <c r="J10" s="111" t="e">
        <f t="shared" ca="1" si="9"/>
        <v>#REF!</v>
      </c>
      <c r="K10" s="111" t="e">
        <f t="shared" ca="1" si="9"/>
        <v>#REF!</v>
      </c>
      <c r="L10" s="111" t="e">
        <f t="shared" ca="1" si="9"/>
        <v>#REF!</v>
      </c>
      <c r="M10" s="111" t="e">
        <f t="shared" ca="1" si="9"/>
        <v>#REF!</v>
      </c>
      <c r="N10" s="111" t="e">
        <f t="shared" ca="1" si="9"/>
        <v>#REF!</v>
      </c>
      <c r="O10" s="111" t="e">
        <f t="shared" ca="1" si="9"/>
        <v>#REF!</v>
      </c>
      <c r="P10" s="111" t="str">
        <f t="shared" ca="1" si="9"/>
        <v/>
      </c>
      <c r="Q10" s="111" t="str">
        <f t="shared" ca="1" si="9"/>
        <v/>
      </c>
      <c r="R10" s="111" t="str">
        <f t="shared" ca="1" si="9"/>
        <v/>
      </c>
      <c r="S10" s="111" t="str">
        <f t="shared" ca="1" si="9"/>
        <v/>
      </c>
      <c r="T10" s="111" t="str">
        <f t="shared" ca="1" si="9"/>
        <v/>
      </c>
      <c r="U10" s="111" t="str">
        <f t="shared" ca="1" si="9"/>
        <v/>
      </c>
      <c r="V10" s="111" t="str">
        <f t="shared" ca="1" si="9"/>
        <v/>
      </c>
      <c r="W10" s="111" t="str">
        <f t="shared" ca="1" si="9"/>
        <v/>
      </c>
      <c r="X10" s="111" t="str">
        <f t="shared" ca="1" si="9"/>
        <v/>
      </c>
      <c r="Y10" s="111" t="str">
        <f t="shared" ca="1" si="9"/>
        <v/>
      </c>
      <c r="Z10" s="111" t="str">
        <f t="shared" ca="1" si="9"/>
        <v/>
      </c>
      <c r="AA10" s="111" t="str">
        <f t="shared" ca="1" si="9"/>
        <v/>
      </c>
      <c r="AB10" s="111" t="str">
        <f t="shared" ca="1" si="9"/>
        <v/>
      </c>
      <c r="AC10" s="111" t="str">
        <f t="shared" ca="1" si="9"/>
        <v/>
      </c>
      <c r="AD10" s="111" t="str">
        <f t="shared" ca="1" si="9"/>
        <v/>
      </c>
      <c r="AE10" s="111" t="str">
        <f t="shared" ca="1" si="9"/>
        <v/>
      </c>
      <c r="AF10" s="111" t="str">
        <f t="shared" ca="1" si="9"/>
        <v/>
      </c>
      <c r="AG10" s="111" t="str">
        <f t="shared" ca="1" si="9"/>
        <v/>
      </c>
      <c r="AH10" s="111" t="str">
        <f t="shared" ca="1" si="9"/>
        <v/>
      </c>
      <c r="AI10" s="111" t="str">
        <f t="shared" ca="1" si="9"/>
        <v/>
      </c>
      <c r="AJ10" s="111" t="str">
        <f t="shared" ca="1" si="9"/>
        <v/>
      </c>
      <c r="AK10" s="111" t="str">
        <f t="shared" ca="1" si="9"/>
        <v/>
      </c>
      <c r="AL10" s="111" t="str">
        <f t="shared" ca="1" si="9"/>
        <v/>
      </c>
      <c r="AM10" s="111" t="str">
        <f t="shared" ca="1" si="9"/>
        <v/>
      </c>
      <c r="AN10" s="111" t="str">
        <f t="shared" ca="1" si="9"/>
        <v/>
      </c>
      <c r="AO10" s="111" t="str">
        <f t="shared" ca="1" si="9"/>
        <v/>
      </c>
    </row>
    <row r="11" spans="1:41" ht="14.4" x14ac:dyDescent="0.3">
      <c r="A11" s="2"/>
      <c r="B11" s="1"/>
      <c r="C11" s="2">
        <f t="shared" si="4"/>
        <v>7</v>
      </c>
      <c r="D11" s="110" t="s">
        <v>2407</v>
      </c>
      <c r="E11" s="110" t="e">
        <f t="shared" ca="1" si="1"/>
        <v>#REF!</v>
      </c>
      <c r="F11" s="104" t="b">
        <f t="shared" si="2"/>
        <v>1</v>
      </c>
      <c r="G11" s="1"/>
      <c r="H11" s="111" t="e">
        <f t="shared" ref="H11:AO11" ca="1" si="10">IF(AND($F11=TRUE,H$3&gt;0),SUMIFS(INDIRECT("'"&amp;$D11&amp;"'!"&amp;$F$2),INDIRECT("'"&amp;$D11&amp;"'!$I:$I"),"="&amp;H$3),"")</f>
        <v>#REF!</v>
      </c>
      <c r="I11" s="111" t="e">
        <f t="shared" ca="1" si="10"/>
        <v>#REF!</v>
      </c>
      <c r="J11" s="111" t="e">
        <f t="shared" ca="1" si="10"/>
        <v>#REF!</v>
      </c>
      <c r="K11" s="111" t="e">
        <f t="shared" ca="1" si="10"/>
        <v>#REF!</v>
      </c>
      <c r="L11" s="111" t="e">
        <f t="shared" ca="1" si="10"/>
        <v>#REF!</v>
      </c>
      <c r="M11" s="111" t="e">
        <f t="shared" ca="1" si="10"/>
        <v>#REF!</v>
      </c>
      <c r="N11" s="111" t="e">
        <f t="shared" ca="1" si="10"/>
        <v>#REF!</v>
      </c>
      <c r="O11" s="111" t="e">
        <f t="shared" ca="1" si="10"/>
        <v>#REF!</v>
      </c>
      <c r="P11" s="111" t="str">
        <f t="shared" ca="1" si="10"/>
        <v/>
      </c>
      <c r="Q11" s="111" t="str">
        <f t="shared" ca="1" si="10"/>
        <v/>
      </c>
      <c r="R11" s="111" t="str">
        <f t="shared" ca="1" si="10"/>
        <v/>
      </c>
      <c r="S11" s="111" t="str">
        <f t="shared" ca="1" si="10"/>
        <v/>
      </c>
      <c r="T11" s="111" t="str">
        <f t="shared" ca="1" si="10"/>
        <v/>
      </c>
      <c r="U11" s="111" t="str">
        <f t="shared" ca="1" si="10"/>
        <v/>
      </c>
      <c r="V11" s="111" t="str">
        <f t="shared" ca="1" si="10"/>
        <v/>
      </c>
      <c r="W11" s="111" t="str">
        <f t="shared" ca="1" si="10"/>
        <v/>
      </c>
      <c r="X11" s="111" t="str">
        <f t="shared" ca="1" si="10"/>
        <v/>
      </c>
      <c r="Y11" s="111" t="str">
        <f t="shared" ca="1" si="10"/>
        <v/>
      </c>
      <c r="Z11" s="111" t="str">
        <f t="shared" ca="1" si="10"/>
        <v/>
      </c>
      <c r="AA11" s="111" t="str">
        <f t="shared" ca="1" si="10"/>
        <v/>
      </c>
      <c r="AB11" s="111" t="str">
        <f t="shared" ca="1" si="10"/>
        <v/>
      </c>
      <c r="AC11" s="111" t="str">
        <f t="shared" ca="1" si="10"/>
        <v/>
      </c>
      <c r="AD11" s="111" t="str">
        <f t="shared" ca="1" si="10"/>
        <v/>
      </c>
      <c r="AE11" s="111" t="str">
        <f t="shared" ca="1" si="10"/>
        <v/>
      </c>
      <c r="AF11" s="111" t="str">
        <f t="shared" ca="1" si="10"/>
        <v/>
      </c>
      <c r="AG11" s="111" t="str">
        <f t="shared" ca="1" si="10"/>
        <v/>
      </c>
      <c r="AH11" s="111" t="str">
        <f t="shared" ca="1" si="10"/>
        <v/>
      </c>
      <c r="AI11" s="111" t="str">
        <f t="shared" ca="1" si="10"/>
        <v/>
      </c>
      <c r="AJ11" s="111" t="str">
        <f t="shared" ca="1" si="10"/>
        <v/>
      </c>
      <c r="AK11" s="111" t="str">
        <f t="shared" ca="1" si="10"/>
        <v/>
      </c>
      <c r="AL11" s="111" t="str">
        <f t="shared" ca="1" si="10"/>
        <v/>
      </c>
      <c r="AM11" s="111" t="str">
        <f t="shared" ca="1" si="10"/>
        <v/>
      </c>
      <c r="AN11" s="111" t="str">
        <f t="shared" ca="1" si="10"/>
        <v/>
      </c>
      <c r="AO11" s="111" t="str">
        <f t="shared" ca="1" si="10"/>
        <v/>
      </c>
    </row>
    <row r="12" spans="1:41" ht="14.4" x14ac:dyDescent="0.3">
      <c r="A12" s="2"/>
      <c r="B12" s="1"/>
      <c r="C12" s="2">
        <f t="shared" si="4"/>
        <v>8</v>
      </c>
      <c r="D12" s="110" t="s">
        <v>2408</v>
      </c>
      <c r="E12" s="110" t="e">
        <f t="shared" ca="1" si="1"/>
        <v>#REF!</v>
      </c>
      <c r="F12" s="104" t="b">
        <f t="shared" si="2"/>
        <v>1</v>
      </c>
      <c r="G12" s="1"/>
      <c r="H12" s="111" t="e">
        <f t="shared" ref="H12:AO12" ca="1" si="11">IF(AND($F12=TRUE,H$3&gt;0),SUMIFS(INDIRECT("'"&amp;$D12&amp;"'!"&amp;$F$2),INDIRECT("'"&amp;$D12&amp;"'!$I:$I"),"="&amp;H$3),"")</f>
        <v>#REF!</v>
      </c>
      <c r="I12" s="111" t="e">
        <f t="shared" ca="1" si="11"/>
        <v>#REF!</v>
      </c>
      <c r="J12" s="111" t="e">
        <f t="shared" ca="1" si="11"/>
        <v>#REF!</v>
      </c>
      <c r="K12" s="111" t="e">
        <f t="shared" ca="1" si="11"/>
        <v>#REF!</v>
      </c>
      <c r="L12" s="111" t="e">
        <f t="shared" ca="1" si="11"/>
        <v>#REF!</v>
      </c>
      <c r="M12" s="111" t="e">
        <f t="shared" ca="1" si="11"/>
        <v>#REF!</v>
      </c>
      <c r="N12" s="111" t="e">
        <f t="shared" ca="1" si="11"/>
        <v>#REF!</v>
      </c>
      <c r="O12" s="111" t="e">
        <f t="shared" ca="1" si="11"/>
        <v>#REF!</v>
      </c>
      <c r="P12" s="111" t="str">
        <f t="shared" ca="1" si="11"/>
        <v/>
      </c>
      <c r="Q12" s="111" t="str">
        <f t="shared" ca="1" si="11"/>
        <v/>
      </c>
      <c r="R12" s="111" t="str">
        <f t="shared" ca="1" si="11"/>
        <v/>
      </c>
      <c r="S12" s="111" t="str">
        <f t="shared" ca="1" si="11"/>
        <v/>
      </c>
      <c r="T12" s="111" t="str">
        <f t="shared" ca="1" si="11"/>
        <v/>
      </c>
      <c r="U12" s="111" t="str">
        <f t="shared" ca="1" si="11"/>
        <v/>
      </c>
      <c r="V12" s="111" t="str">
        <f t="shared" ca="1" si="11"/>
        <v/>
      </c>
      <c r="W12" s="111" t="str">
        <f t="shared" ca="1" si="11"/>
        <v/>
      </c>
      <c r="X12" s="111" t="str">
        <f t="shared" ca="1" si="11"/>
        <v/>
      </c>
      <c r="Y12" s="111" t="str">
        <f t="shared" ca="1" si="11"/>
        <v/>
      </c>
      <c r="Z12" s="111" t="str">
        <f t="shared" ca="1" si="11"/>
        <v/>
      </c>
      <c r="AA12" s="111" t="str">
        <f t="shared" ca="1" si="11"/>
        <v/>
      </c>
      <c r="AB12" s="111" t="str">
        <f t="shared" ca="1" si="11"/>
        <v/>
      </c>
      <c r="AC12" s="111" t="str">
        <f t="shared" ca="1" si="11"/>
        <v/>
      </c>
      <c r="AD12" s="111" t="str">
        <f t="shared" ca="1" si="11"/>
        <v/>
      </c>
      <c r="AE12" s="111" t="str">
        <f t="shared" ca="1" si="11"/>
        <v/>
      </c>
      <c r="AF12" s="111" t="str">
        <f t="shared" ca="1" si="11"/>
        <v/>
      </c>
      <c r="AG12" s="111" t="str">
        <f t="shared" ca="1" si="11"/>
        <v/>
      </c>
      <c r="AH12" s="111" t="str">
        <f t="shared" ca="1" si="11"/>
        <v/>
      </c>
      <c r="AI12" s="111" t="str">
        <f t="shared" ca="1" si="11"/>
        <v/>
      </c>
      <c r="AJ12" s="111" t="str">
        <f t="shared" ca="1" si="11"/>
        <v/>
      </c>
      <c r="AK12" s="111" t="str">
        <f t="shared" ca="1" si="11"/>
        <v/>
      </c>
      <c r="AL12" s="111" t="str">
        <f t="shared" ca="1" si="11"/>
        <v/>
      </c>
      <c r="AM12" s="111" t="str">
        <f t="shared" ca="1" si="11"/>
        <v/>
      </c>
      <c r="AN12" s="111" t="str">
        <f t="shared" ca="1" si="11"/>
        <v/>
      </c>
      <c r="AO12" s="111" t="str">
        <f t="shared" ca="1" si="11"/>
        <v/>
      </c>
    </row>
    <row r="13" spans="1:41" ht="14.4" x14ac:dyDescent="0.3">
      <c r="A13" s="2"/>
      <c r="B13" s="1"/>
      <c r="C13" s="2">
        <f t="shared" si="4"/>
        <v>9</v>
      </c>
      <c r="D13" s="110" t="s">
        <v>2409</v>
      </c>
      <c r="E13" s="110" t="e">
        <f t="shared" ca="1" si="1"/>
        <v>#REF!</v>
      </c>
      <c r="F13" s="104" t="b">
        <f t="shared" si="2"/>
        <v>1</v>
      </c>
      <c r="G13" s="1"/>
      <c r="H13" s="111" t="e">
        <f t="shared" ref="H13:AO13" ca="1" si="12">IF(AND($F13=TRUE,H$3&gt;0),SUMIFS(INDIRECT("'"&amp;$D13&amp;"'!"&amp;$F$2),INDIRECT("'"&amp;$D13&amp;"'!$I:$I"),"="&amp;H$3),"")</f>
        <v>#REF!</v>
      </c>
      <c r="I13" s="111" t="e">
        <f t="shared" ca="1" si="12"/>
        <v>#REF!</v>
      </c>
      <c r="J13" s="111" t="e">
        <f t="shared" ca="1" si="12"/>
        <v>#REF!</v>
      </c>
      <c r="K13" s="111" t="e">
        <f t="shared" ca="1" si="12"/>
        <v>#REF!</v>
      </c>
      <c r="L13" s="111" t="e">
        <f t="shared" ca="1" si="12"/>
        <v>#REF!</v>
      </c>
      <c r="M13" s="111" t="e">
        <f t="shared" ca="1" si="12"/>
        <v>#REF!</v>
      </c>
      <c r="N13" s="111" t="e">
        <f t="shared" ca="1" si="12"/>
        <v>#REF!</v>
      </c>
      <c r="O13" s="111" t="e">
        <f t="shared" ca="1" si="12"/>
        <v>#REF!</v>
      </c>
      <c r="P13" s="111" t="str">
        <f t="shared" ca="1" si="12"/>
        <v/>
      </c>
      <c r="Q13" s="111" t="str">
        <f t="shared" ca="1" si="12"/>
        <v/>
      </c>
      <c r="R13" s="111" t="str">
        <f t="shared" ca="1" si="12"/>
        <v/>
      </c>
      <c r="S13" s="111" t="str">
        <f t="shared" ca="1" si="12"/>
        <v/>
      </c>
      <c r="T13" s="111" t="str">
        <f t="shared" ca="1" si="12"/>
        <v/>
      </c>
      <c r="U13" s="111" t="str">
        <f t="shared" ca="1" si="12"/>
        <v/>
      </c>
      <c r="V13" s="111" t="str">
        <f t="shared" ca="1" si="12"/>
        <v/>
      </c>
      <c r="W13" s="111" t="str">
        <f t="shared" ca="1" si="12"/>
        <v/>
      </c>
      <c r="X13" s="111" t="str">
        <f t="shared" ca="1" si="12"/>
        <v/>
      </c>
      <c r="Y13" s="111" t="str">
        <f t="shared" ca="1" si="12"/>
        <v/>
      </c>
      <c r="Z13" s="111" t="str">
        <f t="shared" ca="1" si="12"/>
        <v/>
      </c>
      <c r="AA13" s="111" t="str">
        <f t="shared" ca="1" si="12"/>
        <v/>
      </c>
      <c r="AB13" s="111" t="str">
        <f t="shared" ca="1" si="12"/>
        <v/>
      </c>
      <c r="AC13" s="111" t="str">
        <f t="shared" ca="1" si="12"/>
        <v/>
      </c>
      <c r="AD13" s="111" t="str">
        <f t="shared" ca="1" si="12"/>
        <v/>
      </c>
      <c r="AE13" s="111" t="str">
        <f t="shared" ca="1" si="12"/>
        <v/>
      </c>
      <c r="AF13" s="111" t="str">
        <f t="shared" ca="1" si="12"/>
        <v/>
      </c>
      <c r="AG13" s="111" t="str">
        <f t="shared" ca="1" si="12"/>
        <v/>
      </c>
      <c r="AH13" s="111" t="str">
        <f t="shared" ca="1" si="12"/>
        <v/>
      </c>
      <c r="AI13" s="111" t="str">
        <f t="shared" ca="1" si="12"/>
        <v/>
      </c>
      <c r="AJ13" s="111" t="str">
        <f t="shared" ca="1" si="12"/>
        <v/>
      </c>
      <c r="AK13" s="111" t="str">
        <f t="shared" ca="1" si="12"/>
        <v/>
      </c>
      <c r="AL13" s="111" t="str">
        <f t="shared" ca="1" si="12"/>
        <v/>
      </c>
      <c r="AM13" s="111" t="str">
        <f t="shared" ca="1" si="12"/>
        <v/>
      </c>
      <c r="AN13" s="111" t="str">
        <f t="shared" ca="1" si="12"/>
        <v/>
      </c>
      <c r="AO13" s="111" t="str">
        <f t="shared" ca="1" si="12"/>
        <v/>
      </c>
    </row>
    <row r="14" spans="1:41" ht="14.4" x14ac:dyDescent="0.3">
      <c r="A14" s="2"/>
      <c r="B14" s="1"/>
      <c r="C14" s="2" t="str">
        <f t="shared" si="4"/>
        <v/>
      </c>
      <c r="D14" s="110" t="str">
        <f t="shared" ref="D14:D33" si="13">IFERROR(INDEX(Sheets,ROWS($D$5:$D14)),"")</f>
        <v/>
      </c>
      <c r="E14" s="110"/>
      <c r="F14" s="104" t="str">
        <f t="shared" si="2"/>
        <v/>
      </c>
      <c r="G14" s="1"/>
      <c r="H14" s="111" t="str">
        <f t="shared" ref="H14:AO14" ca="1" si="14">IF(AND($F14=TRUE,H$3&gt;0),SUMIFS(INDIRECT("'"&amp;$D14&amp;"'!"&amp;$F$2),INDIRECT("'"&amp;$D14&amp;"'!$I:$I"),"="&amp;H$3),"")</f>
        <v/>
      </c>
      <c r="I14" s="111" t="str">
        <f t="shared" ca="1" si="14"/>
        <v/>
      </c>
      <c r="J14" s="111" t="str">
        <f t="shared" ca="1" si="14"/>
        <v/>
      </c>
      <c r="K14" s="111" t="str">
        <f t="shared" ca="1" si="14"/>
        <v/>
      </c>
      <c r="L14" s="111" t="str">
        <f t="shared" ca="1" si="14"/>
        <v/>
      </c>
      <c r="M14" s="111" t="str">
        <f t="shared" ca="1" si="14"/>
        <v/>
      </c>
      <c r="N14" s="111" t="str">
        <f t="shared" ca="1" si="14"/>
        <v/>
      </c>
      <c r="O14" s="111" t="str">
        <f t="shared" ca="1" si="14"/>
        <v/>
      </c>
      <c r="P14" s="111" t="str">
        <f t="shared" ca="1" si="14"/>
        <v/>
      </c>
      <c r="Q14" s="111" t="str">
        <f t="shared" ca="1" si="14"/>
        <v/>
      </c>
      <c r="R14" s="111" t="str">
        <f t="shared" ca="1" si="14"/>
        <v/>
      </c>
      <c r="S14" s="111" t="str">
        <f t="shared" ca="1" si="14"/>
        <v/>
      </c>
      <c r="T14" s="111" t="str">
        <f t="shared" ca="1" si="14"/>
        <v/>
      </c>
      <c r="U14" s="111" t="str">
        <f t="shared" ca="1" si="14"/>
        <v/>
      </c>
      <c r="V14" s="111" t="str">
        <f t="shared" ca="1" si="14"/>
        <v/>
      </c>
      <c r="W14" s="111" t="str">
        <f t="shared" ca="1" si="14"/>
        <v/>
      </c>
      <c r="X14" s="111" t="str">
        <f t="shared" ca="1" si="14"/>
        <v/>
      </c>
      <c r="Y14" s="111" t="str">
        <f t="shared" ca="1" si="14"/>
        <v/>
      </c>
      <c r="Z14" s="111" t="str">
        <f t="shared" ca="1" si="14"/>
        <v/>
      </c>
      <c r="AA14" s="111" t="str">
        <f t="shared" ca="1" si="14"/>
        <v/>
      </c>
      <c r="AB14" s="111" t="str">
        <f t="shared" ca="1" si="14"/>
        <v/>
      </c>
      <c r="AC14" s="111" t="str">
        <f t="shared" ca="1" si="14"/>
        <v/>
      </c>
      <c r="AD14" s="111" t="str">
        <f t="shared" ca="1" si="14"/>
        <v/>
      </c>
      <c r="AE14" s="111" t="str">
        <f t="shared" ca="1" si="14"/>
        <v/>
      </c>
      <c r="AF14" s="111" t="str">
        <f t="shared" ca="1" si="14"/>
        <v/>
      </c>
      <c r="AG14" s="111" t="str">
        <f t="shared" ca="1" si="14"/>
        <v/>
      </c>
      <c r="AH14" s="111" t="str">
        <f t="shared" ca="1" si="14"/>
        <v/>
      </c>
      <c r="AI14" s="111" t="str">
        <f t="shared" ca="1" si="14"/>
        <v/>
      </c>
      <c r="AJ14" s="111" t="str">
        <f t="shared" ca="1" si="14"/>
        <v/>
      </c>
      <c r="AK14" s="111" t="str">
        <f t="shared" ca="1" si="14"/>
        <v/>
      </c>
      <c r="AL14" s="111" t="str">
        <f t="shared" ca="1" si="14"/>
        <v/>
      </c>
      <c r="AM14" s="111" t="str">
        <f t="shared" ca="1" si="14"/>
        <v/>
      </c>
      <c r="AN14" s="111" t="str">
        <f t="shared" ca="1" si="14"/>
        <v/>
      </c>
      <c r="AO14" s="111" t="str">
        <f t="shared" ca="1" si="14"/>
        <v/>
      </c>
    </row>
    <row r="15" spans="1:41" ht="14.4" x14ac:dyDescent="0.3">
      <c r="A15" s="2"/>
      <c r="B15" s="1"/>
      <c r="C15" s="2" t="str">
        <f t="shared" si="4"/>
        <v/>
      </c>
      <c r="D15" s="110" t="str">
        <f t="shared" si="13"/>
        <v/>
      </c>
      <c r="E15" s="110"/>
      <c r="F15" s="104" t="str">
        <f t="shared" si="2"/>
        <v/>
      </c>
      <c r="G15" s="1"/>
      <c r="H15" s="111" t="str">
        <f t="shared" ref="H15:AO15" ca="1" si="15">IF(AND($F15=TRUE,H$3&gt;0),SUMIFS(INDIRECT("'"&amp;$D15&amp;"'!"&amp;$F$2),INDIRECT("'"&amp;$D15&amp;"'!$I:$I"),"="&amp;H$3),"")</f>
        <v/>
      </c>
      <c r="I15" s="111" t="str">
        <f t="shared" ca="1" si="15"/>
        <v/>
      </c>
      <c r="J15" s="111" t="str">
        <f t="shared" ca="1" si="15"/>
        <v/>
      </c>
      <c r="K15" s="111" t="str">
        <f t="shared" ca="1" si="15"/>
        <v/>
      </c>
      <c r="L15" s="111" t="str">
        <f t="shared" ca="1" si="15"/>
        <v/>
      </c>
      <c r="M15" s="111" t="str">
        <f t="shared" ca="1" si="15"/>
        <v/>
      </c>
      <c r="N15" s="111" t="str">
        <f t="shared" ca="1" si="15"/>
        <v/>
      </c>
      <c r="O15" s="111" t="str">
        <f t="shared" ca="1" si="15"/>
        <v/>
      </c>
      <c r="P15" s="111" t="str">
        <f t="shared" ca="1" si="15"/>
        <v/>
      </c>
      <c r="Q15" s="111" t="str">
        <f t="shared" ca="1" si="15"/>
        <v/>
      </c>
      <c r="R15" s="111" t="str">
        <f t="shared" ca="1" si="15"/>
        <v/>
      </c>
      <c r="S15" s="111" t="str">
        <f t="shared" ca="1" si="15"/>
        <v/>
      </c>
      <c r="T15" s="111" t="str">
        <f t="shared" ca="1" si="15"/>
        <v/>
      </c>
      <c r="U15" s="111" t="str">
        <f t="shared" ca="1" si="15"/>
        <v/>
      </c>
      <c r="V15" s="111" t="str">
        <f t="shared" ca="1" si="15"/>
        <v/>
      </c>
      <c r="W15" s="111" t="str">
        <f t="shared" ca="1" si="15"/>
        <v/>
      </c>
      <c r="X15" s="111" t="str">
        <f t="shared" ca="1" si="15"/>
        <v/>
      </c>
      <c r="Y15" s="111" t="str">
        <f t="shared" ca="1" si="15"/>
        <v/>
      </c>
      <c r="Z15" s="111" t="str">
        <f t="shared" ca="1" si="15"/>
        <v/>
      </c>
      <c r="AA15" s="111" t="str">
        <f t="shared" ca="1" si="15"/>
        <v/>
      </c>
      <c r="AB15" s="111" t="str">
        <f t="shared" ca="1" si="15"/>
        <v/>
      </c>
      <c r="AC15" s="111" t="str">
        <f t="shared" ca="1" si="15"/>
        <v/>
      </c>
      <c r="AD15" s="111" t="str">
        <f t="shared" ca="1" si="15"/>
        <v/>
      </c>
      <c r="AE15" s="111" t="str">
        <f t="shared" ca="1" si="15"/>
        <v/>
      </c>
      <c r="AF15" s="111" t="str">
        <f t="shared" ca="1" si="15"/>
        <v/>
      </c>
      <c r="AG15" s="111" t="str">
        <f t="shared" ca="1" si="15"/>
        <v/>
      </c>
      <c r="AH15" s="111" t="str">
        <f t="shared" ca="1" si="15"/>
        <v/>
      </c>
      <c r="AI15" s="111" t="str">
        <f t="shared" ca="1" si="15"/>
        <v/>
      </c>
      <c r="AJ15" s="111" t="str">
        <f t="shared" ca="1" si="15"/>
        <v/>
      </c>
      <c r="AK15" s="111" t="str">
        <f t="shared" ca="1" si="15"/>
        <v/>
      </c>
      <c r="AL15" s="111" t="str">
        <f t="shared" ca="1" si="15"/>
        <v/>
      </c>
      <c r="AM15" s="111" t="str">
        <f t="shared" ca="1" si="15"/>
        <v/>
      </c>
      <c r="AN15" s="111" t="str">
        <f t="shared" ca="1" si="15"/>
        <v/>
      </c>
      <c r="AO15" s="111" t="str">
        <f t="shared" ca="1" si="15"/>
        <v/>
      </c>
    </row>
    <row r="16" spans="1:41" ht="14.4" x14ac:dyDescent="0.3">
      <c r="A16" s="2"/>
      <c r="B16" s="1"/>
      <c r="C16" s="2" t="str">
        <f t="shared" si="4"/>
        <v/>
      </c>
      <c r="D16" s="110" t="str">
        <f t="shared" si="13"/>
        <v/>
      </c>
      <c r="E16" s="110"/>
      <c r="F16" s="104" t="str">
        <f t="shared" si="2"/>
        <v/>
      </c>
      <c r="G16" s="1"/>
      <c r="H16" s="111" t="str">
        <f t="shared" ref="H16:AO16" ca="1" si="16">IF(AND($F16=TRUE,H$3&gt;0),SUMIFS(INDIRECT("'"&amp;$D16&amp;"'!"&amp;$F$2),INDIRECT("'"&amp;$D16&amp;"'!$I:$I"),"="&amp;H$3),"")</f>
        <v/>
      </c>
      <c r="I16" s="111" t="str">
        <f t="shared" ca="1" si="16"/>
        <v/>
      </c>
      <c r="J16" s="111" t="str">
        <f t="shared" ca="1" si="16"/>
        <v/>
      </c>
      <c r="K16" s="111" t="str">
        <f t="shared" ca="1" si="16"/>
        <v/>
      </c>
      <c r="L16" s="111" t="str">
        <f t="shared" ca="1" si="16"/>
        <v/>
      </c>
      <c r="M16" s="111" t="str">
        <f t="shared" ca="1" si="16"/>
        <v/>
      </c>
      <c r="N16" s="111" t="str">
        <f t="shared" ca="1" si="16"/>
        <v/>
      </c>
      <c r="O16" s="111" t="str">
        <f t="shared" ca="1" si="16"/>
        <v/>
      </c>
      <c r="P16" s="111" t="str">
        <f t="shared" ca="1" si="16"/>
        <v/>
      </c>
      <c r="Q16" s="111" t="str">
        <f t="shared" ca="1" si="16"/>
        <v/>
      </c>
      <c r="R16" s="111" t="str">
        <f t="shared" ca="1" si="16"/>
        <v/>
      </c>
      <c r="S16" s="111" t="str">
        <f t="shared" ca="1" si="16"/>
        <v/>
      </c>
      <c r="T16" s="111" t="str">
        <f t="shared" ca="1" si="16"/>
        <v/>
      </c>
      <c r="U16" s="111" t="str">
        <f t="shared" ca="1" si="16"/>
        <v/>
      </c>
      <c r="V16" s="111" t="str">
        <f t="shared" ca="1" si="16"/>
        <v/>
      </c>
      <c r="W16" s="111" t="str">
        <f t="shared" ca="1" si="16"/>
        <v/>
      </c>
      <c r="X16" s="111" t="str">
        <f t="shared" ca="1" si="16"/>
        <v/>
      </c>
      <c r="Y16" s="111" t="str">
        <f t="shared" ca="1" si="16"/>
        <v/>
      </c>
      <c r="Z16" s="111" t="str">
        <f t="shared" ca="1" si="16"/>
        <v/>
      </c>
      <c r="AA16" s="111" t="str">
        <f t="shared" ca="1" si="16"/>
        <v/>
      </c>
      <c r="AB16" s="111" t="str">
        <f t="shared" ca="1" si="16"/>
        <v/>
      </c>
      <c r="AC16" s="111" t="str">
        <f t="shared" ca="1" si="16"/>
        <v/>
      </c>
      <c r="AD16" s="111" t="str">
        <f t="shared" ca="1" si="16"/>
        <v/>
      </c>
      <c r="AE16" s="111" t="str">
        <f t="shared" ca="1" si="16"/>
        <v/>
      </c>
      <c r="AF16" s="111" t="str">
        <f t="shared" ca="1" si="16"/>
        <v/>
      </c>
      <c r="AG16" s="111" t="str">
        <f t="shared" ca="1" si="16"/>
        <v/>
      </c>
      <c r="AH16" s="111" t="str">
        <f t="shared" ca="1" si="16"/>
        <v/>
      </c>
      <c r="AI16" s="111" t="str">
        <f t="shared" ca="1" si="16"/>
        <v/>
      </c>
      <c r="AJ16" s="111" t="str">
        <f t="shared" ca="1" si="16"/>
        <v/>
      </c>
      <c r="AK16" s="111" t="str">
        <f t="shared" ca="1" si="16"/>
        <v/>
      </c>
      <c r="AL16" s="111" t="str">
        <f t="shared" ca="1" si="16"/>
        <v/>
      </c>
      <c r="AM16" s="111" t="str">
        <f t="shared" ca="1" si="16"/>
        <v/>
      </c>
      <c r="AN16" s="111" t="str">
        <f t="shared" ca="1" si="16"/>
        <v/>
      </c>
      <c r="AO16" s="111" t="str">
        <f t="shared" ca="1" si="16"/>
        <v/>
      </c>
    </row>
    <row r="17" spans="1:41" ht="14.4" x14ac:dyDescent="0.3">
      <c r="A17" s="2"/>
      <c r="B17" s="1"/>
      <c r="C17" s="2" t="str">
        <f t="shared" si="4"/>
        <v/>
      </c>
      <c r="D17" s="110" t="str">
        <f t="shared" si="13"/>
        <v/>
      </c>
      <c r="E17" s="110"/>
      <c r="F17" s="104" t="str">
        <f t="shared" si="2"/>
        <v/>
      </c>
      <c r="G17" s="1"/>
      <c r="H17" s="111" t="str">
        <f t="shared" ref="H17:AO17" ca="1" si="17">IF(AND($F17=TRUE,H$3&gt;0),SUMIFS(INDIRECT("'"&amp;$D17&amp;"'!"&amp;$F$2),INDIRECT("'"&amp;$D17&amp;"'!$I:$I"),"="&amp;H$3),"")</f>
        <v/>
      </c>
      <c r="I17" s="111" t="str">
        <f t="shared" ca="1" si="17"/>
        <v/>
      </c>
      <c r="J17" s="111" t="str">
        <f t="shared" ca="1" si="17"/>
        <v/>
      </c>
      <c r="K17" s="111" t="str">
        <f t="shared" ca="1" si="17"/>
        <v/>
      </c>
      <c r="L17" s="111" t="str">
        <f t="shared" ca="1" si="17"/>
        <v/>
      </c>
      <c r="M17" s="111" t="str">
        <f t="shared" ca="1" si="17"/>
        <v/>
      </c>
      <c r="N17" s="111" t="str">
        <f t="shared" ca="1" si="17"/>
        <v/>
      </c>
      <c r="O17" s="111" t="str">
        <f t="shared" ca="1" si="17"/>
        <v/>
      </c>
      <c r="P17" s="111" t="str">
        <f t="shared" ca="1" si="17"/>
        <v/>
      </c>
      <c r="Q17" s="111" t="str">
        <f t="shared" ca="1" si="17"/>
        <v/>
      </c>
      <c r="R17" s="111" t="str">
        <f t="shared" ca="1" si="17"/>
        <v/>
      </c>
      <c r="S17" s="111" t="str">
        <f t="shared" ca="1" si="17"/>
        <v/>
      </c>
      <c r="T17" s="111" t="str">
        <f t="shared" ca="1" si="17"/>
        <v/>
      </c>
      <c r="U17" s="111" t="str">
        <f t="shared" ca="1" si="17"/>
        <v/>
      </c>
      <c r="V17" s="111" t="str">
        <f t="shared" ca="1" si="17"/>
        <v/>
      </c>
      <c r="W17" s="111" t="str">
        <f t="shared" ca="1" si="17"/>
        <v/>
      </c>
      <c r="X17" s="111" t="str">
        <f t="shared" ca="1" si="17"/>
        <v/>
      </c>
      <c r="Y17" s="111" t="str">
        <f t="shared" ca="1" si="17"/>
        <v/>
      </c>
      <c r="Z17" s="111" t="str">
        <f t="shared" ca="1" si="17"/>
        <v/>
      </c>
      <c r="AA17" s="111" t="str">
        <f t="shared" ca="1" si="17"/>
        <v/>
      </c>
      <c r="AB17" s="111" t="str">
        <f t="shared" ca="1" si="17"/>
        <v/>
      </c>
      <c r="AC17" s="111" t="str">
        <f t="shared" ca="1" si="17"/>
        <v/>
      </c>
      <c r="AD17" s="111" t="str">
        <f t="shared" ca="1" si="17"/>
        <v/>
      </c>
      <c r="AE17" s="111" t="str">
        <f t="shared" ca="1" si="17"/>
        <v/>
      </c>
      <c r="AF17" s="111" t="str">
        <f t="shared" ca="1" si="17"/>
        <v/>
      </c>
      <c r="AG17" s="111" t="str">
        <f t="shared" ca="1" si="17"/>
        <v/>
      </c>
      <c r="AH17" s="111" t="str">
        <f t="shared" ca="1" si="17"/>
        <v/>
      </c>
      <c r="AI17" s="111" t="str">
        <f t="shared" ca="1" si="17"/>
        <v/>
      </c>
      <c r="AJ17" s="111" t="str">
        <f t="shared" ca="1" si="17"/>
        <v/>
      </c>
      <c r="AK17" s="111" t="str">
        <f t="shared" ca="1" si="17"/>
        <v/>
      </c>
      <c r="AL17" s="111" t="str">
        <f t="shared" ca="1" si="17"/>
        <v/>
      </c>
      <c r="AM17" s="111" t="str">
        <f t="shared" ca="1" si="17"/>
        <v/>
      </c>
      <c r="AN17" s="111" t="str">
        <f t="shared" ca="1" si="17"/>
        <v/>
      </c>
      <c r="AO17" s="111" t="str">
        <f t="shared" ca="1" si="17"/>
        <v/>
      </c>
    </row>
    <row r="18" spans="1:41" ht="14.4" x14ac:dyDescent="0.3">
      <c r="A18" s="2"/>
      <c r="B18" s="1"/>
      <c r="C18" s="2" t="str">
        <f t="shared" si="4"/>
        <v/>
      </c>
      <c r="D18" s="110" t="str">
        <f t="shared" si="13"/>
        <v/>
      </c>
      <c r="E18" s="110"/>
      <c r="F18" s="104" t="str">
        <f t="shared" si="2"/>
        <v/>
      </c>
      <c r="G18" s="1"/>
      <c r="H18" s="111" t="str">
        <f t="shared" ref="H18:AO18" ca="1" si="18">IF(AND($F18=TRUE,H$3&gt;0),SUMIFS(INDIRECT("'"&amp;$D18&amp;"'!"&amp;$F$2),INDIRECT("'"&amp;$D18&amp;"'!$I:$I"),"="&amp;H$3),"")</f>
        <v/>
      </c>
      <c r="I18" s="111" t="str">
        <f t="shared" ca="1" si="18"/>
        <v/>
      </c>
      <c r="J18" s="111" t="str">
        <f t="shared" ca="1" si="18"/>
        <v/>
      </c>
      <c r="K18" s="111" t="str">
        <f t="shared" ca="1" si="18"/>
        <v/>
      </c>
      <c r="L18" s="111" t="str">
        <f t="shared" ca="1" si="18"/>
        <v/>
      </c>
      <c r="M18" s="111" t="str">
        <f t="shared" ca="1" si="18"/>
        <v/>
      </c>
      <c r="N18" s="111" t="str">
        <f t="shared" ca="1" si="18"/>
        <v/>
      </c>
      <c r="O18" s="111" t="str">
        <f t="shared" ca="1" si="18"/>
        <v/>
      </c>
      <c r="P18" s="111" t="str">
        <f t="shared" ca="1" si="18"/>
        <v/>
      </c>
      <c r="Q18" s="111" t="str">
        <f t="shared" ca="1" si="18"/>
        <v/>
      </c>
      <c r="R18" s="111" t="str">
        <f t="shared" ca="1" si="18"/>
        <v/>
      </c>
      <c r="S18" s="111" t="str">
        <f t="shared" ca="1" si="18"/>
        <v/>
      </c>
      <c r="T18" s="111" t="str">
        <f t="shared" ca="1" si="18"/>
        <v/>
      </c>
      <c r="U18" s="111" t="str">
        <f t="shared" ca="1" si="18"/>
        <v/>
      </c>
      <c r="V18" s="111" t="str">
        <f t="shared" ca="1" si="18"/>
        <v/>
      </c>
      <c r="W18" s="111" t="str">
        <f t="shared" ca="1" si="18"/>
        <v/>
      </c>
      <c r="X18" s="111" t="str">
        <f t="shared" ca="1" si="18"/>
        <v/>
      </c>
      <c r="Y18" s="111" t="str">
        <f t="shared" ca="1" si="18"/>
        <v/>
      </c>
      <c r="Z18" s="111" t="str">
        <f t="shared" ca="1" si="18"/>
        <v/>
      </c>
      <c r="AA18" s="111" t="str">
        <f t="shared" ca="1" si="18"/>
        <v/>
      </c>
      <c r="AB18" s="111" t="str">
        <f t="shared" ca="1" si="18"/>
        <v/>
      </c>
      <c r="AC18" s="111" t="str">
        <f t="shared" ca="1" si="18"/>
        <v/>
      </c>
      <c r="AD18" s="111" t="str">
        <f t="shared" ca="1" si="18"/>
        <v/>
      </c>
      <c r="AE18" s="111" t="str">
        <f t="shared" ca="1" si="18"/>
        <v/>
      </c>
      <c r="AF18" s="111" t="str">
        <f t="shared" ca="1" si="18"/>
        <v/>
      </c>
      <c r="AG18" s="111" t="str">
        <f t="shared" ca="1" si="18"/>
        <v/>
      </c>
      <c r="AH18" s="111" t="str">
        <f t="shared" ca="1" si="18"/>
        <v/>
      </c>
      <c r="AI18" s="111" t="str">
        <f t="shared" ca="1" si="18"/>
        <v/>
      </c>
      <c r="AJ18" s="111" t="str">
        <f t="shared" ca="1" si="18"/>
        <v/>
      </c>
      <c r="AK18" s="111" t="str">
        <f t="shared" ca="1" si="18"/>
        <v/>
      </c>
      <c r="AL18" s="111" t="str">
        <f t="shared" ca="1" si="18"/>
        <v/>
      </c>
      <c r="AM18" s="111" t="str">
        <f t="shared" ca="1" si="18"/>
        <v/>
      </c>
      <c r="AN18" s="111" t="str">
        <f t="shared" ca="1" si="18"/>
        <v/>
      </c>
      <c r="AO18" s="111" t="str">
        <f t="shared" ca="1" si="18"/>
        <v/>
      </c>
    </row>
    <row r="19" spans="1:41" ht="14.4" x14ac:dyDescent="0.3">
      <c r="A19" s="2"/>
      <c r="B19" s="1"/>
      <c r="C19" s="2" t="str">
        <f t="shared" si="4"/>
        <v/>
      </c>
      <c r="D19" s="110" t="str">
        <f t="shared" si="13"/>
        <v/>
      </c>
      <c r="E19" s="110"/>
      <c r="F19" s="104" t="str">
        <f t="shared" si="2"/>
        <v/>
      </c>
      <c r="G19" s="1"/>
      <c r="H19" s="111" t="str">
        <f t="shared" ref="H19:AO19" ca="1" si="19">IF(AND($F19=TRUE,H$3&gt;0),SUMIFS(INDIRECT("'"&amp;$D19&amp;"'!"&amp;$F$2),INDIRECT("'"&amp;$D19&amp;"'!$I:$I"),"="&amp;H$3),"")</f>
        <v/>
      </c>
      <c r="I19" s="111" t="str">
        <f t="shared" ca="1" si="19"/>
        <v/>
      </c>
      <c r="J19" s="111" t="str">
        <f t="shared" ca="1" si="19"/>
        <v/>
      </c>
      <c r="K19" s="111" t="str">
        <f t="shared" ca="1" si="19"/>
        <v/>
      </c>
      <c r="L19" s="111" t="str">
        <f t="shared" ca="1" si="19"/>
        <v/>
      </c>
      <c r="M19" s="111" t="str">
        <f t="shared" ca="1" si="19"/>
        <v/>
      </c>
      <c r="N19" s="111" t="str">
        <f t="shared" ca="1" si="19"/>
        <v/>
      </c>
      <c r="O19" s="111" t="str">
        <f t="shared" ca="1" si="19"/>
        <v/>
      </c>
      <c r="P19" s="111" t="str">
        <f t="shared" ca="1" si="19"/>
        <v/>
      </c>
      <c r="Q19" s="111" t="str">
        <f t="shared" ca="1" si="19"/>
        <v/>
      </c>
      <c r="R19" s="111" t="str">
        <f t="shared" ca="1" si="19"/>
        <v/>
      </c>
      <c r="S19" s="111" t="str">
        <f t="shared" ca="1" si="19"/>
        <v/>
      </c>
      <c r="T19" s="111" t="str">
        <f t="shared" ca="1" si="19"/>
        <v/>
      </c>
      <c r="U19" s="111" t="str">
        <f t="shared" ca="1" si="19"/>
        <v/>
      </c>
      <c r="V19" s="111" t="str">
        <f t="shared" ca="1" si="19"/>
        <v/>
      </c>
      <c r="W19" s="111" t="str">
        <f t="shared" ca="1" si="19"/>
        <v/>
      </c>
      <c r="X19" s="111" t="str">
        <f t="shared" ca="1" si="19"/>
        <v/>
      </c>
      <c r="Y19" s="111" t="str">
        <f t="shared" ca="1" si="19"/>
        <v/>
      </c>
      <c r="Z19" s="111" t="str">
        <f t="shared" ca="1" si="19"/>
        <v/>
      </c>
      <c r="AA19" s="111" t="str">
        <f t="shared" ca="1" si="19"/>
        <v/>
      </c>
      <c r="AB19" s="111" t="str">
        <f t="shared" ca="1" si="19"/>
        <v/>
      </c>
      <c r="AC19" s="111" t="str">
        <f t="shared" ca="1" si="19"/>
        <v/>
      </c>
      <c r="AD19" s="111" t="str">
        <f t="shared" ca="1" si="19"/>
        <v/>
      </c>
      <c r="AE19" s="111" t="str">
        <f t="shared" ca="1" si="19"/>
        <v/>
      </c>
      <c r="AF19" s="111" t="str">
        <f t="shared" ca="1" si="19"/>
        <v/>
      </c>
      <c r="AG19" s="111" t="str">
        <f t="shared" ca="1" si="19"/>
        <v/>
      </c>
      <c r="AH19" s="111" t="str">
        <f t="shared" ca="1" si="19"/>
        <v/>
      </c>
      <c r="AI19" s="111" t="str">
        <f t="shared" ca="1" si="19"/>
        <v/>
      </c>
      <c r="AJ19" s="111" t="str">
        <f t="shared" ca="1" si="19"/>
        <v/>
      </c>
      <c r="AK19" s="111" t="str">
        <f t="shared" ca="1" si="19"/>
        <v/>
      </c>
      <c r="AL19" s="111" t="str">
        <f t="shared" ca="1" si="19"/>
        <v/>
      </c>
      <c r="AM19" s="111" t="str">
        <f t="shared" ca="1" si="19"/>
        <v/>
      </c>
      <c r="AN19" s="111" t="str">
        <f t="shared" ca="1" si="19"/>
        <v/>
      </c>
      <c r="AO19" s="111" t="str">
        <f t="shared" ca="1" si="19"/>
        <v/>
      </c>
    </row>
    <row r="20" spans="1:41" ht="14.4" x14ac:dyDescent="0.3">
      <c r="A20" s="2"/>
      <c r="B20" s="1"/>
      <c r="C20" s="2" t="str">
        <f t="shared" si="4"/>
        <v/>
      </c>
      <c r="D20" s="110" t="str">
        <f t="shared" si="13"/>
        <v/>
      </c>
      <c r="E20" s="110"/>
      <c r="F20" s="104" t="str">
        <f t="shared" si="2"/>
        <v/>
      </c>
      <c r="G20" s="1"/>
      <c r="H20" s="111" t="str">
        <f t="shared" ref="H20:AO20" ca="1" si="20">IF(AND($F20=TRUE,H$3&gt;0),SUMIFS(INDIRECT("'"&amp;$D20&amp;"'!"&amp;$F$2),INDIRECT("'"&amp;$D20&amp;"'!$I:$I"),"="&amp;H$3),"")</f>
        <v/>
      </c>
      <c r="I20" s="111" t="str">
        <f t="shared" ca="1" si="20"/>
        <v/>
      </c>
      <c r="J20" s="111" t="str">
        <f t="shared" ca="1" si="20"/>
        <v/>
      </c>
      <c r="K20" s="111" t="str">
        <f t="shared" ca="1" si="20"/>
        <v/>
      </c>
      <c r="L20" s="111" t="str">
        <f t="shared" ca="1" si="20"/>
        <v/>
      </c>
      <c r="M20" s="111" t="str">
        <f t="shared" ca="1" si="20"/>
        <v/>
      </c>
      <c r="N20" s="111" t="str">
        <f t="shared" ca="1" si="20"/>
        <v/>
      </c>
      <c r="O20" s="111" t="str">
        <f t="shared" ca="1" si="20"/>
        <v/>
      </c>
      <c r="P20" s="111" t="str">
        <f t="shared" ca="1" si="20"/>
        <v/>
      </c>
      <c r="Q20" s="111" t="str">
        <f t="shared" ca="1" si="20"/>
        <v/>
      </c>
      <c r="R20" s="111" t="str">
        <f t="shared" ca="1" si="20"/>
        <v/>
      </c>
      <c r="S20" s="111" t="str">
        <f t="shared" ca="1" si="20"/>
        <v/>
      </c>
      <c r="T20" s="111" t="str">
        <f t="shared" ca="1" si="20"/>
        <v/>
      </c>
      <c r="U20" s="111" t="str">
        <f t="shared" ca="1" si="20"/>
        <v/>
      </c>
      <c r="V20" s="111" t="str">
        <f t="shared" ca="1" si="20"/>
        <v/>
      </c>
      <c r="W20" s="111" t="str">
        <f t="shared" ca="1" si="20"/>
        <v/>
      </c>
      <c r="X20" s="111" t="str">
        <f t="shared" ca="1" si="20"/>
        <v/>
      </c>
      <c r="Y20" s="111" t="str">
        <f t="shared" ca="1" si="20"/>
        <v/>
      </c>
      <c r="Z20" s="111" t="str">
        <f t="shared" ca="1" si="20"/>
        <v/>
      </c>
      <c r="AA20" s="111" t="str">
        <f t="shared" ca="1" si="20"/>
        <v/>
      </c>
      <c r="AB20" s="111" t="str">
        <f t="shared" ca="1" si="20"/>
        <v/>
      </c>
      <c r="AC20" s="111" t="str">
        <f t="shared" ca="1" si="20"/>
        <v/>
      </c>
      <c r="AD20" s="111" t="str">
        <f t="shared" ca="1" si="20"/>
        <v/>
      </c>
      <c r="AE20" s="111" t="str">
        <f t="shared" ca="1" si="20"/>
        <v/>
      </c>
      <c r="AF20" s="111" t="str">
        <f t="shared" ca="1" si="20"/>
        <v/>
      </c>
      <c r="AG20" s="111" t="str">
        <f t="shared" ca="1" si="20"/>
        <v/>
      </c>
      <c r="AH20" s="111" t="str">
        <f t="shared" ca="1" si="20"/>
        <v/>
      </c>
      <c r="AI20" s="111" t="str">
        <f t="shared" ca="1" si="20"/>
        <v/>
      </c>
      <c r="AJ20" s="111" t="str">
        <f t="shared" ca="1" si="20"/>
        <v/>
      </c>
      <c r="AK20" s="111" t="str">
        <f t="shared" ca="1" si="20"/>
        <v/>
      </c>
      <c r="AL20" s="111" t="str">
        <f t="shared" ca="1" si="20"/>
        <v/>
      </c>
      <c r="AM20" s="111" t="str">
        <f t="shared" ca="1" si="20"/>
        <v/>
      </c>
      <c r="AN20" s="111" t="str">
        <f t="shared" ca="1" si="20"/>
        <v/>
      </c>
      <c r="AO20" s="111" t="str">
        <f t="shared" ca="1" si="20"/>
        <v/>
      </c>
    </row>
    <row r="21" spans="1:41" ht="15.75" customHeight="1" x14ac:dyDescent="0.3">
      <c r="A21" s="2"/>
      <c r="B21" s="1"/>
      <c r="C21" s="2" t="str">
        <f t="shared" si="4"/>
        <v/>
      </c>
      <c r="D21" s="110" t="str">
        <f t="shared" si="13"/>
        <v/>
      </c>
      <c r="E21" s="110"/>
      <c r="F21" s="104" t="str">
        <f t="shared" si="2"/>
        <v/>
      </c>
      <c r="G21" s="1"/>
      <c r="H21" s="111" t="str">
        <f t="shared" ref="H21:AO21" ca="1" si="21">IF(AND($F21=TRUE,H$3&gt;0),SUMIFS(INDIRECT("'"&amp;$D21&amp;"'!"&amp;$F$2),INDIRECT("'"&amp;$D21&amp;"'!$I:$I"),"="&amp;H$3),"")</f>
        <v/>
      </c>
      <c r="I21" s="111" t="str">
        <f t="shared" ca="1" si="21"/>
        <v/>
      </c>
      <c r="J21" s="111" t="str">
        <f t="shared" ca="1" si="21"/>
        <v/>
      </c>
      <c r="K21" s="111" t="str">
        <f t="shared" ca="1" si="21"/>
        <v/>
      </c>
      <c r="L21" s="111" t="str">
        <f t="shared" ca="1" si="21"/>
        <v/>
      </c>
      <c r="M21" s="111" t="str">
        <f t="shared" ca="1" si="21"/>
        <v/>
      </c>
      <c r="N21" s="111" t="str">
        <f t="shared" ca="1" si="21"/>
        <v/>
      </c>
      <c r="O21" s="111" t="str">
        <f t="shared" ca="1" si="21"/>
        <v/>
      </c>
      <c r="P21" s="111" t="str">
        <f t="shared" ca="1" si="21"/>
        <v/>
      </c>
      <c r="Q21" s="111" t="str">
        <f t="shared" ca="1" si="21"/>
        <v/>
      </c>
      <c r="R21" s="111" t="str">
        <f t="shared" ca="1" si="21"/>
        <v/>
      </c>
      <c r="S21" s="111" t="str">
        <f t="shared" ca="1" si="21"/>
        <v/>
      </c>
      <c r="T21" s="111" t="str">
        <f t="shared" ca="1" si="21"/>
        <v/>
      </c>
      <c r="U21" s="111" t="str">
        <f t="shared" ca="1" si="21"/>
        <v/>
      </c>
      <c r="V21" s="111" t="str">
        <f t="shared" ca="1" si="21"/>
        <v/>
      </c>
      <c r="W21" s="111" t="str">
        <f t="shared" ca="1" si="21"/>
        <v/>
      </c>
      <c r="X21" s="111" t="str">
        <f t="shared" ca="1" si="21"/>
        <v/>
      </c>
      <c r="Y21" s="111" t="str">
        <f t="shared" ca="1" si="21"/>
        <v/>
      </c>
      <c r="Z21" s="111" t="str">
        <f t="shared" ca="1" si="21"/>
        <v/>
      </c>
      <c r="AA21" s="111" t="str">
        <f t="shared" ca="1" si="21"/>
        <v/>
      </c>
      <c r="AB21" s="111" t="str">
        <f t="shared" ca="1" si="21"/>
        <v/>
      </c>
      <c r="AC21" s="111" t="str">
        <f t="shared" ca="1" si="21"/>
        <v/>
      </c>
      <c r="AD21" s="111" t="str">
        <f t="shared" ca="1" si="21"/>
        <v/>
      </c>
      <c r="AE21" s="111" t="str">
        <f t="shared" ca="1" si="21"/>
        <v/>
      </c>
      <c r="AF21" s="111" t="str">
        <f t="shared" ca="1" si="21"/>
        <v/>
      </c>
      <c r="AG21" s="111" t="str">
        <f t="shared" ca="1" si="21"/>
        <v/>
      </c>
      <c r="AH21" s="111" t="str">
        <f t="shared" ca="1" si="21"/>
        <v/>
      </c>
      <c r="AI21" s="111" t="str">
        <f t="shared" ca="1" si="21"/>
        <v/>
      </c>
      <c r="AJ21" s="111" t="str">
        <f t="shared" ca="1" si="21"/>
        <v/>
      </c>
      <c r="AK21" s="111" t="str">
        <f t="shared" ca="1" si="21"/>
        <v/>
      </c>
      <c r="AL21" s="111" t="str">
        <f t="shared" ca="1" si="21"/>
        <v/>
      </c>
      <c r="AM21" s="111" t="str">
        <f t="shared" ca="1" si="21"/>
        <v/>
      </c>
      <c r="AN21" s="111" t="str">
        <f t="shared" ca="1" si="21"/>
        <v/>
      </c>
      <c r="AO21" s="111" t="str">
        <f t="shared" ca="1" si="21"/>
        <v/>
      </c>
    </row>
    <row r="22" spans="1:41" ht="15.75" customHeight="1" x14ac:dyDescent="0.3">
      <c r="A22" s="2"/>
      <c r="B22" s="1"/>
      <c r="C22" s="2" t="str">
        <f t="shared" si="4"/>
        <v/>
      </c>
      <c r="D22" s="110" t="str">
        <f t="shared" si="13"/>
        <v/>
      </c>
      <c r="E22" s="110"/>
      <c r="F22" s="104" t="str">
        <f t="shared" si="2"/>
        <v/>
      </c>
      <c r="G22" s="1"/>
      <c r="H22" s="111" t="str">
        <f t="shared" ref="H22:AO22" ca="1" si="22">IF(AND($F22=TRUE,H$3&gt;0),SUMIFS(INDIRECT("'"&amp;$D22&amp;"'!"&amp;$F$2),INDIRECT("'"&amp;$D22&amp;"'!$I:$I"),"="&amp;H$3),"")</f>
        <v/>
      </c>
      <c r="I22" s="111" t="str">
        <f t="shared" ca="1" si="22"/>
        <v/>
      </c>
      <c r="J22" s="111" t="str">
        <f t="shared" ca="1" si="22"/>
        <v/>
      </c>
      <c r="K22" s="111" t="str">
        <f t="shared" ca="1" si="22"/>
        <v/>
      </c>
      <c r="L22" s="111" t="str">
        <f t="shared" ca="1" si="22"/>
        <v/>
      </c>
      <c r="M22" s="111" t="str">
        <f t="shared" ca="1" si="22"/>
        <v/>
      </c>
      <c r="N22" s="111" t="str">
        <f t="shared" ca="1" si="22"/>
        <v/>
      </c>
      <c r="O22" s="111" t="str">
        <f t="shared" ca="1" si="22"/>
        <v/>
      </c>
      <c r="P22" s="111" t="str">
        <f t="shared" ca="1" si="22"/>
        <v/>
      </c>
      <c r="Q22" s="111" t="str">
        <f t="shared" ca="1" si="22"/>
        <v/>
      </c>
      <c r="R22" s="111" t="str">
        <f t="shared" ca="1" si="22"/>
        <v/>
      </c>
      <c r="S22" s="111" t="str">
        <f t="shared" ca="1" si="22"/>
        <v/>
      </c>
      <c r="T22" s="111" t="str">
        <f t="shared" ca="1" si="22"/>
        <v/>
      </c>
      <c r="U22" s="111" t="str">
        <f t="shared" ca="1" si="22"/>
        <v/>
      </c>
      <c r="V22" s="111" t="str">
        <f t="shared" ca="1" si="22"/>
        <v/>
      </c>
      <c r="W22" s="111" t="str">
        <f t="shared" ca="1" si="22"/>
        <v/>
      </c>
      <c r="X22" s="111" t="str">
        <f t="shared" ca="1" si="22"/>
        <v/>
      </c>
      <c r="Y22" s="111" t="str">
        <f t="shared" ca="1" si="22"/>
        <v/>
      </c>
      <c r="Z22" s="111" t="str">
        <f t="shared" ca="1" si="22"/>
        <v/>
      </c>
      <c r="AA22" s="111" t="str">
        <f t="shared" ca="1" si="22"/>
        <v/>
      </c>
      <c r="AB22" s="111" t="str">
        <f t="shared" ca="1" si="22"/>
        <v/>
      </c>
      <c r="AC22" s="111" t="str">
        <f t="shared" ca="1" si="22"/>
        <v/>
      </c>
      <c r="AD22" s="111" t="str">
        <f t="shared" ca="1" si="22"/>
        <v/>
      </c>
      <c r="AE22" s="111" t="str">
        <f t="shared" ca="1" si="22"/>
        <v/>
      </c>
      <c r="AF22" s="111" t="str">
        <f t="shared" ca="1" si="22"/>
        <v/>
      </c>
      <c r="AG22" s="111" t="str">
        <f t="shared" ca="1" si="22"/>
        <v/>
      </c>
      <c r="AH22" s="111" t="str">
        <f t="shared" ca="1" si="22"/>
        <v/>
      </c>
      <c r="AI22" s="111" t="str">
        <f t="shared" ca="1" si="22"/>
        <v/>
      </c>
      <c r="AJ22" s="111" t="str">
        <f t="shared" ca="1" si="22"/>
        <v/>
      </c>
      <c r="AK22" s="111" t="str">
        <f t="shared" ca="1" si="22"/>
        <v/>
      </c>
      <c r="AL22" s="111" t="str">
        <f t="shared" ca="1" si="22"/>
        <v/>
      </c>
      <c r="AM22" s="111" t="str">
        <f t="shared" ca="1" si="22"/>
        <v/>
      </c>
      <c r="AN22" s="111" t="str">
        <f t="shared" ca="1" si="22"/>
        <v/>
      </c>
      <c r="AO22" s="111" t="str">
        <f t="shared" ca="1" si="22"/>
        <v/>
      </c>
    </row>
    <row r="23" spans="1:41" ht="15.75" customHeight="1" x14ac:dyDescent="0.3">
      <c r="A23" s="2"/>
      <c r="B23" s="1"/>
      <c r="C23" s="2" t="str">
        <f t="shared" si="4"/>
        <v/>
      </c>
      <c r="D23" s="110" t="str">
        <f t="shared" si="13"/>
        <v/>
      </c>
      <c r="E23" s="110"/>
      <c r="F23" s="104" t="str">
        <f t="shared" si="2"/>
        <v/>
      </c>
      <c r="G23" s="1"/>
      <c r="H23" s="111" t="str">
        <f t="shared" ref="H23:AO23" ca="1" si="23">IF(AND($F23=TRUE,H$3&gt;0),SUMIFS(INDIRECT("'"&amp;$D23&amp;"'!"&amp;$F$2),INDIRECT("'"&amp;$D23&amp;"'!$I:$I"),"="&amp;H$3),"")</f>
        <v/>
      </c>
      <c r="I23" s="111" t="str">
        <f t="shared" ca="1" si="23"/>
        <v/>
      </c>
      <c r="J23" s="111" t="str">
        <f t="shared" ca="1" si="23"/>
        <v/>
      </c>
      <c r="K23" s="111" t="str">
        <f t="shared" ca="1" si="23"/>
        <v/>
      </c>
      <c r="L23" s="111" t="str">
        <f t="shared" ca="1" si="23"/>
        <v/>
      </c>
      <c r="M23" s="111" t="str">
        <f t="shared" ca="1" si="23"/>
        <v/>
      </c>
      <c r="N23" s="111" t="str">
        <f t="shared" ca="1" si="23"/>
        <v/>
      </c>
      <c r="O23" s="111" t="str">
        <f t="shared" ca="1" si="23"/>
        <v/>
      </c>
      <c r="P23" s="111" t="str">
        <f t="shared" ca="1" si="23"/>
        <v/>
      </c>
      <c r="Q23" s="111" t="str">
        <f t="shared" ca="1" si="23"/>
        <v/>
      </c>
      <c r="R23" s="111" t="str">
        <f t="shared" ca="1" si="23"/>
        <v/>
      </c>
      <c r="S23" s="111" t="str">
        <f t="shared" ca="1" si="23"/>
        <v/>
      </c>
      <c r="T23" s="111" t="str">
        <f t="shared" ca="1" si="23"/>
        <v/>
      </c>
      <c r="U23" s="111" t="str">
        <f t="shared" ca="1" si="23"/>
        <v/>
      </c>
      <c r="V23" s="111" t="str">
        <f t="shared" ca="1" si="23"/>
        <v/>
      </c>
      <c r="W23" s="111" t="str">
        <f t="shared" ca="1" si="23"/>
        <v/>
      </c>
      <c r="X23" s="111" t="str">
        <f t="shared" ca="1" si="23"/>
        <v/>
      </c>
      <c r="Y23" s="111" t="str">
        <f t="shared" ca="1" si="23"/>
        <v/>
      </c>
      <c r="Z23" s="111" t="str">
        <f t="shared" ca="1" si="23"/>
        <v/>
      </c>
      <c r="AA23" s="111" t="str">
        <f t="shared" ca="1" si="23"/>
        <v/>
      </c>
      <c r="AB23" s="111" t="str">
        <f t="shared" ca="1" si="23"/>
        <v/>
      </c>
      <c r="AC23" s="111" t="str">
        <f t="shared" ca="1" si="23"/>
        <v/>
      </c>
      <c r="AD23" s="111" t="str">
        <f t="shared" ca="1" si="23"/>
        <v/>
      </c>
      <c r="AE23" s="111" t="str">
        <f t="shared" ca="1" si="23"/>
        <v/>
      </c>
      <c r="AF23" s="111" t="str">
        <f t="shared" ca="1" si="23"/>
        <v/>
      </c>
      <c r="AG23" s="111" t="str">
        <f t="shared" ca="1" si="23"/>
        <v/>
      </c>
      <c r="AH23" s="111" t="str">
        <f t="shared" ca="1" si="23"/>
        <v/>
      </c>
      <c r="AI23" s="111" t="str">
        <f t="shared" ca="1" si="23"/>
        <v/>
      </c>
      <c r="AJ23" s="111" t="str">
        <f t="shared" ca="1" si="23"/>
        <v/>
      </c>
      <c r="AK23" s="111" t="str">
        <f t="shared" ca="1" si="23"/>
        <v/>
      </c>
      <c r="AL23" s="111" t="str">
        <f t="shared" ca="1" si="23"/>
        <v/>
      </c>
      <c r="AM23" s="111" t="str">
        <f t="shared" ca="1" si="23"/>
        <v/>
      </c>
      <c r="AN23" s="111" t="str">
        <f t="shared" ca="1" si="23"/>
        <v/>
      </c>
      <c r="AO23" s="111" t="str">
        <f t="shared" ca="1" si="23"/>
        <v/>
      </c>
    </row>
    <row r="24" spans="1:41" ht="15.75" customHeight="1" x14ac:dyDescent="0.3">
      <c r="A24" s="2"/>
      <c r="B24" s="1"/>
      <c r="C24" s="2" t="str">
        <f t="shared" si="4"/>
        <v/>
      </c>
      <c r="D24" s="110" t="str">
        <f t="shared" si="13"/>
        <v/>
      </c>
      <c r="E24" s="110"/>
      <c r="F24" s="104" t="str">
        <f t="shared" si="2"/>
        <v/>
      </c>
      <c r="G24" s="1"/>
      <c r="H24" s="111" t="str">
        <f t="shared" ref="H24:AO24" ca="1" si="24">IF(AND($F24=TRUE,H$3&gt;0),SUMIFS(INDIRECT("'"&amp;$D24&amp;"'!"&amp;$F$2),INDIRECT("'"&amp;$D24&amp;"'!$I:$I"),"="&amp;H$3),"")</f>
        <v/>
      </c>
      <c r="I24" s="111" t="str">
        <f t="shared" ca="1" si="24"/>
        <v/>
      </c>
      <c r="J24" s="111" t="str">
        <f t="shared" ca="1" si="24"/>
        <v/>
      </c>
      <c r="K24" s="111" t="str">
        <f t="shared" ca="1" si="24"/>
        <v/>
      </c>
      <c r="L24" s="111" t="str">
        <f t="shared" ca="1" si="24"/>
        <v/>
      </c>
      <c r="M24" s="111" t="str">
        <f t="shared" ca="1" si="24"/>
        <v/>
      </c>
      <c r="N24" s="111" t="str">
        <f t="shared" ca="1" si="24"/>
        <v/>
      </c>
      <c r="O24" s="111" t="str">
        <f t="shared" ca="1" si="24"/>
        <v/>
      </c>
      <c r="P24" s="111" t="str">
        <f t="shared" ca="1" si="24"/>
        <v/>
      </c>
      <c r="Q24" s="111" t="str">
        <f t="shared" ca="1" si="24"/>
        <v/>
      </c>
      <c r="R24" s="111" t="str">
        <f t="shared" ca="1" si="24"/>
        <v/>
      </c>
      <c r="S24" s="111" t="str">
        <f t="shared" ca="1" si="24"/>
        <v/>
      </c>
      <c r="T24" s="111" t="str">
        <f t="shared" ca="1" si="24"/>
        <v/>
      </c>
      <c r="U24" s="111" t="str">
        <f t="shared" ca="1" si="24"/>
        <v/>
      </c>
      <c r="V24" s="111" t="str">
        <f t="shared" ca="1" si="24"/>
        <v/>
      </c>
      <c r="W24" s="111" t="str">
        <f t="shared" ca="1" si="24"/>
        <v/>
      </c>
      <c r="X24" s="111" t="str">
        <f t="shared" ca="1" si="24"/>
        <v/>
      </c>
      <c r="Y24" s="111" t="str">
        <f t="shared" ca="1" si="24"/>
        <v/>
      </c>
      <c r="Z24" s="111" t="str">
        <f t="shared" ca="1" si="24"/>
        <v/>
      </c>
      <c r="AA24" s="111" t="str">
        <f t="shared" ca="1" si="24"/>
        <v/>
      </c>
      <c r="AB24" s="111" t="str">
        <f t="shared" ca="1" si="24"/>
        <v/>
      </c>
      <c r="AC24" s="111" t="str">
        <f t="shared" ca="1" si="24"/>
        <v/>
      </c>
      <c r="AD24" s="111" t="str">
        <f t="shared" ca="1" si="24"/>
        <v/>
      </c>
      <c r="AE24" s="111" t="str">
        <f t="shared" ca="1" si="24"/>
        <v/>
      </c>
      <c r="AF24" s="111" t="str">
        <f t="shared" ca="1" si="24"/>
        <v/>
      </c>
      <c r="AG24" s="111" t="str">
        <f t="shared" ca="1" si="24"/>
        <v/>
      </c>
      <c r="AH24" s="111" t="str">
        <f t="shared" ca="1" si="24"/>
        <v/>
      </c>
      <c r="AI24" s="111" t="str">
        <f t="shared" ca="1" si="24"/>
        <v/>
      </c>
      <c r="AJ24" s="111" t="str">
        <f t="shared" ca="1" si="24"/>
        <v/>
      </c>
      <c r="AK24" s="111" t="str">
        <f t="shared" ca="1" si="24"/>
        <v/>
      </c>
      <c r="AL24" s="111" t="str">
        <f t="shared" ca="1" si="24"/>
        <v/>
      </c>
      <c r="AM24" s="111" t="str">
        <f t="shared" ca="1" si="24"/>
        <v/>
      </c>
      <c r="AN24" s="111" t="str">
        <f t="shared" ca="1" si="24"/>
        <v/>
      </c>
      <c r="AO24" s="111" t="str">
        <f t="shared" ca="1" si="24"/>
        <v/>
      </c>
    </row>
    <row r="25" spans="1:41" ht="15.75" customHeight="1" x14ac:dyDescent="0.3">
      <c r="A25" s="2"/>
      <c r="B25" s="1"/>
      <c r="C25" s="2" t="str">
        <f t="shared" si="4"/>
        <v/>
      </c>
      <c r="D25" s="110" t="str">
        <f t="shared" si="13"/>
        <v/>
      </c>
      <c r="E25" s="110"/>
      <c r="F25" s="104" t="str">
        <f t="shared" si="2"/>
        <v/>
      </c>
      <c r="G25" s="1"/>
      <c r="H25" s="111" t="str">
        <f t="shared" ref="H25:AO25" ca="1" si="25">IF(AND($F25=TRUE,H$3&gt;0),SUMIFS(INDIRECT("'"&amp;$D25&amp;"'!"&amp;$F$2),INDIRECT("'"&amp;$D25&amp;"'!$I:$I"),"="&amp;H$3),"")</f>
        <v/>
      </c>
      <c r="I25" s="111" t="str">
        <f t="shared" ca="1" si="25"/>
        <v/>
      </c>
      <c r="J25" s="111" t="str">
        <f t="shared" ca="1" si="25"/>
        <v/>
      </c>
      <c r="K25" s="111" t="str">
        <f t="shared" ca="1" si="25"/>
        <v/>
      </c>
      <c r="L25" s="111" t="str">
        <f t="shared" ca="1" si="25"/>
        <v/>
      </c>
      <c r="M25" s="111" t="str">
        <f t="shared" ca="1" si="25"/>
        <v/>
      </c>
      <c r="N25" s="111" t="str">
        <f t="shared" ca="1" si="25"/>
        <v/>
      </c>
      <c r="O25" s="111" t="str">
        <f t="shared" ca="1" si="25"/>
        <v/>
      </c>
      <c r="P25" s="111" t="str">
        <f t="shared" ca="1" si="25"/>
        <v/>
      </c>
      <c r="Q25" s="111" t="str">
        <f t="shared" ca="1" si="25"/>
        <v/>
      </c>
      <c r="R25" s="111" t="str">
        <f t="shared" ca="1" si="25"/>
        <v/>
      </c>
      <c r="S25" s="111" t="str">
        <f t="shared" ca="1" si="25"/>
        <v/>
      </c>
      <c r="T25" s="111" t="str">
        <f t="shared" ca="1" si="25"/>
        <v/>
      </c>
      <c r="U25" s="111" t="str">
        <f t="shared" ca="1" si="25"/>
        <v/>
      </c>
      <c r="V25" s="111" t="str">
        <f t="shared" ca="1" si="25"/>
        <v/>
      </c>
      <c r="W25" s="111" t="str">
        <f t="shared" ca="1" si="25"/>
        <v/>
      </c>
      <c r="X25" s="111" t="str">
        <f t="shared" ca="1" si="25"/>
        <v/>
      </c>
      <c r="Y25" s="111" t="str">
        <f t="shared" ca="1" si="25"/>
        <v/>
      </c>
      <c r="Z25" s="111" t="str">
        <f t="shared" ca="1" si="25"/>
        <v/>
      </c>
      <c r="AA25" s="111" t="str">
        <f t="shared" ca="1" si="25"/>
        <v/>
      </c>
      <c r="AB25" s="111" t="str">
        <f t="shared" ca="1" si="25"/>
        <v/>
      </c>
      <c r="AC25" s="111" t="str">
        <f t="shared" ca="1" si="25"/>
        <v/>
      </c>
      <c r="AD25" s="111" t="str">
        <f t="shared" ca="1" si="25"/>
        <v/>
      </c>
      <c r="AE25" s="111" t="str">
        <f t="shared" ca="1" si="25"/>
        <v/>
      </c>
      <c r="AF25" s="111" t="str">
        <f t="shared" ca="1" si="25"/>
        <v/>
      </c>
      <c r="AG25" s="111" t="str">
        <f t="shared" ca="1" si="25"/>
        <v/>
      </c>
      <c r="AH25" s="111" t="str">
        <f t="shared" ca="1" si="25"/>
        <v/>
      </c>
      <c r="AI25" s="111" t="str">
        <f t="shared" ca="1" si="25"/>
        <v/>
      </c>
      <c r="AJ25" s="111" t="str">
        <f t="shared" ca="1" si="25"/>
        <v/>
      </c>
      <c r="AK25" s="111" t="str">
        <f t="shared" ca="1" si="25"/>
        <v/>
      </c>
      <c r="AL25" s="111" t="str">
        <f t="shared" ca="1" si="25"/>
        <v/>
      </c>
      <c r="AM25" s="111" t="str">
        <f t="shared" ca="1" si="25"/>
        <v/>
      </c>
      <c r="AN25" s="111" t="str">
        <f t="shared" ca="1" si="25"/>
        <v/>
      </c>
      <c r="AO25" s="111" t="str">
        <f t="shared" ca="1" si="25"/>
        <v/>
      </c>
    </row>
    <row r="26" spans="1:41" ht="15.75" customHeight="1" x14ac:dyDescent="0.3">
      <c r="A26" s="2"/>
      <c r="B26" s="1"/>
      <c r="C26" s="2" t="str">
        <f t="shared" si="4"/>
        <v/>
      </c>
      <c r="D26" s="110" t="str">
        <f t="shared" si="13"/>
        <v/>
      </c>
      <c r="E26" s="110"/>
      <c r="F26" s="104" t="str">
        <f t="shared" si="2"/>
        <v/>
      </c>
      <c r="G26" s="1"/>
      <c r="H26" s="111" t="str">
        <f t="shared" ref="H26:AO26" ca="1" si="26">IF(AND($F26=TRUE,H$3&gt;0),SUMIFS(INDIRECT("'"&amp;$D26&amp;"'!"&amp;$F$2),INDIRECT("'"&amp;$D26&amp;"'!$I:$I"),"="&amp;H$3),"")</f>
        <v/>
      </c>
      <c r="I26" s="111" t="str">
        <f t="shared" ca="1" si="26"/>
        <v/>
      </c>
      <c r="J26" s="111" t="str">
        <f t="shared" ca="1" si="26"/>
        <v/>
      </c>
      <c r="K26" s="111" t="str">
        <f t="shared" ca="1" si="26"/>
        <v/>
      </c>
      <c r="L26" s="111" t="str">
        <f t="shared" ca="1" si="26"/>
        <v/>
      </c>
      <c r="M26" s="111" t="str">
        <f t="shared" ca="1" si="26"/>
        <v/>
      </c>
      <c r="N26" s="111" t="str">
        <f t="shared" ca="1" si="26"/>
        <v/>
      </c>
      <c r="O26" s="111" t="str">
        <f t="shared" ca="1" si="26"/>
        <v/>
      </c>
      <c r="P26" s="111" t="str">
        <f t="shared" ca="1" si="26"/>
        <v/>
      </c>
      <c r="Q26" s="111" t="str">
        <f t="shared" ca="1" si="26"/>
        <v/>
      </c>
      <c r="R26" s="111" t="str">
        <f t="shared" ca="1" si="26"/>
        <v/>
      </c>
      <c r="S26" s="111" t="str">
        <f t="shared" ca="1" si="26"/>
        <v/>
      </c>
      <c r="T26" s="111" t="str">
        <f t="shared" ca="1" si="26"/>
        <v/>
      </c>
      <c r="U26" s="111" t="str">
        <f t="shared" ca="1" si="26"/>
        <v/>
      </c>
      <c r="V26" s="111" t="str">
        <f t="shared" ca="1" si="26"/>
        <v/>
      </c>
      <c r="W26" s="111" t="str">
        <f t="shared" ca="1" si="26"/>
        <v/>
      </c>
      <c r="X26" s="111" t="str">
        <f t="shared" ca="1" si="26"/>
        <v/>
      </c>
      <c r="Y26" s="111" t="str">
        <f t="shared" ca="1" si="26"/>
        <v/>
      </c>
      <c r="Z26" s="111" t="str">
        <f t="shared" ca="1" si="26"/>
        <v/>
      </c>
      <c r="AA26" s="111" t="str">
        <f t="shared" ca="1" si="26"/>
        <v/>
      </c>
      <c r="AB26" s="111" t="str">
        <f t="shared" ca="1" si="26"/>
        <v/>
      </c>
      <c r="AC26" s="111" t="str">
        <f t="shared" ca="1" si="26"/>
        <v/>
      </c>
      <c r="AD26" s="111" t="str">
        <f t="shared" ca="1" si="26"/>
        <v/>
      </c>
      <c r="AE26" s="111" t="str">
        <f t="shared" ca="1" si="26"/>
        <v/>
      </c>
      <c r="AF26" s="111" t="str">
        <f t="shared" ca="1" si="26"/>
        <v/>
      </c>
      <c r="AG26" s="111" t="str">
        <f t="shared" ca="1" si="26"/>
        <v/>
      </c>
      <c r="AH26" s="111" t="str">
        <f t="shared" ca="1" si="26"/>
        <v/>
      </c>
      <c r="AI26" s="111" t="str">
        <f t="shared" ca="1" si="26"/>
        <v/>
      </c>
      <c r="AJ26" s="111" t="str">
        <f t="shared" ca="1" si="26"/>
        <v/>
      </c>
      <c r="AK26" s="111" t="str">
        <f t="shared" ca="1" si="26"/>
        <v/>
      </c>
      <c r="AL26" s="111" t="str">
        <f t="shared" ca="1" si="26"/>
        <v/>
      </c>
      <c r="AM26" s="111" t="str">
        <f t="shared" ca="1" si="26"/>
        <v/>
      </c>
      <c r="AN26" s="111" t="str">
        <f t="shared" ca="1" si="26"/>
        <v/>
      </c>
      <c r="AO26" s="111" t="str">
        <f t="shared" ca="1" si="26"/>
        <v/>
      </c>
    </row>
    <row r="27" spans="1:41" ht="15.75" customHeight="1" x14ac:dyDescent="0.3">
      <c r="A27" s="2"/>
      <c r="B27" s="1"/>
      <c r="C27" s="2" t="str">
        <f t="shared" si="4"/>
        <v/>
      </c>
      <c r="D27" s="110" t="str">
        <f t="shared" si="13"/>
        <v/>
      </c>
      <c r="E27" s="110"/>
      <c r="F27" s="104" t="str">
        <f t="shared" si="2"/>
        <v/>
      </c>
      <c r="G27" s="1"/>
      <c r="H27" s="111" t="str">
        <f t="shared" ref="H27:AO27" ca="1" si="27">IF(AND($F27=TRUE,H$3&gt;0),SUMIFS(INDIRECT("'"&amp;$D27&amp;"'!"&amp;$F$2),INDIRECT("'"&amp;$D27&amp;"'!$I:$I"),"="&amp;H$3),"")</f>
        <v/>
      </c>
      <c r="I27" s="111" t="str">
        <f t="shared" ca="1" si="27"/>
        <v/>
      </c>
      <c r="J27" s="111" t="str">
        <f t="shared" ca="1" si="27"/>
        <v/>
      </c>
      <c r="K27" s="111" t="str">
        <f t="shared" ca="1" si="27"/>
        <v/>
      </c>
      <c r="L27" s="111" t="str">
        <f t="shared" ca="1" si="27"/>
        <v/>
      </c>
      <c r="M27" s="111" t="str">
        <f t="shared" ca="1" si="27"/>
        <v/>
      </c>
      <c r="N27" s="111" t="str">
        <f t="shared" ca="1" si="27"/>
        <v/>
      </c>
      <c r="O27" s="111" t="str">
        <f t="shared" ca="1" si="27"/>
        <v/>
      </c>
      <c r="P27" s="111" t="str">
        <f t="shared" ca="1" si="27"/>
        <v/>
      </c>
      <c r="Q27" s="111" t="str">
        <f t="shared" ca="1" si="27"/>
        <v/>
      </c>
      <c r="R27" s="111" t="str">
        <f t="shared" ca="1" si="27"/>
        <v/>
      </c>
      <c r="S27" s="111" t="str">
        <f t="shared" ca="1" si="27"/>
        <v/>
      </c>
      <c r="T27" s="111" t="str">
        <f t="shared" ca="1" si="27"/>
        <v/>
      </c>
      <c r="U27" s="111" t="str">
        <f t="shared" ca="1" si="27"/>
        <v/>
      </c>
      <c r="V27" s="111" t="str">
        <f t="shared" ca="1" si="27"/>
        <v/>
      </c>
      <c r="W27" s="111" t="str">
        <f t="shared" ca="1" si="27"/>
        <v/>
      </c>
      <c r="X27" s="111" t="str">
        <f t="shared" ca="1" si="27"/>
        <v/>
      </c>
      <c r="Y27" s="111" t="str">
        <f t="shared" ca="1" si="27"/>
        <v/>
      </c>
      <c r="Z27" s="111" t="str">
        <f t="shared" ca="1" si="27"/>
        <v/>
      </c>
      <c r="AA27" s="111" t="str">
        <f t="shared" ca="1" si="27"/>
        <v/>
      </c>
      <c r="AB27" s="111" t="str">
        <f t="shared" ca="1" si="27"/>
        <v/>
      </c>
      <c r="AC27" s="111" t="str">
        <f t="shared" ca="1" si="27"/>
        <v/>
      </c>
      <c r="AD27" s="111" t="str">
        <f t="shared" ca="1" si="27"/>
        <v/>
      </c>
      <c r="AE27" s="111" t="str">
        <f t="shared" ca="1" si="27"/>
        <v/>
      </c>
      <c r="AF27" s="111" t="str">
        <f t="shared" ca="1" si="27"/>
        <v/>
      </c>
      <c r="AG27" s="111" t="str">
        <f t="shared" ca="1" si="27"/>
        <v/>
      </c>
      <c r="AH27" s="111" t="str">
        <f t="shared" ca="1" si="27"/>
        <v/>
      </c>
      <c r="AI27" s="111" t="str">
        <f t="shared" ca="1" si="27"/>
        <v/>
      </c>
      <c r="AJ27" s="111" t="str">
        <f t="shared" ca="1" si="27"/>
        <v/>
      </c>
      <c r="AK27" s="111" t="str">
        <f t="shared" ca="1" si="27"/>
        <v/>
      </c>
      <c r="AL27" s="111" t="str">
        <f t="shared" ca="1" si="27"/>
        <v/>
      </c>
      <c r="AM27" s="111" t="str">
        <f t="shared" ca="1" si="27"/>
        <v/>
      </c>
      <c r="AN27" s="111" t="str">
        <f t="shared" ca="1" si="27"/>
        <v/>
      </c>
      <c r="AO27" s="111" t="str">
        <f t="shared" ca="1" si="27"/>
        <v/>
      </c>
    </row>
    <row r="28" spans="1:41" ht="15.75" customHeight="1" x14ac:dyDescent="0.3">
      <c r="A28" s="2"/>
      <c r="B28" s="1"/>
      <c r="C28" s="2" t="str">
        <f t="shared" si="4"/>
        <v/>
      </c>
      <c r="D28" s="110" t="str">
        <f t="shared" si="13"/>
        <v/>
      </c>
      <c r="E28" s="110"/>
      <c r="F28" s="104" t="str">
        <f t="shared" si="2"/>
        <v/>
      </c>
      <c r="G28" s="1"/>
      <c r="H28" s="111" t="str">
        <f t="shared" ref="H28:AO28" ca="1" si="28">IF(AND($F28=TRUE,H$3&gt;0),SUMIFS(INDIRECT("'"&amp;$D28&amp;"'!"&amp;$F$2),INDIRECT("'"&amp;$D28&amp;"'!$I:$I"),"="&amp;H$3),"")</f>
        <v/>
      </c>
      <c r="I28" s="111" t="str">
        <f t="shared" ca="1" si="28"/>
        <v/>
      </c>
      <c r="J28" s="111" t="str">
        <f t="shared" ca="1" si="28"/>
        <v/>
      </c>
      <c r="K28" s="111" t="str">
        <f t="shared" ca="1" si="28"/>
        <v/>
      </c>
      <c r="L28" s="111" t="str">
        <f t="shared" ca="1" si="28"/>
        <v/>
      </c>
      <c r="M28" s="111" t="str">
        <f t="shared" ca="1" si="28"/>
        <v/>
      </c>
      <c r="N28" s="111" t="str">
        <f t="shared" ca="1" si="28"/>
        <v/>
      </c>
      <c r="O28" s="111" t="str">
        <f t="shared" ca="1" si="28"/>
        <v/>
      </c>
      <c r="P28" s="111" t="str">
        <f t="shared" ca="1" si="28"/>
        <v/>
      </c>
      <c r="Q28" s="111" t="str">
        <f t="shared" ca="1" si="28"/>
        <v/>
      </c>
      <c r="R28" s="111" t="str">
        <f t="shared" ca="1" si="28"/>
        <v/>
      </c>
      <c r="S28" s="111" t="str">
        <f t="shared" ca="1" si="28"/>
        <v/>
      </c>
      <c r="T28" s="111" t="str">
        <f t="shared" ca="1" si="28"/>
        <v/>
      </c>
      <c r="U28" s="111" t="str">
        <f t="shared" ca="1" si="28"/>
        <v/>
      </c>
      <c r="V28" s="111" t="str">
        <f t="shared" ca="1" si="28"/>
        <v/>
      </c>
      <c r="W28" s="111" t="str">
        <f t="shared" ca="1" si="28"/>
        <v/>
      </c>
      <c r="X28" s="111" t="str">
        <f t="shared" ca="1" si="28"/>
        <v/>
      </c>
      <c r="Y28" s="111" t="str">
        <f t="shared" ca="1" si="28"/>
        <v/>
      </c>
      <c r="Z28" s="111" t="str">
        <f t="shared" ca="1" si="28"/>
        <v/>
      </c>
      <c r="AA28" s="111" t="str">
        <f t="shared" ca="1" si="28"/>
        <v/>
      </c>
      <c r="AB28" s="111" t="str">
        <f t="shared" ca="1" si="28"/>
        <v/>
      </c>
      <c r="AC28" s="111" t="str">
        <f t="shared" ca="1" si="28"/>
        <v/>
      </c>
      <c r="AD28" s="111" t="str">
        <f t="shared" ca="1" si="28"/>
        <v/>
      </c>
      <c r="AE28" s="111" t="str">
        <f t="shared" ca="1" si="28"/>
        <v/>
      </c>
      <c r="AF28" s="111" t="str">
        <f t="shared" ca="1" si="28"/>
        <v/>
      </c>
      <c r="AG28" s="111" t="str">
        <f t="shared" ca="1" si="28"/>
        <v/>
      </c>
      <c r="AH28" s="111" t="str">
        <f t="shared" ca="1" si="28"/>
        <v/>
      </c>
      <c r="AI28" s="111" t="str">
        <f t="shared" ca="1" si="28"/>
        <v/>
      </c>
      <c r="AJ28" s="111" t="str">
        <f t="shared" ca="1" si="28"/>
        <v/>
      </c>
      <c r="AK28" s="111" t="str">
        <f t="shared" ca="1" si="28"/>
        <v/>
      </c>
      <c r="AL28" s="111" t="str">
        <f t="shared" ca="1" si="28"/>
        <v/>
      </c>
      <c r="AM28" s="111" t="str">
        <f t="shared" ca="1" si="28"/>
        <v/>
      </c>
      <c r="AN28" s="111" t="str">
        <f t="shared" ca="1" si="28"/>
        <v/>
      </c>
      <c r="AO28" s="111" t="str">
        <f t="shared" ca="1" si="28"/>
        <v/>
      </c>
    </row>
    <row r="29" spans="1:41" ht="15.75" customHeight="1" x14ac:dyDescent="0.3">
      <c r="A29" s="2"/>
      <c r="B29" s="1"/>
      <c r="C29" s="2" t="str">
        <f t="shared" si="4"/>
        <v/>
      </c>
      <c r="D29" s="110" t="str">
        <f t="shared" si="13"/>
        <v/>
      </c>
      <c r="E29" s="110"/>
      <c r="F29" s="104" t="str">
        <f t="shared" si="2"/>
        <v/>
      </c>
      <c r="G29" s="1"/>
      <c r="H29" s="111" t="str">
        <f t="shared" ref="H29:AO29" ca="1" si="29">IF(AND($F29=TRUE,H$3&gt;0),SUMIFS(INDIRECT("'"&amp;$D29&amp;"'!"&amp;$F$2),INDIRECT("'"&amp;$D29&amp;"'!$I:$I"),"="&amp;H$3),"")</f>
        <v/>
      </c>
      <c r="I29" s="111" t="str">
        <f t="shared" ca="1" si="29"/>
        <v/>
      </c>
      <c r="J29" s="111" t="str">
        <f t="shared" ca="1" si="29"/>
        <v/>
      </c>
      <c r="K29" s="111" t="str">
        <f t="shared" ca="1" si="29"/>
        <v/>
      </c>
      <c r="L29" s="111" t="str">
        <f t="shared" ca="1" si="29"/>
        <v/>
      </c>
      <c r="M29" s="111" t="str">
        <f t="shared" ca="1" si="29"/>
        <v/>
      </c>
      <c r="N29" s="111" t="str">
        <f t="shared" ca="1" si="29"/>
        <v/>
      </c>
      <c r="O29" s="111" t="str">
        <f t="shared" ca="1" si="29"/>
        <v/>
      </c>
      <c r="P29" s="111" t="str">
        <f t="shared" ca="1" si="29"/>
        <v/>
      </c>
      <c r="Q29" s="111" t="str">
        <f t="shared" ca="1" si="29"/>
        <v/>
      </c>
      <c r="R29" s="111" t="str">
        <f t="shared" ca="1" si="29"/>
        <v/>
      </c>
      <c r="S29" s="111" t="str">
        <f t="shared" ca="1" si="29"/>
        <v/>
      </c>
      <c r="T29" s="111" t="str">
        <f t="shared" ca="1" si="29"/>
        <v/>
      </c>
      <c r="U29" s="111" t="str">
        <f t="shared" ca="1" si="29"/>
        <v/>
      </c>
      <c r="V29" s="111" t="str">
        <f t="shared" ca="1" si="29"/>
        <v/>
      </c>
      <c r="W29" s="111" t="str">
        <f t="shared" ca="1" si="29"/>
        <v/>
      </c>
      <c r="X29" s="111" t="str">
        <f t="shared" ca="1" si="29"/>
        <v/>
      </c>
      <c r="Y29" s="111" t="str">
        <f t="shared" ca="1" si="29"/>
        <v/>
      </c>
      <c r="Z29" s="111" t="str">
        <f t="shared" ca="1" si="29"/>
        <v/>
      </c>
      <c r="AA29" s="111" t="str">
        <f t="shared" ca="1" si="29"/>
        <v/>
      </c>
      <c r="AB29" s="111" t="str">
        <f t="shared" ca="1" si="29"/>
        <v/>
      </c>
      <c r="AC29" s="111" t="str">
        <f t="shared" ca="1" si="29"/>
        <v/>
      </c>
      <c r="AD29" s="111" t="str">
        <f t="shared" ca="1" si="29"/>
        <v/>
      </c>
      <c r="AE29" s="111" t="str">
        <f t="shared" ca="1" si="29"/>
        <v/>
      </c>
      <c r="AF29" s="111" t="str">
        <f t="shared" ca="1" si="29"/>
        <v/>
      </c>
      <c r="AG29" s="111" t="str">
        <f t="shared" ca="1" si="29"/>
        <v/>
      </c>
      <c r="AH29" s="111" t="str">
        <f t="shared" ca="1" si="29"/>
        <v/>
      </c>
      <c r="AI29" s="111" t="str">
        <f t="shared" ca="1" si="29"/>
        <v/>
      </c>
      <c r="AJ29" s="111" t="str">
        <f t="shared" ca="1" si="29"/>
        <v/>
      </c>
      <c r="AK29" s="111" t="str">
        <f t="shared" ca="1" si="29"/>
        <v/>
      </c>
      <c r="AL29" s="111" t="str">
        <f t="shared" ca="1" si="29"/>
        <v/>
      </c>
      <c r="AM29" s="111" t="str">
        <f t="shared" ca="1" si="29"/>
        <v/>
      </c>
      <c r="AN29" s="111" t="str">
        <f t="shared" ca="1" si="29"/>
        <v/>
      </c>
      <c r="AO29" s="111" t="str">
        <f t="shared" ca="1" si="29"/>
        <v/>
      </c>
    </row>
    <row r="30" spans="1:41" ht="15.75" customHeight="1" x14ac:dyDescent="0.3">
      <c r="A30" s="2"/>
      <c r="B30" s="1"/>
      <c r="C30" s="2" t="str">
        <f t="shared" si="4"/>
        <v/>
      </c>
      <c r="D30" s="110" t="str">
        <f t="shared" si="13"/>
        <v/>
      </c>
      <c r="E30" s="110"/>
      <c r="F30" s="104" t="str">
        <f t="shared" si="2"/>
        <v/>
      </c>
      <c r="G30" s="1"/>
      <c r="H30" s="111" t="str">
        <f t="shared" ref="H30:AO30" ca="1" si="30">IF(AND($F30=TRUE,H$3&gt;0),SUMIFS(INDIRECT("'"&amp;$D30&amp;"'!"&amp;$F$2),INDIRECT("'"&amp;$D30&amp;"'!$I:$I"),"="&amp;H$3),"")</f>
        <v/>
      </c>
      <c r="I30" s="111" t="str">
        <f t="shared" ca="1" si="30"/>
        <v/>
      </c>
      <c r="J30" s="111" t="str">
        <f t="shared" ca="1" si="30"/>
        <v/>
      </c>
      <c r="K30" s="111" t="str">
        <f t="shared" ca="1" si="30"/>
        <v/>
      </c>
      <c r="L30" s="111" t="str">
        <f t="shared" ca="1" si="30"/>
        <v/>
      </c>
      <c r="M30" s="111" t="str">
        <f t="shared" ca="1" si="30"/>
        <v/>
      </c>
      <c r="N30" s="111" t="str">
        <f t="shared" ca="1" si="30"/>
        <v/>
      </c>
      <c r="O30" s="111" t="str">
        <f t="shared" ca="1" si="30"/>
        <v/>
      </c>
      <c r="P30" s="111" t="str">
        <f t="shared" ca="1" si="30"/>
        <v/>
      </c>
      <c r="Q30" s="111" t="str">
        <f t="shared" ca="1" si="30"/>
        <v/>
      </c>
      <c r="R30" s="111" t="str">
        <f t="shared" ca="1" si="30"/>
        <v/>
      </c>
      <c r="S30" s="111" t="str">
        <f t="shared" ca="1" si="30"/>
        <v/>
      </c>
      <c r="T30" s="111" t="str">
        <f t="shared" ca="1" si="30"/>
        <v/>
      </c>
      <c r="U30" s="111" t="str">
        <f t="shared" ca="1" si="30"/>
        <v/>
      </c>
      <c r="V30" s="111" t="str">
        <f t="shared" ca="1" si="30"/>
        <v/>
      </c>
      <c r="W30" s="111" t="str">
        <f t="shared" ca="1" si="30"/>
        <v/>
      </c>
      <c r="X30" s="111" t="str">
        <f t="shared" ca="1" si="30"/>
        <v/>
      </c>
      <c r="Y30" s="111" t="str">
        <f t="shared" ca="1" si="30"/>
        <v/>
      </c>
      <c r="Z30" s="111" t="str">
        <f t="shared" ca="1" si="30"/>
        <v/>
      </c>
      <c r="AA30" s="111" t="str">
        <f t="shared" ca="1" si="30"/>
        <v/>
      </c>
      <c r="AB30" s="111" t="str">
        <f t="shared" ca="1" si="30"/>
        <v/>
      </c>
      <c r="AC30" s="111" t="str">
        <f t="shared" ca="1" si="30"/>
        <v/>
      </c>
      <c r="AD30" s="111" t="str">
        <f t="shared" ca="1" si="30"/>
        <v/>
      </c>
      <c r="AE30" s="111" t="str">
        <f t="shared" ca="1" si="30"/>
        <v/>
      </c>
      <c r="AF30" s="111" t="str">
        <f t="shared" ca="1" si="30"/>
        <v/>
      </c>
      <c r="AG30" s="111" t="str">
        <f t="shared" ca="1" si="30"/>
        <v/>
      </c>
      <c r="AH30" s="111" t="str">
        <f t="shared" ca="1" si="30"/>
        <v/>
      </c>
      <c r="AI30" s="111" t="str">
        <f t="shared" ca="1" si="30"/>
        <v/>
      </c>
      <c r="AJ30" s="111" t="str">
        <f t="shared" ca="1" si="30"/>
        <v/>
      </c>
      <c r="AK30" s="111" t="str">
        <f t="shared" ca="1" si="30"/>
        <v/>
      </c>
      <c r="AL30" s="111" t="str">
        <f t="shared" ca="1" si="30"/>
        <v/>
      </c>
      <c r="AM30" s="111" t="str">
        <f t="shared" ca="1" si="30"/>
        <v/>
      </c>
      <c r="AN30" s="111" t="str">
        <f t="shared" ca="1" si="30"/>
        <v/>
      </c>
      <c r="AO30" s="111" t="str">
        <f t="shared" ca="1" si="30"/>
        <v/>
      </c>
    </row>
    <row r="31" spans="1:41" ht="15.75" customHeight="1" x14ac:dyDescent="0.3">
      <c r="A31" s="2"/>
      <c r="B31" s="1"/>
      <c r="C31" s="2" t="str">
        <f t="shared" si="4"/>
        <v/>
      </c>
      <c r="D31" s="110" t="str">
        <f t="shared" si="13"/>
        <v/>
      </c>
      <c r="E31" s="110"/>
      <c r="F31" s="104" t="str">
        <f t="shared" si="2"/>
        <v/>
      </c>
      <c r="G31" s="1"/>
      <c r="H31" s="111" t="str">
        <f t="shared" ref="H31:AO31" ca="1" si="31">IF(AND($F31=TRUE,H$3&gt;0),SUMIFS(INDIRECT("'"&amp;$D31&amp;"'!"&amp;$F$2),INDIRECT("'"&amp;$D31&amp;"'!$I:$I"),"="&amp;H$3),"")</f>
        <v/>
      </c>
      <c r="I31" s="111" t="str">
        <f t="shared" ca="1" si="31"/>
        <v/>
      </c>
      <c r="J31" s="111" t="str">
        <f t="shared" ca="1" si="31"/>
        <v/>
      </c>
      <c r="K31" s="111" t="str">
        <f t="shared" ca="1" si="31"/>
        <v/>
      </c>
      <c r="L31" s="111" t="str">
        <f t="shared" ca="1" si="31"/>
        <v/>
      </c>
      <c r="M31" s="111" t="str">
        <f t="shared" ca="1" si="31"/>
        <v/>
      </c>
      <c r="N31" s="111" t="str">
        <f t="shared" ca="1" si="31"/>
        <v/>
      </c>
      <c r="O31" s="111" t="str">
        <f t="shared" ca="1" si="31"/>
        <v/>
      </c>
      <c r="P31" s="111" t="str">
        <f t="shared" ca="1" si="31"/>
        <v/>
      </c>
      <c r="Q31" s="111" t="str">
        <f t="shared" ca="1" si="31"/>
        <v/>
      </c>
      <c r="R31" s="111" t="str">
        <f t="shared" ca="1" si="31"/>
        <v/>
      </c>
      <c r="S31" s="111" t="str">
        <f t="shared" ca="1" si="31"/>
        <v/>
      </c>
      <c r="T31" s="111" t="str">
        <f t="shared" ca="1" si="31"/>
        <v/>
      </c>
      <c r="U31" s="111" t="str">
        <f t="shared" ca="1" si="31"/>
        <v/>
      </c>
      <c r="V31" s="111" t="str">
        <f t="shared" ca="1" si="31"/>
        <v/>
      </c>
      <c r="W31" s="111" t="str">
        <f t="shared" ca="1" si="31"/>
        <v/>
      </c>
      <c r="X31" s="111" t="str">
        <f t="shared" ca="1" si="31"/>
        <v/>
      </c>
      <c r="Y31" s="111" t="str">
        <f t="shared" ca="1" si="31"/>
        <v/>
      </c>
      <c r="Z31" s="111" t="str">
        <f t="shared" ca="1" si="31"/>
        <v/>
      </c>
      <c r="AA31" s="111" t="str">
        <f t="shared" ca="1" si="31"/>
        <v/>
      </c>
      <c r="AB31" s="111" t="str">
        <f t="shared" ca="1" si="31"/>
        <v/>
      </c>
      <c r="AC31" s="111" t="str">
        <f t="shared" ca="1" si="31"/>
        <v/>
      </c>
      <c r="AD31" s="111" t="str">
        <f t="shared" ca="1" si="31"/>
        <v/>
      </c>
      <c r="AE31" s="111" t="str">
        <f t="shared" ca="1" si="31"/>
        <v/>
      </c>
      <c r="AF31" s="111" t="str">
        <f t="shared" ca="1" si="31"/>
        <v/>
      </c>
      <c r="AG31" s="111" t="str">
        <f t="shared" ca="1" si="31"/>
        <v/>
      </c>
      <c r="AH31" s="111" t="str">
        <f t="shared" ca="1" si="31"/>
        <v/>
      </c>
      <c r="AI31" s="111" t="str">
        <f t="shared" ca="1" si="31"/>
        <v/>
      </c>
      <c r="AJ31" s="111" t="str">
        <f t="shared" ca="1" si="31"/>
        <v/>
      </c>
      <c r="AK31" s="111" t="str">
        <f t="shared" ca="1" si="31"/>
        <v/>
      </c>
      <c r="AL31" s="111" t="str">
        <f t="shared" ca="1" si="31"/>
        <v/>
      </c>
      <c r="AM31" s="111" t="str">
        <f t="shared" ca="1" si="31"/>
        <v/>
      </c>
      <c r="AN31" s="111" t="str">
        <f t="shared" ca="1" si="31"/>
        <v/>
      </c>
      <c r="AO31" s="111" t="str">
        <f t="shared" ca="1" si="31"/>
        <v/>
      </c>
    </row>
    <row r="32" spans="1:41" ht="15.75" customHeight="1" x14ac:dyDescent="0.3">
      <c r="A32" s="2"/>
      <c r="B32" s="1"/>
      <c r="C32" s="2" t="str">
        <f t="shared" si="4"/>
        <v/>
      </c>
      <c r="D32" s="110" t="str">
        <f t="shared" si="13"/>
        <v/>
      </c>
      <c r="E32" s="110"/>
      <c r="F32" s="104" t="str">
        <f t="shared" si="2"/>
        <v/>
      </c>
      <c r="G32" s="1"/>
      <c r="H32" s="111" t="str">
        <f t="shared" ref="H32:AO32" ca="1" si="32">IF(AND($F32=TRUE,H$3&gt;0),SUMIFS(INDIRECT("'"&amp;$D32&amp;"'!"&amp;$F$2),INDIRECT("'"&amp;$D32&amp;"'!$I:$I"),"="&amp;H$3),"")</f>
        <v/>
      </c>
      <c r="I32" s="111" t="str">
        <f t="shared" ca="1" si="32"/>
        <v/>
      </c>
      <c r="J32" s="111" t="str">
        <f t="shared" ca="1" si="32"/>
        <v/>
      </c>
      <c r="K32" s="111" t="str">
        <f t="shared" ca="1" si="32"/>
        <v/>
      </c>
      <c r="L32" s="111" t="str">
        <f t="shared" ca="1" si="32"/>
        <v/>
      </c>
      <c r="M32" s="111" t="str">
        <f t="shared" ca="1" si="32"/>
        <v/>
      </c>
      <c r="N32" s="111" t="str">
        <f t="shared" ca="1" si="32"/>
        <v/>
      </c>
      <c r="O32" s="111" t="str">
        <f t="shared" ca="1" si="32"/>
        <v/>
      </c>
      <c r="P32" s="111" t="str">
        <f t="shared" ca="1" si="32"/>
        <v/>
      </c>
      <c r="Q32" s="111" t="str">
        <f t="shared" ca="1" si="32"/>
        <v/>
      </c>
      <c r="R32" s="111" t="str">
        <f t="shared" ca="1" si="32"/>
        <v/>
      </c>
      <c r="S32" s="111" t="str">
        <f t="shared" ca="1" si="32"/>
        <v/>
      </c>
      <c r="T32" s="111" t="str">
        <f t="shared" ca="1" si="32"/>
        <v/>
      </c>
      <c r="U32" s="111" t="str">
        <f t="shared" ca="1" si="32"/>
        <v/>
      </c>
      <c r="V32" s="111" t="str">
        <f t="shared" ca="1" si="32"/>
        <v/>
      </c>
      <c r="W32" s="111" t="str">
        <f t="shared" ca="1" si="32"/>
        <v/>
      </c>
      <c r="X32" s="111" t="str">
        <f t="shared" ca="1" si="32"/>
        <v/>
      </c>
      <c r="Y32" s="111" t="str">
        <f t="shared" ca="1" si="32"/>
        <v/>
      </c>
      <c r="Z32" s="111" t="str">
        <f t="shared" ca="1" si="32"/>
        <v/>
      </c>
      <c r="AA32" s="111" t="str">
        <f t="shared" ca="1" si="32"/>
        <v/>
      </c>
      <c r="AB32" s="111" t="str">
        <f t="shared" ca="1" si="32"/>
        <v/>
      </c>
      <c r="AC32" s="111" t="str">
        <f t="shared" ca="1" si="32"/>
        <v/>
      </c>
      <c r="AD32" s="111" t="str">
        <f t="shared" ca="1" si="32"/>
        <v/>
      </c>
      <c r="AE32" s="111" t="str">
        <f t="shared" ca="1" si="32"/>
        <v/>
      </c>
      <c r="AF32" s="111" t="str">
        <f t="shared" ca="1" si="32"/>
        <v/>
      </c>
      <c r="AG32" s="111" t="str">
        <f t="shared" ca="1" si="32"/>
        <v/>
      </c>
      <c r="AH32" s="111" t="str">
        <f t="shared" ca="1" si="32"/>
        <v/>
      </c>
      <c r="AI32" s="111" t="str">
        <f t="shared" ca="1" si="32"/>
        <v/>
      </c>
      <c r="AJ32" s="111" t="str">
        <f t="shared" ca="1" si="32"/>
        <v/>
      </c>
      <c r="AK32" s="111" t="str">
        <f t="shared" ca="1" si="32"/>
        <v/>
      </c>
      <c r="AL32" s="111" t="str">
        <f t="shared" ca="1" si="32"/>
        <v/>
      </c>
      <c r="AM32" s="111" t="str">
        <f t="shared" ca="1" si="32"/>
        <v/>
      </c>
      <c r="AN32" s="111" t="str">
        <f t="shared" ca="1" si="32"/>
        <v/>
      </c>
      <c r="AO32" s="111" t="str">
        <f t="shared" ca="1" si="32"/>
        <v/>
      </c>
    </row>
    <row r="33" spans="1:41" ht="15.75" customHeight="1" x14ac:dyDescent="0.3">
      <c r="A33" s="2"/>
      <c r="B33" s="1"/>
      <c r="C33" s="2" t="str">
        <f t="shared" si="4"/>
        <v/>
      </c>
      <c r="D33" s="110" t="str">
        <f t="shared" si="13"/>
        <v/>
      </c>
      <c r="E33" s="110"/>
      <c r="F33" s="104" t="str">
        <f t="shared" si="2"/>
        <v/>
      </c>
      <c r="G33" s="1"/>
      <c r="H33" s="111" t="str">
        <f t="shared" ref="H33:AO33" ca="1" si="33">IF(AND($F33=TRUE,H$3&gt;0),SUMIFS(INDIRECT("'"&amp;$D33&amp;"'!"&amp;$F$2),INDIRECT("'"&amp;$D33&amp;"'!$I:$I"),"="&amp;H$3),"")</f>
        <v/>
      </c>
      <c r="I33" s="111" t="str">
        <f t="shared" ca="1" si="33"/>
        <v/>
      </c>
      <c r="J33" s="111" t="str">
        <f t="shared" ca="1" si="33"/>
        <v/>
      </c>
      <c r="K33" s="111" t="str">
        <f t="shared" ca="1" si="33"/>
        <v/>
      </c>
      <c r="L33" s="111" t="str">
        <f t="shared" ca="1" si="33"/>
        <v/>
      </c>
      <c r="M33" s="111" t="str">
        <f t="shared" ca="1" si="33"/>
        <v/>
      </c>
      <c r="N33" s="111" t="str">
        <f t="shared" ca="1" si="33"/>
        <v/>
      </c>
      <c r="O33" s="111" t="str">
        <f t="shared" ca="1" si="33"/>
        <v/>
      </c>
      <c r="P33" s="111" t="str">
        <f t="shared" ca="1" si="33"/>
        <v/>
      </c>
      <c r="Q33" s="111" t="str">
        <f t="shared" ca="1" si="33"/>
        <v/>
      </c>
      <c r="R33" s="111" t="str">
        <f t="shared" ca="1" si="33"/>
        <v/>
      </c>
      <c r="S33" s="111" t="str">
        <f t="shared" ca="1" si="33"/>
        <v/>
      </c>
      <c r="T33" s="111" t="str">
        <f t="shared" ca="1" si="33"/>
        <v/>
      </c>
      <c r="U33" s="111" t="str">
        <f t="shared" ca="1" si="33"/>
        <v/>
      </c>
      <c r="V33" s="111" t="str">
        <f t="shared" ca="1" si="33"/>
        <v/>
      </c>
      <c r="W33" s="111" t="str">
        <f t="shared" ca="1" si="33"/>
        <v/>
      </c>
      <c r="X33" s="111" t="str">
        <f t="shared" ca="1" si="33"/>
        <v/>
      </c>
      <c r="Y33" s="111" t="str">
        <f t="shared" ca="1" si="33"/>
        <v/>
      </c>
      <c r="Z33" s="111" t="str">
        <f t="shared" ca="1" si="33"/>
        <v/>
      </c>
      <c r="AA33" s="111" t="str">
        <f t="shared" ca="1" si="33"/>
        <v/>
      </c>
      <c r="AB33" s="111" t="str">
        <f t="shared" ca="1" si="33"/>
        <v/>
      </c>
      <c r="AC33" s="111" t="str">
        <f t="shared" ca="1" si="33"/>
        <v/>
      </c>
      <c r="AD33" s="111" t="str">
        <f t="shared" ca="1" si="33"/>
        <v/>
      </c>
      <c r="AE33" s="111" t="str">
        <f t="shared" ca="1" si="33"/>
        <v/>
      </c>
      <c r="AF33" s="111" t="str">
        <f t="shared" ca="1" si="33"/>
        <v/>
      </c>
      <c r="AG33" s="111" t="str">
        <f t="shared" ca="1" si="33"/>
        <v/>
      </c>
      <c r="AH33" s="111" t="str">
        <f t="shared" ca="1" si="33"/>
        <v/>
      </c>
      <c r="AI33" s="111" t="str">
        <f t="shared" ca="1" si="33"/>
        <v/>
      </c>
      <c r="AJ33" s="111" t="str">
        <f t="shared" ca="1" si="33"/>
        <v/>
      </c>
      <c r="AK33" s="111" t="str">
        <f t="shared" ca="1" si="33"/>
        <v/>
      </c>
      <c r="AL33" s="111" t="str">
        <f t="shared" ca="1" si="33"/>
        <v/>
      </c>
      <c r="AM33" s="111" t="str">
        <f t="shared" ca="1" si="33"/>
        <v/>
      </c>
      <c r="AN33" s="111" t="str">
        <f t="shared" ca="1" si="33"/>
        <v/>
      </c>
      <c r="AO33" s="111" t="str">
        <f t="shared" ca="1" si="33"/>
        <v/>
      </c>
    </row>
    <row r="34" spans="1:41" ht="15.75" customHeight="1" x14ac:dyDescent="0.3">
      <c r="A34" s="2"/>
      <c r="B34" s="1"/>
      <c r="C34" s="2"/>
      <c r="E34" s="2"/>
      <c r="F34" s="104"/>
      <c r="G34" s="1"/>
      <c r="H34" s="5"/>
      <c r="I34" s="5"/>
      <c r="J34" s="5"/>
      <c r="K34" s="5"/>
      <c r="L34" s="5"/>
      <c r="M34" s="5"/>
      <c r="N34" s="5"/>
      <c r="O34" s="5"/>
      <c r="P34" s="2"/>
    </row>
    <row r="35" spans="1:41" ht="15.75" customHeight="1" x14ac:dyDescent="0.3">
      <c r="A35" s="2"/>
      <c r="B35" s="1"/>
      <c r="C35" s="2"/>
      <c r="E35" s="2"/>
      <c r="F35" s="104"/>
      <c r="G35" s="1"/>
      <c r="H35" s="5"/>
      <c r="I35" s="5"/>
      <c r="J35" s="5"/>
      <c r="K35" s="5"/>
      <c r="L35" s="5"/>
      <c r="M35" s="5"/>
      <c r="N35" s="5"/>
      <c r="O35" s="5"/>
      <c r="P35" s="2"/>
    </row>
    <row r="36" spans="1:41" ht="15.75" customHeight="1" x14ac:dyDescent="0.3">
      <c r="A36" s="2"/>
      <c r="B36" s="1"/>
      <c r="C36" s="2"/>
      <c r="E36" s="2"/>
      <c r="F36" s="104"/>
      <c r="G36" s="1"/>
      <c r="H36" s="5"/>
      <c r="I36" s="5"/>
      <c r="J36" s="5"/>
      <c r="K36" s="5"/>
      <c r="L36" s="5"/>
      <c r="M36" s="5"/>
      <c r="N36" s="5"/>
      <c r="O36" s="5"/>
      <c r="P36" s="2"/>
    </row>
    <row r="37" spans="1:41" ht="15.75" customHeight="1" x14ac:dyDescent="0.3">
      <c r="A37" s="2"/>
      <c r="B37" s="1"/>
      <c r="C37" s="2"/>
      <c r="E37" s="2"/>
      <c r="F37" s="104"/>
      <c r="G37" s="1"/>
      <c r="H37" s="5"/>
      <c r="I37" s="5"/>
      <c r="J37" s="5"/>
      <c r="K37" s="5"/>
      <c r="L37" s="5"/>
      <c r="M37" s="5"/>
      <c r="N37" s="5"/>
      <c r="O37" s="5"/>
      <c r="P37" s="2"/>
    </row>
    <row r="38" spans="1:41" ht="15.75" customHeight="1" x14ac:dyDescent="0.3">
      <c r="A38" s="2"/>
      <c r="B38" s="1"/>
      <c r="C38" s="2"/>
      <c r="E38" s="2"/>
      <c r="F38" s="104"/>
      <c r="G38" s="1"/>
      <c r="H38" s="5"/>
      <c r="I38" s="5"/>
      <c r="J38" s="5"/>
      <c r="K38" s="5"/>
      <c r="L38" s="5"/>
      <c r="M38" s="5"/>
      <c r="N38" s="5"/>
      <c r="O38" s="5"/>
      <c r="P38" s="2"/>
    </row>
    <row r="39" spans="1:41" ht="15.75" customHeight="1" x14ac:dyDescent="0.3">
      <c r="A39" s="2"/>
      <c r="B39" s="1"/>
      <c r="C39" s="2"/>
      <c r="E39" s="2"/>
      <c r="F39" s="104"/>
      <c r="G39" s="1"/>
      <c r="H39" s="5"/>
      <c r="I39" s="5"/>
      <c r="J39" s="5"/>
      <c r="K39" s="5"/>
      <c r="L39" s="5"/>
      <c r="M39" s="5"/>
      <c r="N39" s="5"/>
      <c r="O39" s="5"/>
      <c r="P39" s="2"/>
    </row>
    <row r="40" spans="1:41" ht="15.75" customHeight="1" x14ac:dyDescent="0.3">
      <c r="A40" s="2"/>
      <c r="B40" s="1"/>
      <c r="C40" s="2"/>
      <c r="E40" s="2"/>
      <c r="F40" s="104"/>
      <c r="G40" s="1"/>
      <c r="H40" s="5"/>
      <c r="I40" s="5"/>
      <c r="J40" s="5"/>
      <c r="K40" s="5"/>
      <c r="L40" s="5"/>
      <c r="M40" s="5"/>
      <c r="N40" s="5"/>
      <c r="O40" s="5"/>
      <c r="P40" s="2"/>
    </row>
    <row r="41" spans="1:41" ht="15.75" customHeight="1" x14ac:dyDescent="0.3">
      <c r="A41" s="2"/>
      <c r="B41" s="1"/>
      <c r="C41" s="2"/>
      <c r="E41" s="2"/>
      <c r="F41" s="104"/>
      <c r="G41" s="1"/>
      <c r="H41" s="5"/>
      <c r="I41" s="5"/>
      <c r="J41" s="5"/>
      <c r="K41" s="5"/>
      <c r="L41" s="5"/>
      <c r="M41" s="5"/>
      <c r="N41" s="5"/>
      <c r="O41" s="5"/>
      <c r="P41" s="2"/>
    </row>
    <row r="42" spans="1:41" ht="15.75" customHeight="1" x14ac:dyDescent="0.3">
      <c r="A42" s="2"/>
      <c r="B42" s="1"/>
      <c r="C42" s="2"/>
      <c r="E42" s="2"/>
      <c r="F42" s="104"/>
      <c r="G42" s="1"/>
      <c r="H42" s="5"/>
      <c r="I42" s="5"/>
      <c r="J42" s="5"/>
      <c r="K42" s="5"/>
      <c r="L42" s="5"/>
      <c r="M42" s="5"/>
      <c r="N42" s="5"/>
      <c r="O42" s="5"/>
      <c r="P42" s="2"/>
    </row>
    <row r="43" spans="1:41" ht="15.75" customHeight="1" x14ac:dyDescent="0.3">
      <c r="A43" s="2"/>
      <c r="B43" s="1"/>
      <c r="C43" s="2"/>
      <c r="E43" s="2"/>
      <c r="F43" s="104"/>
      <c r="G43" s="1"/>
      <c r="H43" s="5"/>
      <c r="I43" s="5"/>
      <c r="J43" s="5"/>
      <c r="K43" s="5"/>
      <c r="L43" s="5"/>
      <c r="M43" s="5"/>
      <c r="N43" s="5"/>
      <c r="O43" s="5"/>
      <c r="P43" s="2"/>
    </row>
    <row r="44" spans="1:41" ht="15.75" customHeight="1" x14ac:dyDescent="0.3">
      <c r="A44" s="2"/>
      <c r="B44" s="1"/>
      <c r="C44" s="2"/>
      <c r="E44" s="2"/>
      <c r="F44" s="104"/>
      <c r="G44" s="1"/>
      <c r="H44" s="5"/>
      <c r="I44" s="5"/>
      <c r="J44" s="5"/>
      <c r="K44" s="5"/>
      <c r="L44" s="5"/>
      <c r="M44" s="5"/>
      <c r="N44" s="5"/>
      <c r="O44" s="5"/>
      <c r="P44" s="2"/>
    </row>
    <row r="45" spans="1:41" ht="15.75" customHeight="1" x14ac:dyDescent="0.3">
      <c r="A45" s="2"/>
      <c r="B45" s="1"/>
      <c r="C45" s="2"/>
      <c r="E45" s="2"/>
      <c r="F45" s="104"/>
      <c r="G45" s="1"/>
      <c r="H45" s="5"/>
      <c r="I45" s="5"/>
      <c r="J45" s="5"/>
      <c r="K45" s="5"/>
      <c r="L45" s="5"/>
      <c r="M45" s="5"/>
      <c r="N45" s="5"/>
      <c r="O45" s="5"/>
      <c r="P45" s="2"/>
    </row>
    <row r="46" spans="1:41" ht="15.75" customHeight="1" x14ac:dyDescent="0.3">
      <c r="A46" s="2"/>
      <c r="B46" s="1"/>
      <c r="C46" s="2"/>
      <c r="E46" s="2"/>
      <c r="F46" s="104"/>
      <c r="G46" s="1"/>
      <c r="H46" s="5"/>
      <c r="I46" s="5"/>
      <c r="J46" s="5"/>
      <c r="K46" s="5"/>
      <c r="L46" s="5"/>
      <c r="M46" s="5"/>
      <c r="N46" s="5"/>
      <c r="O46" s="5"/>
      <c r="P46" s="2"/>
    </row>
    <row r="47" spans="1:41" ht="15.75" customHeight="1" x14ac:dyDescent="0.3">
      <c r="A47" s="2"/>
      <c r="B47" s="1"/>
      <c r="C47" s="2"/>
      <c r="E47" s="2"/>
      <c r="F47" s="104"/>
      <c r="G47" s="1"/>
      <c r="H47" s="5"/>
      <c r="I47" s="5"/>
      <c r="J47" s="5"/>
      <c r="K47" s="5"/>
      <c r="L47" s="5"/>
      <c r="M47" s="5"/>
      <c r="N47" s="5"/>
      <c r="O47" s="5"/>
      <c r="P47" s="2"/>
    </row>
    <row r="48" spans="1:41" ht="15.75" customHeight="1" x14ac:dyDescent="0.3">
      <c r="A48" s="2"/>
      <c r="B48" s="1"/>
      <c r="C48" s="2"/>
      <c r="E48" s="2"/>
      <c r="F48" s="104"/>
      <c r="G48" s="1"/>
      <c r="H48" s="5"/>
      <c r="I48" s="5"/>
      <c r="J48" s="5"/>
      <c r="K48" s="5"/>
      <c r="L48" s="5"/>
      <c r="M48" s="5"/>
      <c r="N48" s="5"/>
      <c r="O48" s="5"/>
      <c r="P48" s="2"/>
    </row>
    <row r="49" spans="1:16" ht="15.75" customHeight="1" x14ac:dyDescent="0.3">
      <c r="A49" s="2"/>
      <c r="B49" s="1"/>
      <c r="C49" s="2"/>
      <c r="E49" s="2"/>
      <c r="F49" s="104"/>
      <c r="G49" s="1"/>
      <c r="H49" s="5"/>
      <c r="I49" s="5"/>
      <c r="J49" s="5"/>
      <c r="K49" s="5"/>
      <c r="L49" s="5"/>
      <c r="M49" s="5"/>
      <c r="N49" s="5"/>
      <c r="O49" s="5"/>
      <c r="P49" s="2"/>
    </row>
    <row r="50" spans="1:16" ht="15.75" customHeight="1" x14ac:dyDescent="0.3">
      <c r="A50" s="2"/>
      <c r="B50" s="1"/>
      <c r="C50" s="2"/>
      <c r="E50" s="2"/>
      <c r="F50" s="104"/>
      <c r="G50" s="1"/>
      <c r="H50" s="5"/>
      <c r="I50" s="5"/>
      <c r="J50" s="5"/>
      <c r="K50" s="5"/>
      <c r="L50" s="5"/>
      <c r="M50" s="5"/>
      <c r="N50" s="5"/>
      <c r="O50" s="5"/>
      <c r="P50" s="2"/>
    </row>
    <row r="51" spans="1:16" ht="15.75" customHeight="1" x14ac:dyDescent="0.3">
      <c r="A51" s="2"/>
      <c r="B51" s="1"/>
      <c r="C51" s="2"/>
      <c r="E51" s="2"/>
      <c r="F51" s="104"/>
      <c r="G51" s="1"/>
      <c r="H51" s="5"/>
      <c r="I51" s="5"/>
      <c r="J51" s="5"/>
      <c r="K51" s="5"/>
      <c r="L51" s="5"/>
      <c r="M51" s="5"/>
      <c r="N51" s="5"/>
      <c r="O51" s="5"/>
      <c r="P51" s="2"/>
    </row>
    <row r="52" spans="1:16" ht="15.75" customHeight="1" x14ac:dyDescent="0.3">
      <c r="A52" s="2"/>
      <c r="B52" s="1"/>
      <c r="C52" s="2"/>
      <c r="E52" s="2"/>
      <c r="F52" s="104"/>
      <c r="G52" s="1"/>
      <c r="H52" s="5"/>
      <c r="I52" s="5"/>
      <c r="J52" s="5"/>
      <c r="K52" s="5"/>
      <c r="L52" s="5"/>
      <c r="M52" s="5"/>
      <c r="N52" s="5"/>
      <c r="O52" s="5"/>
      <c r="P52" s="2"/>
    </row>
    <row r="53" spans="1:16" ht="15.75" customHeight="1" x14ac:dyDescent="0.3">
      <c r="A53" s="2"/>
      <c r="B53" s="1"/>
      <c r="C53" s="2"/>
      <c r="E53" s="2"/>
      <c r="F53" s="104"/>
      <c r="G53" s="1"/>
      <c r="H53" s="5"/>
      <c r="I53" s="5"/>
      <c r="J53" s="5"/>
      <c r="K53" s="5"/>
      <c r="L53" s="5"/>
      <c r="M53" s="5"/>
      <c r="N53" s="5"/>
      <c r="O53" s="5"/>
      <c r="P53" s="2"/>
    </row>
    <row r="54" spans="1:16" ht="15.75" customHeight="1" x14ac:dyDescent="0.3">
      <c r="A54" s="2"/>
      <c r="B54" s="1"/>
      <c r="C54" s="2"/>
      <c r="E54" s="2"/>
      <c r="F54" s="104"/>
      <c r="G54" s="1"/>
      <c r="H54" s="5"/>
      <c r="I54" s="5"/>
      <c r="J54" s="5"/>
      <c r="K54" s="5"/>
      <c r="L54" s="5"/>
      <c r="M54" s="5"/>
      <c r="N54" s="5"/>
      <c r="O54" s="5"/>
      <c r="P54" s="2"/>
    </row>
    <row r="55" spans="1:16" ht="15.75" customHeight="1" x14ac:dyDescent="0.3">
      <c r="A55" s="2"/>
      <c r="B55" s="1"/>
      <c r="C55" s="2"/>
      <c r="E55" s="2"/>
      <c r="F55" s="104"/>
      <c r="G55" s="1"/>
      <c r="H55" s="5"/>
      <c r="I55" s="5"/>
      <c r="J55" s="5"/>
      <c r="K55" s="5"/>
      <c r="L55" s="5"/>
      <c r="M55" s="5"/>
      <c r="N55" s="5"/>
      <c r="O55" s="5"/>
      <c r="P55" s="2"/>
    </row>
    <row r="56" spans="1:16" ht="15.75" customHeight="1" x14ac:dyDescent="0.3">
      <c r="A56" s="2"/>
      <c r="B56" s="1"/>
      <c r="C56" s="2"/>
      <c r="E56" s="2"/>
      <c r="F56" s="104"/>
      <c r="G56" s="1"/>
      <c r="H56" s="5"/>
      <c r="I56" s="5"/>
      <c r="J56" s="5"/>
      <c r="K56" s="5"/>
      <c r="L56" s="5"/>
      <c r="M56" s="5"/>
      <c r="N56" s="5"/>
      <c r="O56" s="5"/>
      <c r="P56" s="2"/>
    </row>
    <row r="57" spans="1:16" ht="15.75" customHeight="1" x14ac:dyDescent="0.3">
      <c r="A57" s="2"/>
      <c r="B57" s="1"/>
      <c r="C57" s="2"/>
      <c r="E57" s="2"/>
      <c r="F57" s="104"/>
      <c r="G57" s="1"/>
      <c r="H57" s="5"/>
      <c r="I57" s="5"/>
      <c r="J57" s="5"/>
      <c r="K57" s="5"/>
      <c r="L57" s="5"/>
      <c r="M57" s="5"/>
      <c r="N57" s="5"/>
      <c r="O57" s="5"/>
      <c r="P57" s="2"/>
    </row>
    <row r="58" spans="1:16" ht="15.75" customHeight="1" x14ac:dyDescent="0.3">
      <c r="A58" s="2"/>
      <c r="B58" s="1"/>
      <c r="C58" s="2"/>
      <c r="E58" s="2"/>
      <c r="F58" s="104"/>
      <c r="G58" s="1"/>
      <c r="H58" s="5"/>
      <c r="I58" s="5"/>
      <c r="J58" s="5"/>
      <c r="K58" s="5"/>
      <c r="L58" s="5"/>
      <c r="M58" s="5"/>
      <c r="N58" s="5"/>
      <c r="O58" s="5"/>
      <c r="P58" s="2"/>
    </row>
    <row r="59" spans="1:16" ht="15.75" customHeight="1" x14ac:dyDescent="0.3">
      <c r="A59" s="2"/>
      <c r="B59" s="1"/>
      <c r="C59" s="2"/>
      <c r="E59" s="2"/>
      <c r="F59" s="104"/>
      <c r="G59" s="1"/>
      <c r="H59" s="5"/>
      <c r="I59" s="5"/>
      <c r="J59" s="5"/>
      <c r="K59" s="5"/>
      <c r="L59" s="5"/>
      <c r="M59" s="5"/>
      <c r="N59" s="5"/>
      <c r="O59" s="5"/>
      <c r="P59" s="2"/>
    </row>
    <row r="60" spans="1:16" ht="15.75" customHeight="1" x14ac:dyDescent="0.3">
      <c r="A60" s="2"/>
      <c r="B60" s="1"/>
      <c r="C60" s="2"/>
      <c r="E60" s="2"/>
      <c r="F60" s="104"/>
      <c r="G60" s="1"/>
      <c r="H60" s="5"/>
      <c r="I60" s="5"/>
      <c r="J60" s="5"/>
      <c r="K60" s="5"/>
      <c r="L60" s="5"/>
      <c r="M60" s="5"/>
      <c r="N60" s="5"/>
      <c r="O60" s="5"/>
      <c r="P60" s="2"/>
    </row>
    <row r="61" spans="1:16" ht="15.75" customHeight="1" x14ac:dyDescent="0.3">
      <c r="A61" s="2"/>
      <c r="B61" s="1"/>
      <c r="C61" s="2"/>
      <c r="E61" s="2"/>
      <c r="F61" s="104"/>
      <c r="G61" s="1"/>
      <c r="H61" s="5"/>
      <c r="I61" s="5"/>
      <c r="J61" s="5"/>
      <c r="K61" s="5"/>
      <c r="L61" s="5"/>
      <c r="M61" s="5"/>
      <c r="N61" s="5"/>
      <c r="O61" s="5"/>
      <c r="P61" s="2"/>
    </row>
    <row r="62" spans="1:16" ht="15.75" customHeight="1" x14ac:dyDescent="0.3">
      <c r="A62" s="2"/>
      <c r="B62" s="1"/>
      <c r="C62" s="2"/>
      <c r="E62" s="2"/>
      <c r="F62" s="104"/>
      <c r="G62" s="1"/>
      <c r="H62" s="5"/>
      <c r="I62" s="5"/>
      <c r="J62" s="5"/>
      <c r="K62" s="5"/>
      <c r="L62" s="5"/>
      <c r="M62" s="5"/>
      <c r="N62" s="5"/>
      <c r="O62" s="5"/>
      <c r="P62" s="2"/>
    </row>
    <row r="63" spans="1:16" ht="15.75" customHeight="1" x14ac:dyDescent="0.3">
      <c r="A63" s="2"/>
      <c r="B63" s="1"/>
      <c r="C63" s="2"/>
      <c r="E63" s="2"/>
      <c r="F63" s="104"/>
      <c r="G63" s="1"/>
      <c r="H63" s="5"/>
      <c r="I63" s="5"/>
      <c r="J63" s="5"/>
      <c r="K63" s="5"/>
      <c r="L63" s="5"/>
      <c r="M63" s="5"/>
      <c r="N63" s="5"/>
      <c r="O63" s="5"/>
      <c r="P63" s="2"/>
    </row>
    <row r="64" spans="1:16" ht="15.75" customHeight="1" x14ac:dyDescent="0.3">
      <c r="A64" s="2"/>
      <c r="B64" s="1"/>
      <c r="C64" s="2"/>
      <c r="E64" s="2"/>
      <c r="F64" s="104"/>
      <c r="G64" s="1"/>
      <c r="H64" s="5"/>
      <c r="I64" s="5"/>
      <c r="J64" s="5"/>
      <c r="K64" s="5"/>
      <c r="L64" s="5"/>
      <c r="M64" s="5"/>
      <c r="N64" s="5"/>
      <c r="O64" s="5"/>
      <c r="P64" s="2"/>
    </row>
    <row r="65" spans="1:16" ht="15.75" customHeight="1" x14ac:dyDescent="0.3">
      <c r="A65" s="2"/>
      <c r="B65" s="1"/>
      <c r="C65" s="2"/>
      <c r="E65" s="2"/>
      <c r="F65" s="104"/>
      <c r="G65" s="1"/>
      <c r="H65" s="5"/>
      <c r="I65" s="5"/>
      <c r="J65" s="5"/>
      <c r="K65" s="5"/>
      <c r="L65" s="5"/>
      <c r="M65" s="5"/>
      <c r="N65" s="5"/>
      <c r="O65" s="5"/>
      <c r="P65" s="2"/>
    </row>
    <row r="66" spans="1:16" ht="15.75" customHeight="1" x14ac:dyDescent="0.3">
      <c r="A66" s="2"/>
      <c r="B66" s="1"/>
      <c r="C66" s="2"/>
      <c r="E66" s="2"/>
      <c r="F66" s="104"/>
      <c r="G66" s="1"/>
      <c r="H66" s="5"/>
      <c r="I66" s="5"/>
      <c r="J66" s="5"/>
      <c r="K66" s="5"/>
      <c r="L66" s="5"/>
      <c r="M66" s="5"/>
      <c r="N66" s="5"/>
      <c r="O66" s="5"/>
      <c r="P66" s="2"/>
    </row>
    <row r="67" spans="1:16" ht="15.75" customHeight="1" x14ac:dyDescent="0.3">
      <c r="A67" s="2"/>
      <c r="B67" s="1"/>
      <c r="C67" s="2"/>
      <c r="E67" s="2"/>
      <c r="F67" s="104"/>
      <c r="G67" s="1"/>
      <c r="H67" s="5"/>
      <c r="I67" s="5"/>
      <c r="J67" s="5"/>
      <c r="K67" s="5"/>
      <c r="L67" s="5"/>
      <c r="M67" s="5"/>
      <c r="N67" s="5"/>
      <c r="O67" s="5"/>
      <c r="P67" s="2"/>
    </row>
    <row r="68" spans="1:16" ht="15.75" customHeight="1" x14ac:dyDescent="0.3">
      <c r="A68" s="2"/>
      <c r="B68" s="1"/>
      <c r="C68" s="2"/>
      <c r="E68" s="2"/>
      <c r="F68" s="104"/>
      <c r="G68" s="1"/>
      <c r="H68" s="5"/>
      <c r="I68" s="5"/>
      <c r="J68" s="5"/>
      <c r="K68" s="5"/>
      <c r="L68" s="5"/>
      <c r="M68" s="5"/>
      <c r="N68" s="5"/>
      <c r="O68" s="5"/>
      <c r="P68" s="2"/>
    </row>
    <row r="69" spans="1:16" ht="15.75" customHeight="1" x14ac:dyDescent="0.3">
      <c r="A69" s="2"/>
      <c r="B69" s="1"/>
      <c r="C69" s="2"/>
      <c r="E69" s="2"/>
      <c r="F69" s="104"/>
      <c r="G69" s="1"/>
      <c r="H69" s="5"/>
      <c r="I69" s="5"/>
      <c r="J69" s="5"/>
      <c r="K69" s="5"/>
      <c r="L69" s="5"/>
      <c r="M69" s="5"/>
      <c r="N69" s="5"/>
      <c r="O69" s="5"/>
      <c r="P69" s="2"/>
    </row>
    <row r="70" spans="1:16" ht="15.75" customHeight="1" x14ac:dyDescent="0.3">
      <c r="A70" s="2"/>
      <c r="B70" s="1"/>
      <c r="C70" s="2"/>
      <c r="E70" s="2"/>
      <c r="F70" s="104"/>
      <c r="G70" s="1"/>
      <c r="H70" s="5"/>
      <c r="I70" s="5"/>
      <c r="J70" s="5"/>
      <c r="K70" s="5"/>
      <c r="L70" s="5"/>
      <c r="M70" s="5"/>
      <c r="N70" s="5"/>
      <c r="O70" s="5"/>
      <c r="P70" s="2"/>
    </row>
    <row r="71" spans="1:16" ht="15.75" customHeight="1" x14ac:dyDescent="0.3">
      <c r="A71" s="2"/>
      <c r="B71" s="1"/>
      <c r="C71" s="2"/>
      <c r="E71" s="2"/>
      <c r="F71" s="104"/>
      <c r="G71" s="1"/>
      <c r="H71" s="5"/>
      <c r="I71" s="5"/>
      <c r="J71" s="5"/>
      <c r="K71" s="5"/>
      <c r="L71" s="5"/>
      <c r="M71" s="5"/>
      <c r="N71" s="5"/>
      <c r="O71" s="5"/>
      <c r="P71" s="2"/>
    </row>
    <row r="72" spans="1:16" ht="15.75" customHeight="1" x14ac:dyDescent="0.3">
      <c r="A72" s="2"/>
      <c r="B72" s="1"/>
      <c r="C72" s="2"/>
      <c r="E72" s="2"/>
      <c r="F72" s="104"/>
      <c r="G72" s="1"/>
      <c r="H72" s="5"/>
      <c r="I72" s="5"/>
      <c r="J72" s="5"/>
      <c r="K72" s="5"/>
      <c r="L72" s="5"/>
      <c r="M72" s="5"/>
      <c r="N72" s="5"/>
      <c r="O72" s="5"/>
      <c r="P72" s="2"/>
    </row>
    <row r="73" spans="1:16" ht="15.75" customHeight="1" x14ac:dyDescent="0.3">
      <c r="A73" s="2"/>
      <c r="B73" s="1"/>
      <c r="C73" s="2"/>
      <c r="E73" s="2"/>
      <c r="F73" s="104"/>
      <c r="G73" s="1"/>
      <c r="H73" s="5"/>
      <c r="I73" s="5"/>
      <c r="J73" s="5"/>
      <c r="K73" s="5"/>
      <c r="L73" s="5"/>
      <c r="M73" s="5"/>
      <c r="N73" s="5"/>
      <c r="O73" s="5"/>
      <c r="P73" s="2"/>
    </row>
    <row r="74" spans="1:16" ht="15.75" customHeight="1" x14ac:dyDescent="0.3">
      <c r="A74" s="2"/>
      <c r="B74" s="1"/>
      <c r="C74" s="2"/>
      <c r="E74" s="2"/>
      <c r="F74" s="104"/>
      <c r="G74" s="1"/>
      <c r="H74" s="5"/>
      <c r="I74" s="5"/>
      <c r="J74" s="5"/>
      <c r="K74" s="5"/>
      <c r="L74" s="5"/>
      <c r="M74" s="5"/>
      <c r="N74" s="5"/>
      <c r="O74" s="5"/>
      <c r="P74" s="2"/>
    </row>
    <row r="75" spans="1:16" ht="15.75" customHeight="1" x14ac:dyDescent="0.3">
      <c r="A75" s="2"/>
      <c r="B75" s="1"/>
      <c r="C75" s="2"/>
      <c r="E75" s="2"/>
      <c r="F75" s="104"/>
      <c r="G75" s="1"/>
      <c r="H75" s="5"/>
      <c r="I75" s="5"/>
      <c r="J75" s="5"/>
      <c r="K75" s="5"/>
      <c r="L75" s="5"/>
      <c r="M75" s="5"/>
      <c r="N75" s="5"/>
      <c r="O75" s="5"/>
      <c r="P75" s="2"/>
    </row>
    <row r="76" spans="1:16" ht="15.75" customHeight="1" x14ac:dyDescent="0.3">
      <c r="A76" s="2"/>
      <c r="B76" s="1"/>
      <c r="C76" s="2"/>
      <c r="E76" s="2"/>
      <c r="F76" s="104"/>
      <c r="G76" s="1"/>
      <c r="H76" s="5"/>
      <c r="I76" s="5"/>
      <c r="J76" s="5"/>
      <c r="K76" s="5"/>
      <c r="L76" s="5"/>
      <c r="M76" s="5"/>
      <c r="N76" s="5"/>
      <c r="O76" s="5"/>
      <c r="P76" s="2"/>
    </row>
    <row r="77" spans="1:16" ht="15.75" customHeight="1" x14ac:dyDescent="0.3">
      <c r="A77" s="2"/>
      <c r="B77" s="1"/>
      <c r="C77" s="2"/>
      <c r="E77" s="2"/>
      <c r="F77" s="104"/>
      <c r="G77" s="1"/>
      <c r="H77" s="5"/>
      <c r="I77" s="5"/>
      <c r="J77" s="5"/>
      <c r="K77" s="5"/>
      <c r="L77" s="5"/>
      <c r="M77" s="5"/>
      <c r="N77" s="5"/>
      <c r="O77" s="5"/>
      <c r="P77" s="2"/>
    </row>
    <row r="78" spans="1:16" ht="15.75" customHeight="1" x14ac:dyDescent="0.3">
      <c r="A78" s="2"/>
      <c r="B78" s="1"/>
      <c r="C78" s="2"/>
      <c r="E78" s="2"/>
      <c r="F78" s="104"/>
      <c r="G78" s="1"/>
      <c r="H78" s="5"/>
      <c r="I78" s="5"/>
      <c r="J78" s="5"/>
      <c r="K78" s="5"/>
      <c r="L78" s="5"/>
      <c r="M78" s="5"/>
      <c r="N78" s="5"/>
      <c r="O78" s="5"/>
      <c r="P78" s="2"/>
    </row>
    <row r="79" spans="1:16" ht="15.75" customHeight="1" x14ac:dyDescent="0.3">
      <c r="A79" s="2"/>
      <c r="B79" s="1"/>
      <c r="C79" s="2"/>
      <c r="E79" s="2"/>
      <c r="F79" s="104"/>
      <c r="G79" s="1"/>
      <c r="H79" s="5"/>
      <c r="I79" s="5"/>
      <c r="J79" s="5"/>
      <c r="K79" s="5"/>
      <c r="L79" s="5"/>
      <c r="M79" s="5"/>
      <c r="N79" s="5"/>
      <c r="O79" s="5"/>
      <c r="P79" s="2"/>
    </row>
    <row r="80" spans="1:16" ht="15.75" customHeight="1" x14ac:dyDescent="0.3">
      <c r="A80" s="2"/>
      <c r="B80" s="1"/>
      <c r="C80" s="2"/>
      <c r="E80" s="2"/>
      <c r="F80" s="104"/>
      <c r="G80" s="1"/>
      <c r="H80" s="5"/>
      <c r="I80" s="5"/>
      <c r="J80" s="5"/>
      <c r="K80" s="5"/>
      <c r="L80" s="5"/>
      <c r="M80" s="5"/>
      <c r="N80" s="5"/>
      <c r="O80" s="5"/>
      <c r="P80" s="2"/>
    </row>
    <row r="81" spans="1:16" ht="15.75" customHeight="1" x14ac:dyDescent="0.3">
      <c r="A81" s="2"/>
      <c r="B81" s="1"/>
      <c r="C81" s="2"/>
      <c r="E81" s="2"/>
      <c r="F81" s="104"/>
      <c r="G81" s="1"/>
      <c r="H81" s="5"/>
      <c r="I81" s="5"/>
      <c r="J81" s="5"/>
      <c r="K81" s="5"/>
      <c r="L81" s="5"/>
      <c r="M81" s="5"/>
      <c r="N81" s="5"/>
      <c r="O81" s="5"/>
      <c r="P81" s="2"/>
    </row>
    <row r="82" spans="1:16" ht="15.75" customHeight="1" x14ac:dyDescent="0.3">
      <c r="A82" s="2"/>
      <c r="B82" s="1"/>
      <c r="C82" s="2"/>
      <c r="E82" s="2"/>
      <c r="F82" s="104"/>
      <c r="G82" s="1"/>
      <c r="H82" s="5"/>
      <c r="I82" s="5"/>
      <c r="J82" s="5"/>
      <c r="K82" s="5"/>
      <c r="L82" s="5"/>
      <c r="M82" s="5"/>
      <c r="N82" s="5"/>
      <c r="O82" s="5"/>
      <c r="P82" s="2"/>
    </row>
    <row r="83" spans="1:16" ht="15.75" customHeight="1" x14ac:dyDescent="0.3">
      <c r="A83" s="2"/>
      <c r="B83" s="1"/>
      <c r="C83" s="2"/>
      <c r="E83" s="2"/>
      <c r="F83" s="104"/>
      <c r="G83" s="1"/>
      <c r="H83" s="5"/>
      <c r="I83" s="5"/>
      <c r="J83" s="5"/>
      <c r="K83" s="5"/>
      <c r="L83" s="5"/>
      <c r="M83" s="5"/>
      <c r="N83" s="5"/>
      <c r="O83" s="5"/>
      <c r="P83" s="2"/>
    </row>
    <row r="84" spans="1:16" ht="15.75" customHeight="1" x14ac:dyDescent="0.3">
      <c r="A84" s="2"/>
      <c r="B84" s="1"/>
      <c r="C84" s="2"/>
      <c r="E84" s="2"/>
      <c r="F84" s="104"/>
      <c r="G84" s="1"/>
      <c r="H84" s="5"/>
      <c r="I84" s="5"/>
      <c r="J84" s="5"/>
      <c r="K84" s="5"/>
      <c r="L84" s="5"/>
      <c r="M84" s="5"/>
      <c r="N84" s="5"/>
      <c r="O84" s="5"/>
      <c r="P84" s="2"/>
    </row>
    <row r="85" spans="1:16" ht="15.75" customHeight="1" x14ac:dyDescent="0.3">
      <c r="A85" s="2"/>
      <c r="B85" s="1"/>
      <c r="C85" s="2"/>
      <c r="E85" s="2"/>
      <c r="F85" s="104"/>
      <c r="G85" s="1"/>
      <c r="H85" s="5"/>
      <c r="I85" s="5"/>
      <c r="J85" s="5"/>
      <c r="K85" s="5"/>
      <c r="L85" s="5"/>
      <c r="M85" s="5"/>
      <c r="N85" s="5"/>
      <c r="O85" s="5"/>
      <c r="P85" s="2"/>
    </row>
    <row r="86" spans="1:16" ht="15.75" customHeight="1" x14ac:dyDescent="0.3">
      <c r="A86" s="2"/>
      <c r="B86" s="1"/>
      <c r="C86" s="2"/>
      <c r="E86" s="2"/>
      <c r="F86" s="104"/>
      <c r="G86" s="1"/>
      <c r="H86" s="5"/>
      <c r="I86" s="5"/>
      <c r="J86" s="5"/>
      <c r="K86" s="5"/>
      <c r="L86" s="5"/>
      <c r="M86" s="5"/>
      <c r="N86" s="5"/>
      <c r="O86" s="5"/>
      <c r="P86" s="2"/>
    </row>
    <row r="87" spans="1:16" ht="15.75" customHeight="1" x14ac:dyDescent="0.3">
      <c r="A87" s="2"/>
      <c r="B87" s="1"/>
      <c r="C87" s="2"/>
      <c r="E87" s="2"/>
      <c r="F87" s="104"/>
      <c r="G87" s="1"/>
      <c r="H87" s="5"/>
      <c r="I87" s="5"/>
      <c r="J87" s="5"/>
      <c r="K87" s="5"/>
      <c r="L87" s="5"/>
      <c r="M87" s="5"/>
      <c r="N87" s="5"/>
      <c r="O87" s="5"/>
      <c r="P87" s="2"/>
    </row>
    <row r="88" spans="1:16" ht="15.75" customHeight="1" x14ac:dyDescent="0.3">
      <c r="A88" s="2"/>
      <c r="B88" s="1"/>
      <c r="C88" s="2"/>
      <c r="E88" s="2"/>
      <c r="F88" s="104"/>
      <c r="G88" s="1"/>
      <c r="H88" s="5"/>
      <c r="I88" s="5"/>
      <c r="J88" s="5"/>
      <c r="K88" s="5"/>
      <c r="L88" s="5"/>
      <c r="M88" s="5"/>
      <c r="N88" s="5"/>
      <c r="O88" s="5"/>
      <c r="P88" s="2"/>
    </row>
    <row r="89" spans="1:16" ht="15.75" customHeight="1" x14ac:dyDescent="0.3">
      <c r="A89" s="2"/>
      <c r="B89" s="1"/>
      <c r="C89" s="2"/>
      <c r="E89" s="2"/>
      <c r="F89" s="104"/>
      <c r="G89" s="1"/>
      <c r="H89" s="5"/>
      <c r="I89" s="5"/>
      <c r="J89" s="5"/>
      <c r="K89" s="5"/>
      <c r="L89" s="5"/>
      <c r="M89" s="5"/>
      <c r="N89" s="5"/>
      <c r="O89" s="5"/>
      <c r="P89" s="2"/>
    </row>
    <row r="90" spans="1:16" ht="15.75" customHeight="1" x14ac:dyDescent="0.3">
      <c r="A90" s="2"/>
      <c r="B90" s="1"/>
      <c r="C90" s="2"/>
      <c r="E90" s="2"/>
      <c r="F90" s="104"/>
      <c r="G90" s="1"/>
      <c r="H90" s="5"/>
      <c r="I90" s="5"/>
      <c r="J90" s="5"/>
      <c r="K90" s="5"/>
      <c r="L90" s="5"/>
      <c r="M90" s="5"/>
      <c r="N90" s="5"/>
      <c r="O90" s="5"/>
      <c r="P90" s="2"/>
    </row>
    <row r="91" spans="1:16" ht="15.75" customHeight="1" x14ac:dyDescent="0.3">
      <c r="A91" s="2"/>
      <c r="B91" s="1"/>
      <c r="C91" s="2"/>
      <c r="E91" s="2"/>
      <c r="F91" s="104"/>
      <c r="G91" s="1"/>
      <c r="H91" s="5"/>
      <c r="I91" s="5"/>
      <c r="J91" s="5"/>
      <c r="K91" s="5"/>
      <c r="L91" s="5"/>
      <c r="M91" s="5"/>
      <c r="N91" s="5"/>
      <c r="O91" s="5"/>
      <c r="P91" s="2"/>
    </row>
    <row r="92" spans="1:16" ht="15.75" customHeight="1" x14ac:dyDescent="0.3">
      <c r="A92" s="2"/>
      <c r="B92" s="1"/>
      <c r="C92" s="2"/>
      <c r="E92" s="2"/>
      <c r="F92" s="104"/>
      <c r="G92" s="1"/>
      <c r="H92" s="5"/>
      <c r="I92" s="5"/>
      <c r="J92" s="5"/>
      <c r="K92" s="5"/>
      <c r="L92" s="5"/>
      <c r="M92" s="5"/>
      <c r="N92" s="5"/>
      <c r="O92" s="5"/>
      <c r="P92" s="2"/>
    </row>
    <row r="93" spans="1:16" ht="15.75" customHeight="1" x14ac:dyDescent="0.3">
      <c r="A93" s="2"/>
      <c r="B93" s="1"/>
      <c r="C93" s="2"/>
      <c r="E93" s="2"/>
      <c r="F93" s="104"/>
      <c r="G93" s="1"/>
      <c r="H93" s="5"/>
      <c r="I93" s="5"/>
      <c r="J93" s="5"/>
      <c r="K93" s="5"/>
      <c r="L93" s="5"/>
      <c r="M93" s="5"/>
      <c r="N93" s="5"/>
      <c r="O93" s="5"/>
      <c r="P93" s="2"/>
    </row>
    <row r="94" spans="1:16" ht="15.75" customHeight="1" x14ac:dyDescent="0.3">
      <c r="A94" s="2"/>
      <c r="B94" s="1"/>
      <c r="C94" s="2"/>
      <c r="E94" s="2"/>
      <c r="F94" s="104"/>
      <c r="G94" s="1"/>
      <c r="H94" s="5"/>
      <c r="I94" s="5"/>
      <c r="J94" s="5"/>
      <c r="K94" s="5"/>
      <c r="L94" s="5"/>
      <c r="M94" s="5"/>
      <c r="N94" s="5"/>
      <c r="O94" s="5"/>
      <c r="P94" s="2"/>
    </row>
    <row r="95" spans="1:16" ht="15.75" customHeight="1" x14ac:dyDescent="0.3">
      <c r="A95" s="2"/>
      <c r="B95" s="1"/>
      <c r="C95" s="2"/>
      <c r="E95" s="2"/>
      <c r="F95" s="104"/>
      <c r="G95" s="1"/>
      <c r="H95" s="5"/>
      <c r="I95" s="5"/>
      <c r="J95" s="5"/>
      <c r="K95" s="5"/>
      <c r="L95" s="5"/>
      <c r="M95" s="5"/>
      <c r="N95" s="5"/>
      <c r="O95" s="5"/>
      <c r="P95" s="2"/>
    </row>
    <row r="96" spans="1:16" ht="15.75" customHeight="1" x14ac:dyDescent="0.3">
      <c r="A96" s="2"/>
      <c r="B96" s="1"/>
      <c r="C96" s="2"/>
      <c r="E96" s="2"/>
      <c r="F96" s="104"/>
      <c r="G96" s="1"/>
      <c r="H96" s="5"/>
      <c r="I96" s="5"/>
      <c r="J96" s="5"/>
      <c r="K96" s="5"/>
      <c r="L96" s="5"/>
      <c r="M96" s="5"/>
      <c r="N96" s="5"/>
      <c r="O96" s="5"/>
      <c r="P96" s="2"/>
    </row>
    <row r="97" spans="1:16" ht="15.75" customHeight="1" x14ac:dyDescent="0.3">
      <c r="A97" s="2"/>
      <c r="B97" s="1"/>
      <c r="C97" s="2"/>
      <c r="E97" s="2"/>
      <c r="F97" s="104"/>
      <c r="G97" s="1"/>
      <c r="H97" s="5"/>
      <c r="I97" s="5"/>
      <c r="J97" s="5"/>
      <c r="K97" s="5"/>
      <c r="L97" s="5"/>
      <c r="M97" s="5"/>
      <c r="N97" s="5"/>
      <c r="O97" s="5"/>
      <c r="P97" s="2"/>
    </row>
    <row r="98" spans="1:16" ht="15.75" customHeight="1" x14ac:dyDescent="0.3">
      <c r="A98" s="2"/>
      <c r="B98" s="1"/>
      <c r="C98" s="2"/>
      <c r="E98" s="2"/>
      <c r="F98" s="104"/>
      <c r="G98" s="1"/>
      <c r="H98" s="5"/>
      <c r="I98" s="5"/>
      <c r="J98" s="5"/>
      <c r="K98" s="5"/>
      <c r="L98" s="5"/>
      <c r="M98" s="5"/>
      <c r="N98" s="5"/>
      <c r="O98" s="5"/>
      <c r="P98" s="2"/>
    </row>
    <row r="99" spans="1:16" ht="15.75" customHeight="1" x14ac:dyDescent="0.3">
      <c r="A99" s="2"/>
      <c r="B99" s="1"/>
      <c r="C99" s="2"/>
      <c r="E99" s="2"/>
      <c r="F99" s="104"/>
      <c r="G99" s="1"/>
      <c r="H99" s="5"/>
      <c r="I99" s="5"/>
      <c r="J99" s="5"/>
      <c r="K99" s="5"/>
      <c r="L99" s="5"/>
      <c r="M99" s="5"/>
      <c r="N99" s="5"/>
      <c r="O99" s="5"/>
      <c r="P99" s="2"/>
    </row>
    <row r="100" spans="1:16" ht="15.75" customHeight="1" x14ac:dyDescent="0.3">
      <c r="A100" s="2"/>
      <c r="B100" s="1"/>
      <c r="C100" s="2"/>
      <c r="E100" s="2"/>
      <c r="F100" s="104"/>
      <c r="G100" s="1"/>
      <c r="H100" s="5"/>
      <c r="I100" s="5"/>
      <c r="J100" s="5"/>
      <c r="K100" s="5"/>
      <c r="L100" s="5"/>
      <c r="M100" s="5"/>
      <c r="N100" s="5"/>
      <c r="O100" s="5"/>
      <c r="P100" s="2"/>
    </row>
    <row r="101" spans="1:16" ht="15.75" customHeight="1" x14ac:dyDescent="0.3">
      <c r="A101" s="2"/>
      <c r="B101" s="1"/>
      <c r="C101" s="2"/>
      <c r="E101" s="2"/>
      <c r="F101" s="104"/>
      <c r="G101" s="1"/>
      <c r="H101" s="5"/>
      <c r="I101" s="5"/>
      <c r="J101" s="5"/>
      <c r="K101" s="5"/>
      <c r="L101" s="5"/>
      <c r="M101" s="5"/>
      <c r="N101" s="5"/>
      <c r="O101" s="5"/>
      <c r="P101" s="2"/>
    </row>
    <row r="102" spans="1:16" ht="15.75" customHeight="1" x14ac:dyDescent="0.3">
      <c r="A102" s="2"/>
      <c r="B102" s="1"/>
      <c r="C102" s="2"/>
      <c r="E102" s="2"/>
      <c r="F102" s="104"/>
      <c r="G102" s="1"/>
      <c r="H102" s="5"/>
      <c r="I102" s="5"/>
      <c r="J102" s="5"/>
      <c r="K102" s="5"/>
      <c r="L102" s="5"/>
      <c r="M102" s="5"/>
      <c r="N102" s="5"/>
      <c r="O102" s="5"/>
      <c r="P102" s="2"/>
    </row>
    <row r="103" spans="1:16" ht="15.75" customHeight="1" x14ac:dyDescent="0.3">
      <c r="A103" s="2"/>
      <c r="B103" s="1"/>
      <c r="C103" s="2"/>
      <c r="E103" s="2"/>
      <c r="F103" s="104"/>
      <c r="G103" s="1"/>
      <c r="H103" s="5"/>
      <c r="I103" s="5"/>
      <c r="J103" s="5"/>
      <c r="K103" s="5"/>
      <c r="L103" s="5"/>
      <c r="M103" s="5"/>
      <c r="N103" s="5"/>
      <c r="O103" s="5"/>
      <c r="P103" s="2"/>
    </row>
    <row r="104" spans="1:16" ht="15.75" customHeight="1" x14ac:dyDescent="0.3">
      <c r="A104" s="2"/>
      <c r="B104" s="1"/>
      <c r="C104" s="2"/>
      <c r="E104" s="2"/>
      <c r="F104" s="104"/>
      <c r="G104" s="1"/>
      <c r="H104" s="5"/>
      <c r="I104" s="5"/>
      <c r="J104" s="5"/>
      <c r="K104" s="5"/>
      <c r="L104" s="5"/>
      <c r="M104" s="5"/>
      <c r="N104" s="5"/>
      <c r="O104" s="5"/>
      <c r="P104" s="2"/>
    </row>
    <row r="105" spans="1:16" ht="15.75" customHeight="1" x14ac:dyDescent="0.3">
      <c r="A105" s="2"/>
      <c r="B105" s="1"/>
      <c r="C105" s="2"/>
      <c r="E105" s="2"/>
      <c r="F105" s="104"/>
      <c r="G105" s="1"/>
      <c r="H105" s="5"/>
      <c r="I105" s="5"/>
      <c r="J105" s="5"/>
      <c r="K105" s="5"/>
      <c r="L105" s="5"/>
      <c r="M105" s="5"/>
      <c r="N105" s="5"/>
      <c r="O105" s="5"/>
      <c r="P105" s="2"/>
    </row>
    <row r="106" spans="1:16" ht="15.75" customHeight="1" x14ac:dyDescent="0.3">
      <c r="A106" s="2"/>
      <c r="B106" s="1"/>
      <c r="C106" s="2"/>
      <c r="E106" s="2"/>
      <c r="F106" s="104"/>
      <c r="G106" s="1"/>
      <c r="H106" s="5"/>
      <c r="I106" s="5"/>
      <c r="J106" s="5"/>
      <c r="K106" s="5"/>
      <c r="L106" s="5"/>
      <c r="M106" s="5"/>
      <c r="N106" s="5"/>
      <c r="O106" s="5"/>
      <c r="P106" s="2"/>
    </row>
    <row r="107" spans="1:16" ht="15.75" customHeight="1" x14ac:dyDescent="0.3">
      <c r="A107" s="2"/>
      <c r="B107" s="1"/>
      <c r="C107" s="2"/>
      <c r="E107" s="2"/>
      <c r="F107" s="104"/>
      <c r="G107" s="1"/>
      <c r="H107" s="5"/>
      <c r="I107" s="5"/>
      <c r="J107" s="5"/>
      <c r="K107" s="5"/>
      <c r="L107" s="5"/>
      <c r="M107" s="5"/>
      <c r="N107" s="5"/>
      <c r="O107" s="5"/>
      <c r="P107" s="2"/>
    </row>
    <row r="108" spans="1:16" ht="15.75" customHeight="1" x14ac:dyDescent="0.3">
      <c r="A108" s="2"/>
      <c r="B108" s="1"/>
      <c r="C108" s="2"/>
      <c r="E108" s="2"/>
      <c r="F108" s="104"/>
      <c r="G108" s="1"/>
      <c r="H108" s="5"/>
      <c r="I108" s="5"/>
      <c r="J108" s="5"/>
      <c r="K108" s="5"/>
      <c r="L108" s="5"/>
      <c r="M108" s="5"/>
      <c r="N108" s="5"/>
      <c r="O108" s="5"/>
      <c r="P108" s="2"/>
    </row>
    <row r="109" spans="1:16" ht="15.75" customHeight="1" x14ac:dyDescent="0.3">
      <c r="A109" s="2"/>
      <c r="B109" s="1"/>
      <c r="C109" s="2"/>
      <c r="E109" s="2"/>
      <c r="F109" s="104"/>
      <c r="G109" s="1"/>
      <c r="H109" s="5"/>
      <c r="I109" s="5"/>
      <c r="J109" s="5"/>
      <c r="K109" s="5"/>
      <c r="L109" s="5"/>
      <c r="M109" s="5"/>
      <c r="N109" s="5"/>
      <c r="O109" s="5"/>
      <c r="P109" s="2"/>
    </row>
    <row r="110" spans="1:16" ht="15.75" customHeight="1" x14ac:dyDescent="0.3">
      <c r="A110" s="2"/>
      <c r="B110" s="1"/>
      <c r="C110" s="2"/>
      <c r="E110" s="2"/>
      <c r="F110" s="104"/>
      <c r="G110" s="1"/>
      <c r="H110" s="5"/>
      <c r="I110" s="5"/>
      <c r="J110" s="5"/>
      <c r="K110" s="5"/>
      <c r="L110" s="5"/>
      <c r="M110" s="5"/>
      <c r="N110" s="5"/>
      <c r="O110" s="5"/>
      <c r="P110" s="2"/>
    </row>
    <row r="111" spans="1:16" ht="15.75" customHeight="1" x14ac:dyDescent="0.3">
      <c r="A111" s="2"/>
      <c r="B111" s="1"/>
      <c r="C111" s="2"/>
      <c r="E111" s="2"/>
      <c r="F111" s="104"/>
      <c r="G111" s="1"/>
      <c r="H111" s="5"/>
      <c r="I111" s="5"/>
      <c r="J111" s="5"/>
      <c r="K111" s="5"/>
      <c r="L111" s="5"/>
      <c r="M111" s="5"/>
      <c r="N111" s="5"/>
      <c r="O111" s="5"/>
      <c r="P111" s="2"/>
    </row>
    <row r="112" spans="1:16" ht="15.75" customHeight="1" x14ac:dyDescent="0.3">
      <c r="A112" s="2"/>
      <c r="B112" s="1"/>
      <c r="C112" s="2"/>
      <c r="E112" s="2"/>
      <c r="F112" s="104"/>
      <c r="G112" s="1"/>
      <c r="H112" s="5"/>
      <c r="I112" s="5"/>
      <c r="J112" s="5"/>
      <c r="K112" s="5"/>
      <c r="L112" s="5"/>
      <c r="M112" s="5"/>
      <c r="N112" s="5"/>
      <c r="O112" s="5"/>
      <c r="P112" s="2"/>
    </row>
    <row r="113" spans="1:16" ht="15.75" customHeight="1" x14ac:dyDescent="0.3">
      <c r="A113" s="2"/>
      <c r="B113" s="1"/>
      <c r="C113" s="2"/>
      <c r="E113" s="2"/>
      <c r="F113" s="104"/>
      <c r="G113" s="1"/>
      <c r="H113" s="5"/>
      <c r="I113" s="5"/>
      <c r="J113" s="5"/>
      <c r="K113" s="5"/>
      <c r="L113" s="5"/>
      <c r="M113" s="5"/>
      <c r="N113" s="5"/>
      <c r="O113" s="5"/>
      <c r="P113" s="2"/>
    </row>
    <row r="114" spans="1:16" ht="15.75" customHeight="1" x14ac:dyDescent="0.3">
      <c r="A114" s="2"/>
      <c r="B114" s="1"/>
      <c r="C114" s="2"/>
      <c r="E114" s="2"/>
      <c r="F114" s="104"/>
      <c r="G114" s="1"/>
      <c r="H114" s="5"/>
      <c r="I114" s="5"/>
      <c r="J114" s="5"/>
      <c r="K114" s="5"/>
      <c r="L114" s="5"/>
      <c r="M114" s="5"/>
      <c r="N114" s="5"/>
      <c r="O114" s="5"/>
      <c r="P114" s="2"/>
    </row>
    <row r="115" spans="1:16" ht="15.75" customHeight="1" x14ac:dyDescent="0.3">
      <c r="A115" s="2"/>
      <c r="B115" s="1"/>
      <c r="C115" s="2"/>
      <c r="E115" s="2"/>
      <c r="F115" s="104"/>
      <c r="G115" s="1"/>
      <c r="H115" s="5"/>
      <c r="I115" s="5"/>
      <c r="J115" s="5"/>
      <c r="K115" s="5"/>
      <c r="L115" s="5"/>
      <c r="M115" s="5"/>
      <c r="N115" s="5"/>
      <c r="O115" s="5"/>
      <c r="P115" s="2"/>
    </row>
    <row r="116" spans="1:16" ht="15.75" customHeight="1" x14ac:dyDescent="0.3">
      <c r="A116" s="2"/>
      <c r="B116" s="1"/>
      <c r="C116" s="2"/>
      <c r="E116" s="2"/>
      <c r="F116" s="104"/>
      <c r="G116" s="1"/>
      <c r="H116" s="5"/>
      <c r="I116" s="5"/>
      <c r="J116" s="5"/>
      <c r="K116" s="5"/>
      <c r="L116" s="5"/>
      <c r="M116" s="5"/>
      <c r="N116" s="5"/>
      <c r="O116" s="5"/>
      <c r="P116" s="2"/>
    </row>
    <row r="117" spans="1:16" ht="15.75" customHeight="1" x14ac:dyDescent="0.3">
      <c r="A117" s="2"/>
      <c r="B117" s="1"/>
      <c r="C117" s="2"/>
      <c r="E117" s="2"/>
      <c r="F117" s="104"/>
      <c r="G117" s="1"/>
      <c r="H117" s="5"/>
      <c r="I117" s="5"/>
      <c r="J117" s="5"/>
      <c r="K117" s="5"/>
      <c r="L117" s="5"/>
      <c r="M117" s="5"/>
      <c r="N117" s="5"/>
      <c r="O117" s="5"/>
      <c r="P117" s="2"/>
    </row>
    <row r="118" spans="1:16" ht="15.75" customHeight="1" x14ac:dyDescent="0.3">
      <c r="A118" s="2"/>
      <c r="B118" s="1"/>
      <c r="C118" s="2"/>
      <c r="E118" s="2"/>
      <c r="F118" s="104"/>
      <c r="G118" s="1"/>
      <c r="H118" s="5"/>
      <c r="I118" s="5"/>
      <c r="J118" s="5"/>
      <c r="K118" s="5"/>
      <c r="L118" s="5"/>
      <c r="M118" s="5"/>
      <c r="N118" s="5"/>
      <c r="O118" s="5"/>
      <c r="P118" s="2"/>
    </row>
    <row r="119" spans="1:16" ht="15.75" customHeight="1" x14ac:dyDescent="0.3">
      <c r="A119" s="2"/>
      <c r="B119" s="1"/>
      <c r="C119" s="2"/>
      <c r="E119" s="2"/>
      <c r="F119" s="104"/>
      <c r="G119" s="1"/>
      <c r="H119" s="5"/>
      <c r="I119" s="5"/>
      <c r="J119" s="5"/>
      <c r="K119" s="5"/>
      <c r="L119" s="5"/>
      <c r="M119" s="5"/>
      <c r="N119" s="5"/>
      <c r="O119" s="5"/>
      <c r="P119" s="2"/>
    </row>
    <row r="120" spans="1:16" ht="15.75" customHeight="1" x14ac:dyDescent="0.3">
      <c r="A120" s="2"/>
      <c r="B120" s="1"/>
      <c r="C120" s="2"/>
      <c r="E120" s="2"/>
      <c r="F120" s="104"/>
      <c r="G120" s="1"/>
      <c r="H120" s="5"/>
      <c r="I120" s="5"/>
      <c r="J120" s="5"/>
      <c r="K120" s="5"/>
      <c r="L120" s="5"/>
      <c r="M120" s="5"/>
      <c r="N120" s="5"/>
      <c r="O120" s="5"/>
      <c r="P120" s="2"/>
    </row>
    <row r="121" spans="1:16" ht="15.75" customHeight="1" x14ac:dyDescent="0.3">
      <c r="A121" s="2"/>
      <c r="B121" s="1"/>
      <c r="C121" s="2"/>
      <c r="E121" s="2"/>
      <c r="F121" s="104"/>
      <c r="G121" s="1"/>
      <c r="H121" s="5"/>
      <c r="I121" s="5"/>
      <c r="J121" s="5"/>
      <c r="K121" s="5"/>
      <c r="L121" s="5"/>
      <c r="M121" s="5"/>
      <c r="N121" s="5"/>
      <c r="O121" s="5"/>
      <c r="P121" s="2"/>
    </row>
    <row r="122" spans="1:16" ht="15.75" customHeight="1" x14ac:dyDescent="0.3">
      <c r="A122" s="2"/>
      <c r="B122" s="1"/>
      <c r="C122" s="2"/>
      <c r="E122" s="2"/>
      <c r="F122" s="104"/>
      <c r="G122" s="1"/>
      <c r="H122" s="5"/>
      <c r="I122" s="5"/>
      <c r="J122" s="5"/>
      <c r="K122" s="5"/>
      <c r="L122" s="5"/>
      <c r="M122" s="5"/>
      <c r="N122" s="5"/>
      <c r="O122" s="5"/>
      <c r="P122" s="2"/>
    </row>
    <row r="123" spans="1:16" ht="15.75" customHeight="1" x14ac:dyDescent="0.3">
      <c r="A123" s="2"/>
      <c r="B123" s="1"/>
      <c r="C123" s="2"/>
      <c r="E123" s="2"/>
      <c r="F123" s="104"/>
      <c r="G123" s="1"/>
      <c r="H123" s="5"/>
      <c r="I123" s="5"/>
      <c r="J123" s="5"/>
      <c r="K123" s="5"/>
      <c r="L123" s="5"/>
      <c r="M123" s="5"/>
      <c r="N123" s="5"/>
      <c r="O123" s="5"/>
      <c r="P123" s="2"/>
    </row>
    <row r="124" spans="1:16" ht="15.75" customHeight="1" x14ac:dyDescent="0.3">
      <c r="A124" s="2"/>
      <c r="B124" s="1"/>
      <c r="C124" s="2"/>
      <c r="E124" s="2"/>
      <c r="F124" s="104"/>
      <c r="G124" s="1"/>
      <c r="H124" s="5"/>
      <c r="I124" s="5"/>
      <c r="J124" s="5"/>
      <c r="K124" s="5"/>
      <c r="L124" s="5"/>
      <c r="M124" s="5"/>
      <c r="N124" s="5"/>
      <c r="O124" s="5"/>
      <c r="P124" s="2"/>
    </row>
    <row r="125" spans="1:16" ht="15.75" customHeight="1" x14ac:dyDescent="0.3">
      <c r="A125" s="2"/>
      <c r="B125" s="1"/>
      <c r="C125" s="2"/>
      <c r="E125" s="2"/>
      <c r="F125" s="104"/>
      <c r="G125" s="1"/>
      <c r="H125" s="5"/>
      <c r="I125" s="5"/>
      <c r="J125" s="5"/>
      <c r="K125" s="5"/>
      <c r="L125" s="5"/>
      <c r="M125" s="5"/>
      <c r="N125" s="5"/>
      <c r="O125" s="5"/>
      <c r="P125" s="2"/>
    </row>
    <row r="126" spans="1:16" ht="15.75" customHeight="1" x14ac:dyDescent="0.3">
      <c r="A126" s="2"/>
      <c r="B126" s="1"/>
      <c r="C126" s="2"/>
      <c r="E126" s="2"/>
      <c r="F126" s="104"/>
      <c r="G126" s="1"/>
      <c r="H126" s="5"/>
      <c r="I126" s="5"/>
      <c r="J126" s="5"/>
      <c r="K126" s="5"/>
      <c r="L126" s="5"/>
      <c r="M126" s="5"/>
      <c r="N126" s="5"/>
      <c r="O126" s="5"/>
      <c r="P126" s="2"/>
    </row>
    <row r="127" spans="1:16" ht="15.75" customHeight="1" x14ac:dyDescent="0.3">
      <c r="A127" s="2"/>
      <c r="B127" s="1"/>
      <c r="C127" s="2"/>
      <c r="E127" s="2"/>
      <c r="F127" s="104"/>
      <c r="G127" s="1"/>
      <c r="H127" s="5"/>
      <c r="I127" s="5"/>
      <c r="J127" s="5"/>
      <c r="K127" s="5"/>
      <c r="L127" s="5"/>
      <c r="M127" s="5"/>
      <c r="N127" s="5"/>
      <c r="O127" s="5"/>
      <c r="P127" s="2"/>
    </row>
    <row r="128" spans="1:16" ht="15.75" customHeight="1" x14ac:dyDescent="0.3">
      <c r="A128" s="2"/>
      <c r="B128" s="1"/>
      <c r="C128" s="2"/>
      <c r="E128" s="2"/>
      <c r="F128" s="104"/>
      <c r="G128" s="1"/>
      <c r="H128" s="5"/>
      <c r="I128" s="5"/>
      <c r="J128" s="5"/>
      <c r="K128" s="5"/>
      <c r="L128" s="5"/>
      <c r="M128" s="5"/>
      <c r="N128" s="5"/>
      <c r="O128" s="5"/>
      <c r="P128" s="2"/>
    </row>
    <row r="129" spans="1:16" ht="15.75" customHeight="1" x14ac:dyDescent="0.3">
      <c r="A129" s="2"/>
      <c r="B129" s="1"/>
      <c r="C129" s="2"/>
      <c r="E129" s="2"/>
      <c r="F129" s="104"/>
      <c r="G129" s="1"/>
      <c r="H129" s="5"/>
      <c r="I129" s="5"/>
      <c r="J129" s="5"/>
      <c r="K129" s="5"/>
      <c r="L129" s="5"/>
      <c r="M129" s="5"/>
      <c r="N129" s="5"/>
      <c r="O129" s="5"/>
      <c r="P129" s="2"/>
    </row>
    <row r="130" spans="1:16" ht="15.75" customHeight="1" x14ac:dyDescent="0.3">
      <c r="A130" s="2"/>
      <c r="B130" s="1"/>
      <c r="C130" s="2"/>
      <c r="E130" s="2"/>
      <c r="F130" s="104"/>
      <c r="G130" s="1"/>
      <c r="H130" s="5"/>
      <c r="I130" s="5"/>
      <c r="J130" s="5"/>
      <c r="K130" s="5"/>
      <c r="L130" s="5"/>
      <c r="M130" s="5"/>
      <c r="N130" s="5"/>
      <c r="O130" s="5"/>
      <c r="P130" s="2"/>
    </row>
    <row r="131" spans="1:16" ht="15.75" customHeight="1" x14ac:dyDescent="0.3">
      <c r="A131" s="2"/>
      <c r="B131" s="1"/>
      <c r="C131" s="2"/>
      <c r="E131" s="2"/>
      <c r="F131" s="104"/>
      <c r="G131" s="1"/>
      <c r="H131" s="5"/>
      <c r="I131" s="5"/>
      <c r="J131" s="5"/>
      <c r="K131" s="5"/>
      <c r="L131" s="5"/>
      <c r="M131" s="5"/>
      <c r="N131" s="5"/>
      <c r="O131" s="5"/>
      <c r="P131" s="2"/>
    </row>
    <row r="132" spans="1:16" ht="15.75" customHeight="1" x14ac:dyDescent="0.3">
      <c r="A132" s="2"/>
      <c r="B132" s="1"/>
      <c r="C132" s="2"/>
      <c r="E132" s="2"/>
      <c r="F132" s="104"/>
      <c r="G132" s="1"/>
      <c r="H132" s="5"/>
      <c r="I132" s="5"/>
      <c r="J132" s="5"/>
      <c r="K132" s="5"/>
      <c r="L132" s="5"/>
      <c r="M132" s="5"/>
      <c r="N132" s="5"/>
      <c r="O132" s="5"/>
      <c r="P132" s="2"/>
    </row>
    <row r="133" spans="1:16" ht="15.75" customHeight="1" x14ac:dyDescent="0.3">
      <c r="A133" s="2"/>
      <c r="B133" s="1"/>
      <c r="C133" s="2"/>
      <c r="E133" s="2"/>
      <c r="F133" s="104"/>
      <c r="G133" s="1"/>
      <c r="H133" s="5"/>
      <c r="I133" s="5"/>
      <c r="J133" s="5"/>
      <c r="K133" s="5"/>
      <c r="L133" s="5"/>
      <c r="M133" s="5"/>
      <c r="N133" s="5"/>
      <c r="O133" s="5"/>
      <c r="P133" s="2"/>
    </row>
    <row r="134" spans="1:16" ht="15.75" customHeight="1" x14ac:dyDescent="0.3">
      <c r="A134" s="2"/>
      <c r="B134" s="1"/>
      <c r="C134" s="2"/>
      <c r="E134" s="2"/>
      <c r="F134" s="104"/>
      <c r="G134" s="1"/>
      <c r="H134" s="5"/>
      <c r="I134" s="5"/>
      <c r="J134" s="5"/>
      <c r="K134" s="5"/>
      <c r="L134" s="5"/>
      <c r="M134" s="5"/>
      <c r="N134" s="5"/>
      <c r="O134" s="5"/>
      <c r="P134" s="2"/>
    </row>
    <row r="135" spans="1:16" ht="15.75" customHeight="1" x14ac:dyDescent="0.3">
      <c r="A135" s="2"/>
      <c r="B135" s="1"/>
      <c r="C135" s="2"/>
      <c r="E135" s="2"/>
      <c r="F135" s="104"/>
      <c r="G135" s="1"/>
      <c r="H135" s="5"/>
      <c r="I135" s="5"/>
      <c r="J135" s="5"/>
      <c r="K135" s="5"/>
      <c r="L135" s="5"/>
      <c r="M135" s="5"/>
      <c r="N135" s="5"/>
      <c r="O135" s="5"/>
      <c r="P135" s="2"/>
    </row>
    <row r="136" spans="1:16" ht="15.75" customHeight="1" x14ac:dyDescent="0.3">
      <c r="A136" s="2"/>
      <c r="B136" s="1"/>
      <c r="C136" s="2"/>
      <c r="E136" s="2"/>
      <c r="F136" s="104"/>
      <c r="G136" s="1"/>
      <c r="H136" s="5"/>
      <c r="I136" s="5"/>
      <c r="J136" s="5"/>
      <c r="K136" s="5"/>
      <c r="L136" s="5"/>
      <c r="M136" s="5"/>
      <c r="N136" s="5"/>
      <c r="O136" s="5"/>
      <c r="P136" s="2"/>
    </row>
    <row r="137" spans="1:16" ht="15.75" customHeight="1" x14ac:dyDescent="0.3">
      <c r="A137" s="2"/>
      <c r="B137" s="1"/>
      <c r="C137" s="2"/>
      <c r="E137" s="2"/>
      <c r="F137" s="104"/>
      <c r="G137" s="1"/>
      <c r="H137" s="5"/>
      <c r="I137" s="5"/>
      <c r="J137" s="5"/>
      <c r="K137" s="5"/>
      <c r="L137" s="5"/>
      <c r="M137" s="5"/>
      <c r="N137" s="5"/>
      <c r="O137" s="5"/>
      <c r="P137" s="2"/>
    </row>
    <row r="138" spans="1:16" ht="15.75" customHeight="1" x14ac:dyDescent="0.3">
      <c r="A138" s="2"/>
      <c r="B138" s="1"/>
      <c r="C138" s="2"/>
      <c r="E138" s="2"/>
      <c r="F138" s="104"/>
      <c r="G138" s="1"/>
      <c r="H138" s="5"/>
      <c r="I138" s="5"/>
      <c r="J138" s="5"/>
      <c r="K138" s="5"/>
      <c r="L138" s="5"/>
      <c r="M138" s="5"/>
      <c r="N138" s="5"/>
      <c r="O138" s="5"/>
      <c r="P138" s="2"/>
    </row>
    <row r="139" spans="1:16" ht="15.75" customHeight="1" x14ac:dyDescent="0.3">
      <c r="A139" s="2"/>
      <c r="B139" s="1"/>
      <c r="C139" s="2"/>
      <c r="E139" s="2"/>
      <c r="F139" s="104"/>
      <c r="G139" s="1"/>
      <c r="H139" s="5"/>
      <c r="I139" s="5"/>
      <c r="J139" s="5"/>
      <c r="K139" s="5"/>
      <c r="L139" s="5"/>
      <c r="M139" s="5"/>
      <c r="N139" s="5"/>
      <c r="O139" s="5"/>
      <c r="P139" s="2"/>
    </row>
    <row r="140" spans="1:16" ht="15.75" customHeight="1" x14ac:dyDescent="0.3">
      <c r="A140" s="2"/>
      <c r="B140" s="1"/>
      <c r="C140" s="2"/>
      <c r="E140" s="2"/>
      <c r="F140" s="104"/>
      <c r="G140" s="1"/>
      <c r="H140" s="5"/>
      <c r="I140" s="5"/>
      <c r="J140" s="5"/>
      <c r="K140" s="5"/>
      <c r="L140" s="5"/>
      <c r="M140" s="5"/>
      <c r="N140" s="5"/>
      <c r="O140" s="5"/>
      <c r="P140" s="2"/>
    </row>
    <row r="141" spans="1:16" ht="15.75" customHeight="1" x14ac:dyDescent="0.3">
      <c r="A141" s="2"/>
      <c r="B141" s="1"/>
      <c r="C141" s="2"/>
      <c r="E141" s="2"/>
      <c r="F141" s="104"/>
      <c r="G141" s="1"/>
      <c r="H141" s="5"/>
      <c r="I141" s="5"/>
      <c r="J141" s="5"/>
      <c r="K141" s="5"/>
      <c r="L141" s="5"/>
      <c r="M141" s="5"/>
      <c r="N141" s="5"/>
      <c r="O141" s="5"/>
      <c r="P141" s="2"/>
    </row>
    <row r="142" spans="1:16" ht="15.75" customHeight="1" x14ac:dyDescent="0.3">
      <c r="A142" s="2"/>
      <c r="B142" s="1"/>
      <c r="C142" s="2"/>
      <c r="E142" s="2"/>
      <c r="F142" s="104"/>
      <c r="G142" s="1"/>
      <c r="H142" s="5"/>
      <c r="I142" s="5"/>
      <c r="J142" s="5"/>
      <c r="K142" s="5"/>
      <c r="L142" s="5"/>
      <c r="M142" s="5"/>
      <c r="N142" s="5"/>
      <c r="O142" s="5"/>
      <c r="P142" s="2"/>
    </row>
    <row r="143" spans="1:16" ht="15.75" customHeight="1" x14ac:dyDescent="0.3">
      <c r="A143" s="2"/>
      <c r="B143" s="1"/>
      <c r="C143" s="2"/>
      <c r="E143" s="2"/>
      <c r="F143" s="104"/>
      <c r="G143" s="1"/>
      <c r="H143" s="5"/>
      <c r="I143" s="5"/>
      <c r="J143" s="5"/>
      <c r="K143" s="5"/>
      <c r="L143" s="5"/>
      <c r="M143" s="5"/>
      <c r="N143" s="5"/>
      <c r="O143" s="5"/>
      <c r="P143" s="2"/>
    </row>
    <row r="144" spans="1:16" ht="15.75" customHeight="1" x14ac:dyDescent="0.3">
      <c r="A144" s="2"/>
      <c r="B144" s="1"/>
      <c r="C144" s="2"/>
      <c r="E144" s="2"/>
      <c r="F144" s="104"/>
      <c r="G144" s="1"/>
      <c r="H144" s="5"/>
      <c r="I144" s="5"/>
      <c r="J144" s="5"/>
      <c r="K144" s="5"/>
      <c r="L144" s="5"/>
      <c r="M144" s="5"/>
      <c r="N144" s="5"/>
      <c r="O144" s="5"/>
      <c r="P144" s="2"/>
    </row>
    <row r="145" spans="1:16" ht="15.75" customHeight="1" x14ac:dyDescent="0.3">
      <c r="A145" s="2"/>
      <c r="B145" s="1"/>
      <c r="C145" s="2"/>
      <c r="E145" s="2"/>
      <c r="F145" s="104"/>
      <c r="G145" s="1"/>
      <c r="H145" s="5"/>
      <c r="I145" s="5"/>
      <c r="J145" s="5"/>
      <c r="K145" s="5"/>
      <c r="L145" s="5"/>
      <c r="M145" s="5"/>
      <c r="N145" s="5"/>
      <c r="O145" s="5"/>
      <c r="P145" s="2"/>
    </row>
    <row r="146" spans="1:16" ht="15.75" customHeight="1" x14ac:dyDescent="0.3">
      <c r="A146" s="2"/>
      <c r="B146" s="1"/>
      <c r="C146" s="2"/>
      <c r="E146" s="2"/>
      <c r="F146" s="104"/>
      <c r="G146" s="1"/>
      <c r="H146" s="5"/>
      <c r="I146" s="5"/>
      <c r="J146" s="5"/>
      <c r="K146" s="5"/>
      <c r="L146" s="5"/>
      <c r="M146" s="5"/>
      <c r="N146" s="5"/>
      <c r="O146" s="5"/>
      <c r="P146" s="2"/>
    </row>
    <row r="147" spans="1:16" ht="15.75" customHeight="1" x14ac:dyDescent="0.3">
      <c r="A147" s="2"/>
      <c r="B147" s="1"/>
      <c r="C147" s="2"/>
      <c r="E147" s="2"/>
      <c r="F147" s="104"/>
      <c r="G147" s="1"/>
      <c r="H147" s="5"/>
      <c r="I147" s="5"/>
      <c r="J147" s="5"/>
      <c r="K147" s="5"/>
      <c r="L147" s="5"/>
      <c r="M147" s="5"/>
      <c r="N147" s="5"/>
      <c r="O147" s="5"/>
      <c r="P147" s="2"/>
    </row>
    <row r="148" spans="1:16" ht="15.75" customHeight="1" x14ac:dyDescent="0.3">
      <c r="A148" s="2"/>
      <c r="B148" s="1"/>
      <c r="C148" s="2"/>
      <c r="E148" s="2"/>
      <c r="F148" s="104"/>
      <c r="G148" s="1"/>
      <c r="H148" s="5"/>
      <c r="I148" s="5"/>
      <c r="J148" s="5"/>
      <c r="K148" s="5"/>
      <c r="L148" s="5"/>
      <c r="M148" s="5"/>
      <c r="N148" s="5"/>
      <c r="O148" s="5"/>
      <c r="P148" s="2"/>
    </row>
    <row r="149" spans="1:16" ht="15.75" customHeight="1" x14ac:dyDescent="0.3">
      <c r="A149" s="2"/>
      <c r="B149" s="1"/>
      <c r="C149" s="2"/>
      <c r="E149" s="2"/>
      <c r="F149" s="104"/>
      <c r="G149" s="1"/>
      <c r="H149" s="5"/>
      <c r="I149" s="5"/>
      <c r="J149" s="5"/>
      <c r="K149" s="5"/>
      <c r="L149" s="5"/>
      <c r="M149" s="5"/>
      <c r="N149" s="5"/>
      <c r="O149" s="5"/>
      <c r="P149" s="2"/>
    </row>
    <row r="150" spans="1:16" ht="15.75" customHeight="1" x14ac:dyDescent="0.3">
      <c r="A150" s="2"/>
      <c r="B150" s="1"/>
      <c r="C150" s="2"/>
      <c r="E150" s="2"/>
      <c r="F150" s="104"/>
      <c r="G150" s="1"/>
      <c r="H150" s="5"/>
      <c r="I150" s="5"/>
      <c r="J150" s="5"/>
      <c r="K150" s="5"/>
      <c r="L150" s="5"/>
      <c r="M150" s="5"/>
      <c r="N150" s="5"/>
      <c r="O150" s="5"/>
      <c r="P150" s="2"/>
    </row>
    <row r="151" spans="1:16" ht="15.75" customHeight="1" x14ac:dyDescent="0.3">
      <c r="A151" s="2"/>
      <c r="B151" s="1"/>
      <c r="C151" s="2"/>
      <c r="E151" s="2"/>
      <c r="F151" s="104"/>
      <c r="G151" s="1"/>
      <c r="H151" s="5"/>
      <c r="I151" s="5"/>
      <c r="J151" s="5"/>
      <c r="K151" s="5"/>
      <c r="L151" s="5"/>
      <c r="M151" s="5"/>
      <c r="N151" s="5"/>
      <c r="O151" s="5"/>
      <c r="P151" s="2"/>
    </row>
    <row r="152" spans="1:16" ht="15.75" customHeight="1" x14ac:dyDescent="0.3">
      <c r="A152" s="2"/>
      <c r="B152" s="1"/>
      <c r="C152" s="2"/>
      <c r="E152" s="2"/>
      <c r="F152" s="104"/>
      <c r="G152" s="1"/>
      <c r="H152" s="5"/>
      <c r="I152" s="5"/>
      <c r="J152" s="5"/>
      <c r="K152" s="5"/>
      <c r="L152" s="5"/>
      <c r="M152" s="5"/>
      <c r="N152" s="5"/>
      <c r="O152" s="5"/>
      <c r="P152" s="2"/>
    </row>
    <row r="153" spans="1:16" ht="15.75" customHeight="1" x14ac:dyDescent="0.3">
      <c r="A153" s="2"/>
      <c r="B153" s="1"/>
      <c r="C153" s="2"/>
      <c r="E153" s="2"/>
      <c r="F153" s="104"/>
      <c r="G153" s="1"/>
      <c r="H153" s="5"/>
      <c r="I153" s="5"/>
      <c r="J153" s="5"/>
      <c r="K153" s="5"/>
      <c r="L153" s="5"/>
      <c r="M153" s="5"/>
      <c r="N153" s="5"/>
      <c r="O153" s="5"/>
      <c r="P153" s="2"/>
    </row>
    <row r="154" spans="1:16" ht="15.75" customHeight="1" x14ac:dyDescent="0.3">
      <c r="A154" s="2"/>
      <c r="B154" s="1"/>
      <c r="C154" s="2"/>
      <c r="E154" s="2"/>
      <c r="F154" s="104"/>
      <c r="G154" s="1"/>
      <c r="H154" s="5"/>
      <c r="I154" s="5"/>
      <c r="J154" s="5"/>
      <c r="K154" s="5"/>
      <c r="L154" s="5"/>
      <c r="M154" s="5"/>
      <c r="N154" s="5"/>
      <c r="O154" s="5"/>
      <c r="P154" s="2"/>
    </row>
    <row r="155" spans="1:16" ht="15.75" customHeight="1" x14ac:dyDescent="0.3">
      <c r="A155" s="2"/>
      <c r="B155" s="1"/>
      <c r="C155" s="2"/>
      <c r="E155" s="2"/>
      <c r="F155" s="104"/>
      <c r="G155" s="1"/>
      <c r="H155" s="5"/>
      <c r="I155" s="5"/>
      <c r="J155" s="5"/>
      <c r="K155" s="5"/>
      <c r="L155" s="5"/>
      <c r="M155" s="5"/>
      <c r="N155" s="5"/>
      <c r="O155" s="5"/>
      <c r="P155" s="2"/>
    </row>
    <row r="156" spans="1:16" ht="15.75" customHeight="1" x14ac:dyDescent="0.3">
      <c r="A156" s="2"/>
      <c r="B156" s="1"/>
      <c r="C156" s="2"/>
      <c r="E156" s="2"/>
      <c r="F156" s="104"/>
      <c r="G156" s="1"/>
      <c r="H156" s="5"/>
      <c r="I156" s="5"/>
      <c r="J156" s="5"/>
      <c r="K156" s="5"/>
      <c r="L156" s="5"/>
      <c r="M156" s="5"/>
      <c r="N156" s="5"/>
      <c r="O156" s="5"/>
      <c r="P156" s="2"/>
    </row>
    <row r="157" spans="1:16" ht="15.75" customHeight="1" x14ac:dyDescent="0.3">
      <c r="A157" s="2"/>
      <c r="B157" s="1"/>
      <c r="C157" s="2"/>
      <c r="E157" s="2"/>
      <c r="F157" s="104"/>
      <c r="G157" s="1"/>
      <c r="H157" s="5"/>
      <c r="I157" s="5"/>
      <c r="J157" s="5"/>
      <c r="K157" s="5"/>
      <c r="L157" s="5"/>
      <c r="M157" s="5"/>
      <c r="N157" s="5"/>
      <c r="O157" s="5"/>
      <c r="P157" s="2"/>
    </row>
    <row r="158" spans="1:16" ht="15.75" customHeight="1" x14ac:dyDescent="0.3">
      <c r="A158" s="2"/>
      <c r="B158" s="1"/>
      <c r="C158" s="2"/>
      <c r="E158" s="2"/>
      <c r="F158" s="104"/>
      <c r="G158" s="1"/>
      <c r="H158" s="5"/>
      <c r="I158" s="5"/>
      <c r="J158" s="5"/>
      <c r="K158" s="5"/>
      <c r="L158" s="5"/>
      <c r="M158" s="5"/>
      <c r="N158" s="5"/>
      <c r="O158" s="5"/>
      <c r="P158" s="2"/>
    </row>
    <row r="159" spans="1:16" ht="15.75" customHeight="1" x14ac:dyDescent="0.3">
      <c r="A159" s="2"/>
      <c r="B159" s="1"/>
      <c r="C159" s="2"/>
      <c r="E159" s="2"/>
      <c r="F159" s="104"/>
      <c r="G159" s="1"/>
      <c r="H159" s="5"/>
      <c r="I159" s="5"/>
      <c r="J159" s="5"/>
      <c r="K159" s="5"/>
      <c r="L159" s="5"/>
      <c r="M159" s="5"/>
      <c r="N159" s="5"/>
      <c r="O159" s="5"/>
      <c r="P159" s="2"/>
    </row>
    <row r="160" spans="1:16" ht="15.75" customHeight="1" x14ac:dyDescent="0.3">
      <c r="A160" s="2"/>
      <c r="B160" s="1"/>
      <c r="C160" s="2"/>
      <c r="E160" s="2"/>
      <c r="F160" s="104"/>
      <c r="G160" s="1"/>
      <c r="H160" s="5"/>
      <c r="I160" s="5"/>
      <c r="J160" s="5"/>
      <c r="K160" s="5"/>
      <c r="L160" s="5"/>
      <c r="M160" s="5"/>
      <c r="N160" s="5"/>
      <c r="O160" s="5"/>
      <c r="P160" s="2"/>
    </row>
    <row r="161" spans="1:16" ht="15.75" customHeight="1" x14ac:dyDescent="0.3">
      <c r="A161" s="2"/>
      <c r="B161" s="1"/>
      <c r="C161" s="2"/>
      <c r="E161" s="2"/>
      <c r="F161" s="104"/>
      <c r="G161" s="1"/>
      <c r="H161" s="5"/>
      <c r="I161" s="5"/>
      <c r="J161" s="5"/>
      <c r="K161" s="5"/>
      <c r="L161" s="5"/>
      <c r="M161" s="5"/>
      <c r="N161" s="5"/>
      <c r="O161" s="5"/>
      <c r="P161" s="2"/>
    </row>
    <row r="162" spans="1:16" ht="15.75" customHeight="1" x14ac:dyDescent="0.3">
      <c r="A162" s="2"/>
      <c r="B162" s="1"/>
      <c r="C162" s="2"/>
      <c r="E162" s="2"/>
      <c r="F162" s="104"/>
      <c r="G162" s="1"/>
      <c r="H162" s="5"/>
      <c r="I162" s="5"/>
      <c r="J162" s="5"/>
      <c r="K162" s="5"/>
      <c r="L162" s="5"/>
      <c r="M162" s="5"/>
      <c r="N162" s="5"/>
      <c r="O162" s="5"/>
      <c r="P162" s="2"/>
    </row>
    <row r="163" spans="1:16" ht="15.75" customHeight="1" x14ac:dyDescent="0.3">
      <c r="A163" s="2"/>
      <c r="B163" s="1"/>
      <c r="C163" s="2"/>
      <c r="E163" s="2"/>
      <c r="F163" s="104"/>
      <c r="G163" s="1"/>
      <c r="H163" s="5"/>
      <c r="I163" s="5"/>
      <c r="J163" s="5"/>
      <c r="K163" s="5"/>
      <c r="L163" s="5"/>
      <c r="M163" s="5"/>
      <c r="N163" s="5"/>
      <c r="O163" s="5"/>
      <c r="P163" s="2"/>
    </row>
    <row r="164" spans="1:16" ht="15.75" customHeight="1" x14ac:dyDescent="0.3">
      <c r="A164" s="2"/>
      <c r="B164" s="1"/>
      <c r="C164" s="2"/>
      <c r="E164" s="2"/>
      <c r="F164" s="104"/>
      <c r="G164" s="1"/>
      <c r="H164" s="5"/>
      <c r="I164" s="5"/>
      <c r="J164" s="5"/>
      <c r="K164" s="5"/>
      <c r="L164" s="5"/>
      <c r="M164" s="5"/>
      <c r="N164" s="5"/>
      <c r="O164" s="5"/>
      <c r="P164" s="2"/>
    </row>
    <row r="165" spans="1:16" ht="15.75" customHeight="1" x14ac:dyDescent="0.3">
      <c r="A165" s="2"/>
      <c r="B165" s="1"/>
      <c r="C165" s="2"/>
      <c r="E165" s="2"/>
      <c r="F165" s="104"/>
      <c r="G165" s="1"/>
      <c r="H165" s="5"/>
      <c r="I165" s="5"/>
      <c r="J165" s="5"/>
      <c r="K165" s="5"/>
      <c r="L165" s="5"/>
      <c r="M165" s="5"/>
      <c r="N165" s="5"/>
      <c r="O165" s="5"/>
      <c r="P165" s="2"/>
    </row>
    <row r="166" spans="1:16" ht="15.75" customHeight="1" x14ac:dyDescent="0.3">
      <c r="A166" s="2"/>
      <c r="B166" s="1"/>
      <c r="C166" s="2"/>
      <c r="E166" s="2"/>
      <c r="F166" s="104"/>
      <c r="G166" s="1"/>
      <c r="H166" s="5"/>
      <c r="I166" s="5"/>
      <c r="J166" s="5"/>
      <c r="K166" s="5"/>
      <c r="L166" s="5"/>
      <c r="M166" s="5"/>
      <c r="N166" s="5"/>
      <c r="O166" s="5"/>
      <c r="P166" s="2"/>
    </row>
    <row r="167" spans="1:16" ht="15.75" customHeight="1" x14ac:dyDescent="0.3">
      <c r="A167" s="2"/>
      <c r="B167" s="1"/>
      <c r="C167" s="2"/>
      <c r="E167" s="2"/>
      <c r="F167" s="104"/>
      <c r="G167" s="1"/>
      <c r="H167" s="5"/>
      <c r="I167" s="5"/>
      <c r="J167" s="5"/>
      <c r="K167" s="5"/>
      <c r="L167" s="5"/>
      <c r="M167" s="5"/>
      <c r="N167" s="5"/>
      <c r="O167" s="5"/>
      <c r="P167" s="2"/>
    </row>
    <row r="168" spans="1:16" ht="15.75" customHeight="1" x14ac:dyDescent="0.3">
      <c r="A168" s="2"/>
      <c r="B168" s="1"/>
      <c r="C168" s="2"/>
      <c r="E168" s="2"/>
      <c r="F168" s="104"/>
      <c r="G168" s="1"/>
      <c r="H168" s="5"/>
      <c r="I168" s="5"/>
      <c r="J168" s="5"/>
      <c r="K168" s="5"/>
      <c r="L168" s="5"/>
      <c r="M168" s="5"/>
      <c r="N168" s="5"/>
      <c r="O168" s="5"/>
      <c r="P168" s="2"/>
    </row>
    <row r="169" spans="1:16" ht="15.75" customHeight="1" x14ac:dyDescent="0.3">
      <c r="A169" s="2"/>
      <c r="B169" s="1"/>
      <c r="C169" s="2"/>
      <c r="E169" s="2"/>
      <c r="F169" s="104"/>
      <c r="G169" s="1"/>
      <c r="H169" s="5"/>
      <c r="I169" s="5"/>
      <c r="J169" s="5"/>
      <c r="K169" s="5"/>
      <c r="L169" s="5"/>
      <c r="M169" s="5"/>
      <c r="N169" s="5"/>
      <c r="O169" s="5"/>
      <c r="P169" s="2"/>
    </row>
    <row r="170" spans="1:16" ht="15.75" customHeight="1" x14ac:dyDescent="0.3">
      <c r="A170" s="2"/>
      <c r="B170" s="1"/>
      <c r="C170" s="2"/>
      <c r="E170" s="2"/>
      <c r="F170" s="104"/>
      <c r="G170" s="1"/>
      <c r="H170" s="5"/>
      <c r="I170" s="5"/>
      <c r="J170" s="5"/>
      <c r="K170" s="5"/>
      <c r="L170" s="5"/>
      <c r="M170" s="5"/>
      <c r="N170" s="5"/>
      <c r="O170" s="5"/>
      <c r="P170" s="2"/>
    </row>
    <row r="171" spans="1:16" ht="15.75" customHeight="1" x14ac:dyDescent="0.3">
      <c r="A171" s="2"/>
      <c r="B171" s="1"/>
      <c r="C171" s="2"/>
      <c r="E171" s="2"/>
      <c r="F171" s="104"/>
      <c r="G171" s="1"/>
      <c r="H171" s="5"/>
      <c r="I171" s="5"/>
      <c r="J171" s="5"/>
      <c r="K171" s="5"/>
      <c r="L171" s="5"/>
      <c r="M171" s="5"/>
      <c r="N171" s="5"/>
      <c r="O171" s="5"/>
      <c r="P171" s="2"/>
    </row>
    <row r="172" spans="1:16" ht="15.75" customHeight="1" x14ac:dyDescent="0.3">
      <c r="A172" s="2"/>
      <c r="B172" s="1"/>
      <c r="C172" s="2"/>
      <c r="E172" s="2"/>
      <c r="F172" s="104"/>
      <c r="G172" s="1"/>
      <c r="H172" s="5"/>
      <c r="I172" s="5"/>
      <c r="J172" s="5"/>
      <c r="K172" s="5"/>
      <c r="L172" s="5"/>
      <c r="M172" s="5"/>
      <c r="N172" s="5"/>
      <c r="O172" s="5"/>
      <c r="P172" s="2"/>
    </row>
    <row r="173" spans="1:16" ht="15.75" customHeight="1" x14ac:dyDescent="0.3">
      <c r="A173" s="2"/>
      <c r="B173" s="1"/>
      <c r="C173" s="2"/>
      <c r="E173" s="2"/>
      <c r="F173" s="104"/>
      <c r="G173" s="1"/>
      <c r="H173" s="5"/>
      <c r="I173" s="5"/>
      <c r="J173" s="5"/>
      <c r="K173" s="5"/>
      <c r="L173" s="5"/>
      <c r="M173" s="5"/>
      <c r="N173" s="5"/>
      <c r="O173" s="5"/>
      <c r="P173" s="2"/>
    </row>
    <row r="174" spans="1:16" ht="15.75" customHeight="1" x14ac:dyDescent="0.3">
      <c r="A174" s="2"/>
      <c r="B174" s="1"/>
      <c r="C174" s="2"/>
      <c r="E174" s="2"/>
      <c r="F174" s="104"/>
      <c r="G174" s="1"/>
      <c r="H174" s="5"/>
      <c r="I174" s="5"/>
      <c r="J174" s="5"/>
      <c r="K174" s="5"/>
      <c r="L174" s="5"/>
      <c r="M174" s="5"/>
      <c r="N174" s="5"/>
      <c r="O174" s="5"/>
      <c r="P174" s="2"/>
    </row>
    <row r="175" spans="1:16" ht="15.75" customHeight="1" x14ac:dyDescent="0.3">
      <c r="A175" s="2"/>
      <c r="B175" s="1"/>
      <c r="C175" s="2"/>
      <c r="E175" s="2"/>
      <c r="F175" s="104"/>
      <c r="G175" s="1"/>
      <c r="H175" s="5"/>
      <c r="I175" s="5"/>
      <c r="J175" s="5"/>
      <c r="K175" s="5"/>
      <c r="L175" s="5"/>
      <c r="M175" s="5"/>
      <c r="N175" s="5"/>
      <c r="O175" s="5"/>
      <c r="P175" s="2"/>
    </row>
    <row r="176" spans="1:16" ht="15.75" customHeight="1" x14ac:dyDescent="0.3">
      <c r="A176" s="2"/>
      <c r="B176" s="1"/>
      <c r="C176" s="2"/>
      <c r="E176" s="2"/>
      <c r="F176" s="104"/>
      <c r="G176" s="1"/>
      <c r="H176" s="5"/>
      <c r="I176" s="5"/>
      <c r="J176" s="5"/>
      <c r="K176" s="5"/>
      <c r="L176" s="5"/>
      <c r="M176" s="5"/>
      <c r="N176" s="5"/>
      <c r="O176" s="5"/>
      <c r="P176" s="2"/>
    </row>
    <row r="177" spans="1:16" ht="15.75" customHeight="1" x14ac:dyDescent="0.3">
      <c r="A177" s="2"/>
      <c r="B177" s="1"/>
      <c r="C177" s="2"/>
      <c r="E177" s="2"/>
      <c r="F177" s="104"/>
      <c r="G177" s="1"/>
      <c r="H177" s="5"/>
      <c r="I177" s="5"/>
      <c r="J177" s="5"/>
      <c r="K177" s="5"/>
      <c r="L177" s="5"/>
      <c r="M177" s="5"/>
      <c r="N177" s="5"/>
      <c r="O177" s="5"/>
      <c r="P177" s="2"/>
    </row>
    <row r="178" spans="1:16" ht="15.75" customHeight="1" x14ac:dyDescent="0.3">
      <c r="A178" s="2"/>
      <c r="B178" s="1"/>
      <c r="C178" s="2"/>
      <c r="E178" s="2"/>
      <c r="F178" s="104"/>
      <c r="G178" s="1"/>
      <c r="H178" s="5"/>
      <c r="I178" s="5"/>
      <c r="J178" s="5"/>
      <c r="K178" s="5"/>
      <c r="L178" s="5"/>
      <c r="M178" s="5"/>
      <c r="N178" s="5"/>
      <c r="O178" s="5"/>
      <c r="P178" s="2"/>
    </row>
    <row r="179" spans="1:16" ht="15.75" customHeight="1" x14ac:dyDescent="0.3">
      <c r="A179" s="2"/>
      <c r="B179" s="1"/>
      <c r="C179" s="2"/>
      <c r="E179" s="2"/>
      <c r="F179" s="104"/>
      <c r="G179" s="1"/>
      <c r="H179" s="5"/>
      <c r="I179" s="5"/>
      <c r="J179" s="5"/>
      <c r="K179" s="5"/>
      <c r="L179" s="5"/>
      <c r="M179" s="5"/>
      <c r="N179" s="5"/>
      <c r="O179" s="5"/>
      <c r="P179" s="2"/>
    </row>
    <row r="180" spans="1:16" ht="15.75" customHeight="1" x14ac:dyDescent="0.3">
      <c r="A180" s="2"/>
      <c r="B180" s="1"/>
      <c r="C180" s="2"/>
      <c r="E180" s="2"/>
      <c r="F180" s="104"/>
      <c r="G180" s="1"/>
      <c r="H180" s="5"/>
      <c r="I180" s="5"/>
      <c r="J180" s="5"/>
      <c r="K180" s="5"/>
      <c r="L180" s="5"/>
      <c r="M180" s="5"/>
      <c r="N180" s="5"/>
      <c r="O180" s="5"/>
      <c r="P180" s="2"/>
    </row>
    <row r="181" spans="1:16" ht="15.75" customHeight="1" x14ac:dyDescent="0.3">
      <c r="A181" s="2"/>
      <c r="B181" s="1"/>
      <c r="C181" s="2"/>
      <c r="E181" s="2"/>
      <c r="F181" s="104"/>
      <c r="G181" s="1"/>
      <c r="H181" s="5"/>
      <c r="I181" s="5"/>
      <c r="J181" s="5"/>
      <c r="K181" s="5"/>
      <c r="L181" s="5"/>
      <c r="M181" s="5"/>
      <c r="N181" s="5"/>
      <c r="O181" s="5"/>
      <c r="P181" s="2"/>
    </row>
    <row r="182" spans="1:16" ht="15.75" customHeight="1" x14ac:dyDescent="0.3">
      <c r="A182" s="2"/>
      <c r="B182" s="1"/>
      <c r="C182" s="2"/>
      <c r="E182" s="2"/>
      <c r="F182" s="104"/>
      <c r="G182" s="1"/>
      <c r="H182" s="5"/>
      <c r="I182" s="5"/>
      <c r="J182" s="5"/>
      <c r="K182" s="5"/>
      <c r="L182" s="5"/>
      <c r="M182" s="5"/>
      <c r="N182" s="5"/>
      <c r="O182" s="5"/>
      <c r="P182" s="2"/>
    </row>
    <row r="183" spans="1:16" ht="15.75" customHeight="1" x14ac:dyDescent="0.3">
      <c r="A183" s="2"/>
      <c r="B183" s="1"/>
      <c r="C183" s="2"/>
      <c r="E183" s="2"/>
      <c r="F183" s="104"/>
      <c r="G183" s="1"/>
      <c r="H183" s="5"/>
      <c r="I183" s="5"/>
      <c r="J183" s="5"/>
      <c r="K183" s="5"/>
      <c r="L183" s="5"/>
      <c r="M183" s="5"/>
      <c r="N183" s="5"/>
      <c r="O183" s="5"/>
      <c r="P183" s="2"/>
    </row>
    <row r="184" spans="1:16" ht="15.75" customHeight="1" x14ac:dyDescent="0.3">
      <c r="A184" s="2"/>
      <c r="B184" s="1"/>
      <c r="C184" s="2"/>
      <c r="E184" s="2"/>
      <c r="F184" s="104"/>
      <c r="G184" s="1"/>
      <c r="H184" s="5"/>
      <c r="I184" s="5"/>
      <c r="J184" s="5"/>
      <c r="K184" s="5"/>
      <c r="L184" s="5"/>
      <c r="M184" s="5"/>
      <c r="N184" s="5"/>
      <c r="O184" s="5"/>
      <c r="P184" s="2"/>
    </row>
    <row r="185" spans="1:16" ht="15.75" customHeight="1" x14ac:dyDescent="0.3">
      <c r="A185" s="2"/>
      <c r="B185" s="1"/>
      <c r="C185" s="2"/>
      <c r="E185" s="2"/>
      <c r="F185" s="104"/>
      <c r="G185" s="1"/>
      <c r="H185" s="5"/>
      <c r="I185" s="5"/>
      <c r="J185" s="5"/>
      <c r="K185" s="5"/>
      <c r="L185" s="5"/>
      <c r="M185" s="5"/>
      <c r="N185" s="5"/>
      <c r="O185" s="5"/>
      <c r="P185" s="2"/>
    </row>
    <row r="186" spans="1:16" ht="15.75" customHeight="1" x14ac:dyDescent="0.3">
      <c r="A186" s="2"/>
      <c r="B186" s="1"/>
      <c r="C186" s="2"/>
      <c r="E186" s="2"/>
      <c r="F186" s="104"/>
      <c r="G186" s="1"/>
      <c r="H186" s="5"/>
      <c r="I186" s="5"/>
      <c r="J186" s="5"/>
      <c r="K186" s="5"/>
      <c r="L186" s="5"/>
      <c r="M186" s="5"/>
      <c r="N186" s="5"/>
      <c r="O186" s="5"/>
      <c r="P186" s="2"/>
    </row>
    <row r="187" spans="1:16" ht="15.75" customHeight="1" x14ac:dyDescent="0.3">
      <c r="A187" s="2"/>
      <c r="B187" s="1"/>
      <c r="C187" s="2"/>
      <c r="E187" s="2"/>
      <c r="F187" s="104"/>
      <c r="G187" s="1"/>
      <c r="H187" s="5"/>
      <c r="I187" s="5"/>
      <c r="J187" s="5"/>
      <c r="K187" s="5"/>
      <c r="L187" s="5"/>
      <c r="M187" s="5"/>
      <c r="N187" s="5"/>
      <c r="O187" s="5"/>
      <c r="P187" s="2"/>
    </row>
    <row r="188" spans="1:16" ht="15.75" customHeight="1" x14ac:dyDescent="0.3">
      <c r="A188" s="2"/>
      <c r="B188" s="1"/>
      <c r="C188" s="2"/>
      <c r="E188" s="2"/>
      <c r="F188" s="104"/>
      <c r="G188" s="1"/>
      <c r="H188" s="5"/>
      <c r="I188" s="5"/>
      <c r="J188" s="5"/>
      <c r="K188" s="5"/>
      <c r="L188" s="5"/>
      <c r="M188" s="5"/>
      <c r="N188" s="5"/>
      <c r="O188" s="5"/>
      <c r="P188" s="2"/>
    </row>
    <row r="189" spans="1:16" ht="15.75" customHeight="1" x14ac:dyDescent="0.3">
      <c r="A189" s="2"/>
      <c r="B189" s="1"/>
      <c r="C189" s="2"/>
      <c r="E189" s="2"/>
      <c r="F189" s="104"/>
      <c r="G189" s="1"/>
      <c r="H189" s="5"/>
      <c r="I189" s="5"/>
      <c r="J189" s="5"/>
      <c r="K189" s="5"/>
      <c r="L189" s="5"/>
      <c r="M189" s="5"/>
      <c r="N189" s="5"/>
      <c r="O189" s="5"/>
      <c r="P189" s="2"/>
    </row>
    <row r="190" spans="1:16" ht="15.75" customHeight="1" x14ac:dyDescent="0.3">
      <c r="A190" s="2"/>
      <c r="B190" s="1"/>
      <c r="C190" s="2"/>
      <c r="E190" s="2"/>
      <c r="F190" s="104"/>
      <c r="G190" s="1"/>
      <c r="H190" s="5"/>
      <c r="I190" s="5"/>
      <c r="J190" s="5"/>
      <c r="K190" s="5"/>
      <c r="L190" s="5"/>
      <c r="M190" s="5"/>
      <c r="N190" s="5"/>
      <c r="O190" s="5"/>
      <c r="P190" s="2"/>
    </row>
    <row r="191" spans="1:16" ht="15.75" customHeight="1" x14ac:dyDescent="0.3">
      <c r="A191" s="2"/>
      <c r="B191" s="1"/>
      <c r="C191" s="2"/>
      <c r="E191" s="2"/>
      <c r="F191" s="104"/>
      <c r="G191" s="1"/>
      <c r="H191" s="5"/>
      <c r="I191" s="5"/>
      <c r="J191" s="5"/>
      <c r="K191" s="5"/>
      <c r="L191" s="5"/>
      <c r="M191" s="5"/>
      <c r="N191" s="5"/>
      <c r="O191" s="5"/>
      <c r="P191" s="2"/>
    </row>
    <row r="192" spans="1:16" ht="15.75" customHeight="1" x14ac:dyDescent="0.3">
      <c r="A192" s="2"/>
      <c r="B192" s="1"/>
      <c r="C192" s="2"/>
      <c r="E192" s="2"/>
      <c r="F192" s="104"/>
      <c r="G192" s="1"/>
      <c r="H192" s="5"/>
      <c r="I192" s="5"/>
      <c r="J192" s="5"/>
      <c r="K192" s="5"/>
      <c r="L192" s="5"/>
      <c r="M192" s="5"/>
      <c r="N192" s="5"/>
      <c r="O192" s="5"/>
      <c r="P192" s="2"/>
    </row>
    <row r="193" spans="1:16" ht="15.75" customHeight="1" x14ac:dyDescent="0.3">
      <c r="A193" s="2"/>
      <c r="B193" s="1"/>
      <c r="C193" s="2"/>
      <c r="E193" s="2"/>
      <c r="F193" s="104"/>
      <c r="G193" s="1"/>
      <c r="H193" s="5"/>
      <c r="I193" s="5"/>
      <c r="J193" s="5"/>
      <c r="K193" s="5"/>
      <c r="L193" s="5"/>
      <c r="M193" s="5"/>
      <c r="N193" s="5"/>
      <c r="O193" s="5"/>
      <c r="P193" s="2"/>
    </row>
    <row r="194" spans="1:16" ht="15.75" customHeight="1" x14ac:dyDescent="0.3">
      <c r="A194" s="2"/>
      <c r="B194" s="1"/>
      <c r="C194" s="2"/>
      <c r="E194" s="2"/>
      <c r="F194" s="104"/>
      <c r="G194" s="1"/>
      <c r="H194" s="5"/>
      <c r="I194" s="5"/>
      <c r="J194" s="5"/>
      <c r="K194" s="5"/>
      <c r="L194" s="5"/>
      <c r="M194" s="5"/>
      <c r="N194" s="5"/>
      <c r="O194" s="5"/>
      <c r="P194" s="2"/>
    </row>
    <row r="195" spans="1:16" ht="15.75" customHeight="1" x14ac:dyDescent="0.3">
      <c r="A195" s="2"/>
      <c r="B195" s="1"/>
      <c r="C195" s="2"/>
      <c r="E195" s="2"/>
      <c r="F195" s="104"/>
      <c r="G195" s="1"/>
      <c r="H195" s="5"/>
      <c r="I195" s="5"/>
      <c r="J195" s="5"/>
      <c r="K195" s="5"/>
      <c r="L195" s="5"/>
      <c r="M195" s="5"/>
      <c r="N195" s="5"/>
      <c r="O195" s="5"/>
      <c r="P195" s="2"/>
    </row>
    <row r="196" spans="1:16" ht="15.75" customHeight="1" x14ac:dyDescent="0.3">
      <c r="A196" s="2"/>
      <c r="B196" s="1"/>
      <c r="C196" s="2"/>
      <c r="E196" s="2"/>
      <c r="F196" s="104"/>
      <c r="G196" s="1"/>
      <c r="H196" s="5"/>
      <c r="I196" s="5"/>
      <c r="J196" s="5"/>
      <c r="K196" s="5"/>
      <c r="L196" s="5"/>
      <c r="M196" s="5"/>
      <c r="N196" s="5"/>
      <c r="O196" s="5"/>
      <c r="P196" s="2"/>
    </row>
    <row r="197" spans="1:16" ht="15.75" customHeight="1" x14ac:dyDescent="0.3">
      <c r="A197" s="2"/>
      <c r="B197" s="1"/>
      <c r="C197" s="2"/>
      <c r="E197" s="2"/>
      <c r="F197" s="104"/>
      <c r="G197" s="1"/>
      <c r="H197" s="5"/>
      <c r="I197" s="5"/>
      <c r="J197" s="5"/>
      <c r="K197" s="5"/>
      <c r="L197" s="5"/>
      <c r="M197" s="5"/>
      <c r="N197" s="5"/>
      <c r="O197" s="5"/>
      <c r="P197" s="2"/>
    </row>
    <row r="198" spans="1:16" ht="15.75" customHeight="1" x14ac:dyDescent="0.3">
      <c r="A198" s="2"/>
      <c r="B198" s="1"/>
      <c r="C198" s="2"/>
      <c r="E198" s="2"/>
      <c r="F198" s="104"/>
      <c r="G198" s="1"/>
      <c r="H198" s="5"/>
      <c r="I198" s="5"/>
      <c r="J198" s="5"/>
      <c r="K198" s="5"/>
      <c r="L198" s="5"/>
      <c r="M198" s="5"/>
      <c r="N198" s="5"/>
      <c r="O198" s="5"/>
      <c r="P198" s="2"/>
    </row>
    <row r="199" spans="1:16" ht="15.75" customHeight="1" x14ac:dyDescent="0.3">
      <c r="A199" s="2"/>
      <c r="B199" s="1"/>
      <c r="C199" s="2"/>
      <c r="E199" s="2"/>
      <c r="F199" s="104"/>
      <c r="G199" s="1"/>
      <c r="H199" s="5"/>
      <c r="I199" s="5"/>
      <c r="J199" s="5"/>
      <c r="K199" s="5"/>
      <c r="L199" s="5"/>
      <c r="M199" s="5"/>
      <c r="N199" s="5"/>
      <c r="O199" s="5"/>
      <c r="P199" s="2"/>
    </row>
    <row r="200" spans="1:16" ht="15.75" customHeight="1" x14ac:dyDescent="0.3">
      <c r="A200" s="2"/>
      <c r="B200" s="1"/>
      <c r="C200" s="2"/>
      <c r="E200" s="2"/>
      <c r="F200" s="104"/>
      <c r="G200" s="1"/>
      <c r="H200" s="5"/>
      <c r="I200" s="5"/>
      <c r="J200" s="5"/>
      <c r="K200" s="5"/>
      <c r="L200" s="5"/>
      <c r="M200" s="5"/>
      <c r="N200" s="5"/>
      <c r="O200" s="5"/>
      <c r="P200" s="2"/>
    </row>
    <row r="201" spans="1:16" ht="15.75" customHeight="1" x14ac:dyDescent="0.3">
      <c r="A201" s="2"/>
      <c r="B201" s="1"/>
      <c r="C201" s="2"/>
      <c r="E201" s="2"/>
      <c r="F201" s="104"/>
      <c r="G201" s="1"/>
      <c r="H201" s="5"/>
      <c r="I201" s="5"/>
      <c r="J201" s="5"/>
      <c r="K201" s="5"/>
      <c r="L201" s="5"/>
      <c r="M201" s="5"/>
      <c r="N201" s="5"/>
      <c r="O201" s="5"/>
      <c r="P201" s="2"/>
    </row>
    <row r="202" spans="1:16" ht="15.75" customHeight="1" x14ac:dyDescent="0.3">
      <c r="A202" s="2"/>
      <c r="B202" s="1"/>
      <c r="C202" s="2"/>
      <c r="E202" s="2"/>
      <c r="F202" s="104"/>
      <c r="G202" s="1"/>
      <c r="H202" s="5"/>
      <c r="I202" s="5"/>
      <c r="J202" s="5"/>
      <c r="K202" s="5"/>
      <c r="L202" s="5"/>
      <c r="M202" s="5"/>
      <c r="N202" s="5"/>
      <c r="O202" s="5"/>
      <c r="P202" s="2"/>
    </row>
    <row r="203" spans="1:16" ht="15.75" customHeight="1" x14ac:dyDescent="0.3">
      <c r="A203" s="2"/>
      <c r="B203" s="1"/>
      <c r="C203" s="2"/>
      <c r="E203" s="2"/>
      <c r="F203" s="104"/>
      <c r="G203" s="1"/>
      <c r="H203" s="5"/>
      <c r="I203" s="5"/>
      <c r="J203" s="5"/>
      <c r="K203" s="5"/>
      <c r="L203" s="5"/>
      <c r="M203" s="5"/>
      <c r="N203" s="5"/>
      <c r="O203" s="5"/>
      <c r="P203" s="2"/>
    </row>
    <row r="204" spans="1:16" ht="15.75" customHeight="1" x14ac:dyDescent="0.3">
      <c r="A204" s="2"/>
      <c r="B204" s="1"/>
      <c r="C204" s="2"/>
      <c r="E204" s="2"/>
      <c r="F204" s="104"/>
      <c r="G204" s="1"/>
      <c r="H204" s="5"/>
      <c r="I204" s="5"/>
      <c r="J204" s="5"/>
      <c r="K204" s="5"/>
      <c r="L204" s="5"/>
      <c r="M204" s="5"/>
      <c r="N204" s="5"/>
      <c r="O204" s="5"/>
      <c r="P204" s="2"/>
    </row>
    <row r="205" spans="1:16" ht="15.75" customHeight="1" x14ac:dyDescent="0.3">
      <c r="A205" s="2"/>
      <c r="B205" s="1"/>
      <c r="C205" s="2"/>
      <c r="E205" s="2"/>
      <c r="F205" s="104"/>
      <c r="G205" s="1"/>
      <c r="H205" s="5"/>
      <c r="I205" s="5"/>
      <c r="J205" s="5"/>
      <c r="K205" s="5"/>
      <c r="L205" s="5"/>
      <c r="M205" s="5"/>
      <c r="N205" s="5"/>
      <c r="O205" s="5"/>
      <c r="P205" s="2"/>
    </row>
    <row r="206" spans="1:16" ht="15.75" customHeight="1" x14ac:dyDescent="0.3">
      <c r="A206" s="2"/>
      <c r="B206" s="1"/>
      <c r="C206" s="2"/>
      <c r="E206" s="2"/>
      <c r="F206" s="104"/>
      <c r="G206" s="1"/>
      <c r="H206" s="5"/>
      <c r="I206" s="5"/>
      <c r="J206" s="5"/>
      <c r="K206" s="5"/>
      <c r="L206" s="5"/>
      <c r="M206" s="5"/>
      <c r="N206" s="5"/>
      <c r="O206" s="5"/>
      <c r="P206" s="2"/>
    </row>
    <row r="207" spans="1:16" ht="15.75" customHeight="1" x14ac:dyDescent="0.3">
      <c r="A207" s="2"/>
      <c r="B207" s="1"/>
      <c r="C207" s="2"/>
      <c r="E207" s="2"/>
      <c r="F207" s="104"/>
      <c r="G207" s="1"/>
      <c r="H207" s="5"/>
      <c r="I207" s="5"/>
      <c r="J207" s="5"/>
      <c r="K207" s="5"/>
      <c r="L207" s="5"/>
      <c r="M207" s="5"/>
      <c r="N207" s="5"/>
      <c r="O207" s="5"/>
      <c r="P207" s="2"/>
    </row>
    <row r="208" spans="1:16" ht="15.75" customHeight="1" x14ac:dyDescent="0.3">
      <c r="A208" s="2"/>
      <c r="B208" s="1"/>
      <c r="C208" s="2"/>
      <c r="E208" s="2"/>
      <c r="F208" s="104"/>
      <c r="G208" s="1"/>
      <c r="H208" s="5"/>
      <c r="I208" s="5"/>
      <c r="J208" s="5"/>
      <c r="K208" s="5"/>
      <c r="L208" s="5"/>
      <c r="M208" s="5"/>
      <c r="N208" s="5"/>
      <c r="O208" s="5"/>
      <c r="P208" s="2"/>
    </row>
    <row r="209" spans="1:16" ht="15.75" customHeight="1" x14ac:dyDescent="0.3">
      <c r="A209" s="2"/>
      <c r="B209" s="1"/>
      <c r="C209" s="2"/>
      <c r="E209" s="2"/>
      <c r="F209" s="104"/>
      <c r="G209" s="1"/>
      <c r="H209" s="5"/>
      <c r="I209" s="5"/>
      <c r="J209" s="5"/>
      <c r="K209" s="5"/>
      <c r="L209" s="5"/>
      <c r="M209" s="5"/>
      <c r="N209" s="5"/>
      <c r="O209" s="5"/>
      <c r="P209" s="2"/>
    </row>
    <row r="210" spans="1:16" ht="15.75" customHeight="1" x14ac:dyDescent="0.3">
      <c r="A210" s="2"/>
      <c r="B210" s="1"/>
      <c r="C210" s="2"/>
      <c r="E210" s="2"/>
      <c r="F210" s="104"/>
      <c r="G210" s="1"/>
      <c r="H210" s="5"/>
      <c r="I210" s="5"/>
      <c r="J210" s="5"/>
      <c r="K210" s="5"/>
      <c r="L210" s="5"/>
      <c r="M210" s="5"/>
      <c r="N210" s="5"/>
      <c r="O210" s="5"/>
      <c r="P210" s="2"/>
    </row>
    <row r="211" spans="1:16" ht="15.75" customHeight="1" x14ac:dyDescent="0.3">
      <c r="A211" s="2"/>
      <c r="B211" s="1"/>
      <c r="C211" s="2"/>
      <c r="E211" s="2"/>
      <c r="F211" s="104"/>
      <c r="G211" s="1"/>
      <c r="H211" s="5"/>
      <c r="I211" s="5"/>
      <c r="J211" s="5"/>
      <c r="K211" s="5"/>
      <c r="L211" s="5"/>
      <c r="M211" s="5"/>
      <c r="N211" s="5"/>
      <c r="O211" s="5"/>
      <c r="P211" s="2"/>
    </row>
    <row r="212" spans="1:16" ht="15.75" customHeight="1" x14ac:dyDescent="0.3">
      <c r="A212" s="2"/>
      <c r="B212" s="1"/>
      <c r="C212" s="2"/>
      <c r="E212" s="2"/>
      <c r="F212" s="104"/>
      <c r="G212" s="1"/>
      <c r="H212" s="5"/>
      <c r="I212" s="5"/>
      <c r="J212" s="5"/>
      <c r="K212" s="5"/>
      <c r="L212" s="5"/>
      <c r="M212" s="5"/>
      <c r="N212" s="5"/>
      <c r="O212" s="5"/>
      <c r="P212" s="2"/>
    </row>
    <row r="213" spans="1:16" ht="15.75" customHeight="1" x14ac:dyDescent="0.3">
      <c r="A213" s="2"/>
      <c r="B213" s="1"/>
      <c r="C213" s="2"/>
      <c r="E213" s="2"/>
      <c r="F213" s="104"/>
      <c r="G213" s="1"/>
      <c r="H213" s="5"/>
      <c r="I213" s="5"/>
      <c r="J213" s="5"/>
      <c r="K213" s="5"/>
      <c r="L213" s="5"/>
      <c r="M213" s="5"/>
      <c r="N213" s="5"/>
      <c r="O213" s="5"/>
      <c r="P213" s="2"/>
    </row>
    <row r="214" spans="1:16" ht="15.75" customHeight="1" x14ac:dyDescent="0.3">
      <c r="A214" s="2"/>
      <c r="B214" s="1"/>
      <c r="C214" s="2"/>
      <c r="E214" s="2"/>
      <c r="F214" s="104"/>
      <c r="G214" s="1"/>
      <c r="H214" s="5"/>
      <c r="I214" s="5"/>
      <c r="J214" s="5"/>
      <c r="K214" s="5"/>
      <c r="L214" s="5"/>
      <c r="M214" s="5"/>
      <c r="N214" s="5"/>
      <c r="O214" s="5"/>
      <c r="P214" s="2"/>
    </row>
    <row r="215" spans="1:16" ht="15.75" customHeight="1" x14ac:dyDescent="0.3">
      <c r="A215" s="2"/>
      <c r="B215" s="1"/>
      <c r="C215" s="2"/>
      <c r="E215" s="2"/>
      <c r="F215" s="104"/>
      <c r="G215" s="1"/>
      <c r="H215" s="5"/>
      <c r="I215" s="5"/>
      <c r="J215" s="5"/>
      <c r="K215" s="5"/>
      <c r="L215" s="5"/>
      <c r="M215" s="5"/>
      <c r="N215" s="5"/>
      <c r="O215" s="5"/>
      <c r="P215" s="2"/>
    </row>
    <row r="216" spans="1:16" ht="15.75" customHeight="1" x14ac:dyDescent="0.3">
      <c r="A216" s="2"/>
      <c r="B216" s="1"/>
      <c r="C216" s="2"/>
      <c r="E216" s="2"/>
      <c r="F216" s="104"/>
      <c r="G216" s="1"/>
      <c r="H216" s="5"/>
      <c r="I216" s="5"/>
      <c r="J216" s="5"/>
      <c r="K216" s="5"/>
      <c r="L216" s="5"/>
      <c r="M216" s="5"/>
      <c r="N216" s="5"/>
      <c r="O216" s="5"/>
      <c r="P216" s="2"/>
    </row>
    <row r="217" spans="1:16" ht="15.75" customHeight="1" x14ac:dyDescent="0.3">
      <c r="A217" s="2"/>
      <c r="B217" s="1"/>
      <c r="C217" s="2"/>
      <c r="E217" s="2"/>
      <c r="F217" s="104"/>
      <c r="G217" s="1"/>
      <c r="H217" s="5"/>
      <c r="I217" s="5"/>
      <c r="J217" s="5"/>
      <c r="K217" s="5"/>
      <c r="L217" s="5"/>
      <c r="M217" s="5"/>
      <c r="N217" s="5"/>
      <c r="O217" s="5"/>
      <c r="P217" s="2"/>
    </row>
    <row r="218" spans="1:16" ht="15.75" customHeight="1" x14ac:dyDescent="0.3">
      <c r="A218" s="2"/>
      <c r="B218" s="1"/>
      <c r="C218" s="2"/>
      <c r="E218" s="2"/>
      <c r="F218" s="104"/>
      <c r="G218" s="1"/>
      <c r="H218" s="5"/>
      <c r="I218" s="5"/>
      <c r="J218" s="5"/>
      <c r="K218" s="5"/>
      <c r="L218" s="5"/>
      <c r="M218" s="5"/>
      <c r="N218" s="5"/>
      <c r="O218" s="5"/>
      <c r="P218" s="2"/>
    </row>
    <row r="219" spans="1:16" ht="15.75" customHeight="1" x14ac:dyDescent="0.3">
      <c r="A219" s="2"/>
      <c r="B219" s="1"/>
      <c r="C219" s="2"/>
      <c r="E219" s="2"/>
      <c r="F219" s="104"/>
      <c r="G219" s="1"/>
      <c r="H219" s="5"/>
      <c r="I219" s="5"/>
      <c r="J219" s="5"/>
      <c r="K219" s="5"/>
      <c r="L219" s="5"/>
      <c r="M219" s="5"/>
      <c r="N219" s="5"/>
      <c r="O219" s="5"/>
      <c r="P219" s="2"/>
    </row>
    <row r="220" spans="1:16" ht="15.75" customHeight="1" x14ac:dyDescent="0.3">
      <c r="A220" s="2"/>
      <c r="B220" s="1"/>
      <c r="C220" s="2"/>
      <c r="E220" s="2"/>
      <c r="F220" s="104"/>
      <c r="G220" s="1"/>
      <c r="H220" s="5"/>
      <c r="I220" s="5"/>
      <c r="J220" s="5"/>
      <c r="K220" s="5"/>
      <c r="L220" s="5"/>
      <c r="M220" s="5"/>
      <c r="N220" s="5"/>
      <c r="O220" s="5"/>
      <c r="P220" s="2"/>
    </row>
    <row r="221" spans="1:16" ht="15.75" customHeight="1" x14ac:dyDescent="0.3">
      <c r="A221" s="2"/>
      <c r="B221" s="1"/>
      <c r="C221" s="2"/>
      <c r="E221" s="2"/>
      <c r="F221" s="104"/>
      <c r="G221" s="1"/>
      <c r="H221" s="5"/>
      <c r="I221" s="5"/>
      <c r="J221" s="5"/>
      <c r="K221" s="5"/>
      <c r="L221" s="5"/>
      <c r="M221" s="5"/>
      <c r="N221" s="5"/>
      <c r="O221" s="5"/>
      <c r="P221" s="2"/>
    </row>
    <row r="222" spans="1:16" ht="15.75" customHeight="1" x14ac:dyDescent="0.3">
      <c r="A222" s="2"/>
      <c r="B222" s="1"/>
      <c r="C222" s="2"/>
      <c r="E222" s="2"/>
      <c r="F222" s="104"/>
      <c r="G222" s="1"/>
      <c r="H222" s="5"/>
      <c r="I222" s="5"/>
      <c r="J222" s="5"/>
      <c r="K222" s="5"/>
      <c r="L222" s="5"/>
      <c r="M222" s="5"/>
      <c r="N222" s="5"/>
      <c r="O222" s="5"/>
      <c r="P222" s="2"/>
    </row>
    <row r="223" spans="1:16" ht="15.75" customHeight="1" x14ac:dyDescent="0.3">
      <c r="A223" s="2"/>
      <c r="B223" s="1"/>
      <c r="C223" s="2"/>
      <c r="E223" s="2"/>
      <c r="F223" s="104"/>
      <c r="G223" s="1"/>
      <c r="H223" s="5"/>
      <c r="I223" s="5"/>
      <c r="J223" s="5"/>
      <c r="K223" s="5"/>
      <c r="L223" s="5"/>
      <c r="M223" s="5"/>
      <c r="N223" s="5"/>
      <c r="O223" s="5"/>
      <c r="P223" s="2"/>
    </row>
    <row r="224" spans="1:16" ht="15.75" customHeight="1" x14ac:dyDescent="0.3">
      <c r="A224" s="2"/>
      <c r="B224" s="1"/>
      <c r="C224" s="2"/>
      <c r="E224" s="2"/>
      <c r="F224" s="104"/>
      <c r="G224" s="1"/>
      <c r="H224" s="5"/>
      <c r="I224" s="5"/>
      <c r="J224" s="5"/>
      <c r="K224" s="5"/>
      <c r="L224" s="5"/>
      <c r="M224" s="5"/>
      <c r="N224" s="5"/>
      <c r="O224" s="5"/>
      <c r="P224" s="2"/>
    </row>
    <row r="225" spans="1:16" ht="15.75" customHeight="1" x14ac:dyDescent="0.3">
      <c r="A225" s="2"/>
      <c r="B225" s="1"/>
      <c r="C225" s="2"/>
      <c r="E225" s="2"/>
      <c r="F225" s="104"/>
      <c r="G225" s="1"/>
      <c r="H225" s="5"/>
      <c r="I225" s="5"/>
      <c r="J225" s="5"/>
      <c r="K225" s="5"/>
      <c r="L225" s="5"/>
      <c r="M225" s="5"/>
      <c r="N225" s="5"/>
      <c r="O225" s="5"/>
      <c r="P225" s="2"/>
    </row>
    <row r="226" spans="1:16" ht="15.75" customHeight="1" x14ac:dyDescent="0.3">
      <c r="A226" s="2"/>
      <c r="B226" s="1"/>
      <c r="C226" s="2"/>
      <c r="E226" s="2"/>
      <c r="F226" s="104"/>
      <c r="G226" s="1"/>
      <c r="H226" s="5"/>
      <c r="I226" s="5"/>
      <c r="J226" s="5"/>
      <c r="K226" s="5"/>
      <c r="L226" s="5"/>
      <c r="M226" s="5"/>
      <c r="N226" s="5"/>
      <c r="O226" s="5"/>
      <c r="P226" s="2"/>
    </row>
    <row r="227" spans="1:16" ht="15.75" customHeight="1" x14ac:dyDescent="0.3">
      <c r="A227" s="2"/>
      <c r="B227" s="1"/>
      <c r="C227" s="2"/>
      <c r="E227" s="2"/>
      <c r="F227" s="104"/>
      <c r="G227" s="1"/>
      <c r="H227" s="5"/>
      <c r="I227" s="5"/>
      <c r="J227" s="5"/>
      <c r="K227" s="5"/>
      <c r="L227" s="5"/>
      <c r="M227" s="5"/>
      <c r="N227" s="5"/>
      <c r="O227" s="5"/>
      <c r="P227" s="2"/>
    </row>
    <row r="228" spans="1:16" ht="15.75" customHeight="1" x14ac:dyDescent="0.3">
      <c r="A228" s="2"/>
      <c r="B228" s="1"/>
      <c r="C228" s="2"/>
      <c r="E228" s="2"/>
      <c r="F228" s="104"/>
      <c r="G228" s="1"/>
      <c r="H228" s="5"/>
      <c r="I228" s="5"/>
      <c r="J228" s="5"/>
      <c r="K228" s="5"/>
      <c r="L228" s="5"/>
      <c r="M228" s="5"/>
      <c r="N228" s="5"/>
      <c r="O228" s="5"/>
      <c r="P228" s="2"/>
    </row>
    <row r="229" spans="1:16" ht="15.75" customHeight="1" x14ac:dyDescent="0.3">
      <c r="A229" s="2"/>
      <c r="B229" s="1"/>
      <c r="C229" s="2"/>
      <c r="E229" s="2"/>
      <c r="F229" s="104"/>
      <c r="G229" s="1"/>
      <c r="H229" s="5"/>
      <c r="I229" s="5"/>
      <c r="J229" s="5"/>
      <c r="K229" s="5"/>
      <c r="L229" s="5"/>
      <c r="M229" s="5"/>
      <c r="N229" s="5"/>
      <c r="O229" s="5"/>
      <c r="P229" s="2"/>
    </row>
    <row r="230" spans="1:16" ht="15.75" customHeight="1" x14ac:dyDescent="0.3">
      <c r="A230" s="2"/>
      <c r="B230" s="1"/>
      <c r="C230" s="2"/>
      <c r="E230" s="2"/>
      <c r="F230" s="104"/>
      <c r="G230" s="1"/>
      <c r="H230" s="5"/>
      <c r="I230" s="5"/>
      <c r="J230" s="5"/>
      <c r="K230" s="5"/>
      <c r="L230" s="5"/>
      <c r="M230" s="5"/>
      <c r="N230" s="5"/>
      <c r="O230" s="5"/>
      <c r="P230" s="2"/>
    </row>
    <row r="231" spans="1:16" ht="15.75" customHeight="1" x14ac:dyDescent="0.3">
      <c r="A231" s="2"/>
      <c r="B231" s="1"/>
      <c r="C231" s="2"/>
      <c r="E231" s="2"/>
      <c r="F231" s="104"/>
      <c r="G231" s="1"/>
      <c r="H231" s="5"/>
      <c r="I231" s="5"/>
      <c r="J231" s="5"/>
      <c r="K231" s="5"/>
      <c r="L231" s="5"/>
      <c r="M231" s="5"/>
      <c r="N231" s="5"/>
      <c r="O231" s="5"/>
      <c r="P231" s="2"/>
    </row>
    <row r="232" spans="1:16" ht="15.75" customHeight="1" x14ac:dyDescent="0.3">
      <c r="A232" s="2"/>
      <c r="B232" s="1"/>
      <c r="C232" s="2"/>
      <c r="E232" s="2"/>
      <c r="F232" s="104"/>
      <c r="G232" s="1"/>
      <c r="H232" s="5"/>
      <c r="I232" s="5"/>
      <c r="J232" s="5"/>
      <c r="K232" s="5"/>
      <c r="L232" s="5"/>
      <c r="M232" s="5"/>
      <c r="N232" s="5"/>
      <c r="O232" s="5"/>
      <c r="P232" s="2"/>
    </row>
    <row r="233" spans="1:16" ht="15.75" customHeight="1" x14ac:dyDescent="0.3">
      <c r="A233" s="2"/>
      <c r="B233" s="1"/>
      <c r="C233" s="2"/>
      <c r="E233" s="2"/>
      <c r="F233" s="104"/>
      <c r="G233" s="1"/>
      <c r="H233" s="5"/>
      <c r="I233" s="5"/>
      <c r="J233" s="5"/>
      <c r="K233" s="5"/>
      <c r="L233" s="5"/>
      <c r="M233" s="5"/>
      <c r="N233" s="5"/>
      <c r="O233" s="5"/>
      <c r="P233" s="2"/>
    </row>
    <row r="234" spans="1:16" ht="15.75" customHeight="1" x14ac:dyDescent="0.3">
      <c r="A234" s="2"/>
      <c r="B234" s="1"/>
      <c r="C234" s="2"/>
      <c r="E234" s="2"/>
      <c r="F234" s="104"/>
      <c r="G234" s="1"/>
      <c r="H234" s="5"/>
      <c r="I234" s="5"/>
      <c r="J234" s="5"/>
      <c r="K234" s="5"/>
      <c r="L234" s="5"/>
      <c r="M234" s="5"/>
      <c r="N234" s="5"/>
      <c r="O234" s="5"/>
      <c r="P234" s="2"/>
    </row>
    <row r="235" spans="1:16" ht="15.75" customHeight="1" x14ac:dyDescent="0.3">
      <c r="A235" s="2"/>
      <c r="B235" s="1"/>
      <c r="C235" s="2"/>
      <c r="E235" s="2"/>
      <c r="F235" s="104"/>
      <c r="G235" s="1"/>
      <c r="H235" s="5"/>
      <c r="I235" s="5"/>
      <c r="J235" s="5"/>
      <c r="K235" s="5"/>
      <c r="L235" s="5"/>
      <c r="M235" s="5"/>
      <c r="N235" s="5"/>
      <c r="O235" s="5"/>
      <c r="P235" s="2"/>
    </row>
    <row r="236" spans="1:16" ht="15.75" customHeight="1" x14ac:dyDescent="0.3">
      <c r="A236" s="2"/>
      <c r="B236" s="1"/>
      <c r="C236" s="2"/>
      <c r="E236" s="2"/>
      <c r="F236" s="104"/>
      <c r="G236" s="1"/>
      <c r="H236" s="5"/>
      <c r="I236" s="5"/>
      <c r="J236" s="5"/>
      <c r="K236" s="5"/>
      <c r="L236" s="5"/>
      <c r="M236" s="5"/>
      <c r="N236" s="5"/>
      <c r="O236" s="5"/>
      <c r="P236" s="2"/>
    </row>
    <row r="237" spans="1:16" ht="15.75" customHeight="1" x14ac:dyDescent="0.3">
      <c r="A237" s="2"/>
      <c r="B237" s="1"/>
      <c r="C237" s="2"/>
      <c r="E237" s="2"/>
      <c r="F237" s="104"/>
      <c r="G237" s="1"/>
      <c r="H237" s="5"/>
      <c r="I237" s="5"/>
      <c r="J237" s="5"/>
      <c r="K237" s="5"/>
      <c r="L237" s="5"/>
      <c r="M237" s="5"/>
      <c r="N237" s="5"/>
      <c r="O237" s="5"/>
      <c r="P237" s="2"/>
    </row>
    <row r="238" spans="1:16" ht="15.75" customHeight="1" x14ac:dyDescent="0.3">
      <c r="A238" s="2"/>
      <c r="B238" s="1"/>
      <c r="C238" s="2"/>
      <c r="E238" s="2"/>
      <c r="F238" s="104"/>
      <c r="G238" s="1"/>
      <c r="H238" s="5"/>
      <c r="I238" s="5"/>
      <c r="J238" s="5"/>
      <c r="K238" s="5"/>
      <c r="L238" s="5"/>
      <c r="M238" s="5"/>
      <c r="N238" s="5"/>
      <c r="O238" s="5"/>
      <c r="P238" s="2"/>
    </row>
    <row r="239" spans="1:16" ht="15.75" customHeight="1" x14ac:dyDescent="0.3">
      <c r="A239" s="2"/>
      <c r="B239" s="1"/>
      <c r="C239" s="2"/>
      <c r="E239" s="2"/>
      <c r="F239" s="104"/>
      <c r="G239" s="1"/>
      <c r="H239" s="5"/>
      <c r="I239" s="5"/>
      <c r="J239" s="5"/>
      <c r="K239" s="5"/>
      <c r="L239" s="5"/>
      <c r="M239" s="5"/>
      <c r="N239" s="5"/>
      <c r="O239" s="5"/>
      <c r="P239" s="2"/>
    </row>
    <row r="240" spans="1:16" ht="15.75" customHeight="1" x14ac:dyDescent="0.3">
      <c r="A240" s="2"/>
      <c r="B240" s="1"/>
      <c r="C240" s="2"/>
      <c r="E240" s="2"/>
      <c r="F240" s="104"/>
      <c r="G240" s="1"/>
      <c r="H240" s="5"/>
      <c r="I240" s="5"/>
      <c r="J240" s="5"/>
      <c r="K240" s="5"/>
      <c r="L240" s="5"/>
      <c r="M240" s="5"/>
      <c r="N240" s="5"/>
      <c r="O240" s="5"/>
      <c r="P240" s="2"/>
    </row>
    <row r="241" spans="1:16" ht="15.75" customHeight="1" x14ac:dyDescent="0.3">
      <c r="A241" s="2"/>
      <c r="B241" s="1"/>
      <c r="C241" s="2"/>
      <c r="E241" s="2"/>
      <c r="F241" s="104"/>
      <c r="G241" s="1"/>
      <c r="H241" s="5"/>
      <c r="I241" s="5"/>
      <c r="J241" s="5"/>
      <c r="K241" s="5"/>
      <c r="L241" s="5"/>
      <c r="M241" s="5"/>
      <c r="N241" s="5"/>
      <c r="O241" s="5"/>
      <c r="P241" s="2"/>
    </row>
    <row r="242" spans="1:16" ht="15.75" customHeight="1" x14ac:dyDescent="0.3">
      <c r="A242" s="2"/>
      <c r="B242" s="1"/>
      <c r="C242" s="2"/>
      <c r="E242" s="2"/>
      <c r="F242" s="104"/>
      <c r="G242" s="1"/>
      <c r="H242" s="5"/>
      <c r="I242" s="5"/>
      <c r="J242" s="5"/>
      <c r="K242" s="5"/>
      <c r="L242" s="5"/>
      <c r="M242" s="5"/>
      <c r="N242" s="5"/>
      <c r="O242" s="5"/>
      <c r="P242" s="2"/>
    </row>
    <row r="243" spans="1:16" ht="15.75" customHeight="1" x14ac:dyDescent="0.3">
      <c r="A243" s="2"/>
      <c r="B243" s="1"/>
      <c r="C243" s="2"/>
      <c r="E243" s="2"/>
      <c r="F243" s="104"/>
      <c r="G243" s="1"/>
      <c r="H243" s="5"/>
      <c r="I243" s="5"/>
      <c r="J243" s="5"/>
      <c r="K243" s="5"/>
      <c r="L243" s="5"/>
      <c r="M243" s="5"/>
      <c r="N243" s="5"/>
      <c r="O243" s="5"/>
      <c r="P243" s="2"/>
    </row>
    <row r="244" spans="1:16" ht="15.75" customHeight="1" x14ac:dyDescent="0.3">
      <c r="A244" s="2"/>
      <c r="B244" s="1"/>
      <c r="C244" s="2"/>
      <c r="E244" s="2"/>
      <c r="F244" s="104"/>
      <c r="G244" s="1"/>
      <c r="H244" s="5"/>
      <c r="I244" s="5"/>
      <c r="J244" s="5"/>
      <c r="K244" s="5"/>
      <c r="L244" s="5"/>
      <c r="M244" s="5"/>
      <c r="N244" s="5"/>
      <c r="O244" s="5"/>
      <c r="P244" s="2"/>
    </row>
    <row r="245" spans="1:16" ht="15.75" customHeight="1" x14ac:dyDescent="0.3">
      <c r="A245" s="2"/>
      <c r="B245" s="1"/>
      <c r="C245" s="2"/>
      <c r="E245" s="2"/>
      <c r="F245" s="104"/>
      <c r="G245" s="1"/>
      <c r="H245" s="5"/>
      <c r="I245" s="5"/>
      <c r="J245" s="5"/>
      <c r="K245" s="5"/>
      <c r="L245" s="5"/>
      <c r="M245" s="5"/>
      <c r="N245" s="5"/>
      <c r="O245" s="5"/>
      <c r="P245" s="2"/>
    </row>
    <row r="246" spans="1:16" ht="15.75" customHeight="1" x14ac:dyDescent="0.3">
      <c r="A246" s="2"/>
      <c r="B246" s="1"/>
      <c r="C246" s="2"/>
      <c r="E246" s="2"/>
      <c r="F246" s="104"/>
      <c r="G246" s="1"/>
      <c r="H246" s="5"/>
      <c r="I246" s="5"/>
      <c r="J246" s="5"/>
      <c r="K246" s="5"/>
      <c r="L246" s="5"/>
      <c r="M246" s="5"/>
      <c r="N246" s="5"/>
      <c r="O246" s="5"/>
      <c r="P246" s="2"/>
    </row>
    <row r="247" spans="1:16" ht="15.75" customHeight="1" x14ac:dyDescent="0.3">
      <c r="A247" s="2"/>
      <c r="B247" s="1"/>
      <c r="C247" s="2"/>
      <c r="E247" s="2"/>
      <c r="F247" s="104"/>
      <c r="G247" s="1"/>
      <c r="H247" s="5"/>
      <c r="I247" s="5"/>
      <c r="J247" s="5"/>
      <c r="K247" s="5"/>
      <c r="L247" s="5"/>
      <c r="M247" s="5"/>
      <c r="N247" s="5"/>
      <c r="O247" s="5"/>
      <c r="P247" s="2"/>
    </row>
    <row r="248" spans="1:16" ht="15.75" customHeight="1" x14ac:dyDescent="0.3">
      <c r="A248" s="2"/>
      <c r="B248" s="1"/>
      <c r="C248" s="2"/>
      <c r="E248" s="2"/>
      <c r="F248" s="104"/>
      <c r="G248" s="1"/>
      <c r="H248" s="5"/>
      <c r="I248" s="5"/>
      <c r="J248" s="5"/>
      <c r="K248" s="5"/>
      <c r="L248" s="5"/>
      <c r="M248" s="5"/>
      <c r="N248" s="5"/>
      <c r="O248" s="5"/>
      <c r="P248" s="2"/>
    </row>
    <row r="249" spans="1:16" ht="15.75" customHeight="1" x14ac:dyDescent="0.3">
      <c r="A249" s="2"/>
      <c r="B249" s="1"/>
      <c r="C249" s="2"/>
      <c r="E249" s="2"/>
      <c r="F249" s="104"/>
      <c r="G249" s="1"/>
      <c r="H249" s="5"/>
      <c r="I249" s="5"/>
      <c r="J249" s="5"/>
      <c r="K249" s="5"/>
      <c r="L249" s="5"/>
      <c r="M249" s="5"/>
      <c r="N249" s="5"/>
      <c r="O249" s="5"/>
      <c r="P249" s="2"/>
    </row>
    <row r="250" spans="1:16" ht="15.75" customHeight="1" x14ac:dyDescent="0.3">
      <c r="A250" s="2"/>
      <c r="B250" s="1"/>
      <c r="C250" s="2"/>
      <c r="E250" s="2"/>
      <c r="F250" s="104"/>
      <c r="G250" s="1"/>
      <c r="H250" s="5"/>
      <c r="I250" s="5"/>
      <c r="J250" s="5"/>
      <c r="K250" s="5"/>
      <c r="L250" s="5"/>
      <c r="M250" s="5"/>
      <c r="N250" s="5"/>
      <c r="O250" s="5"/>
      <c r="P250" s="2"/>
    </row>
    <row r="251" spans="1:16" ht="15.75" customHeight="1" x14ac:dyDescent="0.3">
      <c r="A251" s="2"/>
      <c r="B251" s="1"/>
      <c r="C251" s="2"/>
      <c r="E251" s="2"/>
      <c r="F251" s="104"/>
      <c r="G251" s="1"/>
      <c r="H251" s="5"/>
      <c r="I251" s="5"/>
      <c r="J251" s="5"/>
      <c r="K251" s="5"/>
      <c r="L251" s="5"/>
      <c r="M251" s="5"/>
      <c r="N251" s="5"/>
      <c r="O251" s="5"/>
      <c r="P251" s="2"/>
    </row>
    <row r="252" spans="1:16" ht="15.75" customHeight="1" x14ac:dyDescent="0.3">
      <c r="A252" s="2"/>
      <c r="B252" s="1"/>
      <c r="C252" s="2"/>
      <c r="E252" s="2"/>
      <c r="F252" s="104"/>
      <c r="G252" s="1"/>
      <c r="H252" s="5"/>
      <c r="I252" s="5"/>
      <c r="J252" s="5"/>
      <c r="K252" s="5"/>
      <c r="L252" s="5"/>
      <c r="M252" s="5"/>
      <c r="N252" s="5"/>
      <c r="O252" s="5"/>
      <c r="P252" s="2"/>
    </row>
    <row r="253" spans="1:16" ht="15.75" customHeight="1" x14ac:dyDescent="0.3">
      <c r="A253" s="2"/>
      <c r="B253" s="1"/>
      <c r="C253" s="2"/>
      <c r="E253" s="2"/>
      <c r="F253" s="104"/>
      <c r="G253" s="1"/>
      <c r="H253" s="5"/>
      <c r="I253" s="5"/>
      <c r="J253" s="5"/>
      <c r="K253" s="5"/>
      <c r="L253" s="5"/>
      <c r="M253" s="5"/>
      <c r="N253" s="5"/>
      <c r="O253" s="5"/>
      <c r="P253" s="2"/>
    </row>
    <row r="254" spans="1:16" ht="15.75" customHeight="1" x14ac:dyDescent="0.3">
      <c r="A254" s="2"/>
      <c r="B254" s="1"/>
      <c r="C254" s="2"/>
      <c r="E254" s="2"/>
      <c r="F254" s="104"/>
      <c r="G254" s="1"/>
      <c r="H254" s="5"/>
      <c r="I254" s="5"/>
      <c r="J254" s="5"/>
      <c r="K254" s="5"/>
      <c r="L254" s="5"/>
      <c r="M254" s="5"/>
      <c r="N254" s="5"/>
      <c r="O254" s="5"/>
      <c r="P254" s="2"/>
    </row>
    <row r="255" spans="1:16" ht="15.75" customHeight="1" x14ac:dyDescent="0.3">
      <c r="A255" s="2"/>
      <c r="B255" s="1"/>
      <c r="C255" s="2"/>
      <c r="E255" s="2"/>
      <c r="F255" s="104"/>
      <c r="G255" s="1"/>
      <c r="H255" s="5"/>
      <c r="I255" s="5"/>
      <c r="J255" s="5"/>
      <c r="K255" s="5"/>
      <c r="L255" s="5"/>
      <c r="M255" s="5"/>
      <c r="N255" s="5"/>
      <c r="O255" s="5"/>
      <c r="P255" s="2"/>
    </row>
    <row r="256" spans="1:16" ht="15.75" customHeight="1" x14ac:dyDescent="0.3">
      <c r="A256" s="2"/>
      <c r="B256" s="1"/>
      <c r="C256" s="2"/>
      <c r="E256" s="2"/>
      <c r="F256" s="104"/>
      <c r="G256" s="1"/>
      <c r="H256" s="5"/>
      <c r="I256" s="5"/>
      <c r="J256" s="5"/>
      <c r="K256" s="5"/>
      <c r="L256" s="5"/>
      <c r="M256" s="5"/>
      <c r="N256" s="5"/>
      <c r="O256" s="5"/>
      <c r="P256" s="2"/>
    </row>
    <row r="257" spans="1:16" ht="15.75" customHeight="1" x14ac:dyDescent="0.3">
      <c r="A257" s="2"/>
      <c r="B257" s="1"/>
      <c r="C257" s="2"/>
      <c r="E257" s="2"/>
      <c r="F257" s="104"/>
      <c r="G257" s="1"/>
      <c r="H257" s="5"/>
      <c r="I257" s="5"/>
      <c r="J257" s="5"/>
      <c r="K257" s="5"/>
      <c r="L257" s="5"/>
      <c r="M257" s="5"/>
      <c r="N257" s="5"/>
      <c r="O257" s="5"/>
      <c r="P257" s="2"/>
    </row>
    <row r="258" spans="1:16" ht="15.75" customHeight="1" x14ac:dyDescent="0.3">
      <c r="A258" s="2"/>
      <c r="B258" s="1"/>
      <c r="C258" s="2"/>
      <c r="E258" s="2"/>
      <c r="F258" s="104"/>
      <c r="G258" s="1"/>
      <c r="H258" s="5"/>
      <c r="I258" s="5"/>
      <c r="J258" s="5"/>
      <c r="K258" s="5"/>
      <c r="L258" s="5"/>
      <c r="M258" s="5"/>
      <c r="N258" s="5"/>
      <c r="O258" s="5"/>
      <c r="P258" s="2"/>
    </row>
    <row r="259" spans="1:16" ht="15.75" customHeight="1" x14ac:dyDescent="0.3">
      <c r="A259" s="2"/>
      <c r="B259" s="1"/>
      <c r="C259" s="2"/>
      <c r="E259" s="2"/>
      <c r="F259" s="104"/>
      <c r="G259" s="1"/>
      <c r="H259" s="5"/>
      <c r="I259" s="5"/>
      <c r="J259" s="5"/>
      <c r="K259" s="5"/>
      <c r="L259" s="5"/>
      <c r="M259" s="5"/>
      <c r="N259" s="5"/>
      <c r="O259" s="5"/>
      <c r="P259" s="2"/>
    </row>
    <row r="260" spans="1:16" ht="15.75" customHeight="1" x14ac:dyDescent="0.3">
      <c r="A260" s="2"/>
      <c r="B260" s="1"/>
      <c r="C260" s="2"/>
      <c r="E260" s="2"/>
      <c r="F260" s="104"/>
      <c r="G260" s="1"/>
      <c r="H260" s="5"/>
      <c r="I260" s="5"/>
      <c r="J260" s="5"/>
      <c r="K260" s="5"/>
      <c r="L260" s="5"/>
      <c r="M260" s="5"/>
      <c r="N260" s="5"/>
      <c r="O260" s="5"/>
      <c r="P260" s="2"/>
    </row>
    <row r="261" spans="1:16" ht="15.75" customHeight="1" x14ac:dyDescent="0.3">
      <c r="A261" s="2"/>
      <c r="B261" s="1"/>
      <c r="C261" s="2"/>
      <c r="E261" s="2"/>
      <c r="F261" s="104"/>
      <c r="G261" s="1"/>
      <c r="H261" s="5"/>
      <c r="I261" s="5"/>
      <c r="J261" s="5"/>
      <c r="K261" s="5"/>
      <c r="L261" s="5"/>
      <c r="M261" s="5"/>
      <c r="N261" s="5"/>
      <c r="O261" s="5"/>
      <c r="P261" s="2"/>
    </row>
    <row r="262" spans="1:16" ht="15.75" customHeight="1" x14ac:dyDescent="0.3">
      <c r="A262" s="2"/>
      <c r="B262" s="1"/>
      <c r="C262" s="2"/>
      <c r="E262" s="2"/>
      <c r="F262" s="104"/>
      <c r="G262" s="1"/>
      <c r="H262" s="5"/>
      <c r="I262" s="5"/>
      <c r="J262" s="5"/>
      <c r="K262" s="5"/>
      <c r="L262" s="5"/>
      <c r="M262" s="5"/>
      <c r="N262" s="5"/>
      <c r="O262" s="5"/>
      <c r="P262" s="2"/>
    </row>
    <row r="263" spans="1:16" ht="15.75" customHeight="1" x14ac:dyDescent="0.3">
      <c r="A263" s="2"/>
      <c r="B263" s="1"/>
      <c r="C263" s="2"/>
      <c r="E263" s="2"/>
      <c r="F263" s="104"/>
      <c r="G263" s="1"/>
      <c r="H263" s="5"/>
      <c r="I263" s="5"/>
      <c r="J263" s="5"/>
      <c r="K263" s="5"/>
      <c r="L263" s="5"/>
      <c r="M263" s="5"/>
      <c r="N263" s="5"/>
      <c r="O263" s="5"/>
      <c r="P263" s="2"/>
    </row>
    <row r="264" spans="1:16" ht="15.75" customHeight="1" x14ac:dyDescent="0.3">
      <c r="A264" s="2"/>
      <c r="B264" s="1"/>
      <c r="C264" s="2"/>
      <c r="E264" s="2"/>
      <c r="F264" s="104"/>
      <c r="G264" s="1"/>
      <c r="H264" s="5"/>
      <c r="I264" s="5"/>
      <c r="J264" s="5"/>
      <c r="K264" s="5"/>
      <c r="L264" s="5"/>
      <c r="M264" s="5"/>
      <c r="N264" s="5"/>
      <c r="O264" s="5"/>
      <c r="P264" s="2"/>
    </row>
    <row r="265" spans="1:16" ht="15.75" customHeight="1" x14ac:dyDescent="0.3">
      <c r="A265" s="2"/>
      <c r="B265" s="1"/>
      <c r="C265" s="2"/>
      <c r="E265" s="2"/>
      <c r="F265" s="104"/>
      <c r="G265" s="1"/>
      <c r="H265" s="5"/>
      <c r="I265" s="5"/>
      <c r="J265" s="5"/>
      <c r="K265" s="5"/>
      <c r="L265" s="5"/>
      <c r="M265" s="5"/>
      <c r="N265" s="5"/>
      <c r="O265" s="5"/>
      <c r="P265" s="2"/>
    </row>
    <row r="266" spans="1:16" ht="15.75" customHeight="1" x14ac:dyDescent="0.3">
      <c r="A266" s="2"/>
      <c r="B266" s="1"/>
      <c r="C266" s="2"/>
      <c r="E266" s="2"/>
      <c r="F266" s="104"/>
      <c r="G266" s="1"/>
      <c r="H266" s="5"/>
      <c r="I266" s="5"/>
      <c r="J266" s="5"/>
      <c r="K266" s="5"/>
      <c r="L266" s="5"/>
      <c r="M266" s="5"/>
      <c r="N266" s="5"/>
      <c r="O266" s="5"/>
      <c r="P266" s="2"/>
    </row>
    <row r="267" spans="1:16" ht="15.75" customHeight="1" x14ac:dyDescent="0.3">
      <c r="A267" s="2"/>
      <c r="B267" s="1"/>
      <c r="C267" s="2"/>
      <c r="E267" s="2"/>
      <c r="F267" s="104"/>
      <c r="G267" s="1"/>
      <c r="H267" s="5"/>
      <c r="I267" s="5"/>
      <c r="J267" s="5"/>
      <c r="K267" s="5"/>
      <c r="L267" s="5"/>
      <c r="M267" s="5"/>
      <c r="N267" s="5"/>
      <c r="O267" s="5"/>
      <c r="P267" s="2"/>
    </row>
    <row r="268" spans="1:16" ht="15.75" customHeight="1" x14ac:dyDescent="0.3">
      <c r="A268" s="2"/>
      <c r="B268" s="1"/>
      <c r="C268" s="2"/>
      <c r="E268" s="2"/>
      <c r="F268" s="104"/>
      <c r="G268" s="1"/>
      <c r="H268" s="5"/>
      <c r="I268" s="5"/>
      <c r="J268" s="5"/>
      <c r="K268" s="5"/>
      <c r="L268" s="5"/>
      <c r="M268" s="5"/>
      <c r="N268" s="5"/>
      <c r="O268" s="5"/>
      <c r="P268" s="2"/>
    </row>
    <row r="269" spans="1:16" ht="15.75" customHeight="1" x14ac:dyDescent="0.3">
      <c r="A269" s="2"/>
      <c r="B269" s="1"/>
      <c r="C269" s="2"/>
      <c r="E269" s="2"/>
      <c r="F269" s="104"/>
      <c r="G269" s="1"/>
      <c r="H269" s="5"/>
      <c r="I269" s="5"/>
      <c r="J269" s="5"/>
      <c r="K269" s="5"/>
      <c r="L269" s="5"/>
      <c r="M269" s="5"/>
      <c r="N269" s="5"/>
      <c r="O269" s="5"/>
      <c r="P269" s="2"/>
    </row>
    <row r="270" spans="1:16" ht="15.75" customHeight="1" x14ac:dyDescent="0.3">
      <c r="A270" s="2"/>
      <c r="B270" s="1"/>
      <c r="C270" s="2"/>
      <c r="E270" s="2"/>
      <c r="F270" s="104"/>
      <c r="G270" s="1"/>
      <c r="H270" s="5"/>
      <c r="I270" s="5"/>
      <c r="J270" s="5"/>
      <c r="K270" s="5"/>
      <c r="L270" s="5"/>
      <c r="M270" s="5"/>
      <c r="N270" s="5"/>
      <c r="O270" s="5"/>
      <c r="P270" s="2"/>
    </row>
    <row r="271" spans="1:16" ht="15.75" customHeight="1" x14ac:dyDescent="0.3">
      <c r="A271" s="2"/>
      <c r="B271" s="1"/>
      <c r="C271" s="2"/>
      <c r="E271" s="2"/>
      <c r="F271" s="104"/>
      <c r="G271" s="1"/>
      <c r="H271" s="5"/>
      <c r="I271" s="5"/>
      <c r="J271" s="5"/>
      <c r="K271" s="5"/>
      <c r="L271" s="5"/>
      <c r="M271" s="5"/>
      <c r="N271" s="5"/>
      <c r="O271" s="5"/>
      <c r="P271" s="2"/>
    </row>
    <row r="272" spans="1:16" ht="15.75" customHeight="1" x14ac:dyDescent="0.3">
      <c r="A272" s="2"/>
      <c r="B272" s="1"/>
      <c r="C272" s="2"/>
      <c r="E272" s="2"/>
      <c r="F272" s="104"/>
      <c r="G272" s="1"/>
      <c r="H272" s="5"/>
      <c r="I272" s="5"/>
      <c r="J272" s="5"/>
      <c r="K272" s="5"/>
      <c r="L272" s="5"/>
      <c r="M272" s="5"/>
      <c r="N272" s="5"/>
      <c r="O272" s="5"/>
      <c r="P272" s="2"/>
    </row>
    <row r="273" spans="1:16" ht="15.75" customHeight="1" x14ac:dyDescent="0.3">
      <c r="A273" s="2"/>
      <c r="B273" s="1"/>
      <c r="C273" s="2"/>
      <c r="E273" s="2"/>
      <c r="F273" s="104"/>
      <c r="G273" s="1"/>
      <c r="H273" s="5"/>
      <c r="I273" s="5"/>
      <c r="J273" s="5"/>
      <c r="K273" s="5"/>
      <c r="L273" s="5"/>
      <c r="M273" s="5"/>
      <c r="N273" s="5"/>
      <c r="O273" s="5"/>
      <c r="P273" s="2"/>
    </row>
    <row r="274" spans="1:16" ht="15.75" customHeight="1" x14ac:dyDescent="0.3">
      <c r="A274" s="2"/>
      <c r="B274" s="1"/>
      <c r="C274" s="2"/>
      <c r="E274" s="2"/>
      <c r="F274" s="104"/>
      <c r="G274" s="1"/>
      <c r="H274" s="5"/>
      <c r="I274" s="5"/>
      <c r="J274" s="5"/>
      <c r="K274" s="5"/>
      <c r="L274" s="5"/>
      <c r="M274" s="5"/>
      <c r="N274" s="5"/>
      <c r="O274" s="5"/>
      <c r="P274" s="2"/>
    </row>
    <row r="275" spans="1:16" ht="15.75" customHeight="1" x14ac:dyDescent="0.3">
      <c r="A275" s="2"/>
      <c r="B275" s="1"/>
      <c r="C275" s="2"/>
      <c r="E275" s="2"/>
      <c r="F275" s="104"/>
      <c r="G275" s="1"/>
      <c r="H275" s="5"/>
      <c r="I275" s="5"/>
      <c r="J275" s="5"/>
      <c r="K275" s="5"/>
      <c r="L275" s="5"/>
      <c r="M275" s="5"/>
      <c r="N275" s="5"/>
      <c r="O275" s="5"/>
      <c r="P275" s="2"/>
    </row>
    <row r="276" spans="1:16" ht="15.75" customHeight="1" x14ac:dyDescent="0.3">
      <c r="A276" s="2"/>
      <c r="B276" s="1"/>
      <c r="C276" s="2"/>
      <c r="E276" s="2"/>
      <c r="F276" s="104"/>
      <c r="G276" s="1"/>
      <c r="H276" s="5"/>
      <c r="I276" s="5"/>
      <c r="J276" s="5"/>
      <c r="K276" s="5"/>
      <c r="L276" s="5"/>
      <c r="M276" s="5"/>
      <c r="N276" s="5"/>
      <c r="O276" s="5"/>
      <c r="P276" s="2"/>
    </row>
    <row r="277" spans="1:16" ht="15.75" customHeight="1" x14ac:dyDescent="0.3">
      <c r="A277" s="2"/>
      <c r="B277" s="1"/>
      <c r="C277" s="2"/>
      <c r="E277" s="2"/>
      <c r="F277" s="104"/>
      <c r="G277" s="1"/>
      <c r="H277" s="5"/>
      <c r="I277" s="5"/>
      <c r="J277" s="5"/>
      <c r="K277" s="5"/>
      <c r="L277" s="5"/>
      <c r="M277" s="5"/>
      <c r="N277" s="5"/>
      <c r="O277" s="5"/>
      <c r="P277" s="2"/>
    </row>
    <row r="278" spans="1:16" ht="15.75" customHeight="1" x14ac:dyDescent="0.3">
      <c r="A278" s="2"/>
      <c r="B278" s="1"/>
      <c r="C278" s="2"/>
      <c r="E278" s="2"/>
      <c r="F278" s="104"/>
      <c r="G278" s="1"/>
      <c r="H278" s="5"/>
      <c r="I278" s="5"/>
      <c r="J278" s="5"/>
      <c r="K278" s="5"/>
      <c r="L278" s="5"/>
      <c r="M278" s="5"/>
      <c r="N278" s="5"/>
      <c r="O278" s="5"/>
      <c r="P278" s="2"/>
    </row>
    <row r="279" spans="1:16" ht="15.75" customHeight="1" x14ac:dyDescent="0.3">
      <c r="A279" s="2"/>
      <c r="B279" s="1"/>
      <c r="C279" s="2"/>
      <c r="E279" s="2"/>
      <c r="F279" s="104"/>
      <c r="G279" s="1"/>
      <c r="H279" s="5"/>
      <c r="I279" s="5"/>
      <c r="J279" s="5"/>
      <c r="K279" s="5"/>
      <c r="L279" s="5"/>
      <c r="M279" s="5"/>
      <c r="N279" s="5"/>
      <c r="O279" s="5"/>
      <c r="P279" s="2"/>
    </row>
    <row r="280" spans="1:16" ht="15.75" customHeight="1" x14ac:dyDescent="0.3">
      <c r="A280" s="2"/>
      <c r="B280" s="1"/>
      <c r="C280" s="2"/>
      <c r="E280" s="2"/>
      <c r="F280" s="104"/>
      <c r="G280" s="1"/>
      <c r="H280" s="5"/>
      <c r="I280" s="5"/>
      <c r="J280" s="5"/>
      <c r="K280" s="5"/>
      <c r="L280" s="5"/>
      <c r="M280" s="5"/>
      <c r="N280" s="5"/>
      <c r="O280" s="5"/>
      <c r="P280" s="2"/>
    </row>
    <row r="281" spans="1:16" ht="15.75" customHeight="1" x14ac:dyDescent="0.3">
      <c r="A281" s="2"/>
      <c r="B281" s="1"/>
      <c r="C281" s="2"/>
      <c r="E281" s="2"/>
      <c r="F281" s="104"/>
      <c r="G281" s="1"/>
      <c r="H281" s="5"/>
      <c r="I281" s="5"/>
      <c r="J281" s="5"/>
      <c r="K281" s="5"/>
      <c r="L281" s="5"/>
      <c r="M281" s="5"/>
      <c r="N281" s="5"/>
      <c r="O281" s="5"/>
      <c r="P281" s="2"/>
    </row>
    <row r="282" spans="1:16" ht="15.75" customHeight="1" x14ac:dyDescent="0.3">
      <c r="A282" s="2"/>
      <c r="B282" s="1"/>
      <c r="C282" s="2"/>
      <c r="E282" s="2"/>
      <c r="F282" s="104"/>
      <c r="G282" s="1"/>
      <c r="H282" s="5"/>
      <c r="I282" s="5"/>
      <c r="J282" s="5"/>
      <c r="K282" s="5"/>
      <c r="L282" s="5"/>
      <c r="M282" s="5"/>
      <c r="N282" s="5"/>
      <c r="O282" s="5"/>
      <c r="P282" s="2"/>
    </row>
    <row r="283" spans="1:16" ht="15.75" customHeight="1" x14ac:dyDescent="0.3">
      <c r="A283" s="2"/>
      <c r="B283" s="1"/>
      <c r="C283" s="2"/>
      <c r="E283" s="2"/>
      <c r="F283" s="104"/>
      <c r="G283" s="1"/>
      <c r="H283" s="5"/>
      <c r="I283" s="5"/>
      <c r="J283" s="5"/>
      <c r="K283" s="5"/>
      <c r="L283" s="5"/>
      <c r="M283" s="5"/>
      <c r="N283" s="5"/>
      <c r="O283" s="5"/>
      <c r="P283" s="2"/>
    </row>
    <row r="284" spans="1:16" ht="15.75" customHeight="1" x14ac:dyDescent="0.3">
      <c r="A284" s="2"/>
      <c r="B284" s="1"/>
      <c r="C284" s="2"/>
      <c r="E284" s="2"/>
      <c r="F284" s="104"/>
      <c r="G284" s="1"/>
      <c r="H284" s="5"/>
      <c r="I284" s="5"/>
      <c r="J284" s="5"/>
      <c r="K284" s="5"/>
      <c r="L284" s="5"/>
      <c r="M284" s="5"/>
      <c r="N284" s="5"/>
      <c r="O284" s="5"/>
      <c r="P284" s="2"/>
    </row>
    <row r="285" spans="1:16" ht="15.75" customHeight="1" x14ac:dyDescent="0.3">
      <c r="A285" s="2"/>
      <c r="B285" s="1"/>
      <c r="C285" s="2"/>
      <c r="E285" s="2"/>
      <c r="F285" s="104"/>
      <c r="G285" s="1"/>
      <c r="H285" s="5"/>
      <c r="I285" s="5"/>
      <c r="J285" s="5"/>
      <c r="K285" s="5"/>
      <c r="L285" s="5"/>
      <c r="M285" s="5"/>
      <c r="N285" s="5"/>
      <c r="O285" s="5"/>
      <c r="P285" s="2"/>
    </row>
    <row r="286" spans="1:16" ht="15.75" customHeight="1" x14ac:dyDescent="0.3">
      <c r="A286" s="2"/>
      <c r="B286" s="1"/>
      <c r="C286" s="2"/>
      <c r="E286" s="2"/>
      <c r="F286" s="104"/>
      <c r="G286" s="1"/>
      <c r="H286" s="5"/>
      <c r="I286" s="5"/>
      <c r="J286" s="5"/>
      <c r="K286" s="5"/>
      <c r="L286" s="5"/>
      <c r="M286" s="5"/>
      <c r="N286" s="5"/>
      <c r="O286" s="5"/>
      <c r="P286" s="2"/>
    </row>
    <row r="287" spans="1:16" ht="15.75" customHeight="1" x14ac:dyDescent="0.3">
      <c r="A287" s="2"/>
      <c r="B287" s="1"/>
      <c r="C287" s="2"/>
      <c r="E287" s="2"/>
      <c r="F287" s="104"/>
      <c r="G287" s="1"/>
      <c r="H287" s="5"/>
      <c r="I287" s="5"/>
      <c r="J287" s="5"/>
      <c r="K287" s="5"/>
      <c r="L287" s="5"/>
      <c r="M287" s="5"/>
      <c r="N287" s="5"/>
      <c r="O287" s="5"/>
      <c r="P287" s="2"/>
    </row>
    <row r="288" spans="1:16" ht="15.75" customHeight="1" x14ac:dyDescent="0.3">
      <c r="A288" s="2"/>
      <c r="B288" s="1"/>
      <c r="C288" s="2"/>
      <c r="E288" s="2"/>
      <c r="F288" s="104"/>
      <c r="G288" s="1"/>
      <c r="H288" s="5"/>
      <c r="I288" s="5"/>
      <c r="J288" s="5"/>
      <c r="K288" s="5"/>
      <c r="L288" s="5"/>
      <c r="M288" s="5"/>
      <c r="N288" s="5"/>
      <c r="O288" s="5"/>
      <c r="P288" s="2"/>
    </row>
    <row r="289" spans="1:16" ht="15.75" customHeight="1" x14ac:dyDescent="0.3">
      <c r="A289" s="2"/>
      <c r="B289" s="1"/>
      <c r="C289" s="2"/>
      <c r="E289" s="2"/>
      <c r="F289" s="104"/>
      <c r="G289" s="1"/>
      <c r="H289" s="5"/>
      <c r="I289" s="5"/>
      <c r="J289" s="5"/>
      <c r="K289" s="5"/>
      <c r="L289" s="5"/>
      <c r="M289" s="5"/>
      <c r="N289" s="5"/>
      <c r="O289" s="5"/>
      <c r="P289" s="2"/>
    </row>
    <row r="290" spans="1:16" ht="15.75" customHeight="1" x14ac:dyDescent="0.3">
      <c r="A290" s="2"/>
      <c r="B290" s="1"/>
      <c r="C290" s="2"/>
      <c r="E290" s="2"/>
      <c r="F290" s="104"/>
      <c r="G290" s="1"/>
      <c r="H290" s="5"/>
      <c r="I290" s="5"/>
      <c r="J290" s="5"/>
      <c r="K290" s="5"/>
      <c r="L290" s="5"/>
      <c r="M290" s="5"/>
      <c r="N290" s="5"/>
      <c r="O290" s="5"/>
      <c r="P290" s="2"/>
    </row>
    <row r="291" spans="1:16" ht="15.75" customHeight="1" x14ac:dyDescent="0.3">
      <c r="A291" s="2"/>
      <c r="B291" s="1"/>
      <c r="C291" s="2"/>
      <c r="E291" s="2"/>
      <c r="F291" s="104"/>
      <c r="G291" s="1"/>
      <c r="H291" s="5"/>
      <c r="I291" s="5"/>
      <c r="J291" s="5"/>
      <c r="K291" s="5"/>
      <c r="L291" s="5"/>
      <c r="M291" s="5"/>
      <c r="N291" s="5"/>
      <c r="O291" s="5"/>
      <c r="P291" s="2"/>
    </row>
    <row r="292" spans="1:16" ht="15.75" customHeight="1" x14ac:dyDescent="0.3">
      <c r="A292" s="2"/>
      <c r="B292" s="1"/>
      <c r="C292" s="2"/>
      <c r="E292" s="2"/>
      <c r="F292" s="104"/>
      <c r="G292" s="1"/>
      <c r="H292" s="5"/>
      <c r="I292" s="5"/>
      <c r="J292" s="5"/>
      <c r="K292" s="5"/>
      <c r="L292" s="5"/>
      <c r="M292" s="5"/>
      <c r="N292" s="5"/>
      <c r="O292" s="5"/>
      <c r="P292" s="2"/>
    </row>
    <row r="293" spans="1:16" ht="15.75" customHeight="1" x14ac:dyDescent="0.3">
      <c r="A293" s="2"/>
      <c r="B293" s="1"/>
      <c r="C293" s="2"/>
      <c r="E293" s="2"/>
      <c r="F293" s="104"/>
      <c r="G293" s="1"/>
      <c r="H293" s="5"/>
      <c r="I293" s="5"/>
      <c r="J293" s="5"/>
      <c r="K293" s="5"/>
      <c r="L293" s="5"/>
      <c r="M293" s="5"/>
      <c r="N293" s="5"/>
      <c r="O293" s="5"/>
      <c r="P293" s="2"/>
    </row>
    <row r="294" spans="1:16" ht="15.75" customHeight="1" x14ac:dyDescent="0.3">
      <c r="A294" s="2"/>
      <c r="B294" s="1"/>
      <c r="C294" s="2"/>
      <c r="E294" s="2"/>
      <c r="F294" s="104"/>
      <c r="G294" s="1"/>
      <c r="H294" s="5"/>
      <c r="I294" s="5"/>
      <c r="J294" s="5"/>
      <c r="K294" s="5"/>
      <c r="L294" s="5"/>
      <c r="M294" s="5"/>
      <c r="N294" s="5"/>
      <c r="O294" s="5"/>
      <c r="P294" s="2"/>
    </row>
    <row r="295" spans="1:16" ht="15.75" customHeight="1" x14ac:dyDescent="0.3">
      <c r="A295" s="2"/>
      <c r="B295" s="1"/>
      <c r="C295" s="2"/>
      <c r="E295" s="2"/>
      <c r="F295" s="104"/>
      <c r="G295" s="1"/>
      <c r="H295" s="5"/>
      <c r="I295" s="5"/>
      <c r="J295" s="5"/>
      <c r="K295" s="5"/>
      <c r="L295" s="5"/>
      <c r="M295" s="5"/>
      <c r="N295" s="5"/>
      <c r="O295" s="5"/>
      <c r="P295" s="2"/>
    </row>
    <row r="296" spans="1:16" ht="15.75" customHeight="1" x14ac:dyDescent="0.3">
      <c r="A296" s="2"/>
      <c r="B296" s="1"/>
      <c r="C296" s="2"/>
      <c r="E296" s="2"/>
      <c r="F296" s="104"/>
      <c r="G296" s="1"/>
      <c r="H296" s="5"/>
      <c r="I296" s="5"/>
      <c r="J296" s="5"/>
      <c r="K296" s="5"/>
      <c r="L296" s="5"/>
      <c r="M296" s="5"/>
      <c r="N296" s="5"/>
      <c r="O296" s="5"/>
      <c r="P296" s="2"/>
    </row>
    <row r="297" spans="1:16" ht="15.75" customHeight="1" x14ac:dyDescent="0.3">
      <c r="A297" s="2"/>
      <c r="B297" s="1"/>
      <c r="C297" s="2"/>
      <c r="E297" s="2"/>
      <c r="F297" s="104"/>
      <c r="G297" s="1"/>
      <c r="H297" s="5"/>
      <c r="I297" s="5"/>
      <c r="J297" s="5"/>
      <c r="K297" s="5"/>
      <c r="L297" s="5"/>
      <c r="M297" s="5"/>
      <c r="N297" s="5"/>
      <c r="O297" s="5"/>
      <c r="P297" s="2"/>
    </row>
    <row r="298" spans="1:16" ht="15.75" customHeight="1" x14ac:dyDescent="0.3">
      <c r="A298" s="2"/>
      <c r="B298" s="1"/>
      <c r="C298" s="2"/>
      <c r="E298" s="2"/>
      <c r="F298" s="104"/>
      <c r="G298" s="1"/>
      <c r="H298" s="5"/>
      <c r="I298" s="5"/>
      <c r="J298" s="5"/>
      <c r="K298" s="5"/>
      <c r="L298" s="5"/>
      <c r="M298" s="5"/>
      <c r="N298" s="5"/>
      <c r="O298" s="5"/>
      <c r="P298" s="2"/>
    </row>
    <row r="299" spans="1:16" ht="15.75" customHeight="1" x14ac:dyDescent="0.3">
      <c r="A299" s="2"/>
      <c r="B299" s="1"/>
      <c r="C299" s="2"/>
      <c r="E299" s="2"/>
      <c r="F299" s="104"/>
      <c r="G299" s="1"/>
      <c r="H299" s="5"/>
      <c r="I299" s="5"/>
      <c r="J299" s="5"/>
      <c r="K299" s="5"/>
      <c r="L299" s="5"/>
      <c r="M299" s="5"/>
      <c r="N299" s="5"/>
      <c r="O299" s="5"/>
      <c r="P299" s="2"/>
    </row>
    <row r="300" spans="1:16" ht="15.75" customHeight="1" x14ac:dyDescent="0.3">
      <c r="A300" s="2"/>
      <c r="B300" s="1"/>
      <c r="C300" s="2"/>
      <c r="E300" s="2"/>
      <c r="F300" s="104"/>
      <c r="G300" s="1"/>
      <c r="H300" s="5"/>
      <c r="I300" s="5"/>
      <c r="J300" s="5"/>
      <c r="K300" s="5"/>
      <c r="L300" s="5"/>
      <c r="M300" s="5"/>
      <c r="N300" s="5"/>
      <c r="O300" s="5"/>
      <c r="P300" s="2"/>
    </row>
    <row r="301" spans="1:16" ht="15.75" customHeight="1" x14ac:dyDescent="0.3">
      <c r="A301" s="2"/>
      <c r="B301" s="1"/>
      <c r="C301" s="2"/>
      <c r="E301" s="2"/>
      <c r="F301" s="104"/>
      <c r="G301" s="1"/>
      <c r="H301" s="5"/>
      <c r="I301" s="5"/>
      <c r="J301" s="5"/>
      <c r="K301" s="5"/>
      <c r="L301" s="5"/>
      <c r="M301" s="5"/>
      <c r="N301" s="5"/>
      <c r="O301" s="5"/>
      <c r="P301" s="2"/>
    </row>
    <row r="302" spans="1:16" ht="15.75" customHeight="1" x14ac:dyDescent="0.3">
      <c r="A302" s="2"/>
      <c r="B302" s="1"/>
      <c r="C302" s="2"/>
      <c r="E302" s="2"/>
      <c r="F302" s="104"/>
      <c r="G302" s="1"/>
      <c r="H302" s="5"/>
      <c r="I302" s="5"/>
      <c r="J302" s="5"/>
      <c r="K302" s="5"/>
      <c r="L302" s="5"/>
      <c r="M302" s="5"/>
      <c r="N302" s="5"/>
      <c r="O302" s="5"/>
      <c r="P302" s="2"/>
    </row>
    <row r="303" spans="1:16" ht="15.75" customHeight="1" x14ac:dyDescent="0.3">
      <c r="A303" s="2"/>
      <c r="B303" s="1"/>
      <c r="C303" s="2"/>
      <c r="E303" s="2"/>
      <c r="F303" s="104"/>
      <c r="G303" s="1"/>
      <c r="H303" s="5"/>
      <c r="I303" s="5"/>
      <c r="J303" s="5"/>
      <c r="K303" s="5"/>
      <c r="L303" s="5"/>
      <c r="M303" s="5"/>
      <c r="N303" s="5"/>
      <c r="O303" s="5"/>
      <c r="P303" s="2"/>
    </row>
    <row r="304" spans="1:16" ht="15.75" customHeight="1" x14ac:dyDescent="0.3">
      <c r="A304" s="2"/>
      <c r="B304" s="1"/>
      <c r="C304" s="2"/>
      <c r="E304" s="2"/>
      <c r="F304" s="104"/>
      <c r="G304" s="1"/>
      <c r="H304" s="5"/>
      <c r="I304" s="5"/>
      <c r="J304" s="5"/>
      <c r="K304" s="5"/>
      <c r="L304" s="5"/>
      <c r="M304" s="5"/>
      <c r="N304" s="5"/>
      <c r="O304" s="5"/>
      <c r="P304" s="2"/>
    </row>
    <row r="305" spans="1:16" ht="15.75" customHeight="1" x14ac:dyDescent="0.3">
      <c r="A305" s="2"/>
      <c r="B305" s="1"/>
      <c r="C305" s="2"/>
      <c r="E305" s="2"/>
      <c r="F305" s="104"/>
      <c r="G305" s="1"/>
      <c r="H305" s="5"/>
      <c r="I305" s="5"/>
      <c r="J305" s="5"/>
      <c r="K305" s="5"/>
      <c r="L305" s="5"/>
      <c r="M305" s="5"/>
      <c r="N305" s="5"/>
      <c r="O305" s="5"/>
      <c r="P305" s="2"/>
    </row>
    <row r="306" spans="1:16" ht="15.75" customHeight="1" x14ac:dyDescent="0.3">
      <c r="A306" s="2"/>
      <c r="B306" s="1"/>
      <c r="C306" s="2"/>
      <c r="E306" s="2"/>
      <c r="F306" s="104"/>
      <c r="G306" s="1"/>
      <c r="H306" s="5"/>
      <c r="I306" s="5"/>
      <c r="J306" s="5"/>
      <c r="K306" s="5"/>
      <c r="L306" s="5"/>
      <c r="M306" s="5"/>
      <c r="N306" s="5"/>
      <c r="O306" s="5"/>
      <c r="P306" s="2"/>
    </row>
    <row r="307" spans="1:16" ht="15.75" customHeight="1" x14ac:dyDescent="0.3">
      <c r="A307" s="2"/>
      <c r="B307" s="1"/>
      <c r="C307" s="2"/>
      <c r="E307" s="2"/>
      <c r="F307" s="104"/>
      <c r="G307" s="1"/>
      <c r="H307" s="5"/>
      <c r="I307" s="5"/>
      <c r="J307" s="5"/>
      <c r="K307" s="5"/>
      <c r="L307" s="5"/>
      <c r="M307" s="5"/>
      <c r="N307" s="5"/>
      <c r="O307" s="5"/>
      <c r="P307" s="2"/>
    </row>
    <row r="308" spans="1:16" ht="15.75" customHeight="1" x14ac:dyDescent="0.3">
      <c r="A308" s="2"/>
      <c r="B308" s="1"/>
      <c r="C308" s="2"/>
      <c r="E308" s="2"/>
      <c r="F308" s="104"/>
      <c r="G308" s="1"/>
      <c r="H308" s="5"/>
      <c r="I308" s="5"/>
      <c r="J308" s="5"/>
      <c r="K308" s="5"/>
      <c r="L308" s="5"/>
      <c r="M308" s="5"/>
      <c r="N308" s="5"/>
      <c r="O308" s="5"/>
      <c r="P308" s="2"/>
    </row>
    <row r="309" spans="1:16" ht="15.75" customHeight="1" x14ac:dyDescent="0.3">
      <c r="A309" s="2"/>
      <c r="B309" s="1"/>
      <c r="C309" s="2"/>
      <c r="E309" s="2"/>
      <c r="F309" s="104"/>
      <c r="G309" s="1"/>
      <c r="H309" s="5"/>
      <c r="I309" s="5"/>
      <c r="J309" s="5"/>
      <c r="K309" s="5"/>
      <c r="L309" s="5"/>
      <c r="M309" s="5"/>
      <c r="N309" s="5"/>
      <c r="O309" s="5"/>
      <c r="P309" s="2"/>
    </row>
    <row r="310" spans="1:16" ht="15.75" customHeight="1" x14ac:dyDescent="0.3">
      <c r="A310" s="2"/>
      <c r="B310" s="1"/>
      <c r="C310" s="2"/>
      <c r="E310" s="2"/>
      <c r="F310" s="104"/>
      <c r="G310" s="1"/>
      <c r="H310" s="5"/>
      <c r="I310" s="5"/>
      <c r="J310" s="5"/>
      <c r="K310" s="5"/>
      <c r="L310" s="5"/>
      <c r="M310" s="5"/>
      <c r="N310" s="5"/>
      <c r="O310" s="5"/>
      <c r="P310" s="2"/>
    </row>
    <row r="311" spans="1:16" ht="15.75" customHeight="1" x14ac:dyDescent="0.3">
      <c r="A311" s="2"/>
      <c r="B311" s="1"/>
      <c r="C311" s="2"/>
      <c r="E311" s="2"/>
      <c r="F311" s="104"/>
      <c r="G311" s="1"/>
      <c r="H311" s="5"/>
      <c r="I311" s="5"/>
      <c r="J311" s="5"/>
      <c r="K311" s="5"/>
      <c r="L311" s="5"/>
      <c r="M311" s="5"/>
      <c r="N311" s="5"/>
      <c r="O311" s="5"/>
      <c r="P311" s="2"/>
    </row>
    <row r="312" spans="1:16" ht="15.75" customHeight="1" x14ac:dyDescent="0.3">
      <c r="A312" s="2"/>
      <c r="B312" s="1"/>
      <c r="C312" s="2"/>
      <c r="E312" s="2"/>
      <c r="F312" s="104"/>
      <c r="G312" s="1"/>
      <c r="H312" s="5"/>
      <c r="I312" s="5"/>
      <c r="J312" s="5"/>
      <c r="K312" s="5"/>
      <c r="L312" s="5"/>
      <c r="M312" s="5"/>
      <c r="N312" s="5"/>
      <c r="O312" s="5"/>
      <c r="P312" s="2"/>
    </row>
    <row r="313" spans="1:16" ht="15.75" customHeight="1" x14ac:dyDescent="0.3">
      <c r="A313" s="2"/>
      <c r="B313" s="1"/>
      <c r="C313" s="2"/>
      <c r="E313" s="2"/>
      <c r="F313" s="104"/>
      <c r="G313" s="1"/>
      <c r="H313" s="5"/>
      <c r="I313" s="5"/>
      <c r="J313" s="5"/>
      <c r="K313" s="5"/>
      <c r="L313" s="5"/>
      <c r="M313" s="5"/>
      <c r="N313" s="5"/>
      <c r="O313" s="5"/>
      <c r="P313" s="2"/>
    </row>
    <row r="314" spans="1:16" ht="15.75" customHeight="1" x14ac:dyDescent="0.3">
      <c r="A314" s="2"/>
      <c r="B314" s="1"/>
      <c r="C314" s="2"/>
      <c r="E314" s="2"/>
      <c r="F314" s="104"/>
      <c r="G314" s="1"/>
      <c r="H314" s="5"/>
      <c r="I314" s="5"/>
      <c r="J314" s="5"/>
      <c r="K314" s="5"/>
      <c r="L314" s="5"/>
      <c r="M314" s="5"/>
      <c r="N314" s="5"/>
      <c r="O314" s="5"/>
      <c r="P314" s="2"/>
    </row>
    <row r="315" spans="1:16" ht="15.75" customHeight="1" x14ac:dyDescent="0.3">
      <c r="A315" s="2"/>
      <c r="B315" s="1"/>
      <c r="C315" s="2"/>
      <c r="E315" s="2"/>
      <c r="F315" s="104"/>
      <c r="G315" s="1"/>
      <c r="H315" s="5"/>
      <c r="I315" s="5"/>
      <c r="J315" s="5"/>
      <c r="K315" s="5"/>
      <c r="L315" s="5"/>
      <c r="M315" s="5"/>
      <c r="N315" s="5"/>
      <c r="O315" s="5"/>
      <c r="P315" s="2"/>
    </row>
    <row r="316" spans="1:16" ht="15.75" customHeight="1" x14ac:dyDescent="0.3">
      <c r="A316" s="2"/>
      <c r="B316" s="1"/>
      <c r="C316" s="2"/>
      <c r="E316" s="2"/>
      <c r="F316" s="104"/>
      <c r="G316" s="1"/>
      <c r="H316" s="5"/>
      <c r="I316" s="5"/>
      <c r="J316" s="5"/>
      <c r="K316" s="5"/>
      <c r="L316" s="5"/>
      <c r="M316" s="5"/>
      <c r="N316" s="5"/>
      <c r="O316" s="5"/>
      <c r="P316" s="2"/>
    </row>
    <row r="317" spans="1:16" ht="15.75" customHeight="1" x14ac:dyDescent="0.3">
      <c r="A317" s="2"/>
      <c r="B317" s="1"/>
      <c r="C317" s="2"/>
      <c r="E317" s="2"/>
      <c r="F317" s="104"/>
      <c r="G317" s="1"/>
      <c r="H317" s="5"/>
      <c r="I317" s="5"/>
      <c r="J317" s="5"/>
      <c r="K317" s="5"/>
      <c r="L317" s="5"/>
      <c r="M317" s="5"/>
      <c r="N317" s="5"/>
      <c r="O317" s="5"/>
      <c r="P317" s="2"/>
    </row>
    <row r="318" spans="1:16" ht="15.75" customHeight="1" x14ac:dyDescent="0.3">
      <c r="A318" s="2"/>
      <c r="B318" s="1"/>
      <c r="C318" s="2"/>
      <c r="E318" s="2"/>
      <c r="F318" s="104"/>
      <c r="G318" s="1"/>
      <c r="H318" s="5"/>
      <c r="I318" s="5"/>
      <c r="J318" s="5"/>
      <c r="K318" s="5"/>
      <c r="L318" s="5"/>
      <c r="M318" s="5"/>
      <c r="N318" s="5"/>
      <c r="O318" s="5"/>
      <c r="P318" s="2"/>
    </row>
    <row r="319" spans="1:16" ht="15.75" customHeight="1" x14ac:dyDescent="0.3">
      <c r="A319" s="2"/>
      <c r="B319" s="1"/>
      <c r="C319" s="2"/>
      <c r="E319" s="2"/>
      <c r="F319" s="104"/>
      <c r="G319" s="1"/>
      <c r="H319" s="5"/>
      <c r="I319" s="5"/>
      <c r="J319" s="5"/>
      <c r="K319" s="5"/>
      <c r="L319" s="5"/>
      <c r="M319" s="5"/>
      <c r="N319" s="5"/>
      <c r="O319" s="5"/>
      <c r="P319" s="2"/>
    </row>
    <row r="320" spans="1:16" ht="15.75" customHeight="1" x14ac:dyDescent="0.3">
      <c r="A320" s="2"/>
      <c r="B320" s="1"/>
      <c r="C320" s="2"/>
      <c r="E320" s="2"/>
      <c r="F320" s="104"/>
      <c r="G320" s="1"/>
      <c r="H320" s="5"/>
      <c r="I320" s="5"/>
      <c r="J320" s="5"/>
      <c r="K320" s="5"/>
      <c r="L320" s="5"/>
      <c r="M320" s="5"/>
      <c r="N320" s="5"/>
      <c r="O320" s="5"/>
      <c r="P320" s="2"/>
    </row>
    <row r="321" spans="1:16" ht="15.75" customHeight="1" x14ac:dyDescent="0.3">
      <c r="A321" s="2"/>
      <c r="B321" s="1"/>
      <c r="C321" s="2"/>
      <c r="E321" s="2"/>
      <c r="F321" s="104"/>
      <c r="G321" s="1"/>
      <c r="H321" s="5"/>
      <c r="I321" s="5"/>
      <c r="J321" s="5"/>
      <c r="K321" s="5"/>
      <c r="L321" s="5"/>
      <c r="M321" s="5"/>
      <c r="N321" s="5"/>
      <c r="O321" s="5"/>
      <c r="P321" s="2"/>
    </row>
    <row r="322" spans="1:16" ht="15.75" customHeight="1" x14ac:dyDescent="0.3">
      <c r="A322" s="2"/>
      <c r="B322" s="1"/>
      <c r="C322" s="2"/>
      <c r="E322" s="2"/>
      <c r="F322" s="104"/>
      <c r="G322" s="1"/>
      <c r="H322" s="5"/>
      <c r="I322" s="5"/>
      <c r="J322" s="5"/>
      <c r="K322" s="5"/>
      <c r="L322" s="5"/>
      <c r="M322" s="5"/>
      <c r="N322" s="5"/>
      <c r="O322" s="5"/>
      <c r="P322" s="2"/>
    </row>
    <row r="323" spans="1:16" ht="15.75" customHeight="1" x14ac:dyDescent="0.3">
      <c r="A323" s="2"/>
      <c r="B323" s="1"/>
      <c r="C323" s="2"/>
      <c r="E323" s="2"/>
      <c r="F323" s="104"/>
      <c r="G323" s="1"/>
      <c r="H323" s="5"/>
      <c r="I323" s="5"/>
      <c r="J323" s="5"/>
      <c r="K323" s="5"/>
      <c r="L323" s="5"/>
      <c r="M323" s="5"/>
      <c r="N323" s="5"/>
      <c r="O323" s="5"/>
      <c r="P323" s="2"/>
    </row>
    <row r="324" spans="1:16" ht="15.75" customHeight="1" x14ac:dyDescent="0.3">
      <c r="A324" s="2"/>
      <c r="B324" s="1"/>
      <c r="C324" s="2"/>
      <c r="E324" s="2"/>
      <c r="F324" s="104"/>
      <c r="G324" s="1"/>
      <c r="H324" s="5"/>
      <c r="I324" s="5"/>
      <c r="J324" s="5"/>
      <c r="K324" s="5"/>
      <c r="L324" s="5"/>
      <c r="M324" s="5"/>
      <c r="N324" s="5"/>
      <c r="O324" s="5"/>
      <c r="P324" s="2"/>
    </row>
    <row r="325" spans="1:16" ht="15.75" customHeight="1" x14ac:dyDescent="0.3">
      <c r="A325" s="2"/>
      <c r="B325" s="1"/>
      <c r="C325" s="2"/>
      <c r="E325" s="2"/>
      <c r="F325" s="104"/>
      <c r="G325" s="1"/>
      <c r="H325" s="5"/>
      <c r="I325" s="5"/>
      <c r="J325" s="5"/>
      <c r="K325" s="5"/>
      <c r="L325" s="5"/>
      <c r="M325" s="5"/>
      <c r="N325" s="5"/>
      <c r="O325" s="5"/>
      <c r="P325" s="2"/>
    </row>
    <row r="326" spans="1:16" ht="15.75" customHeight="1" x14ac:dyDescent="0.3">
      <c r="A326" s="2"/>
      <c r="B326" s="1"/>
      <c r="C326" s="2"/>
      <c r="E326" s="2"/>
      <c r="F326" s="104"/>
      <c r="G326" s="1"/>
      <c r="H326" s="5"/>
      <c r="I326" s="5"/>
      <c r="J326" s="5"/>
      <c r="K326" s="5"/>
      <c r="L326" s="5"/>
      <c r="M326" s="5"/>
      <c r="N326" s="5"/>
      <c r="O326" s="5"/>
      <c r="P326" s="2"/>
    </row>
    <row r="327" spans="1:16" ht="15.75" customHeight="1" x14ac:dyDescent="0.3">
      <c r="A327" s="2"/>
      <c r="B327" s="1"/>
      <c r="C327" s="2"/>
      <c r="E327" s="2"/>
      <c r="F327" s="104"/>
      <c r="G327" s="1"/>
      <c r="H327" s="5"/>
      <c r="I327" s="5"/>
      <c r="J327" s="5"/>
      <c r="K327" s="5"/>
      <c r="L327" s="5"/>
      <c r="M327" s="5"/>
      <c r="N327" s="5"/>
      <c r="O327" s="5"/>
      <c r="P327" s="2"/>
    </row>
    <row r="328" spans="1:16" ht="15.75" customHeight="1" x14ac:dyDescent="0.3">
      <c r="A328" s="2"/>
      <c r="B328" s="1"/>
      <c r="C328" s="2"/>
      <c r="E328" s="2"/>
      <c r="F328" s="104"/>
      <c r="G328" s="1"/>
      <c r="H328" s="5"/>
      <c r="I328" s="5"/>
      <c r="J328" s="5"/>
      <c r="K328" s="5"/>
      <c r="L328" s="5"/>
      <c r="M328" s="5"/>
      <c r="N328" s="5"/>
      <c r="O328" s="5"/>
      <c r="P328" s="2"/>
    </row>
    <row r="329" spans="1:16" ht="15.75" customHeight="1" x14ac:dyDescent="0.3">
      <c r="A329" s="2"/>
      <c r="B329" s="1"/>
      <c r="C329" s="2"/>
      <c r="E329" s="2"/>
      <c r="F329" s="104"/>
      <c r="G329" s="1"/>
      <c r="H329" s="5"/>
      <c r="I329" s="5"/>
      <c r="J329" s="5"/>
      <c r="K329" s="5"/>
      <c r="L329" s="5"/>
      <c r="M329" s="5"/>
      <c r="N329" s="5"/>
      <c r="O329" s="5"/>
      <c r="P329" s="2"/>
    </row>
    <row r="330" spans="1:16" ht="15.75" customHeight="1" x14ac:dyDescent="0.3">
      <c r="A330" s="2"/>
      <c r="B330" s="1"/>
      <c r="C330" s="2"/>
      <c r="E330" s="2"/>
      <c r="F330" s="104"/>
      <c r="G330" s="1"/>
      <c r="H330" s="5"/>
      <c r="I330" s="5"/>
      <c r="J330" s="5"/>
      <c r="K330" s="5"/>
      <c r="L330" s="5"/>
      <c r="M330" s="5"/>
      <c r="N330" s="5"/>
      <c r="O330" s="5"/>
      <c r="P330" s="2"/>
    </row>
    <row r="331" spans="1:16" ht="15.75" customHeight="1" x14ac:dyDescent="0.3">
      <c r="A331" s="2"/>
      <c r="B331" s="1"/>
      <c r="C331" s="2"/>
      <c r="E331" s="2"/>
      <c r="F331" s="104"/>
      <c r="G331" s="1"/>
      <c r="H331" s="5"/>
      <c r="I331" s="5"/>
      <c r="J331" s="5"/>
      <c r="K331" s="5"/>
      <c r="L331" s="5"/>
      <c r="M331" s="5"/>
      <c r="N331" s="5"/>
      <c r="O331" s="5"/>
      <c r="P331" s="2"/>
    </row>
    <row r="332" spans="1:16" ht="15.75" customHeight="1" x14ac:dyDescent="0.3">
      <c r="A332" s="2"/>
      <c r="B332" s="1"/>
      <c r="C332" s="2"/>
      <c r="E332" s="2"/>
      <c r="F332" s="104"/>
      <c r="G332" s="1"/>
      <c r="H332" s="5"/>
      <c r="I332" s="5"/>
      <c r="J332" s="5"/>
      <c r="K332" s="5"/>
      <c r="L332" s="5"/>
      <c r="M332" s="5"/>
      <c r="N332" s="5"/>
      <c r="O332" s="5"/>
      <c r="P332" s="2"/>
    </row>
    <row r="333" spans="1:16" ht="15.75" customHeight="1" x14ac:dyDescent="0.3">
      <c r="A333" s="2"/>
      <c r="B333" s="1"/>
      <c r="C333" s="2"/>
      <c r="E333" s="2"/>
      <c r="F333" s="104"/>
      <c r="G333" s="1"/>
      <c r="H333" s="5"/>
      <c r="I333" s="5"/>
      <c r="J333" s="5"/>
      <c r="K333" s="5"/>
      <c r="L333" s="5"/>
      <c r="M333" s="5"/>
      <c r="N333" s="5"/>
      <c r="O333" s="5"/>
      <c r="P333" s="2"/>
    </row>
    <row r="334" spans="1:16" ht="15.75" customHeight="1" x14ac:dyDescent="0.3">
      <c r="A334" s="2"/>
      <c r="B334" s="1"/>
      <c r="C334" s="2"/>
      <c r="E334" s="2"/>
      <c r="F334" s="104"/>
      <c r="G334" s="1"/>
      <c r="H334" s="5"/>
      <c r="I334" s="5"/>
      <c r="J334" s="5"/>
      <c r="K334" s="5"/>
      <c r="L334" s="5"/>
      <c r="M334" s="5"/>
      <c r="N334" s="5"/>
      <c r="O334" s="5"/>
      <c r="P334" s="2"/>
    </row>
    <row r="335" spans="1:16" ht="15.75" customHeight="1" x14ac:dyDescent="0.3">
      <c r="A335" s="2"/>
      <c r="B335" s="1"/>
      <c r="C335" s="2"/>
      <c r="E335" s="2"/>
      <c r="F335" s="104"/>
      <c r="G335" s="1"/>
      <c r="H335" s="5"/>
      <c r="I335" s="5"/>
      <c r="J335" s="5"/>
      <c r="K335" s="5"/>
      <c r="L335" s="5"/>
      <c r="M335" s="5"/>
      <c r="N335" s="5"/>
      <c r="O335" s="5"/>
      <c r="P335" s="2"/>
    </row>
    <row r="336" spans="1:16" ht="15.75" customHeight="1" x14ac:dyDescent="0.3">
      <c r="A336" s="2"/>
      <c r="B336" s="1"/>
      <c r="C336" s="2"/>
      <c r="E336" s="2"/>
      <c r="F336" s="104"/>
      <c r="G336" s="1"/>
      <c r="H336" s="5"/>
      <c r="I336" s="5"/>
      <c r="J336" s="5"/>
      <c r="K336" s="5"/>
      <c r="L336" s="5"/>
      <c r="M336" s="5"/>
      <c r="N336" s="5"/>
      <c r="O336" s="5"/>
      <c r="P336" s="2"/>
    </row>
    <row r="337" spans="1:16" ht="15.75" customHeight="1" x14ac:dyDescent="0.3">
      <c r="A337" s="2"/>
      <c r="B337" s="1"/>
      <c r="C337" s="2"/>
      <c r="E337" s="2"/>
      <c r="F337" s="104"/>
      <c r="G337" s="1"/>
      <c r="H337" s="5"/>
      <c r="I337" s="5"/>
      <c r="J337" s="5"/>
      <c r="K337" s="5"/>
      <c r="L337" s="5"/>
      <c r="M337" s="5"/>
      <c r="N337" s="5"/>
      <c r="O337" s="5"/>
      <c r="P337" s="2"/>
    </row>
    <row r="338" spans="1:16" ht="15.75" customHeight="1" x14ac:dyDescent="0.3">
      <c r="A338" s="2"/>
      <c r="B338" s="1"/>
      <c r="C338" s="2"/>
      <c r="E338" s="2"/>
      <c r="F338" s="104"/>
      <c r="G338" s="1"/>
      <c r="H338" s="5"/>
      <c r="I338" s="5"/>
      <c r="J338" s="5"/>
      <c r="K338" s="5"/>
      <c r="L338" s="5"/>
      <c r="M338" s="5"/>
      <c r="N338" s="5"/>
      <c r="O338" s="5"/>
      <c r="P338" s="2"/>
    </row>
    <row r="339" spans="1:16" ht="15.75" customHeight="1" x14ac:dyDescent="0.3">
      <c r="A339" s="2"/>
      <c r="B339" s="1"/>
      <c r="C339" s="2"/>
      <c r="E339" s="2"/>
      <c r="F339" s="104"/>
      <c r="G339" s="1"/>
      <c r="H339" s="5"/>
      <c r="I339" s="5"/>
      <c r="J339" s="5"/>
      <c r="K339" s="5"/>
      <c r="L339" s="5"/>
      <c r="M339" s="5"/>
      <c r="N339" s="5"/>
      <c r="O339" s="5"/>
      <c r="P339" s="2"/>
    </row>
    <row r="340" spans="1:16" ht="15.75" customHeight="1" x14ac:dyDescent="0.3">
      <c r="A340" s="2"/>
      <c r="B340" s="1"/>
      <c r="C340" s="2"/>
      <c r="E340" s="2"/>
      <c r="F340" s="104"/>
      <c r="G340" s="1"/>
      <c r="H340" s="5"/>
      <c r="I340" s="5"/>
      <c r="J340" s="5"/>
      <c r="K340" s="5"/>
      <c r="L340" s="5"/>
      <c r="M340" s="5"/>
      <c r="N340" s="5"/>
      <c r="O340" s="5"/>
      <c r="P340" s="2"/>
    </row>
    <row r="341" spans="1:16" ht="15.75" customHeight="1" x14ac:dyDescent="0.3">
      <c r="A341" s="2"/>
      <c r="B341" s="1"/>
      <c r="C341" s="2"/>
      <c r="E341" s="2"/>
      <c r="F341" s="104"/>
      <c r="G341" s="1"/>
      <c r="H341" s="5"/>
      <c r="I341" s="5"/>
      <c r="J341" s="5"/>
      <c r="K341" s="5"/>
      <c r="L341" s="5"/>
      <c r="M341" s="5"/>
      <c r="N341" s="5"/>
      <c r="O341" s="5"/>
      <c r="P341" s="2"/>
    </row>
    <row r="342" spans="1:16" ht="15.75" customHeight="1" x14ac:dyDescent="0.3">
      <c r="A342" s="2"/>
      <c r="B342" s="1"/>
      <c r="C342" s="2"/>
      <c r="E342" s="2"/>
      <c r="F342" s="104"/>
      <c r="G342" s="1"/>
      <c r="H342" s="5"/>
      <c r="I342" s="5"/>
      <c r="J342" s="5"/>
      <c r="K342" s="5"/>
      <c r="L342" s="5"/>
      <c r="M342" s="5"/>
      <c r="N342" s="5"/>
      <c r="O342" s="5"/>
      <c r="P342" s="2"/>
    </row>
    <row r="343" spans="1:16" ht="15.75" customHeight="1" x14ac:dyDescent="0.3">
      <c r="A343" s="2"/>
      <c r="B343" s="1"/>
      <c r="C343" s="2"/>
      <c r="E343" s="2"/>
      <c r="F343" s="104"/>
      <c r="G343" s="1"/>
      <c r="H343" s="5"/>
      <c r="I343" s="5"/>
      <c r="J343" s="5"/>
      <c r="K343" s="5"/>
      <c r="L343" s="5"/>
      <c r="M343" s="5"/>
      <c r="N343" s="5"/>
      <c r="O343" s="5"/>
      <c r="P343" s="2"/>
    </row>
    <row r="344" spans="1:16" ht="15.75" customHeight="1" x14ac:dyDescent="0.3">
      <c r="A344" s="2"/>
      <c r="B344" s="1"/>
      <c r="C344" s="2"/>
      <c r="E344" s="2"/>
      <c r="F344" s="104"/>
      <c r="G344" s="1"/>
      <c r="H344" s="5"/>
      <c r="I344" s="5"/>
      <c r="J344" s="5"/>
      <c r="K344" s="5"/>
      <c r="L344" s="5"/>
      <c r="M344" s="5"/>
      <c r="N344" s="5"/>
      <c r="O344" s="5"/>
      <c r="P344" s="2"/>
    </row>
    <row r="345" spans="1:16" ht="15.75" customHeight="1" x14ac:dyDescent="0.3">
      <c r="A345" s="2"/>
      <c r="B345" s="1"/>
      <c r="C345" s="2"/>
      <c r="E345" s="2"/>
      <c r="F345" s="104"/>
      <c r="G345" s="1"/>
      <c r="H345" s="5"/>
      <c r="I345" s="5"/>
      <c r="J345" s="5"/>
      <c r="K345" s="5"/>
      <c r="L345" s="5"/>
      <c r="M345" s="5"/>
      <c r="N345" s="5"/>
      <c r="O345" s="5"/>
      <c r="P345" s="2"/>
    </row>
    <row r="346" spans="1:16" ht="15.75" customHeight="1" x14ac:dyDescent="0.3">
      <c r="A346" s="2"/>
      <c r="B346" s="1"/>
      <c r="C346" s="2"/>
      <c r="E346" s="2"/>
      <c r="F346" s="104"/>
      <c r="G346" s="1"/>
      <c r="H346" s="5"/>
      <c r="I346" s="5"/>
      <c r="J346" s="5"/>
      <c r="K346" s="5"/>
      <c r="L346" s="5"/>
      <c r="M346" s="5"/>
      <c r="N346" s="5"/>
      <c r="O346" s="5"/>
      <c r="P346" s="2"/>
    </row>
    <row r="347" spans="1:16" ht="15.75" customHeight="1" x14ac:dyDescent="0.3">
      <c r="A347" s="2"/>
      <c r="B347" s="1"/>
      <c r="C347" s="2"/>
      <c r="E347" s="2"/>
      <c r="F347" s="104"/>
      <c r="G347" s="1"/>
      <c r="H347" s="5"/>
      <c r="I347" s="5"/>
      <c r="J347" s="5"/>
      <c r="K347" s="5"/>
      <c r="L347" s="5"/>
      <c r="M347" s="5"/>
      <c r="N347" s="5"/>
      <c r="O347" s="5"/>
      <c r="P347" s="2"/>
    </row>
    <row r="348" spans="1:16" ht="15.75" customHeight="1" x14ac:dyDescent="0.3">
      <c r="A348" s="2"/>
      <c r="B348" s="1"/>
      <c r="C348" s="2"/>
      <c r="E348" s="2"/>
      <c r="F348" s="104"/>
      <c r="G348" s="1"/>
      <c r="H348" s="5"/>
      <c r="I348" s="5"/>
      <c r="J348" s="5"/>
      <c r="K348" s="5"/>
      <c r="L348" s="5"/>
      <c r="M348" s="5"/>
      <c r="N348" s="5"/>
      <c r="O348" s="5"/>
      <c r="P348" s="2"/>
    </row>
    <row r="349" spans="1:16" ht="15.75" customHeight="1" x14ac:dyDescent="0.3">
      <c r="A349" s="2"/>
      <c r="B349" s="1"/>
      <c r="C349" s="2"/>
      <c r="E349" s="2"/>
      <c r="F349" s="104"/>
      <c r="G349" s="1"/>
      <c r="H349" s="5"/>
      <c r="I349" s="5"/>
      <c r="J349" s="5"/>
      <c r="K349" s="5"/>
      <c r="L349" s="5"/>
      <c r="M349" s="5"/>
      <c r="N349" s="5"/>
      <c r="O349" s="5"/>
      <c r="P349" s="2"/>
    </row>
    <row r="350" spans="1:16" ht="15.75" customHeight="1" x14ac:dyDescent="0.3">
      <c r="A350" s="2"/>
      <c r="B350" s="1"/>
      <c r="C350" s="2"/>
      <c r="E350" s="2"/>
      <c r="F350" s="104"/>
      <c r="G350" s="1"/>
      <c r="H350" s="5"/>
      <c r="I350" s="5"/>
      <c r="J350" s="5"/>
      <c r="K350" s="5"/>
      <c r="L350" s="5"/>
      <c r="M350" s="5"/>
      <c r="N350" s="5"/>
      <c r="O350" s="5"/>
      <c r="P350" s="2"/>
    </row>
    <row r="351" spans="1:16" ht="15.75" customHeight="1" x14ac:dyDescent="0.3">
      <c r="A351" s="2"/>
      <c r="B351" s="1"/>
      <c r="C351" s="2"/>
      <c r="E351" s="2"/>
      <c r="F351" s="104"/>
      <c r="G351" s="1"/>
      <c r="H351" s="5"/>
      <c r="I351" s="5"/>
      <c r="J351" s="5"/>
      <c r="K351" s="5"/>
      <c r="L351" s="5"/>
      <c r="M351" s="5"/>
      <c r="N351" s="5"/>
      <c r="O351" s="5"/>
      <c r="P351" s="2"/>
    </row>
    <row r="352" spans="1:16" ht="15.75" customHeight="1" x14ac:dyDescent="0.3">
      <c r="A352" s="2"/>
      <c r="B352" s="1"/>
      <c r="C352" s="2"/>
      <c r="E352" s="2"/>
      <c r="F352" s="104"/>
      <c r="G352" s="1"/>
      <c r="H352" s="5"/>
      <c r="I352" s="5"/>
      <c r="J352" s="5"/>
      <c r="K352" s="5"/>
      <c r="L352" s="5"/>
      <c r="M352" s="5"/>
      <c r="N352" s="5"/>
      <c r="O352" s="5"/>
      <c r="P352" s="2"/>
    </row>
    <row r="353" spans="1:16" ht="15.75" customHeight="1" x14ac:dyDescent="0.3">
      <c r="A353" s="2"/>
      <c r="B353" s="1"/>
      <c r="C353" s="2"/>
      <c r="E353" s="2"/>
      <c r="F353" s="104"/>
      <c r="G353" s="1"/>
      <c r="H353" s="5"/>
      <c r="I353" s="5"/>
      <c r="J353" s="5"/>
      <c r="K353" s="5"/>
      <c r="L353" s="5"/>
      <c r="M353" s="5"/>
      <c r="N353" s="5"/>
      <c r="O353" s="5"/>
      <c r="P353" s="2"/>
    </row>
    <row r="354" spans="1:16" ht="15.75" customHeight="1" x14ac:dyDescent="0.3">
      <c r="A354" s="2"/>
      <c r="B354" s="1"/>
      <c r="C354" s="2"/>
      <c r="E354" s="2"/>
      <c r="F354" s="104"/>
      <c r="G354" s="1"/>
      <c r="H354" s="5"/>
      <c r="I354" s="5"/>
      <c r="J354" s="5"/>
      <c r="K354" s="5"/>
      <c r="L354" s="5"/>
      <c r="M354" s="5"/>
      <c r="N354" s="5"/>
      <c r="O354" s="5"/>
      <c r="P354" s="2"/>
    </row>
    <row r="355" spans="1:16" ht="15.75" customHeight="1" x14ac:dyDescent="0.3">
      <c r="A355" s="2"/>
      <c r="B355" s="1"/>
      <c r="C355" s="2"/>
      <c r="E355" s="2"/>
      <c r="F355" s="104"/>
      <c r="G355" s="1"/>
      <c r="H355" s="5"/>
      <c r="I355" s="5"/>
      <c r="J355" s="5"/>
      <c r="K355" s="5"/>
      <c r="L355" s="5"/>
      <c r="M355" s="5"/>
      <c r="N355" s="5"/>
      <c r="O355" s="5"/>
      <c r="P355" s="2"/>
    </row>
    <row r="356" spans="1:16" ht="15.75" customHeight="1" x14ac:dyDescent="0.3">
      <c r="A356" s="2"/>
      <c r="B356" s="1"/>
      <c r="C356" s="2"/>
      <c r="E356" s="2"/>
      <c r="F356" s="104"/>
      <c r="G356" s="1"/>
      <c r="H356" s="5"/>
      <c r="I356" s="5"/>
      <c r="J356" s="5"/>
      <c r="K356" s="5"/>
      <c r="L356" s="5"/>
      <c r="M356" s="5"/>
      <c r="N356" s="5"/>
      <c r="O356" s="5"/>
      <c r="P356" s="2"/>
    </row>
    <row r="357" spans="1:16" ht="15.75" customHeight="1" x14ac:dyDescent="0.3">
      <c r="A357" s="2"/>
      <c r="B357" s="1"/>
      <c r="C357" s="2"/>
      <c r="E357" s="2"/>
      <c r="F357" s="104"/>
      <c r="G357" s="1"/>
      <c r="H357" s="5"/>
      <c r="I357" s="5"/>
      <c r="J357" s="5"/>
      <c r="K357" s="5"/>
      <c r="L357" s="5"/>
      <c r="M357" s="5"/>
      <c r="N357" s="5"/>
      <c r="O357" s="5"/>
      <c r="P357" s="2"/>
    </row>
    <row r="358" spans="1:16" ht="15.75" customHeight="1" x14ac:dyDescent="0.3">
      <c r="A358" s="2"/>
      <c r="B358" s="1"/>
      <c r="C358" s="2"/>
      <c r="E358" s="2"/>
      <c r="F358" s="104"/>
      <c r="G358" s="1"/>
      <c r="H358" s="5"/>
      <c r="I358" s="5"/>
      <c r="J358" s="5"/>
      <c r="K358" s="5"/>
      <c r="L358" s="5"/>
      <c r="M358" s="5"/>
      <c r="N358" s="5"/>
      <c r="O358" s="5"/>
      <c r="P358" s="2"/>
    </row>
    <row r="359" spans="1:16" ht="15.75" customHeight="1" x14ac:dyDescent="0.3">
      <c r="A359" s="2"/>
      <c r="B359" s="1"/>
      <c r="C359" s="2"/>
      <c r="E359" s="2"/>
      <c r="F359" s="104"/>
      <c r="G359" s="1"/>
      <c r="H359" s="5"/>
      <c r="I359" s="5"/>
      <c r="J359" s="5"/>
      <c r="K359" s="5"/>
      <c r="L359" s="5"/>
      <c r="M359" s="5"/>
      <c r="N359" s="5"/>
      <c r="O359" s="5"/>
      <c r="P359" s="2"/>
    </row>
    <row r="360" spans="1:16" ht="15.75" customHeight="1" x14ac:dyDescent="0.3">
      <c r="A360" s="2"/>
      <c r="B360" s="1"/>
      <c r="C360" s="2"/>
      <c r="E360" s="2"/>
      <c r="F360" s="104"/>
      <c r="G360" s="1"/>
      <c r="H360" s="5"/>
      <c r="I360" s="5"/>
      <c r="J360" s="5"/>
      <c r="K360" s="5"/>
      <c r="L360" s="5"/>
      <c r="M360" s="5"/>
      <c r="N360" s="5"/>
      <c r="O360" s="5"/>
      <c r="P360" s="2"/>
    </row>
    <row r="361" spans="1:16" ht="15.75" customHeight="1" x14ac:dyDescent="0.3">
      <c r="A361" s="2"/>
      <c r="B361" s="1"/>
      <c r="C361" s="2"/>
      <c r="E361" s="2"/>
      <c r="F361" s="104"/>
      <c r="G361" s="1"/>
      <c r="H361" s="5"/>
      <c r="I361" s="5"/>
      <c r="J361" s="5"/>
      <c r="K361" s="5"/>
      <c r="L361" s="5"/>
      <c r="M361" s="5"/>
      <c r="N361" s="5"/>
      <c r="O361" s="5"/>
      <c r="P361" s="2"/>
    </row>
    <row r="362" spans="1:16" ht="15.75" customHeight="1" x14ac:dyDescent="0.3">
      <c r="A362" s="2"/>
      <c r="B362" s="1"/>
      <c r="C362" s="2"/>
      <c r="E362" s="2"/>
      <c r="F362" s="104"/>
      <c r="G362" s="1"/>
      <c r="H362" s="5"/>
      <c r="I362" s="5"/>
      <c r="J362" s="5"/>
      <c r="K362" s="5"/>
      <c r="L362" s="5"/>
      <c r="M362" s="5"/>
      <c r="N362" s="5"/>
      <c r="O362" s="5"/>
      <c r="P362" s="2"/>
    </row>
    <row r="363" spans="1:16" ht="15.75" customHeight="1" x14ac:dyDescent="0.3">
      <c r="A363" s="2"/>
      <c r="B363" s="1"/>
      <c r="C363" s="2"/>
      <c r="E363" s="2"/>
      <c r="F363" s="104"/>
      <c r="G363" s="1"/>
      <c r="H363" s="5"/>
      <c r="I363" s="5"/>
      <c r="J363" s="5"/>
      <c r="K363" s="5"/>
      <c r="L363" s="5"/>
      <c r="M363" s="5"/>
      <c r="N363" s="5"/>
      <c r="O363" s="5"/>
      <c r="P363" s="2"/>
    </row>
    <row r="364" spans="1:16" ht="15.75" customHeight="1" x14ac:dyDescent="0.3">
      <c r="A364" s="2"/>
      <c r="B364" s="1"/>
      <c r="C364" s="2"/>
      <c r="E364" s="2"/>
      <c r="F364" s="104"/>
      <c r="G364" s="1"/>
      <c r="H364" s="5"/>
      <c r="I364" s="5"/>
      <c r="J364" s="5"/>
      <c r="K364" s="5"/>
      <c r="L364" s="5"/>
      <c r="M364" s="5"/>
      <c r="N364" s="5"/>
      <c r="O364" s="5"/>
      <c r="P364" s="2"/>
    </row>
    <row r="365" spans="1:16" ht="15.75" customHeight="1" x14ac:dyDescent="0.3">
      <c r="A365" s="2"/>
      <c r="B365" s="1"/>
      <c r="C365" s="2"/>
      <c r="E365" s="2"/>
      <c r="F365" s="104"/>
      <c r="G365" s="1"/>
      <c r="H365" s="5"/>
      <c r="I365" s="5"/>
      <c r="J365" s="5"/>
      <c r="K365" s="5"/>
      <c r="L365" s="5"/>
      <c r="M365" s="5"/>
      <c r="N365" s="5"/>
      <c r="O365" s="5"/>
      <c r="P365" s="2"/>
    </row>
    <row r="366" spans="1:16" ht="15.75" customHeight="1" x14ac:dyDescent="0.3">
      <c r="A366" s="2"/>
      <c r="B366" s="1"/>
      <c r="C366" s="2"/>
      <c r="E366" s="2"/>
      <c r="F366" s="104"/>
      <c r="G366" s="1"/>
      <c r="H366" s="5"/>
      <c r="I366" s="5"/>
      <c r="J366" s="5"/>
      <c r="K366" s="5"/>
      <c r="L366" s="5"/>
      <c r="M366" s="5"/>
      <c r="N366" s="5"/>
      <c r="O366" s="5"/>
      <c r="P366" s="2"/>
    </row>
    <row r="367" spans="1:16" ht="15.75" customHeight="1" x14ac:dyDescent="0.3">
      <c r="A367" s="2"/>
      <c r="B367" s="1"/>
      <c r="C367" s="2"/>
      <c r="E367" s="2"/>
      <c r="F367" s="104"/>
      <c r="G367" s="1"/>
      <c r="H367" s="5"/>
      <c r="I367" s="5"/>
      <c r="J367" s="5"/>
      <c r="K367" s="5"/>
      <c r="L367" s="5"/>
      <c r="M367" s="5"/>
      <c r="N367" s="5"/>
      <c r="O367" s="5"/>
      <c r="P367" s="2"/>
    </row>
    <row r="368" spans="1:16" ht="15.75" customHeight="1" x14ac:dyDescent="0.3">
      <c r="A368" s="2"/>
      <c r="B368" s="1"/>
      <c r="C368" s="2"/>
      <c r="E368" s="2"/>
      <c r="F368" s="104"/>
      <c r="G368" s="1"/>
      <c r="H368" s="5"/>
      <c r="I368" s="5"/>
      <c r="J368" s="5"/>
      <c r="K368" s="5"/>
      <c r="L368" s="5"/>
      <c r="M368" s="5"/>
      <c r="N368" s="5"/>
      <c r="O368" s="5"/>
      <c r="P368" s="2"/>
    </row>
    <row r="369" spans="1:16" ht="15.75" customHeight="1" x14ac:dyDescent="0.3">
      <c r="A369" s="2"/>
      <c r="B369" s="1"/>
      <c r="C369" s="2"/>
      <c r="E369" s="2"/>
      <c r="F369" s="104"/>
      <c r="G369" s="1"/>
      <c r="H369" s="5"/>
      <c r="I369" s="5"/>
      <c r="J369" s="5"/>
      <c r="K369" s="5"/>
      <c r="L369" s="5"/>
      <c r="M369" s="5"/>
      <c r="N369" s="5"/>
      <c r="O369" s="5"/>
      <c r="P369" s="2"/>
    </row>
    <row r="370" spans="1:16" ht="15.75" customHeight="1" x14ac:dyDescent="0.3">
      <c r="A370" s="2"/>
      <c r="B370" s="1"/>
      <c r="C370" s="2"/>
      <c r="E370" s="2"/>
      <c r="F370" s="104"/>
      <c r="G370" s="1"/>
      <c r="H370" s="5"/>
      <c r="I370" s="5"/>
      <c r="J370" s="5"/>
      <c r="K370" s="5"/>
      <c r="L370" s="5"/>
      <c r="M370" s="5"/>
      <c r="N370" s="5"/>
      <c r="O370" s="5"/>
      <c r="P370" s="2"/>
    </row>
    <row r="371" spans="1:16" ht="15.75" customHeight="1" x14ac:dyDescent="0.3">
      <c r="A371" s="2"/>
      <c r="B371" s="1"/>
      <c r="C371" s="2"/>
      <c r="E371" s="2"/>
      <c r="F371" s="104"/>
      <c r="G371" s="1"/>
      <c r="H371" s="5"/>
      <c r="I371" s="5"/>
      <c r="J371" s="5"/>
      <c r="K371" s="5"/>
      <c r="L371" s="5"/>
      <c r="M371" s="5"/>
      <c r="N371" s="5"/>
      <c r="O371" s="5"/>
      <c r="P371" s="2"/>
    </row>
    <row r="372" spans="1:16" ht="15.75" customHeight="1" x14ac:dyDescent="0.3">
      <c r="A372" s="2"/>
      <c r="B372" s="1"/>
      <c r="C372" s="2"/>
      <c r="E372" s="2"/>
      <c r="F372" s="104"/>
      <c r="G372" s="1"/>
      <c r="H372" s="5"/>
      <c r="I372" s="5"/>
      <c r="J372" s="5"/>
      <c r="K372" s="5"/>
      <c r="L372" s="5"/>
      <c r="M372" s="5"/>
      <c r="N372" s="5"/>
      <c r="O372" s="5"/>
      <c r="P372" s="2"/>
    </row>
    <row r="373" spans="1:16" ht="15.75" customHeight="1" x14ac:dyDescent="0.3">
      <c r="A373" s="2"/>
      <c r="B373" s="1"/>
      <c r="C373" s="2"/>
      <c r="E373" s="2"/>
      <c r="F373" s="104"/>
      <c r="G373" s="1"/>
      <c r="H373" s="5"/>
      <c r="I373" s="5"/>
      <c r="J373" s="5"/>
      <c r="K373" s="5"/>
      <c r="L373" s="5"/>
      <c r="M373" s="5"/>
      <c r="N373" s="5"/>
      <c r="O373" s="5"/>
      <c r="P373" s="2"/>
    </row>
    <row r="374" spans="1:16" ht="15.75" customHeight="1" x14ac:dyDescent="0.3">
      <c r="A374" s="2"/>
      <c r="B374" s="1"/>
      <c r="C374" s="2"/>
      <c r="E374" s="2"/>
      <c r="F374" s="104"/>
      <c r="G374" s="1"/>
      <c r="H374" s="5"/>
      <c r="I374" s="5"/>
      <c r="J374" s="5"/>
      <c r="K374" s="5"/>
      <c r="L374" s="5"/>
      <c r="M374" s="5"/>
      <c r="N374" s="5"/>
      <c r="O374" s="5"/>
      <c r="P374" s="2"/>
    </row>
    <row r="375" spans="1:16" ht="15.75" customHeight="1" x14ac:dyDescent="0.3">
      <c r="A375" s="2"/>
      <c r="B375" s="1"/>
      <c r="C375" s="2"/>
      <c r="E375" s="2"/>
      <c r="F375" s="104"/>
      <c r="G375" s="1"/>
      <c r="H375" s="5"/>
      <c r="I375" s="5"/>
      <c r="J375" s="5"/>
      <c r="K375" s="5"/>
      <c r="L375" s="5"/>
      <c r="M375" s="5"/>
      <c r="N375" s="5"/>
      <c r="O375" s="5"/>
      <c r="P375" s="2"/>
    </row>
    <row r="376" spans="1:16" ht="15.75" customHeight="1" x14ac:dyDescent="0.3">
      <c r="A376" s="2"/>
      <c r="B376" s="1"/>
      <c r="C376" s="2"/>
      <c r="E376" s="2"/>
      <c r="F376" s="104"/>
      <c r="G376" s="1"/>
      <c r="H376" s="5"/>
      <c r="I376" s="5"/>
      <c r="J376" s="5"/>
      <c r="K376" s="5"/>
      <c r="L376" s="5"/>
      <c r="M376" s="5"/>
      <c r="N376" s="5"/>
      <c r="O376" s="5"/>
      <c r="P376" s="2"/>
    </row>
    <row r="377" spans="1:16" ht="15.75" customHeight="1" x14ac:dyDescent="0.3">
      <c r="A377" s="2"/>
      <c r="B377" s="1"/>
      <c r="C377" s="2"/>
      <c r="E377" s="2"/>
      <c r="F377" s="104"/>
      <c r="G377" s="1"/>
      <c r="H377" s="5"/>
      <c r="I377" s="5"/>
      <c r="J377" s="5"/>
      <c r="K377" s="5"/>
      <c r="L377" s="5"/>
      <c r="M377" s="5"/>
      <c r="N377" s="5"/>
      <c r="O377" s="5"/>
      <c r="P377" s="2"/>
    </row>
    <row r="378" spans="1:16" ht="15.75" customHeight="1" x14ac:dyDescent="0.3">
      <c r="A378" s="2"/>
      <c r="B378" s="1"/>
      <c r="C378" s="2"/>
      <c r="E378" s="2"/>
      <c r="F378" s="104"/>
      <c r="G378" s="1"/>
      <c r="H378" s="5"/>
      <c r="I378" s="5"/>
      <c r="J378" s="5"/>
      <c r="K378" s="5"/>
      <c r="L378" s="5"/>
      <c r="M378" s="5"/>
      <c r="N378" s="5"/>
      <c r="O378" s="5"/>
      <c r="P378" s="2"/>
    </row>
    <row r="379" spans="1:16" ht="15.75" customHeight="1" x14ac:dyDescent="0.3">
      <c r="A379" s="2"/>
      <c r="B379" s="1"/>
      <c r="C379" s="2"/>
      <c r="E379" s="2"/>
      <c r="F379" s="104"/>
      <c r="G379" s="1"/>
      <c r="H379" s="5"/>
      <c r="I379" s="5"/>
      <c r="J379" s="5"/>
      <c r="K379" s="5"/>
      <c r="L379" s="5"/>
      <c r="M379" s="5"/>
      <c r="N379" s="5"/>
      <c r="O379" s="5"/>
      <c r="P379" s="2"/>
    </row>
    <row r="380" spans="1:16" ht="15.75" customHeight="1" x14ac:dyDescent="0.3">
      <c r="A380" s="2"/>
      <c r="B380" s="1"/>
      <c r="C380" s="2"/>
      <c r="E380" s="2"/>
      <c r="F380" s="104"/>
      <c r="G380" s="1"/>
      <c r="H380" s="5"/>
      <c r="I380" s="5"/>
      <c r="J380" s="5"/>
      <c r="K380" s="5"/>
      <c r="L380" s="5"/>
      <c r="M380" s="5"/>
      <c r="N380" s="5"/>
      <c r="O380" s="5"/>
      <c r="P380" s="2"/>
    </row>
    <row r="381" spans="1:16" ht="15.75" customHeight="1" x14ac:dyDescent="0.3">
      <c r="A381" s="2"/>
      <c r="B381" s="1"/>
      <c r="C381" s="2"/>
      <c r="E381" s="2"/>
      <c r="F381" s="104"/>
      <c r="G381" s="1"/>
      <c r="H381" s="5"/>
      <c r="I381" s="5"/>
      <c r="J381" s="5"/>
      <c r="K381" s="5"/>
      <c r="L381" s="5"/>
      <c r="M381" s="5"/>
      <c r="N381" s="5"/>
      <c r="O381" s="5"/>
      <c r="P381" s="2"/>
    </row>
    <row r="382" spans="1:16" ht="15.75" customHeight="1" x14ac:dyDescent="0.3">
      <c r="A382" s="2"/>
      <c r="B382" s="1"/>
      <c r="C382" s="2"/>
      <c r="E382" s="2"/>
      <c r="F382" s="104"/>
      <c r="G382" s="1"/>
      <c r="H382" s="5"/>
      <c r="I382" s="5"/>
      <c r="J382" s="5"/>
      <c r="K382" s="5"/>
      <c r="L382" s="5"/>
      <c r="M382" s="5"/>
      <c r="N382" s="5"/>
      <c r="O382" s="5"/>
      <c r="P382" s="2"/>
    </row>
    <row r="383" spans="1:16" ht="15.75" customHeight="1" x14ac:dyDescent="0.3">
      <c r="A383" s="2"/>
      <c r="B383" s="1"/>
      <c r="C383" s="2"/>
      <c r="E383" s="2"/>
      <c r="F383" s="104"/>
      <c r="G383" s="1"/>
      <c r="H383" s="5"/>
      <c r="I383" s="5"/>
      <c r="J383" s="5"/>
      <c r="K383" s="5"/>
      <c r="L383" s="5"/>
      <c r="M383" s="5"/>
      <c r="N383" s="5"/>
      <c r="O383" s="5"/>
      <c r="P383" s="2"/>
    </row>
    <row r="384" spans="1:16" ht="15.75" customHeight="1" x14ac:dyDescent="0.3">
      <c r="A384" s="2"/>
      <c r="B384" s="1"/>
      <c r="C384" s="2"/>
      <c r="E384" s="2"/>
      <c r="F384" s="104"/>
      <c r="G384" s="1"/>
      <c r="H384" s="5"/>
      <c r="I384" s="5"/>
      <c r="J384" s="5"/>
      <c r="K384" s="5"/>
      <c r="L384" s="5"/>
      <c r="M384" s="5"/>
      <c r="N384" s="5"/>
      <c r="O384" s="5"/>
      <c r="P384" s="2"/>
    </row>
    <row r="385" spans="1:16" ht="15.75" customHeight="1" x14ac:dyDescent="0.3">
      <c r="A385" s="2"/>
      <c r="B385" s="1"/>
      <c r="C385" s="2"/>
      <c r="E385" s="2"/>
      <c r="F385" s="104"/>
      <c r="G385" s="1"/>
      <c r="H385" s="5"/>
      <c r="I385" s="5"/>
      <c r="J385" s="5"/>
      <c r="K385" s="5"/>
      <c r="L385" s="5"/>
      <c r="M385" s="5"/>
      <c r="N385" s="5"/>
      <c r="O385" s="5"/>
      <c r="P385" s="2"/>
    </row>
    <row r="386" spans="1:16" ht="15.75" customHeight="1" x14ac:dyDescent="0.3">
      <c r="A386" s="2"/>
      <c r="B386" s="1"/>
      <c r="C386" s="2"/>
      <c r="E386" s="2"/>
      <c r="F386" s="104"/>
      <c r="G386" s="1"/>
      <c r="H386" s="5"/>
      <c r="I386" s="5"/>
      <c r="J386" s="5"/>
      <c r="K386" s="5"/>
      <c r="L386" s="5"/>
      <c r="M386" s="5"/>
      <c r="N386" s="5"/>
      <c r="O386" s="5"/>
      <c r="P386" s="2"/>
    </row>
    <row r="387" spans="1:16" ht="15.75" customHeight="1" x14ac:dyDescent="0.3">
      <c r="A387" s="2"/>
      <c r="B387" s="1"/>
      <c r="C387" s="2"/>
      <c r="E387" s="2"/>
      <c r="F387" s="104"/>
      <c r="G387" s="1"/>
      <c r="H387" s="5"/>
      <c r="I387" s="5"/>
      <c r="J387" s="5"/>
      <c r="K387" s="5"/>
      <c r="L387" s="5"/>
      <c r="M387" s="5"/>
      <c r="N387" s="5"/>
      <c r="O387" s="5"/>
      <c r="P387" s="2"/>
    </row>
    <row r="388" spans="1:16" ht="15.75" customHeight="1" x14ac:dyDescent="0.3">
      <c r="A388" s="2"/>
      <c r="B388" s="1"/>
      <c r="C388" s="2"/>
      <c r="E388" s="2"/>
      <c r="F388" s="104"/>
      <c r="G388" s="1"/>
      <c r="H388" s="5"/>
      <c r="I388" s="5"/>
      <c r="J388" s="5"/>
      <c r="K388" s="5"/>
      <c r="L388" s="5"/>
      <c r="M388" s="5"/>
      <c r="N388" s="5"/>
      <c r="O388" s="5"/>
      <c r="P388" s="2"/>
    </row>
    <row r="389" spans="1:16" ht="15.75" customHeight="1" x14ac:dyDescent="0.3">
      <c r="A389" s="2"/>
      <c r="B389" s="1"/>
      <c r="C389" s="2"/>
      <c r="E389" s="2"/>
      <c r="F389" s="104"/>
      <c r="G389" s="1"/>
      <c r="H389" s="5"/>
      <c r="I389" s="5"/>
      <c r="J389" s="5"/>
      <c r="K389" s="5"/>
      <c r="L389" s="5"/>
      <c r="M389" s="5"/>
      <c r="N389" s="5"/>
      <c r="O389" s="5"/>
      <c r="P389" s="2"/>
    </row>
    <row r="390" spans="1:16" ht="15.75" customHeight="1" x14ac:dyDescent="0.3">
      <c r="A390" s="2"/>
      <c r="B390" s="1"/>
      <c r="C390" s="2"/>
      <c r="E390" s="2"/>
      <c r="F390" s="104"/>
      <c r="G390" s="1"/>
      <c r="H390" s="5"/>
      <c r="I390" s="5"/>
      <c r="J390" s="5"/>
      <c r="K390" s="5"/>
      <c r="L390" s="5"/>
      <c r="M390" s="5"/>
      <c r="N390" s="5"/>
      <c r="O390" s="5"/>
      <c r="P390" s="2"/>
    </row>
    <row r="391" spans="1:16" ht="15.75" customHeight="1" x14ac:dyDescent="0.3">
      <c r="A391" s="2"/>
      <c r="B391" s="1"/>
      <c r="C391" s="2"/>
      <c r="E391" s="2"/>
      <c r="F391" s="104"/>
      <c r="G391" s="1"/>
      <c r="H391" s="5"/>
      <c r="I391" s="5"/>
      <c r="J391" s="5"/>
      <c r="K391" s="5"/>
      <c r="L391" s="5"/>
      <c r="M391" s="5"/>
      <c r="N391" s="5"/>
      <c r="O391" s="5"/>
      <c r="P391" s="2"/>
    </row>
    <row r="392" spans="1:16" ht="15.75" customHeight="1" x14ac:dyDescent="0.3">
      <c r="A392" s="2"/>
      <c r="B392" s="1"/>
      <c r="C392" s="2"/>
      <c r="E392" s="2"/>
      <c r="F392" s="104"/>
      <c r="G392" s="1"/>
      <c r="H392" s="5"/>
      <c r="I392" s="5"/>
      <c r="J392" s="5"/>
      <c r="K392" s="5"/>
      <c r="L392" s="5"/>
      <c r="M392" s="5"/>
      <c r="N392" s="5"/>
      <c r="O392" s="5"/>
      <c r="P392" s="2"/>
    </row>
    <row r="393" spans="1:16" ht="15.75" customHeight="1" x14ac:dyDescent="0.3">
      <c r="A393" s="2"/>
      <c r="B393" s="1"/>
      <c r="C393" s="2"/>
      <c r="E393" s="2"/>
      <c r="F393" s="104"/>
      <c r="G393" s="1"/>
      <c r="H393" s="5"/>
      <c r="I393" s="5"/>
      <c r="J393" s="5"/>
      <c r="K393" s="5"/>
      <c r="L393" s="5"/>
      <c r="M393" s="5"/>
      <c r="N393" s="5"/>
      <c r="O393" s="5"/>
      <c r="P393" s="2"/>
    </row>
    <row r="394" spans="1:16" ht="15.75" customHeight="1" x14ac:dyDescent="0.3">
      <c r="A394" s="2"/>
      <c r="B394" s="1"/>
      <c r="C394" s="2"/>
      <c r="E394" s="2"/>
      <c r="F394" s="104"/>
      <c r="G394" s="1"/>
      <c r="H394" s="5"/>
      <c r="I394" s="5"/>
      <c r="J394" s="5"/>
      <c r="K394" s="5"/>
      <c r="L394" s="5"/>
      <c r="M394" s="5"/>
      <c r="N394" s="5"/>
      <c r="O394" s="5"/>
      <c r="P394" s="2"/>
    </row>
    <row r="395" spans="1:16" ht="15.75" customHeight="1" x14ac:dyDescent="0.3">
      <c r="A395" s="2"/>
      <c r="B395" s="1"/>
      <c r="C395" s="2"/>
      <c r="E395" s="2"/>
      <c r="F395" s="104"/>
      <c r="G395" s="1"/>
      <c r="H395" s="5"/>
      <c r="I395" s="5"/>
      <c r="J395" s="5"/>
      <c r="K395" s="5"/>
      <c r="L395" s="5"/>
      <c r="M395" s="5"/>
      <c r="N395" s="5"/>
      <c r="O395" s="5"/>
      <c r="P395" s="2"/>
    </row>
    <row r="396" spans="1:16" ht="15.75" customHeight="1" x14ac:dyDescent="0.3">
      <c r="A396" s="2"/>
      <c r="B396" s="1"/>
      <c r="C396" s="2"/>
      <c r="E396" s="2"/>
      <c r="F396" s="104"/>
      <c r="G396" s="1"/>
      <c r="H396" s="5"/>
      <c r="I396" s="5"/>
      <c r="J396" s="5"/>
      <c r="K396" s="5"/>
      <c r="L396" s="5"/>
      <c r="M396" s="5"/>
      <c r="N396" s="5"/>
      <c r="O396" s="5"/>
      <c r="P396" s="2"/>
    </row>
    <row r="397" spans="1:16" ht="15.75" customHeight="1" x14ac:dyDescent="0.3">
      <c r="A397" s="2"/>
      <c r="B397" s="1"/>
      <c r="C397" s="2"/>
      <c r="E397" s="2"/>
      <c r="F397" s="104"/>
      <c r="G397" s="1"/>
      <c r="H397" s="5"/>
      <c r="I397" s="5"/>
      <c r="J397" s="5"/>
      <c r="K397" s="5"/>
      <c r="L397" s="5"/>
      <c r="M397" s="5"/>
      <c r="N397" s="5"/>
      <c r="O397" s="5"/>
      <c r="P397" s="2"/>
    </row>
    <row r="398" spans="1:16" ht="15.75" customHeight="1" x14ac:dyDescent="0.3">
      <c r="A398" s="2"/>
      <c r="B398" s="1"/>
      <c r="C398" s="2"/>
      <c r="E398" s="2"/>
      <c r="F398" s="104"/>
      <c r="G398" s="1"/>
      <c r="H398" s="5"/>
      <c r="I398" s="5"/>
      <c r="J398" s="5"/>
      <c r="K398" s="5"/>
      <c r="L398" s="5"/>
      <c r="M398" s="5"/>
      <c r="N398" s="5"/>
      <c r="O398" s="5"/>
      <c r="P398" s="2"/>
    </row>
    <row r="399" spans="1:16" ht="15.75" customHeight="1" x14ac:dyDescent="0.3">
      <c r="A399" s="2"/>
      <c r="B399" s="1"/>
      <c r="C399" s="2"/>
      <c r="E399" s="2"/>
      <c r="F399" s="104"/>
      <c r="G399" s="1"/>
      <c r="H399" s="5"/>
      <c r="I399" s="5"/>
      <c r="J399" s="5"/>
      <c r="K399" s="5"/>
      <c r="L399" s="5"/>
      <c r="M399" s="5"/>
      <c r="N399" s="5"/>
      <c r="O399" s="5"/>
      <c r="P399" s="2"/>
    </row>
    <row r="400" spans="1:16" ht="15.75" customHeight="1" x14ac:dyDescent="0.3">
      <c r="A400" s="2"/>
      <c r="B400" s="1"/>
      <c r="C400" s="2"/>
      <c r="E400" s="2"/>
      <c r="F400" s="104"/>
      <c r="G400" s="1"/>
      <c r="H400" s="5"/>
      <c r="I400" s="5"/>
      <c r="J400" s="5"/>
      <c r="K400" s="5"/>
      <c r="L400" s="5"/>
      <c r="M400" s="5"/>
      <c r="N400" s="5"/>
      <c r="O400" s="5"/>
      <c r="P400" s="2"/>
    </row>
    <row r="401" spans="1:16" ht="15.75" customHeight="1" x14ac:dyDescent="0.3">
      <c r="A401" s="2"/>
      <c r="B401" s="1"/>
      <c r="C401" s="2"/>
      <c r="E401" s="2"/>
      <c r="F401" s="104"/>
      <c r="G401" s="1"/>
      <c r="H401" s="5"/>
      <c r="I401" s="5"/>
      <c r="J401" s="5"/>
      <c r="K401" s="5"/>
      <c r="L401" s="5"/>
      <c r="M401" s="5"/>
      <c r="N401" s="5"/>
      <c r="O401" s="5"/>
      <c r="P401" s="2"/>
    </row>
    <row r="402" spans="1:16" ht="15.75" customHeight="1" x14ac:dyDescent="0.3">
      <c r="A402" s="2"/>
      <c r="B402" s="1"/>
      <c r="C402" s="2"/>
      <c r="E402" s="2"/>
      <c r="F402" s="104"/>
      <c r="G402" s="1"/>
      <c r="H402" s="5"/>
      <c r="I402" s="5"/>
      <c r="J402" s="5"/>
      <c r="K402" s="5"/>
      <c r="L402" s="5"/>
      <c r="M402" s="5"/>
      <c r="N402" s="5"/>
      <c r="O402" s="5"/>
      <c r="P402" s="2"/>
    </row>
    <row r="403" spans="1:16" ht="15.75" customHeight="1" x14ac:dyDescent="0.3">
      <c r="A403" s="2"/>
      <c r="B403" s="1"/>
      <c r="C403" s="2"/>
      <c r="E403" s="2"/>
      <c r="F403" s="104"/>
      <c r="G403" s="1"/>
      <c r="H403" s="5"/>
      <c r="I403" s="5"/>
      <c r="J403" s="5"/>
      <c r="K403" s="5"/>
      <c r="L403" s="5"/>
      <c r="M403" s="5"/>
      <c r="N403" s="5"/>
      <c r="O403" s="5"/>
      <c r="P403" s="2"/>
    </row>
    <row r="404" spans="1:16" ht="15.75" customHeight="1" x14ac:dyDescent="0.3">
      <c r="A404" s="2"/>
      <c r="B404" s="1"/>
      <c r="C404" s="2"/>
      <c r="E404" s="2"/>
      <c r="F404" s="104"/>
      <c r="G404" s="1"/>
      <c r="H404" s="5"/>
      <c r="I404" s="5"/>
      <c r="J404" s="5"/>
      <c r="K404" s="5"/>
      <c r="L404" s="5"/>
      <c r="M404" s="5"/>
      <c r="N404" s="5"/>
      <c r="O404" s="5"/>
      <c r="P404" s="2"/>
    </row>
    <row r="405" spans="1:16" ht="15.75" customHeight="1" x14ac:dyDescent="0.3">
      <c r="A405" s="2"/>
      <c r="B405" s="1"/>
      <c r="C405" s="2"/>
      <c r="E405" s="2"/>
      <c r="F405" s="104"/>
      <c r="G405" s="1"/>
      <c r="H405" s="5"/>
      <c r="I405" s="5"/>
      <c r="J405" s="5"/>
      <c r="K405" s="5"/>
      <c r="L405" s="5"/>
      <c r="M405" s="5"/>
      <c r="N405" s="5"/>
      <c r="O405" s="5"/>
      <c r="P405" s="2"/>
    </row>
    <row r="406" spans="1:16" ht="15.75" customHeight="1" x14ac:dyDescent="0.3">
      <c r="A406" s="2"/>
      <c r="B406" s="1"/>
      <c r="C406" s="2"/>
      <c r="E406" s="2"/>
      <c r="F406" s="104"/>
      <c r="G406" s="1"/>
      <c r="H406" s="5"/>
      <c r="I406" s="5"/>
      <c r="J406" s="5"/>
      <c r="K406" s="5"/>
      <c r="L406" s="5"/>
      <c r="M406" s="5"/>
      <c r="N406" s="5"/>
      <c r="O406" s="5"/>
      <c r="P406" s="2"/>
    </row>
    <row r="407" spans="1:16" ht="15.75" customHeight="1" x14ac:dyDescent="0.3">
      <c r="A407" s="2"/>
      <c r="B407" s="1"/>
      <c r="C407" s="2"/>
      <c r="E407" s="2"/>
      <c r="F407" s="104"/>
      <c r="G407" s="1"/>
      <c r="H407" s="5"/>
      <c r="I407" s="5"/>
      <c r="J407" s="5"/>
      <c r="K407" s="5"/>
      <c r="L407" s="5"/>
      <c r="M407" s="5"/>
      <c r="N407" s="5"/>
      <c r="O407" s="5"/>
      <c r="P407" s="2"/>
    </row>
    <row r="408" spans="1:16" ht="15.75" customHeight="1" x14ac:dyDescent="0.3">
      <c r="A408" s="2"/>
      <c r="B408" s="1"/>
      <c r="C408" s="2"/>
      <c r="E408" s="2"/>
      <c r="F408" s="104"/>
      <c r="G408" s="1"/>
      <c r="H408" s="5"/>
      <c r="I408" s="5"/>
      <c r="J408" s="5"/>
      <c r="K408" s="5"/>
      <c r="L408" s="5"/>
      <c r="M408" s="5"/>
      <c r="N408" s="5"/>
      <c r="O408" s="5"/>
      <c r="P408" s="2"/>
    </row>
    <row r="409" spans="1:16" ht="15.75" customHeight="1" x14ac:dyDescent="0.3">
      <c r="A409" s="2"/>
      <c r="B409" s="1"/>
      <c r="C409" s="2"/>
      <c r="E409" s="2"/>
      <c r="F409" s="104"/>
      <c r="G409" s="1"/>
      <c r="H409" s="5"/>
      <c r="I409" s="5"/>
      <c r="J409" s="5"/>
      <c r="K409" s="5"/>
      <c r="L409" s="5"/>
      <c r="M409" s="5"/>
      <c r="N409" s="5"/>
      <c r="O409" s="5"/>
      <c r="P409" s="2"/>
    </row>
    <row r="410" spans="1:16" ht="15.75" customHeight="1" x14ac:dyDescent="0.3">
      <c r="A410" s="2"/>
      <c r="B410" s="1"/>
      <c r="C410" s="2"/>
      <c r="E410" s="2"/>
      <c r="F410" s="104"/>
      <c r="G410" s="1"/>
      <c r="H410" s="5"/>
      <c r="I410" s="5"/>
      <c r="J410" s="5"/>
      <c r="K410" s="5"/>
      <c r="L410" s="5"/>
      <c r="M410" s="5"/>
      <c r="N410" s="5"/>
      <c r="O410" s="5"/>
      <c r="P410" s="2"/>
    </row>
    <row r="411" spans="1:16" ht="15.75" customHeight="1" x14ac:dyDescent="0.3">
      <c r="A411" s="2"/>
      <c r="B411" s="1"/>
      <c r="C411" s="2"/>
      <c r="E411" s="2"/>
      <c r="F411" s="104"/>
      <c r="G411" s="1"/>
      <c r="H411" s="5"/>
      <c r="I411" s="5"/>
      <c r="J411" s="5"/>
      <c r="K411" s="5"/>
      <c r="L411" s="5"/>
      <c r="M411" s="5"/>
      <c r="N411" s="5"/>
      <c r="O411" s="5"/>
      <c r="P411" s="2"/>
    </row>
    <row r="412" spans="1:16" ht="15.75" customHeight="1" x14ac:dyDescent="0.3">
      <c r="A412" s="2"/>
      <c r="B412" s="1"/>
      <c r="C412" s="2"/>
      <c r="E412" s="2"/>
      <c r="F412" s="104"/>
      <c r="G412" s="1"/>
      <c r="H412" s="5"/>
      <c r="I412" s="5"/>
      <c r="J412" s="5"/>
      <c r="K412" s="5"/>
      <c r="L412" s="5"/>
      <c r="M412" s="5"/>
      <c r="N412" s="5"/>
      <c r="O412" s="5"/>
      <c r="P412" s="2"/>
    </row>
    <row r="413" spans="1:16" ht="15.75" customHeight="1" x14ac:dyDescent="0.3">
      <c r="A413" s="2"/>
      <c r="B413" s="1"/>
      <c r="C413" s="2"/>
      <c r="E413" s="2"/>
      <c r="F413" s="104"/>
      <c r="G413" s="1"/>
      <c r="H413" s="5"/>
      <c r="I413" s="5"/>
      <c r="J413" s="5"/>
      <c r="K413" s="5"/>
      <c r="L413" s="5"/>
      <c r="M413" s="5"/>
      <c r="N413" s="5"/>
      <c r="O413" s="5"/>
      <c r="P413" s="2"/>
    </row>
    <row r="414" spans="1:16" ht="15.75" customHeight="1" x14ac:dyDescent="0.3">
      <c r="A414" s="2"/>
      <c r="B414" s="1"/>
      <c r="C414" s="2"/>
      <c r="E414" s="2"/>
      <c r="F414" s="104"/>
      <c r="G414" s="1"/>
      <c r="H414" s="5"/>
      <c r="I414" s="5"/>
      <c r="J414" s="5"/>
      <c r="K414" s="5"/>
      <c r="L414" s="5"/>
      <c r="M414" s="5"/>
      <c r="N414" s="5"/>
      <c r="O414" s="5"/>
      <c r="P414" s="2"/>
    </row>
    <row r="415" spans="1:16" ht="15.75" customHeight="1" x14ac:dyDescent="0.3">
      <c r="A415" s="2"/>
      <c r="B415" s="1"/>
      <c r="C415" s="2"/>
      <c r="E415" s="2"/>
      <c r="F415" s="104"/>
      <c r="G415" s="1"/>
      <c r="H415" s="5"/>
      <c r="I415" s="5"/>
      <c r="J415" s="5"/>
      <c r="K415" s="5"/>
      <c r="L415" s="5"/>
      <c r="M415" s="5"/>
      <c r="N415" s="5"/>
      <c r="O415" s="5"/>
      <c r="P415" s="2"/>
    </row>
    <row r="416" spans="1:16" ht="15.75" customHeight="1" x14ac:dyDescent="0.3">
      <c r="A416" s="2"/>
      <c r="B416" s="1"/>
      <c r="C416" s="2"/>
      <c r="E416" s="2"/>
      <c r="F416" s="104"/>
      <c r="G416" s="1"/>
      <c r="H416" s="5"/>
      <c r="I416" s="5"/>
      <c r="J416" s="5"/>
      <c r="K416" s="5"/>
      <c r="L416" s="5"/>
      <c r="M416" s="5"/>
      <c r="N416" s="5"/>
      <c r="O416" s="5"/>
      <c r="P416" s="2"/>
    </row>
    <row r="417" spans="1:16" ht="15.75" customHeight="1" x14ac:dyDescent="0.3">
      <c r="A417" s="2"/>
      <c r="B417" s="1"/>
      <c r="C417" s="2"/>
      <c r="E417" s="2"/>
      <c r="F417" s="104"/>
      <c r="G417" s="1"/>
      <c r="H417" s="5"/>
      <c r="I417" s="5"/>
      <c r="J417" s="5"/>
      <c r="K417" s="5"/>
      <c r="L417" s="5"/>
      <c r="M417" s="5"/>
      <c r="N417" s="5"/>
      <c r="O417" s="5"/>
      <c r="P417" s="2"/>
    </row>
    <row r="418" spans="1:16" ht="15.75" customHeight="1" x14ac:dyDescent="0.3">
      <c r="A418" s="2"/>
      <c r="B418" s="1"/>
      <c r="C418" s="2"/>
      <c r="E418" s="2"/>
      <c r="F418" s="104"/>
      <c r="G418" s="1"/>
      <c r="H418" s="5"/>
      <c r="I418" s="5"/>
      <c r="J418" s="5"/>
      <c r="K418" s="5"/>
      <c r="L418" s="5"/>
      <c r="M418" s="5"/>
      <c r="N418" s="5"/>
      <c r="O418" s="5"/>
      <c r="P418" s="2"/>
    </row>
    <row r="419" spans="1:16" ht="15.75" customHeight="1" x14ac:dyDescent="0.3">
      <c r="A419" s="2"/>
      <c r="B419" s="1"/>
      <c r="C419" s="2"/>
      <c r="E419" s="2"/>
      <c r="F419" s="104"/>
      <c r="G419" s="1"/>
      <c r="H419" s="5"/>
      <c r="I419" s="5"/>
      <c r="J419" s="5"/>
      <c r="K419" s="5"/>
      <c r="L419" s="5"/>
      <c r="M419" s="5"/>
      <c r="N419" s="5"/>
      <c r="O419" s="5"/>
      <c r="P419" s="2"/>
    </row>
    <row r="420" spans="1:16" ht="15.75" customHeight="1" x14ac:dyDescent="0.3">
      <c r="A420" s="2"/>
      <c r="B420" s="1"/>
      <c r="C420" s="2"/>
      <c r="E420" s="2"/>
      <c r="F420" s="104"/>
      <c r="G420" s="1"/>
      <c r="H420" s="5"/>
      <c r="I420" s="5"/>
      <c r="J420" s="5"/>
      <c r="K420" s="5"/>
      <c r="L420" s="5"/>
      <c r="M420" s="5"/>
      <c r="N420" s="5"/>
      <c r="O420" s="5"/>
      <c r="P420" s="2"/>
    </row>
    <row r="421" spans="1:16" ht="15.75" customHeight="1" x14ac:dyDescent="0.3">
      <c r="A421" s="2"/>
      <c r="B421" s="1"/>
      <c r="C421" s="2"/>
      <c r="E421" s="2"/>
      <c r="F421" s="104"/>
      <c r="G421" s="1"/>
      <c r="H421" s="5"/>
      <c r="I421" s="5"/>
      <c r="J421" s="5"/>
      <c r="K421" s="5"/>
      <c r="L421" s="5"/>
      <c r="M421" s="5"/>
      <c r="N421" s="5"/>
      <c r="O421" s="5"/>
      <c r="P421" s="2"/>
    </row>
    <row r="422" spans="1:16" ht="15.75" customHeight="1" x14ac:dyDescent="0.3">
      <c r="A422" s="2"/>
      <c r="B422" s="1"/>
      <c r="C422" s="2"/>
      <c r="E422" s="2"/>
      <c r="F422" s="104"/>
      <c r="G422" s="1"/>
      <c r="H422" s="5"/>
      <c r="I422" s="5"/>
      <c r="J422" s="5"/>
      <c r="K422" s="5"/>
      <c r="L422" s="5"/>
      <c r="M422" s="5"/>
      <c r="N422" s="5"/>
      <c r="O422" s="5"/>
      <c r="P422" s="2"/>
    </row>
    <row r="423" spans="1:16" ht="15.75" customHeight="1" x14ac:dyDescent="0.3">
      <c r="A423" s="2"/>
      <c r="B423" s="1"/>
      <c r="C423" s="2"/>
      <c r="E423" s="2"/>
      <c r="F423" s="104"/>
      <c r="G423" s="1"/>
      <c r="H423" s="5"/>
      <c r="I423" s="5"/>
      <c r="J423" s="5"/>
      <c r="K423" s="5"/>
      <c r="L423" s="5"/>
      <c r="M423" s="5"/>
      <c r="N423" s="5"/>
      <c r="O423" s="5"/>
      <c r="P423" s="2"/>
    </row>
    <row r="424" spans="1:16" ht="15.75" customHeight="1" x14ac:dyDescent="0.3">
      <c r="A424" s="2"/>
      <c r="B424" s="1"/>
      <c r="C424" s="2"/>
      <c r="E424" s="2"/>
      <c r="F424" s="104"/>
      <c r="G424" s="1"/>
      <c r="H424" s="5"/>
      <c r="I424" s="5"/>
      <c r="J424" s="5"/>
      <c r="K424" s="5"/>
      <c r="L424" s="5"/>
      <c r="M424" s="5"/>
      <c r="N424" s="5"/>
      <c r="O424" s="5"/>
      <c r="P424" s="2"/>
    </row>
    <row r="425" spans="1:16" ht="15.75" customHeight="1" x14ac:dyDescent="0.3">
      <c r="A425" s="2"/>
      <c r="B425" s="1"/>
      <c r="C425" s="2"/>
      <c r="E425" s="2"/>
      <c r="F425" s="104"/>
      <c r="G425" s="1"/>
      <c r="H425" s="5"/>
      <c r="I425" s="5"/>
      <c r="J425" s="5"/>
      <c r="K425" s="5"/>
      <c r="L425" s="5"/>
      <c r="M425" s="5"/>
      <c r="N425" s="5"/>
      <c r="O425" s="5"/>
      <c r="P425" s="2"/>
    </row>
    <row r="426" spans="1:16" ht="15.75" customHeight="1" x14ac:dyDescent="0.3">
      <c r="A426" s="2"/>
      <c r="B426" s="1"/>
      <c r="C426" s="2"/>
      <c r="E426" s="2"/>
      <c r="F426" s="104"/>
      <c r="G426" s="1"/>
      <c r="H426" s="5"/>
      <c r="I426" s="5"/>
      <c r="J426" s="5"/>
      <c r="K426" s="5"/>
      <c r="L426" s="5"/>
      <c r="M426" s="5"/>
      <c r="N426" s="5"/>
      <c r="O426" s="5"/>
      <c r="P426" s="2"/>
    </row>
    <row r="427" spans="1:16" ht="15.75" customHeight="1" x14ac:dyDescent="0.3">
      <c r="A427" s="2"/>
      <c r="B427" s="1"/>
      <c r="C427" s="2"/>
      <c r="E427" s="2"/>
      <c r="F427" s="104"/>
      <c r="G427" s="1"/>
      <c r="H427" s="5"/>
      <c r="I427" s="5"/>
      <c r="J427" s="5"/>
      <c r="K427" s="5"/>
      <c r="L427" s="5"/>
      <c r="M427" s="5"/>
      <c r="N427" s="5"/>
      <c r="O427" s="5"/>
      <c r="P427" s="2"/>
    </row>
    <row r="428" spans="1:16" ht="15.75" customHeight="1" x14ac:dyDescent="0.3">
      <c r="A428" s="2"/>
      <c r="B428" s="1"/>
      <c r="C428" s="2"/>
      <c r="E428" s="2"/>
      <c r="F428" s="104"/>
      <c r="G428" s="1"/>
      <c r="H428" s="5"/>
      <c r="I428" s="5"/>
      <c r="J428" s="5"/>
      <c r="K428" s="5"/>
      <c r="L428" s="5"/>
      <c r="M428" s="5"/>
      <c r="N428" s="5"/>
      <c r="O428" s="5"/>
      <c r="P428" s="2"/>
    </row>
    <row r="429" spans="1:16" ht="15.75" customHeight="1" x14ac:dyDescent="0.3">
      <c r="A429" s="2"/>
      <c r="B429" s="1"/>
      <c r="C429" s="2"/>
      <c r="E429" s="2"/>
      <c r="F429" s="104"/>
      <c r="G429" s="1"/>
      <c r="H429" s="5"/>
      <c r="I429" s="5"/>
      <c r="J429" s="5"/>
      <c r="K429" s="5"/>
      <c r="L429" s="5"/>
      <c r="M429" s="5"/>
      <c r="N429" s="5"/>
      <c r="O429" s="5"/>
      <c r="P429" s="2"/>
    </row>
    <row r="430" spans="1:16" ht="15.75" customHeight="1" x14ac:dyDescent="0.3">
      <c r="A430" s="2"/>
      <c r="B430" s="1"/>
      <c r="C430" s="2"/>
      <c r="E430" s="2"/>
      <c r="F430" s="104"/>
      <c r="G430" s="1"/>
      <c r="H430" s="5"/>
      <c r="I430" s="5"/>
      <c r="J430" s="5"/>
      <c r="K430" s="5"/>
      <c r="L430" s="5"/>
      <c r="M430" s="5"/>
      <c r="N430" s="5"/>
      <c r="O430" s="5"/>
      <c r="P430" s="2"/>
    </row>
    <row r="431" spans="1:16" ht="15.75" customHeight="1" x14ac:dyDescent="0.3">
      <c r="A431" s="2"/>
      <c r="B431" s="1"/>
      <c r="C431" s="2"/>
      <c r="E431" s="2"/>
      <c r="F431" s="104"/>
      <c r="G431" s="1"/>
      <c r="H431" s="5"/>
      <c r="I431" s="5"/>
      <c r="J431" s="5"/>
      <c r="K431" s="5"/>
      <c r="L431" s="5"/>
      <c r="M431" s="5"/>
      <c r="N431" s="5"/>
      <c r="O431" s="5"/>
      <c r="P431" s="2"/>
    </row>
    <row r="432" spans="1:16" ht="15.75" customHeight="1" x14ac:dyDescent="0.3">
      <c r="A432" s="2"/>
      <c r="B432" s="1"/>
      <c r="C432" s="2"/>
      <c r="E432" s="2"/>
      <c r="F432" s="104"/>
      <c r="G432" s="1"/>
      <c r="H432" s="5"/>
      <c r="I432" s="5"/>
      <c r="J432" s="5"/>
      <c r="K432" s="5"/>
      <c r="L432" s="5"/>
      <c r="M432" s="5"/>
      <c r="N432" s="5"/>
      <c r="O432" s="5"/>
      <c r="P432" s="2"/>
    </row>
    <row r="433" spans="1:16" ht="15.75" customHeight="1" x14ac:dyDescent="0.3">
      <c r="A433" s="2"/>
      <c r="B433" s="1"/>
      <c r="C433" s="2"/>
      <c r="E433" s="2"/>
      <c r="F433" s="104"/>
      <c r="G433" s="1"/>
      <c r="H433" s="5"/>
      <c r="I433" s="5"/>
      <c r="J433" s="5"/>
      <c r="K433" s="5"/>
      <c r="L433" s="5"/>
      <c r="M433" s="5"/>
      <c r="N433" s="5"/>
      <c r="O433" s="5"/>
      <c r="P433" s="2"/>
    </row>
    <row r="434" spans="1:16" ht="15.75" customHeight="1" x14ac:dyDescent="0.3">
      <c r="A434" s="2"/>
      <c r="B434" s="1"/>
      <c r="C434" s="2"/>
      <c r="E434" s="2"/>
      <c r="F434" s="104"/>
      <c r="G434" s="1"/>
      <c r="H434" s="5"/>
      <c r="I434" s="5"/>
      <c r="J434" s="5"/>
      <c r="K434" s="5"/>
      <c r="L434" s="5"/>
      <c r="M434" s="5"/>
      <c r="N434" s="5"/>
      <c r="O434" s="5"/>
      <c r="P434" s="2"/>
    </row>
    <row r="435" spans="1:16" ht="15.75" customHeight="1" x14ac:dyDescent="0.3">
      <c r="A435" s="2"/>
      <c r="B435" s="1"/>
      <c r="C435" s="2"/>
      <c r="E435" s="2"/>
      <c r="F435" s="104"/>
      <c r="G435" s="1"/>
      <c r="H435" s="5"/>
      <c r="I435" s="5"/>
      <c r="J435" s="5"/>
      <c r="K435" s="5"/>
      <c r="L435" s="5"/>
      <c r="M435" s="5"/>
      <c r="N435" s="5"/>
      <c r="O435" s="5"/>
      <c r="P435" s="2"/>
    </row>
    <row r="436" spans="1:16" ht="15.75" customHeight="1" x14ac:dyDescent="0.3">
      <c r="A436" s="2"/>
      <c r="B436" s="1"/>
      <c r="C436" s="2"/>
      <c r="E436" s="2"/>
      <c r="F436" s="104"/>
      <c r="G436" s="1"/>
      <c r="H436" s="5"/>
      <c r="I436" s="5"/>
      <c r="J436" s="5"/>
      <c r="K436" s="5"/>
      <c r="L436" s="5"/>
      <c r="M436" s="5"/>
      <c r="N436" s="5"/>
      <c r="O436" s="5"/>
      <c r="P436" s="2"/>
    </row>
    <row r="437" spans="1:16" ht="15.75" customHeight="1" x14ac:dyDescent="0.3">
      <c r="A437" s="2"/>
      <c r="B437" s="1"/>
      <c r="C437" s="2"/>
      <c r="E437" s="2"/>
      <c r="F437" s="104"/>
      <c r="G437" s="1"/>
      <c r="H437" s="5"/>
      <c r="I437" s="5"/>
      <c r="J437" s="5"/>
      <c r="K437" s="5"/>
      <c r="L437" s="5"/>
      <c r="M437" s="5"/>
      <c r="N437" s="5"/>
      <c r="O437" s="5"/>
      <c r="P437" s="2"/>
    </row>
    <row r="438" spans="1:16" ht="15.75" customHeight="1" x14ac:dyDescent="0.3">
      <c r="A438" s="2"/>
      <c r="B438" s="1"/>
      <c r="C438" s="2"/>
      <c r="E438" s="2"/>
      <c r="F438" s="104"/>
      <c r="G438" s="1"/>
      <c r="H438" s="5"/>
      <c r="I438" s="5"/>
      <c r="J438" s="5"/>
      <c r="K438" s="5"/>
      <c r="L438" s="5"/>
      <c r="M438" s="5"/>
      <c r="N438" s="5"/>
      <c r="O438" s="5"/>
      <c r="P438" s="2"/>
    </row>
    <row r="439" spans="1:16" ht="15.75" customHeight="1" x14ac:dyDescent="0.3">
      <c r="A439" s="2"/>
      <c r="B439" s="1"/>
      <c r="C439" s="2"/>
      <c r="E439" s="2"/>
      <c r="F439" s="104"/>
      <c r="G439" s="1"/>
      <c r="H439" s="5"/>
      <c r="I439" s="5"/>
      <c r="J439" s="5"/>
      <c r="K439" s="5"/>
      <c r="L439" s="5"/>
      <c r="M439" s="5"/>
      <c r="N439" s="5"/>
      <c r="O439" s="5"/>
      <c r="P439" s="2"/>
    </row>
    <row r="440" spans="1:16" ht="15.75" customHeight="1" x14ac:dyDescent="0.3">
      <c r="A440" s="2"/>
      <c r="B440" s="1"/>
      <c r="C440" s="2"/>
      <c r="E440" s="2"/>
      <c r="F440" s="104"/>
      <c r="G440" s="1"/>
      <c r="H440" s="5"/>
      <c r="I440" s="5"/>
      <c r="J440" s="5"/>
      <c r="K440" s="5"/>
      <c r="L440" s="5"/>
      <c r="M440" s="5"/>
      <c r="N440" s="5"/>
      <c r="O440" s="5"/>
      <c r="P440" s="2"/>
    </row>
    <row r="441" spans="1:16" ht="15.75" customHeight="1" x14ac:dyDescent="0.3">
      <c r="A441" s="2"/>
      <c r="B441" s="1"/>
      <c r="C441" s="2"/>
      <c r="E441" s="2"/>
      <c r="F441" s="104"/>
      <c r="G441" s="1"/>
      <c r="H441" s="5"/>
      <c r="I441" s="5"/>
      <c r="J441" s="5"/>
      <c r="K441" s="5"/>
      <c r="L441" s="5"/>
      <c r="M441" s="5"/>
      <c r="N441" s="5"/>
      <c r="O441" s="5"/>
      <c r="P441" s="2"/>
    </row>
    <row r="442" spans="1:16" ht="15.75" customHeight="1" x14ac:dyDescent="0.3">
      <c r="A442" s="2"/>
      <c r="B442" s="1"/>
      <c r="C442" s="2"/>
      <c r="E442" s="2"/>
      <c r="F442" s="104"/>
      <c r="G442" s="1"/>
      <c r="H442" s="5"/>
      <c r="I442" s="5"/>
      <c r="J442" s="5"/>
      <c r="K442" s="5"/>
      <c r="L442" s="5"/>
      <c r="M442" s="5"/>
      <c r="N442" s="5"/>
      <c r="O442" s="5"/>
      <c r="P442" s="2"/>
    </row>
    <row r="443" spans="1:16" ht="15.75" customHeight="1" x14ac:dyDescent="0.3">
      <c r="A443" s="2"/>
      <c r="B443" s="1"/>
      <c r="C443" s="2"/>
      <c r="E443" s="2"/>
      <c r="F443" s="104"/>
      <c r="G443" s="1"/>
      <c r="H443" s="5"/>
      <c r="I443" s="5"/>
      <c r="J443" s="5"/>
      <c r="K443" s="5"/>
      <c r="L443" s="5"/>
      <c r="M443" s="5"/>
      <c r="N443" s="5"/>
      <c r="O443" s="5"/>
      <c r="P443" s="2"/>
    </row>
    <row r="444" spans="1:16" ht="15.75" customHeight="1" x14ac:dyDescent="0.3">
      <c r="A444" s="2"/>
      <c r="B444" s="1"/>
      <c r="C444" s="2"/>
      <c r="E444" s="2"/>
      <c r="F444" s="104"/>
      <c r="G444" s="1"/>
      <c r="H444" s="5"/>
      <c r="I444" s="5"/>
      <c r="J444" s="5"/>
      <c r="K444" s="5"/>
      <c r="L444" s="5"/>
      <c r="M444" s="5"/>
      <c r="N444" s="5"/>
      <c r="O444" s="5"/>
      <c r="P444" s="2"/>
    </row>
    <row r="445" spans="1:16" ht="15.75" customHeight="1" x14ac:dyDescent="0.3">
      <c r="A445" s="2"/>
      <c r="B445" s="1"/>
      <c r="C445" s="2"/>
      <c r="E445" s="2"/>
      <c r="F445" s="104"/>
      <c r="G445" s="1"/>
      <c r="H445" s="5"/>
      <c r="I445" s="5"/>
      <c r="J445" s="5"/>
      <c r="K445" s="5"/>
      <c r="L445" s="5"/>
      <c r="M445" s="5"/>
      <c r="N445" s="5"/>
      <c r="O445" s="5"/>
      <c r="P445" s="2"/>
    </row>
    <row r="446" spans="1:16" ht="15.75" customHeight="1" x14ac:dyDescent="0.3">
      <c r="A446" s="2"/>
      <c r="B446" s="1"/>
      <c r="C446" s="2"/>
      <c r="E446" s="2"/>
      <c r="F446" s="104"/>
      <c r="G446" s="1"/>
      <c r="H446" s="5"/>
      <c r="I446" s="5"/>
      <c r="J446" s="5"/>
      <c r="K446" s="5"/>
      <c r="L446" s="5"/>
      <c r="M446" s="5"/>
      <c r="N446" s="5"/>
      <c r="O446" s="5"/>
      <c r="P446" s="2"/>
    </row>
    <row r="447" spans="1:16" ht="15.75" customHeight="1" x14ac:dyDescent="0.3">
      <c r="A447" s="2"/>
      <c r="B447" s="1"/>
      <c r="C447" s="2"/>
      <c r="E447" s="2"/>
      <c r="F447" s="104"/>
      <c r="G447" s="1"/>
      <c r="H447" s="5"/>
      <c r="I447" s="5"/>
      <c r="J447" s="5"/>
      <c r="K447" s="5"/>
      <c r="L447" s="5"/>
      <c r="M447" s="5"/>
      <c r="N447" s="5"/>
      <c r="O447" s="5"/>
      <c r="P447" s="2"/>
    </row>
    <row r="448" spans="1:16" ht="15.75" customHeight="1" x14ac:dyDescent="0.3">
      <c r="A448" s="2"/>
      <c r="B448" s="1"/>
      <c r="C448" s="2"/>
      <c r="E448" s="2"/>
      <c r="F448" s="104"/>
      <c r="G448" s="1"/>
      <c r="H448" s="5"/>
      <c r="I448" s="5"/>
      <c r="J448" s="5"/>
      <c r="K448" s="5"/>
      <c r="L448" s="5"/>
      <c r="M448" s="5"/>
      <c r="N448" s="5"/>
      <c r="O448" s="5"/>
      <c r="P448" s="2"/>
    </row>
    <row r="449" spans="1:16" ht="15.75" customHeight="1" x14ac:dyDescent="0.3">
      <c r="A449" s="2"/>
      <c r="B449" s="1"/>
      <c r="C449" s="2"/>
      <c r="E449" s="2"/>
      <c r="F449" s="104"/>
      <c r="G449" s="1"/>
      <c r="H449" s="5"/>
      <c r="I449" s="5"/>
      <c r="J449" s="5"/>
      <c r="K449" s="5"/>
      <c r="L449" s="5"/>
      <c r="M449" s="5"/>
      <c r="N449" s="5"/>
      <c r="O449" s="5"/>
      <c r="P449" s="2"/>
    </row>
    <row r="450" spans="1:16" ht="15.75" customHeight="1" x14ac:dyDescent="0.3">
      <c r="A450" s="2"/>
      <c r="B450" s="1"/>
      <c r="C450" s="2"/>
      <c r="E450" s="2"/>
      <c r="F450" s="104"/>
      <c r="G450" s="1"/>
      <c r="H450" s="5"/>
      <c r="I450" s="5"/>
      <c r="J450" s="5"/>
      <c r="K450" s="5"/>
      <c r="L450" s="5"/>
      <c r="M450" s="5"/>
      <c r="N450" s="5"/>
      <c r="O450" s="5"/>
      <c r="P450" s="2"/>
    </row>
    <row r="451" spans="1:16" ht="15.75" customHeight="1" x14ac:dyDescent="0.3">
      <c r="A451" s="2"/>
      <c r="B451" s="1"/>
      <c r="C451" s="2"/>
      <c r="E451" s="2"/>
      <c r="F451" s="104"/>
      <c r="G451" s="1"/>
      <c r="H451" s="5"/>
      <c r="I451" s="5"/>
      <c r="J451" s="5"/>
      <c r="K451" s="5"/>
      <c r="L451" s="5"/>
      <c r="M451" s="5"/>
      <c r="N451" s="5"/>
      <c r="O451" s="5"/>
      <c r="P451" s="2"/>
    </row>
    <row r="452" spans="1:16" ht="15.75" customHeight="1" x14ac:dyDescent="0.3">
      <c r="A452" s="2"/>
      <c r="B452" s="1"/>
      <c r="C452" s="2"/>
      <c r="E452" s="2"/>
      <c r="F452" s="104"/>
      <c r="G452" s="1"/>
      <c r="H452" s="5"/>
      <c r="I452" s="5"/>
      <c r="J452" s="5"/>
      <c r="K452" s="5"/>
      <c r="L452" s="5"/>
      <c r="M452" s="5"/>
      <c r="N452" s="5"/>
      <c r="O452" s="5"/>
      <c r="P452" s="2"/>
    </row>
    <row r="453" spans="1:16" ht="15.75" customHeight="1" x14ac:dyDescent="0.3">
      <c r="A453" s="2"/>
      <c r="B453" s="1"/>
      <c r="C453" s="2"/>
      <c r="E453" s="2"/>
      <c r="F453" s="104"/>
      <c r="G453" s="1"/>
      <c r="H453" s="5"/>
      <c r="I453" s="5"/>
      <c r="J453" s="5"/>
      <c r="K453" s="5"/>
      <c r="L453" s="5"/>
      <c r="M453" s="5"/>
      <c r="N453" s="5"/>
      <c r="O453" s="5"/>
      <c r="P453" s="2"/>
    </row>
    <row r="454" spans="1:16" ht="15.75" customHeight="1" x14ac:dyDescent="0.3">
      <c r="A454" s="2"/>
      <c r="B454" s="1"/>
      <c r="C454" s="2"/>
      <c r="E454" s="2"/>
      <c r="F454" s="104"/>
      <c r="G454" s="1"/>
      <c r="H454" s="5"/>
      <c r="I454" s="5"/>
      <c r="J454" s="5"/>
      <c r="K454" s="5"/>
      <c r="L454" s="5"/>
      <c r="M454" s="5"/>
      <c r="N454" s="5"/>
      <c r="O454" s="5"/>
      <c r="P454" s="2"/>
    </row>
    <row r="455" spans="1:16" ht="15.75" customHeight="1" x14ac:dyDescent="0.3">
      <c r="A455" s="2"/>
      <c r="B455" s="1"/>
      <c r="C455" s="2"/>
      <c r="E455" s="2"/>
      <c r="F455" s="104"/>
      <c r="G455" s="1"/>
      <c r="H455" s="5"/>
      <c r="I455" s="5"/>
      <c r="J455" s="5"/>
      <c r="K455" s="5"/>
      <c r="L455" s="5"/>
      <c r="M455" s="5"/>
      <c r="N455" s="5"/>
      <c r="O455" s="5"/>
      <c r="P455" s="2"/>
    </row>
    <row r="456" spans="1:16" ht="15.75" customHeight="1" x14ac:dyDescent="0.3">
      <c r="A456" s="2"/>
      <c r="B456" s="1"/>
      <c r="C456" s="2"/>
      <c r="E456" s="2"/>
      <c r="F456" s="104"/>
      <c r="G456" s="1"/>
      <c r="H456" s="5"/>
      <c r="I456" s="5"/>
      <c r="J456" s="5"/>
      <c r="K456" s="5"/>
      <c r="L456" s="5"/>
      <c r="M456" s="5"/>
      <c r="N456" s="5"/>
      <c r="O456" s="5"/>
      <c r="P456" s="2"/>
    </row>
    <row r="457" spans="1:16" ht="15.75" customHeight="1" x14ac:dyDescent="0.3">
      <c r="A457" s="2"/>
      <c r="B457" s="1"/>
      <c r="C457" s="2"/>
      <c r="E457" s="2"/>
      <c r="F457" s="104"/>
      <c r="G457" s="1"/>
      <c r="H457" s="5"/>
      <c r="I457" s="5"/>
      <c r="J457" s="5"/>
      <c r="K457" s="5"/>
      <c r="L457" s="5"/>
      <c r="M457" s="5"/>
      <c r="N457" s="5"/>
      <c r="O457" s="5"/>
      <c r="P457" s="2"/>
    </row>
    <row r="458" spans="1:16" ht="15.75" customHeight="1" x14ac:dyDescent="0.3">
      <c r="A458" s="2"/>
      <c r="B458" s="1"/>
      <c r="C458" s="2"/>
      <c r="E458" s="2"/>
      <c r="F458" s="104"/>
      <c r="G458" s="1"/>
      <c r="H458" s="5"/>
      <c r="I458" s="5"/>
      <c r="J458" s="5"/>
      <c r="K458" s="5"/>
      <c r="L458" s="5"/>
      <c r="M458" s="5"/>
      <c r="N458" s="5"/>
      <c r="O458" s="5"/>
      <c r="P458" s="2"/>
    </row>
    <row r="459" spans="1:16" ht="15.75" customHeight="1" x14ac:dyDescent="0.3">
      <c r="A459" s="2"/>
      <c r="B459" s="1"/>
      <c r="C459" s="2"/>
      <c r="E459" s="2"/>
      <c r="F459" s="104"/>
      <c r="G459" s="1"/>
      <c r="H459" s="5"/>
      <c r="I459" s="5"/>
      <c r="J459" s="5"/>
      <c r="K459" s="5"/>
      <c r="L459" s="5"/>
      <c r="M459" s="5"/>
      <c r="N459" s="5"/>
      <c r="O459" s="5"/>
      <c r="P459" s="2"/>
    </row>
    <row r="460" spans="1:16" ht="15.75" customHeight="1" x14ac:dyDescent="0.3">
      <c r="A460" s="2"/>
      <c r="B460" s="1"/>
      <c r="C460" s="2"/>
      <c r="E460" s="2"/>
      <c r="F460" s="104"/>
      <c r="G460" s="1"/>
      <c r="H460" s="5"/>
      <c r="I460" s="5"/>
      <c r="J460" s="5"/>
      <c r="K460" s="5"/>
      <c r="L460" s="5"/>
      <c r="M460" s="5"/>
      <c r="N460" s="5"/>
      <c r="O460" s="5"/>
      <c r="P460" s="2"/>
    </row>
    <row r="461" spans="1:16" ht="15.75" customHeight="1" x14ac:dyDescent="0.3">
      <c r="A461" s="2"/>
      <c r="B461" s="1"/>
      <c r="C461" s="2"/>
      <c r="E461" s="2"/>
      <c r="F461" s="104"/>
      <c r="G461" s="1"/>
      <c r="H461" s="5"/>
      <c r="I461" s="5"/>
      <c r="J461" s="5"/>
      <c r="K461" s="5"/>
      <c r="L461" s="5"/>
      <c r="M461" s="5"/>
      <c r="N461" s="5"/>
      <c r="O461" s="5"/>
      <c r="P461" s="2"/>
    </row>
    <row r="462" spans="1:16" ht="15.75" customHeight="1" x14ac:dyDescent="0.3">
      <c r="A462" s="2"/>
      <c r="B462" s="1"/>
      <c r="C462" s="2"/>
      <c r="E462" s="2"/>
      <c r="F462" s="104"/>
      <c r="G462" s="1"/>
      <c r="H462" s="5"/>
      <c r="I462" s="5"/>
      <c r="J462" s="5"/>
      <c r="K462" s="5"/>
      <c r="L462" s="5"/>
      <c r="M462" s="5"/>
      <c r="N462" s="5"/>
      <c r="O462" s="5"/>
      <c r="P462" s="2"/>
    </row>
    <row r="463" spans="1:16" ht="15.75" customHeight="1" x14ac:dyDescent="0.3">
      <c r="A463" s="2"/>
      <c r="B463" s="1"/>
      <c r="C463" s="2"/>
      <c r="E463" s="2"/>
      <c r="F463" s="104"/>
      <c r="G463" s="1"/>
      <c r="H463" s="5"/>
      <c r="I463" s="5"/>
      <c r="J463" s="5"/>
      <c r="K463" s="5"/>
      <c r="L463" s="5"/>
      <c r="M463" s="5"/>
      <c r="N463" s="5"/>
      <c r="O463" s="5"/>
      <c r="P463" s="2"/>
    </row>
    <row r="464" spans="1:16" ht="15.75" customHeight="1" x14ac:dyDescent="0.3">
      <c r="A464" s="2"/>
      <c r="B464" s="1"/>
      <c r="C464" s="2"/>
      <c r="E464" s="2"/>
      <c r="F464" s="104"/>
      <c r="G464" s="1"/>
      <c r="H464" s="5"/>
      <c r="I464" s="5"/>
      <c r="J464" s="5"/>
      <c r="K464" s="5"/>
      <c r="L464" s="5"/>
      <c r="M464" s="5"/>
      <c r="N464" s="5"/>
      <c r="O464" s="5"/>
      <c r="P464" s="2"/>
    </row>
    <row r="465" spans="1:16" ht="15.75" customHeight="1" x14ac:dyDescent="0.3">
      <c r="A465" s="2"/>
      <c r="B465" s="1"/>
      <c r="C465" s="2"/>
      <c r="E465" s="2"/>
      <c r="F465" s="104"/>
      <c r="G465" s="1"/>
      <c r="H465" s="5"/>
      <c r="I465" s="5"/>
      <c r="J465" s="5"/>
      <c r="K465" s="5"/>
      <c r="L465" s="5"/>
      <c r="M465" s="5"/>
      <c r="N465" s="5"/>
      <c r="O465" s="5"/>
      <c r="P465" s="2"/>
    </row>
    <row r="466" spans="1:16" ht="15.75" customHeight="1" x14ac:dyDescent="0.3">
      <c r="A466" s="2"/>
      <c r="B466" s="1"/>
      <c r="C466" s="2"/>
      <c r="E466" s="2"/>
      <c r="F466" s="104"/>
      <c r="G466" s="1"/>
      <c r="H466" s="5"/>
      <c r="I466" s="5"/>
      <c r="J466" s="5"/>
      <c r="K466" s="5"/>
      <c r="L466" s="5"/>
      <c r="M466" s="5"/>
      <c r="N466" s="5"/>
      <c r="O466" s="5"/>
      <c r="P466" s="2"/>
    </row>
    <row r="467" spans="1:16" ht="15.75" customHeight="1" x14ac:dyDescent="0.3">
      <c r="A467" s="2"/>
      <c r="B467" s="1"/>
      <c r="C467" s="2"/>
      <c r="E467" s="2"/>
      <c r="F467" s="104"/>
      <c r="G467" s="1"/>
      <c r="H467" s="5"/>
      <c r="I467" s="5"/>
      <c r="J467" s="5"/>
      <c r="K467" s="5"/>
      <c r="L467" s="5"/>
      <c r="M467" s="5"/>
      <c r="N467" s="5"/>
      <c r="O467" s="5"/>
      <c r="P467" s="2"/>
    </row>
    <row r="468" spans="1:16" ht="15.75" customHeight="1" x14ac:dyDescent="0.3">
      <c r="A468" s="2"/>
      <c r="B468" s="1"/>
      <c r="C468" s="2"/>
      <c r="E468" s="2"/>
      <c r="F468" s="104"/>
      <c r="G468" s="1"/>
      <c r="H468" s="5"/>
      <c r="I468" s="5"/>
      <c r="J468" s="5"/>
      <c r="K468" s="5"/>
      <c r="L468" s="5"/>
      <c r="M468" s="5"/>
      <c r="N468" s="5"/>
      <c r="O468" s="5"/>
      <c r="P468" s="2"/>
    </row>
    <row r="469" spans="1:16" ht="15.75" customHeight="1" x14ac:dyDescent="0.3">
      <c r="A469" s="2"/>
      <c r="B469" s="1"/>
      <c r="C469" s="2"/>
      <c r="E469" s="2"/>
      <c r="F469" s="104"/>
      <c r="G469" s="1"/>
      <c r="H469" s="5"/>
      <c r="I469" s="5"/>
      <c r="J469" s="5"/>
      <c r="K469" s="5"/>
      <c r="L469" s="5"/>
      <c r="M469" s="5"/>
      <c r="N469" s="5"/>
      <c r="O469" s="5"/>
      <c r="P469" s="2"/>
    </row>
    <row r="470" spans="1:16" ht="15.75" customHeight="1" x14ac:dyDescent="0.3">
      <c r="A470" s="2"/>
      <c r="B470" s="1"/>
      <c r="C470" s="2"/>
      <c r="E470" s="2"/>
      <c r="F470" s="104"/>
      <c r="G470" s="1"/>
      <c r="H470" s="5"/>
      <c r="I470" s="5"/>
      <c r="J470" s="5"/>
      <c r="K470" s="5"/>
      <c r="L470" s="5"/>
      <c r="M470" s="5"/>
      <c r="N470" s="5"/>
      <c r="O470" s="5"/>
      <c r="P470" s="2"/>
    </row>
    <row r="471" spans="1:16" ht="15.75" customHeight="1" x14ac:dyDescent="0.3">
      <c r="A471" s="2"/>
      <c r="B471" s="1"/>
      <c r="C471" s="2"/>
      <c r="E471" s="2"/>
      <c r="F471" s="104"/>
      <c r="G471" s="1"/>
      <c r="H471" s="5"/>
      <c r="I471" s="5"/>
      <c r="J471" s="5"/>
      <c r="K471" s="5"/>
      <c r="L471" s="5"/>
      <c r="M471" s="5"/>
      <c r="N471" s="5"/>
      <c r="O471" s="5"/>
      <c r="P471" s="2"/>
    </row>
    <row r="472" spans="1:16" ht="15.75" customHeight="1" x14ac:dyDescent="0.3">
      <c r="A472" s="2"/>
      <c r="B472" s="1"/>
      <c r="C472" s="2"/>
      <c r="E472" s="2"/>
      <c r="F472" s="104"/>
      <c r="G472" s="1"/>
      <c r="H472" s="5"/>
      <c r="I472" s="5"/>
      <c r="J472" s="5"/>
      <c r="K472" s="5"/>
      <c r="L472" s="5"/>
      <c r="M472" s="5"/>
      <c r="N472" s="5"/>
      <c r="O472" s="5"/>
      <c r="P472" s="2"/>
    </row>
    <row r="473" spans="1:16" ht="15.75" customHeight="1" x14ac:dyDescent="0.3">
      <c r="A473" s="2"/>
      <c r="B473" s="1"/>
      <c r="C473" s="2"/>
      <c r="E473" s="2"/>
      <c r="F473" s="104"/>
      <c r="G473" s="1"/>
      <c r="H473" s="5"/>
      <c r="I473" s="5"/>
      <c r="J473" s="5"/>
      <c r="K473" s="5"/>
      <c r="L473" s="5"/>
      <c r="M473" s="5"/>
      <c r="N473" s="5"/>
      <c r="O473" s="5"/>
      <c r="P473" s="2"/>
    </row>
    <row r="474" spans="1:16" ht="15.75" customHeight="1" x14ac:dyDescent="0.3">
      <c r="A474" s="2"/>
      <c r="B474" s="1"/>
      <c r="C474" s="2"/>
      <c r="E474" s="2"/>
      <c r="F474" s="104"/>
      <c r="G474" s="1"/>
      <c r="H474" s="5"/>
      <c r="I474" s="5"/>
      <c r="J474" s="5"/>
      <c r="K474" s="5"/>
      <c r="L474" s="5"/>
      <c r="M474" s="5"/>
      <c r="N474" s="5"/>
      <c r="O474" s="5"/>
      <c r="P474" s="2"/>
    </row>
    <row r="475" spans="1:16" ht="15.75" customHeight="1" x14ac:dyDescent="0.3">
      <c r="A475" s="2"/>
      <c r="B475" s="1"/>
      <c r="C475" s="2"/>
      <c r="E475" s="2"/>
      <c r="F475" s="104"/>
      <c r="G475" s="1"/>
      <c r="H475" s="5"/>
      <c r="I475" s="5"/>
      <c r="J475" s="5"/>
      <c r="K475" s="5"/>
      <c r="L475" s="5"/>
      <c r="M475" s="5"/>
      <c r="N475" s="5"/>
      <c r="O475" s="5"/>
      <c r="P475" s="2"/>
    </row>
    <row r="476" spans="1:16" ht="15.75" customHeight="1" x14ac:dyDescent="0.3">
      <c r="A476" s="2"/>
      <c r="B476" s="1"/>
      <c r="C476" s="2"/>
      <c r="E476" s="2"/>
      <c r="F476" s="104"/>
      <c r="G476" s="1"/>
      <c r="H476" s="5"/>
      <c r="I476" s="5"/>
      <c r="J476" s="5"/>
      <c r="K476" s="5"/>
      <c r="L476" s="5"/>
      <c r="M476" s="5"/>
      <c r="N476" s="5"/>
      <c r="O476" s="5"/>
      <c r="P476" s="2"/>
    </row>
    <row r="477" spans="1:16" ht="15.75" customHeight="1" x14ac:dyDescent="0.3">
      <c r="A477" s="2"/>
      <c r="B477" s="1"/>
      <c r="C477" s="2"/>
      <c r="E477" s="2"/>
      <c r="F477" s="104"/>
      <c r="G477" s="1"/>
      <c r="H477" s="5"/>
      <c r="I477" s="5"/>
      <c r="J477" s="5"/>
      <c r="K477" s="5"/>
      <c r="L477" s="5"/>
      <c r="M477" s="5"/>
      <c r="N477" s="5"/>
      <c r="O477" s="5"/>
      <c r="P477" s="2"/>
    </row>
    <row r="478" spans="1:16" ht="15.75" customHeight="1" x14ac:dyDescent="0.3">
      <c r="A478" s="2"/>
      <c r="B478" s="1"/>
      <c r="C478" s="2"/>
      <c r="E478" s="2"/>
      <c r="F478" s="104"/>
      <c r="G478" s="1"/>
      <c r="H478" s="5"/>
      <c r="I478" s="5"/>
      <c r="J478" s="5"/>
      <c r="K478" s="5"/>
      <c r="L478" s="5"/>
      <c r="M478" s="5"/>
      <c r="N478" s="5"/>
      <c r="O478" s="5"/>
      <c r="P478" s="2"/>
    </row>
    <row r="479" spans="1:16" ht="15.75" customHeight="1" x14ac:dyDescent="0.3">
      <c r="A479" s="2"/>
      <c r="B479" s="1"/>
      <c r="C479" s="2"/>
      <c r="E479" s="2"/>
      <c r="F479" s="104"/>
      <c r="G479" s="1"/>
      <c r="H479" s="5"/>
      <c r="I479" s="5"/>
      <c r="J479" s="5"/>
      <c r="K479" s="5"/>
      <c r="L479" s="5"/>
      <c r="M479" s="5"/>
      <c r="N479" s="5"/>
      <c r="O479" s="5"/>
      <c r="P479" s="2"/>
    </row>
    <row r="480" spans="1:16" ht="15.75" customHeight="1" x14ac:dyDescent="0.3">
      <c r="A480" s="2"/>
      <c r="B480" s="1"/>
      <c r="C480" s="2"/>
      <c r="E480" s="2"/>
      <c r="F480" s="104"/>
      <c r="G480" s="1"/>
      <c r="H480" s="5"/>
      <c r="I480" s="5"/>
      <c r="J480" s="5"/>
      <c r="K480" s="5"/>
      <c r="L480" s="5"/>
      <c r="M480" s="5"/>
      <c r="N480" s="5"/>
      <c r="O480" s="5"/>
      <c r="P480" s="2"/>
    </row>
    <row r="481" spans="1:16" ht="15.75" customHeight="1" x14ac:dyDescent="0.3">
      <c r="A481" s="2"/>
      <c r="B481" s="1"/>
      <c r="C481" s="2"/>
      <c r="E481" s="2"/>
      <c r="F481" s="104"/>
      <c r="G481" s="1"/>
      <c r="H481" s="5"/>
      <c r="I481" s="5"/>
      <c r="J481" s="5"/>
      <c r="K481" s="5"/>
      <c r="L481" s="5"/>
      <c r="M481" s="5"/>
      <c r="N481" s="5"/>
      <c r="O481" s="5"/>
      <c r="P481" s="2"/>
    </row>
    <row r="482" spans="1:16" ht="15.75" customHeight="1" x14ac:dyDescent="0.3">
      <c r="A482" s="2"/>
      <c r="B482" s="1"/>
      <c r="C482" s="2"/>
      <c r="E482" s="2"/>
      <c r="F482" s="104"/>
      <c r="G482" s="1"/>
      <c r="H482" s="5"/>
      <c r="I482" s="5"/>
      <c r="J482" s="5"/>
      <c r="K482" s="5"/>
      <c r="L482" s="5"/>
      <c r="M482" s="5"/>
      <c r="N482" s="5"/>
      <c r="O482" s="5"/>
      <c r="P482" s="2"/>
    </row>
    <row r="483" spans="1:16" ht="15.75" customHeight="1" x14ac:dyDescent="0.3">
      <c r="A483" s="2"/>
      <c r="B483" s="1"/>
      <c r="C483" s="2"/>
      <c r="E483" s="2"/>
      <c r="F483" s="104"/>
      <c r="G483" s="1"/>
      <c r="H483" s="5"/>
      <c r="I483" s="5"/>
      <c r="J483" s="5"/>
      <c r="K483" s="5"/>
      <c r="L483" s="5"/>
      <c r="M483" s="5"/>
      <c r="N483" s="5"/>
      <c r="O483" s="5"/>
      <c r="P483" s="2"/>
    </row>
    <row r="484" spans="1:16" ht="15.75" customHeight="1" x14ac:dyDescent="0.3">
      <c r="A484" s="2"/>
      <c r="B484" s="1"/>
      <c r="C484" s="2"/>
      <c r="E484" s="2"/>
      <c r="F484" s="104"/>
      <c r="G484" s="1"/>
      <c r="H484" s="5"/>
      <c r="I484" s="5"/>
      <c r="J484" s="5"/>
      <c r="K484" s="5"/>
      <c r="L484" s="5"/>
      <c r="M484" s="5"/>
      <c r="N484" s="5"/>
      <c r="O484" s="5"/>
      <c r="P484" s="2"/>
    </row>
    <row r="485" spans="1:16" ht="15.75" customHeight="1" x14ac:dyDescent="0.3">
      <c r="A485" s="2"/>
      <c r="B485" s="1"/>
      <c r="C485" s="2"/>
      <c r="E485" s="2"/>
      <c r="F485" s="104"/>
      <c r="G485" s="1"/>
      <c r="H485" s="5"/>
      <c r="I485" s="5"/>
      <c r="J485" s="5"/>
      <c r="K485" s="5"/>
      <c r="L485" s="5"/>
      <c r="M485" s="5"/>
      <c r="N485" s="5"/>
      <c r="O485" s="5"/>
      <c r="P485" s="2"/>
    </row>
    <row r="486" spans="1:16" ht="15.75" customHeight="1" x14ac:dyDescent="0.3">
      <c r="A486" s="2"/>
      <c r="B486" s="1"/>
      <c r="C486" s="2"/>
      <c r="E486" s="2"/>
      <c r="F486" s="104"/>
      <c r="G486" s="1"/>
      <c r="H486" s="5"/>
      <c r="I486" s="5"/>
      <c r="J486" s="5"/>
      <c r="K486" s="5"/>
      <c r="L486" s="5"/>
      <c r="M486" s="5"/>
      <c r="N486" s="5"/>
      <c r="O486" s="5"/>
      <c r="P486" s="2"/>
    </row>
    <row r="487" spans="1:16" ht="15.75" customHeight="1" x14ac:dyDescent="0.3">
      <c r="A487" s="2"/>
      <c r="B487" s="1"/>
      <c r="C487" s="2"/>
      <c r="E487" s="2"/>
      <c r="F487" s="104"/>
      <c r="G487" s="1"/>
      <c r="H487" s="5"/>
      <c r="I487" s="5"/>
      <c r="J487" s="5"/>
      <c r="K487" s="5"/>
      <c r="L487" s="5"/>
      <c r="M487" s="5"/>
      <c r="N487" s="5"/>
      <c r="O487" s="5"/>
      <c r="P487" s="2"/>
    </row>
    <row r="488" spans="1:16" ht="15.75" customHeight="1" x14ac:dyDescent="0.3">
      <c r="A488" s="2"/>
      <c r="B488" s="1"/>
      <c r="C488" s="2"/>
      <c r="E488" s="2"/>
      <c r="F488" s="104"/>
      <c r="G488" s="1"/>
      <c r="H488" s="5"/>
      <c r="I488" s="5"/>
      <c r="J488" s="5"/>
      <c r="K488" s="5"/>
      <c r="L488" s="5"/>
      <c r="M488" s="5"/>
      <c r="N488" s="5"/>
      <c r="O488" s="5"/>
      <c r="P488" s="2"/>
    </row>
    <row r="489" spans="1:16" ht="15.75" customHeight="1" x14ac:dyDescent="0.3">
      <c r="A489" s="2"/>
      <c r="B489" s="1"/>
      <c r="C489" s="2"/>
      <c r="E489" s="2"/>
      <c r="F489" s="104"/>
      <c r="G489" s="1"/>
      <c r="H489" s="5"/>
      <c r="I489" s="5"/>
      <c r="J489" s="5"/>
      <c r="K489" s="5"/>
      <c r="L489" s="5"/>
      <c r="M489" s="5"/>
      <c r="N489" s="5"/>
      <c r="O489" s="5"/>
      <c r="P489" s="2"/>
    </row>
    <row r="490" spans="1:16" ht="15.75" customHeight="1" x14ac:dyDescent="0.3">
      <c r="A490" s="2"/>
      <c r="B490" s="1"/>
      <c r="C490" s="2"/>
      <c r="E490" s="2"/>
      <c r="F490" s="104"/>
      <c r="G490" s="1"/>
      <c r="H490" s="5"/>
      <c r="I490" s="5"/>
      <c r="J490" s="5"/>
      <c r="K490" s="5"/>
      <c r="L490" s="5"/>
      <c r="M490" s="5"/>
      <c r="N490" s="5"/>
      <c r="O490" s="5"/>
      <c r="P490" s="2"/>
    </row>
    <row r="491" spans="1:16" ht="15.75" customHeight="1" x14ac:dyDescent="0.3">
      <c r="A491" s="2"/>
      <c r="B491" s="1"/>
      <c r="C491" s="2"/>
      <c r="E491" s="2"/>
      <c r="F491" s="104"/>
      <c r="G491" s="1"/>
      <c r="H491" s="5"/>
      <c r="I491" s="5"/>
      <c r="J491" s="5"/>
      <c r="K491" s="5"/>
      <c r="L491" s="5"/>
      <c r="M491" s="5"/>
      <c r="N491" s="5"/>
      <c r="O491" s="5"/>
      <c r="P491" s="2"/>
    </row>
    <row r="492" spans="1:16" ht="15.75" customHeight="1" x14ac:dyDescent="0.3">
      <c r="A492" s="2"/>
      <c r="B492" s="1"/>
      <c r="C492" s="2"/>
      <c r="E492" s="2"/>
      <c r="F492" s="104"/>
      <c r="G492" s="1"/>
      <c r="H492" s="5"/>
      <c r="I492" s="5"/>
      <c r="J492" s="5"/>
      <c r="K492" s="5"/>
      <c r="L492" s="5"/>
      <c r="M492" s="5"/>
      <c r="N492" s="5"/>
      <c r="O492" s="5"/>
      <c r="P492" s="2"/>
    </row>
    <row r="493" spans="1:16" ht="15.75" customHeight="1" x14ac:dyDescent="0.3">
      <c r="A493" s="2"/>
      <c r="B493" s="1"/>
      <c r="C493" s="2"/>
      <c r="E493" s="2"/>
      <c r="F493" s="104"/>
      <c r="G493" s="1"/>
      <c r="H493" s="5"/>
      <c r="I493" s="5"/>
      <c r="J493" s="5"/>
      <c r="K493" s="5"/>
      <c r="L493" s="5"/>
      <c r="M493" s="5"/>
      <c r="N493" s="5"/>
      <c r="O493" s="5"/>
      <c r="P493" s="2"/>
    </row>
    <row r="494" spans="1:16" ht="15.75" customHeight="1" x14ac:dyDescent="0.3">
      <c r="A494" s="2"/>
      <c r="B494" s="1"/>
      <c r="C494" s="2"/>
      <c r="E494" s="2"/>
      <c r="F494" s="104"/>
      <c r="G494" s="1"/>
      <c r="H494" s="5"/>
      <c r="I494" s="5"/>
      <c r="J494" s="5"/>
      <c r="K494" s="5"/>
      <c r="L494" s="5"/>
      <c r="M494" s="5"/>
      <c r="N494" s="5"/>
      <c r="O494" s="5"/>
      <c r="P494" s="2"/>
    </row>
    <row r="495" spans="1:16" ht="15.75" customHeight="1" x14ac:dyDescent="0.3">
      <c r="A495" s="2"/>
      <c r="B495" s="1"/>
      <c r="C495" s="2"/>
      <c r="E495" s="2"/>
      <c r="F495" s="104"/>
      <c r="G495" s="1"/>
      <c r="H495" s="5"/>
      <c r="I495" s="5"/>
      <c r="J495" s="5"/>
      <c r="K495" s="5"/>
      <c r="L495" s="5"/>
      <c r="M495" s="5"/>
      <c r="N495" s="5"/>
      <c r="O495" s="5"/>
      <c r="P495" s="2"/>
    </row>
    <row r="496" spans="1:16" ht="15.75" customHeight="1" x14ac:dyDescent="0.3">
      <c r="A496" s="2"/>
      <c r="B496" s="1"/>
      <c r="C496" s="2"/>
      <c r="E496" s="2"/>
      <c r="F496" s="104"/>
      <c r="G496" s="1"/>
      <c r="H496" s="5"/>
      <c r="I496" s="5"/>
      <c r="J496" s="5"/>
      <c r="K496" s="5"/>
      <c r="L496" s="5"/>
      <c r="M496" s="5"/>
      <c r="N496" s="5"/>
      <c r="O496" s="5"/>
      <c r="P496" s="2"/>
    </row>
    <row r="497" spans="1:16" ht="15.75" customHeight="1" x14ac:dyDescent="0.3">
      <c r="A497" s="2"/>
      <c r="B497" s="1"/>
      <c r="C497" s="2"/>
      <c r="E497" s="2"/>
      <c r="F497" s="104"/>
      <c r="G497" s="1"/>
      <c r="H497" s="5"/>
      <c r="I497" s="5"/>
      <c r="J497" s="5"/>
      <c r="K497" s="5"/>
      <c r="L497" s="5"/>
      <c r="M497" s="5"/>
      <c r="N497" s="5"/>
      <c r="O497" s="5"/>
      <c r="P497" s="2"/>
    </row>
    <row r="498" spans="1:16" ht="15.75" customHeight="1" x14ac:dyDescent="0.3">
      <c r="A498" s="2"/>
      <c r="B498" s="1"/>
      <c r="C498" s="2"/>
      <c r="E498" s="2"/>
      <c r="F498" s="104"/>
      <c r="G498" s="1"/>
      <c r="H498" s="5"/>
      <c r="I498" s="5"/>
      <c r="J498" s="5"/>
      <c r="K498" s="5"/>
      <c r="L498" s="5"/>
      <c r="M498" s="5"/>
      <c r="N498" s="5"/>
      <c r="O498" s="5"/>
      <c r="P498" s="2"/>
    </row>
    <row r="499" spans="1:16" ht="15.75" customHeight="1" x14ac:dyDescent="0.3">
      <c r="A499" s="2"/>
      <c r="B499" s="1"/>
      <c r="C499" s="2"/>
      <c r="E499" s="2"/>
      <c r="F499" s="104"/>
      <c r="G499" s="1"/>
      <c r="H499" s="5"/>
      <c r="I499" s="5"/>
      <c r="J499" s="5"/>
      <c r="K499" s="5"/>
      <c r="L499" s="5"/>
      <c r="M499" s="5"/>
      <c r="N499" s="5"/>
      <c r="O499" s="5"/>
      <c r="P499" s="2"/>
    </row>
    <row r="500" spans="1:16" ht="15.75" customHeight="1" x14ac:dyDescent="0.3">
      <c r="A500" s="2"/>
      <c r="B500" s="1"/>
      <c r="C500" s="2"/>
      <c r="E500" s="2"/>
      <c r="F500" s="104"/>
      <c r="G500" s="1"/>
      <c r="H500" s="5"/>
      <c r="I500" s="5"/>
      <c r="J500" s="5"/>
      <c r="K500" s="5"/>
      <c r="L500" s="5"/>
      <c r="M500" s="5"/>
      <c r="N500" s="5"/>
      <c r="O500" s="5"/>
      <c r="P500" s="2"/>
    </row>
    <row r="501" spans="1:16" ht="15.75" customHeight="1" x14ac:dyDescent="0.3">
      <c r="A501" s="2"/>
      <c r="B501" s="1"/>
      <c r="C501" s="2"/>
      <c r="E501" s="2"/>
      <c r="F501" s="104"/>
      <c r="G501" s="1"/>
      <c r="H501" s="5"/>
      <c r="I501" s="5"/>
      <c r="J501" s="5"/>
      <c r="K501" s="5"/>
      <c r="L501" s="5"/>
      <c r="M501" s="5"/>
      <c r="N501" s="5"/>
      <c r="O501" s="5"/>
      <c r="P501" s="2"/>
    </row>
    <row r="502" spans="1:16" ht="15.75" customHeight="1" x14ac:dyDescent="0.3">
      <c r="A502" s="2"/>
      <c r="B502" s="1"/>
      <c r="C502" s="2"/>
      <c r="E502" s="2"/>
      <c r="F502" s="104"/>
      <c r="G502" s="1"/>
      <c r="H502" s="5"/>
      <c r="I502" s="5"/>
      <c r="J502" s="5"/>
      <c r="K502" s="5"/>
      <c r="L502" s="5"/>
      <c r="M502" s="5"/>
      <c r="N502" s="5"/>
      <c r="O502" s="5"/>
      <c r="P502" s="2"/>
    </row>
    <row r="503" spans="1:16" ht="15.75" customHeight="1" x14ac:dyDescent="0.3">
      <c r="A503" s="2"/>
      <c r="B503" s="1"/>
      <c r="C503" s="2"/>
      <c r="E503" s="2"/>
      <c r="F503" s="104"/>
      <c r="G503" s="1"/>
      <c r="H503" s="5"/>
      <c r="I503" s="5"/>
      <c r="J503" s="5"/>
      <c r="K503" s="5"/>
      <c r="L503" s="5"/>
      <c r="M503" s="5"/>
      <c r="N503" s="5"/>
      <c r="O503" s="5"/>
      <c r="P503" s="2"/>
    </row>
    <row r="504" spans="1:16" ht="15.75" customHeight="1" x14ac:dyDescent="0.3">
      <c r="A504" s="2"/>
      <c r="B504" s="1"/>
      <c r="C504" s="2"/>
      <c r="E504" s="2"/>
      <c r="F504" s="104"/>
      <c r="G504" s="1"/>
      <c r="H504" s="5"/>
      <c r="I504" s="5"/>
      <c r="J504" s="5"/>
      <c r="K504" s="5"/>
      <c r="L504" s="5"/>
      <c r="M504" s="5"/>
      <c r="N504" s="5"/>
      <c r="O504" s="5"/>
      <c r="P504" s="2"/>
    </row>
    <row r="505" spans="1:16" ht="15.75" customHeight="1" x14ac:dyDescent="0.3">
      <c r="A505" s="2"/>
      <c r="B505" s="1"/>
      <c r="C505" s="2"/>
      <c r="E505" s="2"/>
      <c r="F505" s="104"/>
      <c r="G505" s="1"/>
      <c r="H505" s="5"/>
      <c r="I505" s="5"/>
      <c r="J505" s="5"/>
      <c r="K505" s="5"/>
      <c r="L505" s="5"/>
      <c r="M505" s="5"/>
      <c r="N505" s="5"/>
      <c r="O505" s="5"/>
      <c r="P505" s="2"/>
    </row>
    <row r="506" spans="1:16" ht="15.75" customHeight="1" x14ac:dyDescent="0.3">
      <c r="A506" s="2"/>
      <c r="B506" s="1"/>
      <c r="C506" s="2"/>
      <c r="E506" s="2"/>
      <c r="F506" s="104"/>
      <c r="G506" s="1"/>
      <c r="H506" s="5"/>
      <c r="I506" s="5"/>
      <c r="J506" s="5"/>
      <c r="K506" s="5"/>
      <c r="L506" s="5"/>
      <c r="M506" s="5"/>
      <c r="N506" s="5"/>
      <c r="O506" s="5"/>
      <c r="P506" s="2"/>
    </row>
    <row r="507" spans="1:16" ht="15.75" customHeight="1" x14ac:dyDescent="0.3">
      <c r="A507" s="2"/>
      <c r="B507" s="1"/>
      <c r="C507" s="2"/>
      <c r="E507" s="2"/>
      <c r="F507" s="104"/>
      <c r="G507" s="1"/>
      <c r="H507" s="5"/>
      <c r="I507" s="5"/>
      <c r="J507" s="5"/>
      <c r="K507" s="5"/>
      <c r="L507" s="5"/>
      <c r="M507" s="5"/>
      <c r="N507" s="5"/>
      <c r="O507" s="5"/>
      <c r="P507" s="2"/>
    </row>
    <row r="508" spans="1:16" ht="15.75" customHeight="1" x14ac:dyDescent="0.3">
      <c r="A508" s="2"/>
      <c r="B508" s="1"/>
      <c r="C508" s="2"/>
      <c r="E508" s="2"/>
      <c r="F508" s="104"/>
      <c r="G508" s="1"/>
      <c r="H508" s="5"/>
      <c r="I508" s="5"/>
      <c r="J508" s="5"/>
      <c r="K508" s="5"/>
      <c r="L508" s="5"/>
      <c r="M508" s="5"/>
      <c r="N508" s="5"/>
      <c r="O508" s="5"/>
      <c r="P508" s="2"/>
    </row>
    <row r="509" spans="1:16" ht="15.75" customHeight="1" x14ac:dyDescent="0.3">
      <c r="A509" s="2"/>
      <c r="B509" s="1"/>
      <c r="C509" s="2"/>
      <c r="E509" s="2"/>
      <c r="F509" s="104"/>
      <c r="G509" s="1"/>
      <c r="H509" s="5"/>
      <c r="I509" s="5"/>
      <c r="J509" s="5"/>
      <c r="K509" s="5"/>
      <c r="L509" s="5"/>
      <c r="M509" s="5"/>
      <c r="N509" s="5"/>
      <c r="O509" s="5"/>
      <c r="P509" s="2"/>
    </row>
    <row r="510" spans="1:16" ht="15.75" customHeight="1" x14ac:dyDescent="0.3">
      <c r="A510" s="2"/>
      <c r="B510" s="1"/>
      <c r="C510" s="2"/>
      <c r="E510" s="2"/>
      <c r="F510" s="104"/>
      <c r="G510" s="1"/>
      <c r="H510" s="5"/>
      <c r="I510" s="5"/>
      <c r="J510" s="5"/>
      <c r="K510" s="5"/>
      <c r="L510" s="5"/>
      <c r="M510" s="5"/>
      <c r="N510" s="5"/>
      <c r="O510" s="5"/>
      <c r="P510" s="2"/>
    </row>
    <row r="511" spans="1:16" ht="15.75" customHeight="1" x14ac:dyDescent="0.3">
      <c r="A511" s="2"/>
      <c r="B511" s="1"/>
      <c r="C511" s="2"/>
      <c r="E511" s="2"/>
      <c r="F511" s="104"/>
      <c r="G511" s="1"/>
      <c r="H511" s="5"/>
      <c r="I511" s="5"/>
      <c r="J511" s="5"/>
      <c r="K511" s="5"/>
      <c r="L511" s="5"/>
      <c r="M511" s="5"/>
      <c r="N511" s="5"/>
      <c r="O511" s="5"/>
      <c r="P511" s="2"/>
    </row>
    <row r="512" spans="1:16" ht="15.75" customHeight="1" x14ac:dyDescent="0.3">
      <c r="A512" s="2"/>
      <c r="B512" s="1"/>
      <c r="C512" s="2"/>
      <c r="E512" s="2"/>
      <c r="F512" s="104"/>
      <c r="G512" s="1"/>
      <c r="H512" s="5"/>
      <c r="I512" s="5"/>
      <c r="J512" s="5"/>
      <c r="K512" s="5"/>
      <c r="L512" s="5"/>
      <c r="M512" s="5"/>
      <c r="N512" s="5"/>
      <c r="O512" s="5"/>
      <c r="P512" s="2"/>
    </row>
    <row r="513" spans="1:16" ht="15.75" customHeight="1" x14ac:dyDescent="0.3">
      <c r="A513" s="2"/>
      <c r="B513" s="1"/>
      <c r="C513" s="2"/>
      <c r="E513" s="2"/>
      <c r="F513" s="104"/>
      <c r="G513" s="1"/>
      <c r="H513" s="5"/>
      <c r="I513" s="5"/>
      <c r="J513" s="5"/>
      <c r="K513" s="5"/>
      <c r="L513" s="5"/>
      <c r="M513" s="5"/>
      <c r="N513" s="5"/>
      <c r="O513" s="5"/>
      <c r="P513" s="2"/>
    </row>
    <row r="514" spans="1:16" ht="15.75" customHeight="1" x14ac:dyDescent="0.3">
      <c r="A514" s="2"/>
      <c r="B514" s="1"/>
      <c r="C514" s="2"/>
      <c r="E514" s="2"/>
      <c r="F514" s="104"/>
      <c r="G514" s="1"/>
      <c r="H514" s="5"/>
      <c r="I514" s="5"/>
      <c r="J514" s="5"/>
      <c r="K514" s="5"/>
      <c r="L514" s="5"/>
      <c r="M514" s="5"/>
      <c r="N514" s="5"/>
      <c r="O514" s="5"/>
      <c r="P514" s="2"/>
    </row>
    <row r="515" spans="1:16" ht="15.75" customHeight="1" x14ac:dyDescent="0.3">
      <c r="A515" s="2"/>
      <c r="B515" s="1"/>
      <c r="C515" s="2"/>
      <c r="E515" s="2"/>
      <c r="F515" s="104"/>
      <c r="G515" s="1"/>
      <c r="H515" s="5"/>
      <c r="I515" s="5"/>
      <c r="J515" s="5"/>
      <c r="K515" s="5"/>
      <c r="L515" s="5"/>
      <c r="M515" s="5"/>
      <c r="N515" s="5"/>
      <c r="O515" s="5"/>
      <c r="P515" s="2"/>
    </row>
    <row r="516" spans="1:16" ht="15.75" customHeight="1" x14ac:dyDescent="0.3">
      <c r="A516" s="2"/>
      <c r="B516" s="1"/>
      <c r="C516" s="2"/>
      <c r="E516" s="2"/>
      <c r="F516" s="104"/>
      <c r="G516" s="1"/>
      <c r="H516" s="5"/>
      <c r="I516" s="5"/>
      <c r="J516" s="5"/>
      <c r="K516" s="5"/>
      <c r="L516" s="5"/>
      <c r="M516" s="5"/>
      <c r="N516" s="5"/>
      <c r="O516" s="5"/>
      <c r="P516" s="2"/>
    </row>
    <row r="517" spans="1:16" ht="15.75" customHeight="1" x14ac:dyDescent="0.3">
      <c r="A517" s="2"/>
      <c r="B517" s="1"/>
      <c r="C517" s="2"/>
      <c r="E517" s="2"/>
      <c r="F517" s="104"/>
      <c r="G517" s="1"/>
      <c r="H517" s="5"/>
      <c r="I517" s="5"/>
      <c r="J517" s="5"/>
      <c r="K517" s="5"/>
      <c r="L517" s="5"/>
      <c r="M517" s="5"/>
      <c r="N517" s="5"/>
      <c r="O517" s="5"/>
      <c r="P517" s="2"/>
    </row>
    <row r="518" spans="1:16" ht="15.75" customHeight="1" x14ac:dyDescent="0.3">
      <c r="A518" s="2"/>
      <c r="B518" s="1"/>
      <c r="C518" s="2"/>
      <c r="E518" s="2"/>
      <c r="F518" s="104"/>
      <c r="G518" s="1"/>
      <c r="H518" s="5"/>
      <c r="I518" s="5"/>
      <c r="J518" s="5"/>
      <c r="K518" s="5"/>
      <c r="L518" s="5"/>
      <c r="M518" s="5"/>
      <c r="N518" s="5"/>
      <c r="O518" s="5"/>
      <c r="P518" s="2"/>
    </row>
    <row r="519" spans="1:16" ht="15.75" customHeight="1" x14ac:dyDescent="0.3">
      <c r="A519" s="2"/>
      <c r="B519" s="1"/>
      <c r="C519" s="2"/>
      <c r="E519" s="2"/>
      <c r="F519" s="104"/>
      <c r="G519" s="1"/>
      <c r="H519" s="5"/>
      <c r="I519" s="5"/>
      <c r="J519" s="5"/>
      <c r="K519" s="5"/>
      <c r="L519" s="5"/>
      <c r="M519" s="5"/>
      <c r="N519" s="5"/>
      <c r="O519" s="5"/>
      <c r="P519" s="2"/>
    </row>
    <row r="520" spans="1:16" ht="15.75" customHeight="1" x14ac:dyDescent="0.3">
      <c r="A520" s="2"/>
      <c r="B520" s="1"/>
      <c r="C520" s="2"/>
      <c r="E520" s="2"/>
      <c r="F520" s="104"/>
      <c r="G520" s="1"/>
      <c r="H520" s="5"/>
      <c r="I520" s="5"/>
      <c r="J520" s="5"/>
      <c r="K520" s="5"/>
      <c r="L520" s="5"/>
      <c r="M520" s="5"/>
      <c r="N520" s="5"/>
      <c r="O520" s="5"/>
      <c r="P520" s="2"/>
    </row>
    <row r="521" spans="1:16" ht="15.75" customHeight="1" x14ac:dyDescent="0.3">
      <c r="A521" s="2"/>
      <c r="B521" s="1"/>
      <c r="C521" s="2"/>
      <c r="E521" s="2"/>
      <c r="F521" s="104"/>
      <c r="G521" s="1"/>
      <c r="H521" s="5"/>
      <c r="I521" s="5"/>
      <c r="J521" s="5"/>
      <c r="K521" s="5"/>
      <c r="L521" s="5"/>
      <c r="M521" s="5"/>
      <c r="N521" s="5"/>
      <c r="O521" s="5"/>
      <c r="P521" s="2"/>
    </row>
    <row r="522" spans="1:16" ht="15.75" customHeight="1" x14ac:dyDescent="0.3">
      <c r="A522" s="2"/>
      <c r="B522" s="1"/>
      <c r="C522" s="2"/>
      <c r="E522" s="2"/>
      <c r="F522" s="104"/>
      <c r="G522" s="1"/>
      <c r="H522" s="5"/>
      <c r="I522" s="5"/>
      <c r="J522" s="5"/>
      <c r="K522" s="5"/>
      <c r="L522" s="5"/>
      <c r="M522" s="5"/>
      <c r="N522" s="5"/>
      <c r="O522" s="5"/>
      <c r="P522" s="2"/>
    </row>
    <row r="523" spans="1:16" ht="15.75" customHeight="1" x14ac:dyDescent="0.3">
      <c r="A523" s="2"/>
      <c r="B523" s="1"/>
      <c r="C523" s="2"/>
      <c r="E523" s="2"/>
      <c r="F523" s="104"/>
      <c r="G523" s="1"/>
      <c r="H523" s="5"/>
      <c r="I523" s="5"/>
      <c r="J523" s="5"/>
      <c r="K523" s="5"/>
      <c r="L523" s="5"/>
      <c r="M523" s="5"/>
      <c r="N523" s="5"/>
      <c r="O523" s="5"/>
      <c r="P523" s="2"/>
    </row>
    <row r="524" spans="1:16" ht="15.75" customHeight="1" x14ac:dyDescent="0.3">
      <c r="A524" s="2"/>
      <c r="B524" s="1"/>
      <c r="C524" s="2"/>
      <c r="E524" s="2"/>
      <c r="F524" s="104"/>
      <c r="G524" s="1"/>
      <c r="H524" s="5"/>
      <c r="I524" s="5"/>
      <c r="J524" s="5"/>
      <c r="K524" s="5"/>
      <c r="L524" s="5"/>
      <c r="M524" s="5"/>
      <c r="N524" s="5"/>
      <c r="O524" s="5"/>
      <c r="P524" s="2"/>
    </row>
    <row r="525" spans="1:16" ht="15.75" customHeight="1" x14ac:dyDescent="0.3">
      <c r="A525" s="2"/>
      <c r="B525" s="1"/>
      <c r="C525" s="2"/>
      <c r="E525" s="2"/>
      <c r="F525" s="104"/>
      <c r="G525" s="1"/>
      <c r="H525" s="5"/>
      <c r="I525" s="5"/>
      <c r="J525" s="5"/>
      <c r="K525" s="5"/>
      <c r="L525" s="5"/>
      <c r="M525" s="5"/>
      <c r="N525" s="5"/>
      <c r="O525" s="5"/>
      <c r="P525" s="2"/>
    </row>
    <row r="526" spans="1:16" ht="15.75" customHeight="1" x14ac:dyDescent="0.3">
      <c r="A526" s="2"/>
      <c r="B526" s="1"/>
      <c r="C526" s="2"/>
      <c r="E526" s="2"/>
      <c r="F526" s="104"/>
      <c r="G526" s="1"/>
      <c r="H526" s="5"/>
      <c r="I526" s="5"/>
      <c r="J526" s="5"/>
      <c r="K526" s="5"/>
      <c r="L526" s="5"/>
      <c r="M526" s="5"/>
      <c r="N526" s="5"/>
      <c r="O526" s="5"/>
      <c r="P526" s="2"/>
    </row>
    <row r="527" spans="1:16" ht="15.75" customHeight="1" x14ac:dyDescent="0.3">
      <c r="A527" s="2"/>
      <c r="B527" s="1"/>
      <c r="C527" s="2"/>
      <c r="E527" s="2"/>
      <c r="F527" s="104"/>
      <c r="G527" s="1"/>
      <c r="H527" s="5"/>
      <c r="I527" s="5"/>
      <c r="J527" s="5"/>
      <c r="K527" s="5"/>
      <c r="L527" s="5"/>
      <c r="M527" s="5"/>
      <c r="N527" s="5"/>
      <c r="O527" s="5"/>
      <c r="P527" s="2"/>
    </row>
    <row r="528" spans="1:16" ht="15.75" customHeight="1" x14ac:dyDescent="0.3">
      <c r="A528" s="2"/>
      <c r="B528" s="1"/>
      <c r="C528" s="2"/>
      <c r="E528" s="2"/>
      <c r="F528" s="104"/>
      <c r="G528" s="1"/>
      <c r="H528" s="5"/>
      <c r="I528" s="5"/>
      <c r="J528" s="5"/>
      <c r="K528" s="5"/>
      <c r="L528" s="5"/>
      <c r="M528" s="5"/>
      <c r="N528" s="5"/>
      <c r="O528" s="5"/>
      <c r="P528" s="2"/>
    </row>
    <row r="529" spans="1:16" ht="15.75" customHeight="1" x14ac:dyDescent="0.3">
      <c r="A529" s="2"/>
      <c r="B529" s="1"/>
      <c r="C529" s="2"/>
      <c r="E529" s="2"/>
      <c r="F529" s="104"/>
      <c r="G529" s="1"/>
      <c r="H529" s="5"/>
      <c r="I529" s="5"/>
      <c r="J529" s="5"/>
      <c r="K529" s="5"/>
      <c r="L529" s="5"/>
      <c r="M529" s="5"/>
      <c r="N529" s="5"/>
      <c r="O529" s="5"/>
      <c r="P529" s="2"/>
    </row>
    <row r="530" spans="1:16" ht="15.75" customHeight="1" x14ac:dyDescent="0.3">
      <c r="A530" s="2"/>
      <c r="B530" s="1"/>
      <c r="C530" s="2"/>
      <c r="E530" s="2"/>
      <c r="F530" s="104"/>
      <c r="G530" s="1"/>
      <c r="H530" s="5"/>
      <c r="I530" s="5"/>
      <c r="J530" s="5"/>
      <c r="K530" s="5"/>
      <c r="L530" s="5"/>
      <c r="M530" s="5"/>
      <c r="N530" s="5"/>
      <c r="O530" s="5"/>
      <c r="P530" s="2"/>
    </row>
    <row r="531" spans="1:16" ht="15.75" customHeight="1" x14ac:dyDescent="0.3">
      <c r="A531" s="2"/>
      <c r="B531" s="1"/>
      <c r="C531" s="2"/>
      <c r="E531" s="2"/>
      <c r="F531" s="104"/>
      <c r="G531" s="1"/>
      <c r="H531" s="5"/>
      <c r="I531" s="5"/>
      <c r="J531" s="5"/>
      <c r="K531" s="5"/>
      <c r="L531" s="5"/>
      <c r="M531" s="5"/>
      <c r="N531" s="5"/>
      <c r="O531" s="5"/>
      <c r="P531" s="2"/>
    </row>
    <row r="532" spans="1:16" ht="15.75" customHeight="1" x14ac:dyDescent="0.3">
      <c r="A532" s="2"/>
      <c r="B532" s="1"/>
      <c r="C532" s="2"/>
      <c r="E532" s="2"/>
      <c r="F532" s="104"/>
      <c r="G532" s="1"/>
      <c r="H532" s="5"/>
      <c r="I532" s="5"/>
      <c r="J532" s="5"/>
      <c r="K532" s="5"/>
      <c r="L532" s="5"/>
      <c r="M532" s="5"/>
      <c r="N532" s="5"/>
      <c r="O532" s="5"/>
      <c r="P532" s="2"/>
    </row>
    <row r="533" spans="1:16" ht="15.75" customHeight="1" x14ac:dyDescent="0.3">
      <c r="A533" s="2"/>
      <c r="B533" s="1"/>
      <c r="C533" s="2"/>
      <c r="E533" s="2"/>
      <c r="F533" s="104"/>
      <c r="G533" s="1"/>
      <c r="H533" s="5"/>
      <c r="I533" s="5"/>
      <c r="J533" s="5"/>
      <c r="K533" s="5"/>
      <c r="L533" s="5"/>
      <c r="M533" s="5"/>
      <c r="N533" s="5"/>
      <c r="O533" s="5"/>
      <c r="P533" s="2"/>
    </row>
    <row r="534" spans="1:16" ht="15.75" customHeight="1" x14ac:dyDescent="0.3">
      <c r="A534" s="2"/>
      <c r="B534" s="1"/>
      <c r="C534" s="2"/>
      <c r="E534" s="2"/>
      <c r="F534" s="104"/>
      <c r="G534" s="1"/>
      <c r="H534" s="5"/>
      <c r="I534" s="5"/>
      <c r="J534" s="5"/>
      <c r="K534" s="5"/>
      <c r="L534" s="5"/>
      <c r="M534" s="5"/>
      <c r="N534" s="5"/>
      <c r="O534" s="5"/>
      <c r="P534" s="2"/>
    </row>
    <row r="535" spans="1:16" ht="15.75" customHeight="1" x14ac:dyDescent="0.3">
      <c r="A535" s="2"/>
      <c r="B535" s="1"/>
      <c r="C535" s="2"/>
      <c r="E535" s="2"/>
      <c r="F535" s="104"/>
      <c r="G535" s="1"/>
      <c r="H535" s="5"/>
      <c r="I535" s="5"/>
      <c r="J535" s="5"/>
      <c r="K535" s="5"/>
      <c r="L535" s="5"/>
      <c r="M535" s="5"/>
      <c r="N535" s="5"/>
      <c r="O535" s="5"/>
      <c r="P535" s="2"/>
    </row>
    <row r="536" spans="1:16" ht="15.75" customHeight="1" x14ac:dyDescent="0.3">
      <c r="A536" s="2"/>
      <c r="B536" s="1"/>
      <c r="C536" s="2"/>
      <c r="E536" s="2"/>
      <c r="F536" s="104"/>
      <c r="G536" s="1"/>
      <c r="H536" s="5"/>
      <c r="I536" s="5"/>
      <c r="J536" s="5"/>
      <c r="K536" s="5"/>
      <c r="L536" s="5"/>
      <c r="M536" s="5"/>
      <c r="N536" s="5"/>
      <c r="O536" s="5"/>
      <c r="P536" s="2"/>
    </row>
    <row r="537" spans="1:16" ht="15.75" customHeight="1" x14ac:dyDescent="0.3">
      <c r="A537" s="2"/>
      <c r="B537" s="1"/>
      <c r="C537" s="2"/>
      <c r="E537" s="2"/>
      <c r="F537" s="104"/>
      <c r="G537" s="1"/>
      <c r="H537" s="5"/>
      <c r="I537" s="5"/>
      <c r="J537" s="5"/>
      <c r="K537" s="5"/>
      <c r="L537" s="5"/>
      <c r="M537" s="5"/>
      <c r="N537" s="5"/>
      <c r="O537" s="5"/>
      <c r="P537" s="2"/>
    </row>
    <row r="538" spans="1:16" ht="15.75" customHeight="1" x14ac:dyDescent="0.3">
      <c r="A538" s="2"/>
      <c r="B538" s="1"/>
      <c r="C538" s="2"/>
      <c r="E538" s="2"/>
      <c r="F538" s="104"/>
      <c r="G538" s="1"/>
      <c r="H538" s="5"/>
      <c r="I538" s="5"/>
      <c r="J538" s="5"/>
      <c r="K538" s="5"/>
      <c r="L538" s="5"/>
      <c r="M538" s="5"/>
      <c r="N538" s="5"/>
      <c r="O538" s="5"/>
      <c r="P538" s="2"/>
    </row>
    <row r="539" spans="1:16" ht="15.75" customHeight="1" x14ac:dyDescent="0.3">
      <c r="A539" s="2"/>
      <c r="B539" s="1"/>
      <c r="C539" s="2"/>
      <c r="E539" s="2"/>
      <c r="F539" s="104"/>
      <c r="G539" s="1"/>
      <c r="H539" s="5"/>
      <c r="I539" s="5"/>
      <c r="J539" s="5"/>
      <c r="K539" s="5"/>
      <c r="L539" s="5"/>
      <c r="M539" s="5"/>
      <c r="N539" s="5"/>
      <c r="O539" s="5"/>
      <c r="P539" s="2"/>
    </row>
    <row r="540" spans="1:16" ht="15.75" customHeight="1" x14ac:dyDescent="0.3">
      <c r="A540" s="2"/>
      <c r="B540" s="1"/>
      <c r="C540" s="2"/>
      <c r="E540" s="2"/>
      <c r="F540" s="104"/>
      <c r="G540" s="1"/>
      <c r="H540" s="5"/>
      <c r="I540" s="5"/>
      <c r="J540" s="5"/>
      <c r="K540" s="5"/>
      <c r="L540" s="5"/>
      <c r="M540" s="5"/>
      <c r="N540" s="5"/>
      <c r="O540" s="5"/>
      <c r="P540" s="2"/>
    </row>
    <row r="541" spans="1:16" ht="15.75" customHeight="1" x14ac:dyDescent="0.3">
      <c r="A541" s="2"/>
      <c r="B541" s="1"/>
      <c r="C541" s="2"/>
      <c r="E541" s="2"/>
      <c r="F541" s="104"/>
      <c r="G541" s="1"/>
      <c r="H541" s="5"/>
      <c r="I541" s="5"/>
      <c r="J541" s="5"/>
      <c r="K541" s="5"/>
      <c r="L541" s="5"/>
      <c r="M541" s="5"/>
      <c r="N541" s="5"/>
      <c r="O541" s="5"/>
      <c r="P541" s="2"/>
    </row>
    <row r="542" spans="1:16" ht="15.75" customHeight="1" x14ac:dyDescent="0.3">
      <c r="A542" s="2"/>
      <c r="B542" s="1"/>
      <c r="C542" s="2"/>
      <c r="E542" s="2"/>
      <c r="F542" s="104"/>
      <c r="G542" s="1"/>
      <c r="H542" s="5"/>
      <c r="I542" s="5"/>
      <c r="J542" s="5"/>
      <c r="K542" s="5"/>
      <c r="L542" s="5"/>
      <c r="M542" s="5"/>
      <c r="N542" s="5"/>
      <c r="O542" s="5"/>
      <c r="P542" s="2"/>
    </row>
    <row r="543" spans="1:16" ht="15.75" customHeight="1" x14ac:dyDescent="0.3">
      <c r="A543" s="2"/>
      <c r="B543" s="1"/>
      <c r="C543" s="2"/>
      <c r="E543" s="2"/>
      <c r="F543" s="104"/>
      <c r="G543" s="1"/>
      <c r="H543" s="5"/>
      <c r="I543" s="5"/>
      <c r="J543" s="5"/>
      <c r="K543" s="5"/>
      <c r="L543" s="5"/>
      <c r="M543" s="5"/>
      <c r="N543" s="5"/>
      <c r="O543" s="5"/>
      <c r="P543" s="2"/>
    </row>
    <row r="544" spans="1:16" ht="15.75" customHeight="1" x14ac:dyDescent="0.3">
      <c r="A544" s="2"/>
      <c r="B544" s="1"/>
      <c r="C544" s="2"/>
      <c r="E544" s="2"/>
      <c r="F544" s="104"/>
      <c r="G544" s="1"/>
      <c r="H544" s="5"/>
      <c r="I544" s="5"/>
      <c r="J544" s="5"/>
      <c r="K544" s="5"/>
      <c r="L544" s="5"/>
      <c r="M544" s="5"/>
      <c r="N544" s="5"/>
      <c r="O544" s="5"/>
      <c r="P544" s="2"/>
    </row>
    <row r="545" spans="1:16" ht="15.75" customHeight="1" x14ac:dyDescent="0.3">
      <c r="A545" s="2"/>
      <c r="B545" s="1"/>
      <c r="C545" s="2"/>
      <c r="E545" s="2"/>
      <c r="F545" s="104"/>
      <c r="G545" s="1"/>
      <c r="H545" s="5"/>
      <c r="I545" s="5"/>
      <c r="J545" s="5"/>
      <c r="K545" s="5"/>
      <c r="L545" s="5"/>
      <c r="M545" s="5"/>
      <c r="N545" s="5"/>
      <c r="O545" s="5"/>
      <c r="P545" s="2"/>
    </row>
    <row r="546" spans="1:16" ht="15.75" customHeight="1" x14ac:dyDescent="0.3">
      <c r="A546" s="2"/>
      <c r="B546" s="1"/>
      <c r="C546" s="2"/>
      <c r="E546" s="2"/>
      <c r="F546" s="104"/>
      <c r="G546" s="1"/>
      <c r="H546" s="5"/>
      <c r="I546" s="5"/>
      <c r="J546" s="5"/>
      <c r="K546" s="5"/>
      <c r="L546" s="5"/>
      <c r="M546" s="5"/>
      <c r="N546" s="5"/>
      <c r="O546" s="5"/>
      <c r="P546" s="2"/>
    </row>
    <row r="547" spans="1:16" ht="15.75" customHeight="1" x14ac:dyDescent="0.3">
      <c r="A547" s="2"/>
      <c r="B547" s="1"/>
      <c r="C547" s="2"/>
      <c r="E547" s="2"/>
      <c r="F547" s="104"/>
      <c r="G547" s="1"/>
      <c r="H547" s="5"/>
      <c r="I547" s="5"/>
      <c r="J547" s="5"/>
      <c r="K547" s="5"/>
      <c r="L547" s="5"/>
      <c r="M547" s="5"/>
      <c r="N547" s="5"/>
      <c r="O547" s="5"/>
      <c r="P547" s="2"/>
    </row>
    <row r="548" spans="1:16" ht="15.75" customHeight="1" x14ac:dyDescent="0.3">
      <c r="A548" s="2"/>
      <c r="B548" s="1"/>
      <c r="C548" s="2"/>
      <c r="E548" s="2"/>
      <c r="F548" s="104"/>
      <c r="G548" s="1"/>
      <c r="H548" s="5"/>
      <c r="I548" s="5"/>
      <c r="J548" s="5"/>
      <c r="K548" s="5"/>
      <c r="L548" s="5"/>
      <c r="M548" s="5"/>
      <c r="N548" s="5"/>
      <c r="O548" s="5"/>
      <c r="P548" s="2"/>
    </row>
    <row r="549" spans="1:16" ht="15.75" customHeight="1" x14ac:dyDescent="0.3">
      <c r="A549" s="2"/>
      <c r="B549" s="1"/>
      <c r="C549" s="2"/>
      <c r="E549" s="2"/>
      <c r="F549" s="104"/>
      <c r="G549" s="1"/>
      <c r="H549" s="5"/>
      <c r="I549" s="5"/>
      <c r="J549" s="5"/>
      <c r="K549" s="5"/>
      <c r="L549" s="5"/>
      <c r="M549" s="5"/>
      <c r="N549" s="5"/>
      <c r="O549" s="5"/>
      <c r="P549" s="2"/>
    </row>
    <row r="550" spans="1:16" ht="15.75" customHeight="1" x14ac:dyDescent="0.3">
      <c r="A550" s="2"/>
      <c r="B550" s="1"/>
      <c r="C550" s="2"/>
      <c r="E550" s="2"/>
      <c r="F550" s="104"/>
      <c r="G550" s="1"/>
      <c r="H550" s="5"/>
      <c r="I550" s="5"/>
      <c r="J550" s="5"/>
      <c r="K550" s="5"/>
      <c r="L550" s="5"/>
      <c r="M550" s="5"/>
      <c r="N550" s="5"/>
      <c r="O550" s="5"/>
      <c r="P550" s="2"/>
    </row>
    <row r="551" spans="1:16" ht="15.75" customHeight="1" x14ac:dyDescent="0.3">
      <c r="A551" s="2"/>
      <c r="B551" s="1"/>
      <c r="C551" s="2"/>
      <c r="E551" s="2"/>
      <c r="F551" s="104"/>
      <c r="G551" s="1"/>
      <c r="H551" s="5"/>
      <c r="I551" s="5"/>
      <c r="J551" s="5"/>
      <c r="K551" s="5"/>
      <c r="L551" s="5"/>
      <c r="M551" s="5"/>
      <c r="N551" s="5"/>
      <c r="O551" s="5"/>
      <c r="P551" s="2"/>
    </row>
    <row r="552" spans="1:16" ht="15.75" customHeight="1" x14ac:dyDescent="0.3">
      <c r="A552" s="2"/>
      <c r="B552" s="1"/>
      <c r="C552" s="2"/>
      <c r="E552" s="2"/>
      <c r="F552" s="104"/>
      <c r="G552" s="1"/>
      <c r="H552" s="5"/>
      <c r="I552" s="5"/>
      <c r="J552" s="5"/>
      <c r="K552" s="5"/>
      <c r="L552" s="5"/>
      <c r="M552" s="5"/>
      <c r="N552" s="5"/>
      <c r="O552" s="5"/>
      <c r="P552" s="2"/>
    </row>
    <row r="553" spans="1:16" ht="15.75" customHeight="1" x14ac:dyDescent="0.3">
      <c r="A553" s="2"/>
      <c r="B553" s="1"/>
      <c r="C553" s="2"/>
      <c r="E553" s="2"/>
      <c r="F553" s="104"/>
      <c r="G553" s="1"/>
      <c r="H553" s="5"/>
      <c r="I553" s="5"/>
      <c r="J553" s="5"/>
      <c r="K553" s="5"/>
      <c r="L553" s="5"/>
      <c r="M553" s="5"/>
      <c r="N553" s="5"/>
      <c r="O553" s="5"/>
      <c r="P553" s="2"/>
    </row>
    <row r="554" spans="1:16" ht="15.75" customHeight="1" x14ac:dyDescent="0.3">
      <c r="A554" s="2"/>
      <c r="B554" s="1"/>
      <c r="C554" s="2"/>
      <c r="E554" s="2"/>
      <c r="F554" s="104"/>
      <c r="G554" s="1"/>
      <c r="H554" s="5"/>
      <c r="I554" s="5"/>
      <c r="J554" s="5"/>
      <c r="K554" s="5"/>
      <c r="L554" s="5"/>
      <c r="M554" s="5"/>
      <c r="N554" s="5"/>
      <c r="O554" s="5"/>
      <c r="P554" s="2"/>
    </row>
    <row r="555" spans="1:16" ht="15.75" customHeight="1" x14ac:dyDescent="0.3">
      <c r="A555" s="2"/>
      <c r="B555" s="1"/>
      <c r="C555" s="2"/>
      <c r="E555" s="2"/>
      <c r="F555" s="104"/>
      <c r="G555" s="1"/>
      <c r="H555" s="5"/>
      <c r="I555" s="5"/>
      <c r="J555" s="5"/>
      <c r="K555" s="5"/>
      <c r="L555" s="5"/>
      <c r="M555" s="5"/>
      <c r="N555" s="5"/>
      <c r="O555" s="5"/>
      <c r="P555" s="2"/>
    </row>
    <row r="556" spans="1:16" ht="15.75" customHeight="1" x14ac:dyDescent="0.3">
      <c r="A556" s="2"/>
      <c r="B556" s="1"/>
      <c r="C556" s="2"/>
      <c r="E556" s="2"/>
      <c r="F556" s="104"/>
      <c r="G556" s="1"/>
      <c r="H556" s="5"/>
      <c r="I556" s="5"/>
      <c r="J556" s="5"/>
      <c r="K556" s="5"/>
      <c r="L556" s="5"/>
      <c r="M556" s="5"/>
      <c r="N556" s="5"/>
      <c r="O556" s="5"/>
      <c r="P556" s="2"/>
    </row>
    <row r="557" spans="1:16" ht="15.75" customHeight="1" x14ac:dyDescent="0.3">
      <c r="A557" s="2"/>
      <c r="B557" s="1"/>
      <c r="C557" s="2"/>
      <c r="E557" s="2"/>
      <c r="F557" s="104"/>
      <c r="G557" s="1"/>
      <c r="H557" s="5"/>
      <c r="I557" s="5"/>
      <c r="J557" s="5"/>
      <c r="K557" s="5"/>
      <c r="L557" s="5"/>
      <c r="M557" s="5"/>
      <c r="N557" s="5"/>
      <c r="O557" s="5"/>
      <c r="P557" s="2"/>
    </row>
    <row r="558" spans="1:16" ht="15.75" customHeight="1" x14ac:dyDescent="0.3">
      <c r="A558" s="2"/>
      <c r="B558" s="1"/>
      <c r="C558" s="2"/>
      <c r="E558" s="2"/>
      <c r="F558" s="104"/>
      <c r="G558" s="1"/>
      <c r="H558" s="5"/>
      <c r="I558" s="5"/>
      <c r="J558" s="5"/>
      <c r="K558" s="5"/>
      <c r="L558" s="5"/>
      <c r="M558" s="5"/>
      <c r="N558" s="5"/>
      <c r="O558" s="5"/>
      <c r="P558" s="2"/>
    </row>
    <row r="559" spans="1:16" ht="15.75" customHeight="1" x14ac:dyDescent="0.3">
      <c r="A559" s="2"/>
      <c r="B559" s="1"/>
      <c r="C559" s="2"/>
      <c r="E559" s="2"/>
      <c r="F559" s="104"/>
      <c r="G559" s="1"/>
      <c r="H559" s="5"/>
      <c r="I559" s="5"/>
      <c r="J559" s="5"/>
      <c r="K559" s="5"/>
      <c r="L559" s="5"/>
      <c r="M559" s="5"/>
      <c r="N559" s="5"/>
      <c r="O559" s="5"/>
      <c r="P559" s="2"/>
    </row>
    <row r="560" spans="1:16" ht="15.75" customHeight="1" x14ac:dyDescent="0.3">
      <c r="A560" s="2"/>
      <c r="B560" s="1"/>
      <c r="C560" s="2"/>
      <c r="E560" s="2"/>
      <c r="F560" s="104"/>
      <c r="G560" s="1"/>
      <c r="H560" s="5"/>
      <c r="I560" s="5"/>
      <c r="J560" s="5"/>
      <c r="K560" s="5"/>
      <c r="L560" s="5"/>
      <c r="M560" s="5"/>
      <c r="N560" s="5"/>
      <c r="O560" s="5"/>
      <c r="P560" s="2"/>
    </row>
    <row r="561" spans="1:16" ht="15.75" customHeight="1" x14ac:dyDescent="0.3">
      <c r="A561" s="2"/>
      <c r="B561" s="1"/>
      <c r="C561" s="2"/>
      <c r="E561" s="2"/>
      <c r="F561" s="104"/>
      <c r="G561" s="1"/>
      <c r="H561" s="5"/>
      <c r="I561" s="5"/>
      <c r="J561" s="5"/>
      <c r="K561" s="5"/>
      <c r="L561" s="5"/>
      <c r="M561" s="5"/>
      <c r="N561" s="5"/>
      <c r="O561" s="5"/>
      <c r="P561" s="2"/>
    </row>
    <row r="562" spans="1:16" ht="15.75" customHeight="1" x14ac:dyDescent="0.3">
      <c r="A562" s="2"/>
      <c r="B562" s="1"/>
      <c r="C562" s="2"/>
      <c r="E562" s="2"/>
      <c r="F562" s="104"/>
      <c r="G562" s="1"/>
      <c r="H562" s="5"/>
      <c r="I562" s="5"/>
      <c r="J562" s="5"/>
      <c r="K562" s="5"/>
      <c r="L562" s="5"/>
      <c r="M562" s="5"/>
      <c r="N562" s="5"/>
      <c r="O562" s="5"/>
      <c r="P562" s="2"/>
    </row>
    <row r="563" spans="1:16" ht="15.75" customHeight="1" x14ac:dyDescent="0.3">
      <c r="A563" s="2"/>
      <c r="B563" s="1"/>
      <c r="C563" s="2"/>
      <c r="E563" s="2"/>
      <c r="F563" s="104"/>
      <c r="G563" s="1"/>
      <c r="H563" s="5"/>
      <c r="I563" s="5"/>
      <c r="J563" s="5"/>
      <c r="K563" s="5"/>
      <c r="L563" s="5"/>
      <c r="M563" s="5"/>
      <c r="N563" s="5"/>
      <c r="O563" s="5"/>
      <c r="P563" s="2"/>
    </row>
    <row r="564" spans="1:16" ht="15.75" customHeight="1" x14ac:dyDescent="0.3">
      <c r="A564" s="2"/>
      <c r="B564" s="1"/>
      <c r="C564" s="2"/>
      <c r="E564" s="2"/>
      <c r="F564" s="104"/>
      <c r="G564" s="1"/>
      <c r="H564" s="5"/>
      <c r="I564" s="5"/>
      <c r="J564" s="5"/>
      <c r="K564" s="5"/>
      <c r="L564" s="5"/>
      <c r="M564" s="5"/>
      <c r="N564" s="5"/>
      <c r="O564" s="5"/>
      <c r="P564" s="2"/>
    </row>
    <row r="565" spans="1:16" ht="15.75" customHeight="1" x14ac:dyDescent="0.3">
      <c r="A565" s="2"/>
      <c r="B565" s="1"/>
      <c r="C565" s="2"/>
      <c r="E565" s="2"/>
      <c r="F565" s="104"/>
      <c r="G565" s="1"/>
      <c r="H565" s="5"/>
      <c r="I565" s="5"/>
      <c r="J565" s="5"/>
      <c r="K565" s="5"/>
      <c r="L565" s="5"/>
      <c r="M565" s="5"/>
      <c r="N565" s="5"/>
      <c r="O565" s="5"/>
      <c r="P565" s="2"/>
    </row>
    <row r="566" spans="1:16" ht="15.75" customHeight="1" x14ac:dyDescent="0.3">
      <c r="A566" s="2"/>
      <c r="B566" s="1"/>
      <c r="C566" s="2"/>
      <c r="E566" s="2"/>
      <c r="F566" s="104"/>
      <c r="G566" s="1"/>
      <c r="H566" s="5"/>
      <c r="I566" s="5"/>
      <c r="J566" s="5"/>
      <c r="K566" s="5"/>
      <c r="L566" s="5"/>
      <c r="M566" s="5"/>
      <c r="N566" s="5"/>
      <c r="O566" s="5"/>
      <c r="P566" s="2"/>
    </row>
    <row r="567" spans="1:16" ht="15.75" customHeight="1" x14ac:dyDescent="0.3">
      <c r="A567" s="2"/>
      <c r="B567" s="1"/>
      <c r="C567" s="2"/>
      <c r="E567" s="2"/>
      <c r="F567" s="104"/>
      <c r="G567" s="1"/>
      <c r="H567" s="5"/>
      <c r="I567" s="5"/>
      <c r="J567" s="5"/>
      <c r="K567" s="5"/>
      <c r="L567" s="5"/>
      <c r="M567" s="5"/>
      <c r="N567" s="5"/>
      <c r="O567" s="5"/>
      <c r="P567" s="2"/>
    </row>
    <row r="568" spans="1:16" ht="15.75" customHeight="1" x14ac:dyDescent="0.3">
      <c r="A568" s="2"/>
      <c r="B568" s="1"/>
      <c r="C568" s="2"/>
      <c r="E568" s="2"/>
      <c r="F568" s="104"/>
      <c r="G568" s="1"/>
      <c r="H568" s="5"/>
      <c r="I568" s="5"/>
      <c r="J568" s="5"/>
      <c r="K568" s="5"/>
      <c r="L568" s="5"/>
      <c r="M568" s="5"/>
      <c r="N568" s="5"/>
      <c r="O568" s="5"/>
      <c r="P568" s="2"/>
    </row>
    <row r="569" spans="1:16" ht="15.75" customHeight="1" x14ac:dyDescent="0.3">
      <c r="A569" s="2"/>
      <c r="B569" s="1"/>
      <c r="C569" s="2"/>
      <c r="E569" s="2"/>
      <c r="F569" s="104"/>
      <c r="G569" s="1"/>
      <c r="H569" s="5"/>
      <c r="I569" s="5"/>
      <c r="J569" s="5"/>
      <c r="K569" s="5"/>
      <c r="L569" s="5"/>
      <c r="M569" s="5"/>
      <c r="N569" s="5"/>
      <c r="O569" s="5"/>
      <c r="P569" s="2"/>
    </row>
    <row r="570" spans="1:16" ht="15.75" customHeight="1" x14ac:dyDescent="0.3">
      <c r="A570" s="2"/>
      <c r="B570" s="1"/>
      <c r="C570" s="2"/>
      <c r="E570" s="2"/>
      <c r="F570" s="104"/>
      <c r="G570" s="1"/>
      <c r="H570" s="5"/>
      <c r="I570" s="5"/>
      <c r="J570" s="5"/>
      <c r="K570" s="5"/>
      <c r="L570" s="5"/>
      <c r="M570" s="5"/>
      <c r="N570" s="5"/>
      <c r="O570" s="5"/>
      <c r="P570" s="2"/>
    </row>
    <row r="571" spans="1:16" ht="15.75" customHeight="1" x14ac:dyDescent="0.3">
      <c r="A571" s="2"/>
      <c r="B571" s="1"/>
      <c r="C571" s="2"/>
      <c r="E571" s="2"/>
      <c r="F571" s="104"/>
      <c r="G571" s="1"/>
      <c r="H571" s="5"/>
      <c r="I571" s="5"/>
      <c r="J571" s="5"/>
      <c r="K571" s="5"/>
      <c r="L571" s="5"/>
      <c r="M571" s="5"/>
      <c r="N571" s="5"/>
      <c r="O571" s="5"/>
      <c r="P571" s="2"/>
    </row>
    <row r="572" spans="1:16" ht="15.75" customHeight="1" x14ac:dyDescent="0.3">
      <c r="A572" s="2"/>
      <c r="B572" s="1"/>
      <c r="C572" s="2"/>
      <c r="E572" s="2"/>
      <c r="F572" s="104"/>
      <c r="G572" s="1"/>
      <c r="H572" s="5"/>
      <c r="I572" s="5"/>
      <c r="J572" s="5"/>
      <c r="K572" s="5"/>
      <c r="L572" s="5"/>
      <c r="M572" s="5"/>
      <c r="N572" s="5"/>
      <c r="O572" s="5"/>
      <c r="P572" s="2"/>
    </row>
    <row r="573" spans="1:16" ht="15.75" customHeight="1" x14ac:dyDescent="0.3">
      <c r="A573" s="2"/>
      <c r="B573" s="1"/>
      <c r="C573" s="2"/>
      <c r="E573" s="2"/>
      <c r="F573" s="104"/>
      <c r="G573" s="1"/>
      <c r="H573" s="5"/>
      <c r="I573" s="5"/>
      <c r="J573" s="5"/>
      <c r="K573" s="5"/>
      <c r="L573" s="5"/>
      <c r="M573" s="5"/>
      <c r="N573" s="5"/>
      <c r="O573" s="5"/>
      <c r="P573" s="2"/>
    </row>
    <row r="574" spans="1:16" ht="15.75" customHeight="1" x14ac:dyDescent="0.3">
      <c r="A574" s="2"/>
      <c r="B574" s="1"/>
      <c r="C574" s="2"/>
      <c r="E574" s="2"/>
      <c r="F574" s="104"/>
      <c r="G574" s="1"/>
      <c r="H574" s="5"/>
      <c r="I574" s="5"/>
      <c r="J574" s="5"/>
      <c r="K574" s="5"/>
      <c r="L574" s="5"/>
      <c r="M574" s="5"/>
      <c r="N574" s="5"/>
      <c r="O574" s="5"/>
      <c r="P574" s="2"/>
    </row>
    <row r="575" spans="1:16" ht="15.75" customHeight="1" x14ac:dyDescent="0.3">
      <c r="A575" s="2"/>
      <c r="B575" s="1"/>
      <c r="C575" s="2"/>
      <c r="E575" s="2"/>
      <c r="F575" s="104"/>
      <c r="G575" s="1"/>
      <c r="H575" s="5"/>
      <c r="I575" s="5"/>
      <c r="J575" s="5"/>
      <c r="K575" s="5"/>
      <c r="L575" s="5"/>
      <c r="M575" s="5"/>
      <c r="N575" s="5"/>
      <c r="O575" s="5"/>
      <c r="P575" s="2"/>
    </row>
    <row r="576" spans="1:16" ht="15.75" customHeight="1" x14ac:dyDescent="0.3">
      <c r="A576" s="2"/>
      <c r="B576" s="1"/>
      <c r="C576" s="2"/>
      <c r="E576" s="2"/>
      <c r="F576" s="104"/>
      <c r="G576" s="1"/>
      <c r="H576" s="5"/>
      <c r="I576" s="5"/>
      <c r="J576" s="5"/>
      <c r="K576" s="5"/>
      <c r="L576" s="5"/>
      <c r="M576" s="5"/>
      <c r="N576" s="5"/>
      <c r="O576" s="5"/>
      <c r="P576" s="2"/>
    </row>
    <row r="577" spans="1:16" ht="15.75" customHeight="1" x14ac:dyDescent="0.3">
      <c r="A577" s="2"/>
      <c r="B577" s="1"/>
      <c r="C577" s="2"/>
      <c r="E577" s="2"/>
      <c r="F577" s="104"/>
      <c r="G577" s="1"/>
      <c r="H577" s="5"/>
      <c r="I577" s="5"/>
      <c r="J577" s="5"/>
      <c r="K577" s="5"/>
      <c r="L577" s="5"/>
      <c r="M577" s="5"/>
      <c r="N577" s="5"/>
      <c r="O577" s="5"/>
      <c r="P577" s="2"/>
    </row>
    <row r="578" spans="1:16" ht="15.75" customHeight="1" x14ac:dyDescent="0.3">
      <c r="A578" s="2"/>
      <c r="B578" s="1"/>
      <c r="C578" s="2"/>
      <c r="E578" s="2"/>
      <c r="F578" s="104"/>
      <c r="G578" s="1"/>
      <c r="H578" s="5"/>
      <c r="I578" s="5"/>
      <c r="J578" s="5"/>
      <c r="K578" s="5"/>
      <c r="L578" s="5"/>
      <c r="M578" s="5"/>
      <c r="N578" s="5"/>
      <c r="O578" s="5"/>
      <c r="P578" s="2"/>
    </row>
    <row r="579" spans="1:16" ht="15.75" customHeight="1" x14ac:dyDescent="0.3">
      <c r="A579" s="2"/>
      <c r="B579" s="1"/>
      <c r="C579" s="2"/>
      <c r="E579" s="2"/>
      <c r="F579" s="104"/>
      <c r="G579" s="1"/>
      <c r="H579" s="5"/>
      <c r="I579" s="5"/>
      <c r="J579" s="5"/>
      <c r="K579" s="5"/>
      <c r="L579" s="5"/>
      <c r="M579" s="5"/>
      <c r="N579" s="5"/>
      <c r="O579" s="5"/>
      <c r="P579" s="2"/>
    </row>
    <row r="580" spans="1:16" ht="15.75" customHeight="1" x14ac:dyDescent="0.3">
      <c r="A580" s="2"/>
      <c r="B580" s="1"/>
      <c r="C580" s="2"/>
      <c r="E580" s="2"/>
      <c r="F580" s="104"/>
      <c r="G580" s="1"/>
      <c r="H580" s="5"/>
      <c r="I580" s="5"/>
      <c r="J580" s="5"/>
      <c r="K580" s="5"/>
      <c r="L580" s="5"/>
      <c r="M580" s="5"/>
      <c r="N580" s="5"/>
      <c r="O580" s="5"/>
      <c r="P580" s="2"/>
    </row>
    <row r="581" spans="1:16" ht="15.75" customHeight="1" x14ac:dyDescent="0.3">
      <c r="A581" s="2"/>
      <c r="B581" s="1"/>
      <c r="C581" s="2"/>
      <c r="E581" s="2"/>
      <c r="F581" s="104"/>
      <c r="G581" s="1"/>
      <c r="H581" s="5"/>
      <c r="I581" s="5"/>
      <c r="J581" s="5"/>
      <c r="K581" s="5"/>
      <c r="L581" s="5"/>
      <c r="M581" s="5"/>
      <c r="N581" s="5"/>
      <c r="O581" s="5"/>
      <c r="P581" s="2"/>
    </row>
    <row r="582" spans="1:16" ht="15.75" customHeight="1" x14ac:dyDescent="0.3">
      <c r="A582" s="2"/>
      <c r="B582" s="1"/>
      <c r="C582" s="2"/>
      <c r="E582" s="2"/>
      <c r="F582" s="104"/>
      <c r="G582" s="1"/>
      <c r="H582" s="5"/>
      <c r="I582" s="5"/>
      <c r="J582" s="5"/>
      <c r="K582" s="5"/>
      <c r="L582" s="5"/>
      <c r="M582" s="5"/>
      <c r="N582" s="5"/>
      <c r="O582" s="5"/>
      <c r="P582" s="2"/>
    </row>
    <row r="583" spans="1:16" ht="15.75" customHeight="1" x14ac:dyDescent="0.3">
      <c r="A583" s="2"/>
      <c r="B583" s="1"/>
      <c r="C583" s="2"/>
      <c r="E583" s="2"/>
      <c r="F583" s="104"/>
      <c r="G583" s="1"/>
      <c r="H583" s="5"/>
      <c r="I583" s="5"/>
      <c r="J583" s="5"/>
      <c r="K583" s="5"/>
      <c r="L583" s="5"/>
      <c r="M583" s="5"/>
      <c r="N583" s="5"/>
      <c r="O583" s="5"/>
      <c r="P583" s="2"/>
    </row>
    <row r="584" spans="1:16" ht="15.75" customHeight="1" x14ac:dyDescent="0.3">
      <c r="A584" s="2"/>
      <c r="B584" s="1"/>
      <c r="C584" s="2"/>
      <c r="E584" s="2"/>
      <c r="F584" s="104"/>
      <c r="G584" s="1"/>
      <c r="H584" s="5"/>
      <c r="I584" s="5"/>
      <c r="J584" s="5"/>
      <c r="K584" s="5"/>
      <c r="L584" s="5"/>
      <c r="M584" s="5"/>
      <c r="N584" s="5"/>
      <c r="O584" s="5"/>
      <c r="P584" s="2"/>
    </row>
    <row r="585" spans="1:16" ht="15.75" customHeight="1" x14ac:dyDescent="0.3">
      <c r="A585" s="2"/>
      <c r="B585" s="1"/>
      <c r="C585" s="2"/>
      <c r="E585" s="2"/>
      <c r="F585" s="104"/>
      <c r="G585" s="1"/>
      <c r="H585" s="5"/>
      <c r="I585" s="5"/>
      <c r="J585" s="5"/>
      <c r="K585" s="5"/>
      <c r="L585" s="5"/>
      <c r="M585" s="5"/>
      <c r="N585" s="5"/>
      <c r="O585" s="5"/>
      <c r="P585" s="2"/>
    </row>
    <row r="586" spans="1:16" ht="15.75" customHeight="1" x14ac:dyDescent="0.3">
      <c r="A586" s="2"/>
      <c r="B586" s="1"/>
      <c r="C586" s="2"/>
      <c r="E586" s="2"/>
      <c r="F586" s="104"/>
      <c r="G586" s="1"/>
      <c r="H586" s="5"/>
      <c r="I586" s="5"/>
      <c r="J586" s="5"/>
      <c r="K586" s="5"/>
      <c r="L586" s="5"/>
      <c r="M586" s="5"/>
      <c r="N586" s="5"/>
      <c r="O586" s="5"/>
      <c r="P586" s="2"/>
    </row>
    <row r="587" spans="1:16" ht="15.75" customHeight="1" x14ac:dyDescent="0.3">
      <c r="A587" s="2"/>
      <c r="B587" s="1"/>
      <c r="C587" s="2"/>
      <c r="E587" s="2"/>
      <c r="F587" s="104"/>
      <c r="G587" s="1"/>
      <c r="H587" s="5"/>
      <c r="I587" s="5"/>
      <c r="J587" s="5"/>
      <c r="K587" s="5"/>
      <c r="L587" s="5"/>
      <c r="M587" s="5"/>
      <c r="N587" s="5"/>
      <c r="O587" s="5"/>
      <c r="P587" s="2"/>
    </row>
    <row r="588" spans="1:16" ht="15.75" customHeight="1" x14ac:dyDescent="0.3">
      <c r="A588" s="2"/>
      <c r="B588" s="1"/>
      <c r="C588" s="2"/>
      <c r="E588" s="2"/>
      <c r="F588" s="104"/>
      <c r="G588" s="1"/>
      <c r="H588" s="5"/>
      <c r="I588" s="5"/>
      <c r="J588" s="5"/>
      <c r="K588" s="5"/>
      <c r="L588" s="5"/>
      <c r="M588" s="5"/>
      <c r="N588" s="5"/>
      <c r="O588" s="5"/>
      <c r="P588" s="2"/>
    </row>
    <row r="589" spans="1:16" ht="15.75" customHeight="1" x14ac:dyDescent="0.3">
      <c r="A589" s="2"/>
      <c r="B589" s="1"/>
      <c r="C589" s="2"/>
      <c r="E589" s="2"/>
      <c r="F589" s="104"/>
      <c r="G589" s="1"/>
      <c r="H589" s="5"/>
      <c r="I589" s="5"/>
      <c r="J589" s="5"/>
      <c r="K589" s="5"/>
      <c r="L589" s="5"/>
      <c r="M589" s="5"/>
      <c r="N589" s="5"/>
      <c r="O589" s="5"/>
      <c r="P589" s="2"/>
    </row>
    <row r="590" spans="1:16" ht="15.75" customHeight="1" x14ac:dyDescent="0.3">
      <c r="A590" s="2"/>
      <c r="B590" s="1"/>
      <c r="C590" s="2"/>
      <c r="E590" s="2"/>
      <c r="F590" s="104"/>
      <c r="G590" s="1"/>
      <c r="H590" s="5"/>
      <c r="I590" s="5"/>
      <c r="J590" s="5"/>
      <c r="K590" s="5"/>
      <c r="L590" s="5"/>
      <c r="M590" s="5"/>
      <c r="N590" s="5"/>
      <c r="O590" s="5"/>
      <c r="P590" s="2"/>
    </row>
    <row r="591" spans="1:16" ht="15.75" customHeight="1" x14ac:dyDescent="0.3">
      <c r="A591" s="2"/>
      <c r="B591" s="1"/>
      <c r="C591" s="2"/>
      <c r="E591" s="2"/>
      <c r="F591" s="104"/>
      <c r="G591" s="1"/>
      <c r="H591" s="5"/>
      <c r="I591" s="5"/>
      <c r="J591" s="5"/>
      <c r="K591" s="5"/>
      <c r="L591" s="5"/>
      <c r="M591" s="5"/>
      <c r="N591" s="5"/>
      <c r="O591" s="5"/>
      <c r="P591" s="2"/>
    </row>
    <row r="592" spans="1:16" ht="15.75" customHeight="1" x14ac:dyDescent="0.3">
      <c r="A592" s="2"/>
      <c r="B592" s="1"/>
      <c r="C592" s="2"/>
      <c r="E592" s="2"/>
      <c r="F592" s="104"/>
      <c r="G592" s="1"/>
      <c r="H592" s="5"/>
      <c r="I592" s="5"/>
      <c r="J592" s="5"/>
      <c r="K592" s="5"/>
      <c r="L592" s="5"/>
      <c r="M592" s="5"/>
      <c r="N592" s="5"/>
      <c r="O592" s="5"/>
      <c r="P592" s="2"/>
    </row>
    <row r="593" spans="1:16" ht="15.75" customHeight="1" x14ac:dyDescent="0.3">
      <c r="A593" s="2"/>
      <c r="B593" s="1"/>
      <c r="C593" s="2"/>
      <c r="E593" s="2"/>
      <c r="F593" s="104"/>
      <c r="G593" s="1"/>
      <c r="H593" s="5"/>
      <c r="I593" s="5"/>
      <c r="J593" s="5"/>
      <c r="K593" s="5"/>
      <c r="L593" s="5"/>
      <c r="M593" s="5"/>
      <c r="N593" s="5"/>
      <c r="O593" s="5"/>
      <c r="P593" s="2"/>
    </row>
    <row r="594" spans="1:16" ht="15.75" customHeight="1" x14ac:dyDescent="0.3">
      <c r="A594" s="2"/>
      <c r="B594" s="1"/>
      <c r="C594" s="2"/>
      <c r="E594" s="2"/>
      <c r="F594" s="104"/>
      <c r="G594" s="1"/>
      <c r="H594" s="5"/>
      <c r="I594" s="5"/>
      <c r="J594" s="5"/>
      <c r="K594" s="5"/>
      <c r="L594" s="5"/>
      <c r="M594" s="5"/>
      <c r="N594" s="5"/>
      <c r="O594" s="5"/>
      <c r="P594" s="2"/>
    </row>
    <row r="595" spans="1:16" ht="15.75" customHeight="1" x14ac:dyDescent="0.3">
      <c r="A595" s="2"/>
      <c r="B595" s="1"/>
      <c r="C595" s="2"/>
      <c r="E595" s="2"/>
      <c r="F595" s="104"/>
      <c r="G595" s="1"/>
      <c r="H595" s="5"/>
      <c r="I595" s="5"/>
      <c r="J595" s="5"/>
      <c r="K595" s="5"/>
      <c r="L595" s="5"/>
      <c r="M595" s="5"/>
      <c r="N595" s="5"/>
      <c r="O595" s="5"/>
      <c r="P595" s="2"/>
    </row>
    <row r="596" spans="1:16" ht="15.75" customHeight="1" x14ac:dyDescent="0.3">
      <c r="A596" s="2"/>
      <c r="B596" s="1"/>
      <c r="C596" s="2"/>
      <c r="E596" s="2"/>
      <c r="F596" s="104"/>
      <c r="G596" s="1"/>
      <c r="H596" s="5"/>
      <c r="I596" s="5"/>
      <c r="J596" s="5"/>
      <c r="K596" s="5"/>
      <c r="L596" s="5"/>
      <c r="M596" s="5"/>
      <c r="N596" s="5"/>
      <c r="O596" s="5"/>
      <c r="P596" s="2"/>
    </row>
    <row r="597" spans="1:16" ht="15.75" customHeight="1" x14ac:dyDescent="0.3">
      <c r="A597" s="2"/>
      <c r="B597" s="1"/>
      <c r="C597" s="2"/>
      <c r="E597" s="2"/>
      <c r="F597" s="104"/>
      <c r="G597" s="1"/>
      <c r="H597" s="5"/>
      <c r="I597" s="5"/>
      <c r="J597" s="5"/>
      <c r="K597" s="5"/>
      <c r="L597" s="5"/>
      <c r="M597" s="5"/>
      <c r="N597" s="5"/>
      <c r="O597" s="5"/>
      <c r="P597" s="2"/>
    </row>
    <row r="598" spans="1:16" ht="15.75" customHeight="1" x14ac:dyDescent="0.3">
      <c r="A598" s="2"/>
      <c r="B598" s="1"/>
      <c r="C598" s="2"/>
      <c r="E598" s="2"/>
      <c r="F598" s="104"/>
      <c r="G598" s="1"/>
      <c r="H598" s="5"/>
      <c r="I598" s="5"/>
      <c r="J598" s="5"/>
      <c r="K598" s="5"/>
      <c r="L598" s="5"/>
      <c r="M598" s="5"/>
      <c r="N598" s="5"/>
      <c r="O598" s="5"/>
      <c r="P598" s="2"/>
    </row>
    <row r="599" spans="1:16" ht="15.75" customHeight="1" x14ac:dyDescent="0.3">
      <c r="A599" s="2"/>
      <c r="B599" s="1"/>
      <c r="C599" s="2"/>
      <c r="E599" s="2"/>
      <c r="F599" s="104"/>
      <c r="G599" s="1"/>
      <c r="H599" s="5"/>
      <c r="I599" s="5"/>
      <c r="J599" s="5"/>
      <c r="K599" s="5"/>
      <c r="L599" s="5"/>
      <c r="M599" s="5"/>
      <c r="N599" s="5"/>
      <c r="O599" s="5"/>
      <c r="P599" s="2"/>
    </row>
    <row r="600" spans="1:16" ht="15.75" customHeight="1" x14ac:dyDescent="0.3">
      <c r="A600" s="2"/>
      <c r="B600" s="1"/>
      <c r="C600" s="2"/>
      <c r="E600" s="2"/>
      <c r="F600" s="104"/>
      <c r="G600" s="1"/>
      <c r="H600" s="5"/>
      <c r="I600" s="5"/>
      <c r="J600" s="5"/>
      <c r="K600" s="5"/>
      <c r="L600" s="5"/>
      <c r="M600" s="5"/>
      <c r="N600" s="5"/>
      <c r="O600" s="5"/>
      <c r="P600" s="2"/>
    </row>
    <row r="601" spans="1:16" ht="15.75" customHeight="1" x14ac:dyDescent="0.3">
      <c r="A601" s="2"/>
      <c r="B601" s="1"/>
      <c r="C601" s="2"/>
      <c r="E601" s="2"/>
      <c r="F601" s="104"/>
      <c r="G601" s="1"/>
      <c r="H601" s="5"/>
      <c r="I601" s="5"/>
      <c r="J601" s="5"/>
      <c r="K601" s="5"/>
      <c r="L601" s="5"/>
      <c r="M601" s="5"/>
      <c r="N601" s="5"/>
      <c r="O601" s="5"/>
      <c r="P601" s="2"/>
    </row>
    <row r="602" spans="1:16" ht="15.75" customHeight="1" x14ac:dyDescent="0.3">
      <c r="A602" s="2"/>
      <c r="B602" s="1"/>
      <c r="C602" s="2"/>
      <c r="E602" s="2"/>
      <c r="F602" s="104"/>
      <c r="G602" s="1"/>
      <c r="H602" s="5"/>
      <c r="I602" s="5"/>
      <c r="J602" s="5"/>
      <c r="K602" s="5"/>
      <c r="L602" s="5"/>
      <c r="M602" s="5"/>
      <c r="N602" s="5"/>
      <c r="O602" s="5"/>
      <c r="P602" s="2"/>
    </row>
    <row r="603" spans="1:16" ht="15.75" customHeight="1" x14ac:dyDescent="0.3">
      <c r="A603" s="2"/>
      <c r="B603" s="1"/>
      <c r="C603" s="2"/>
      <c r="E603" s="2"/>
      <c r="F603" s="104"/>
      <c r="G603" s="1"/>
      <c r="H603" s="5"/>
      <c r="I603" s="5"/>
      <c r="J603" s="5"/>
      <c r="K603" s="5"/>
      <c r="L603" s="5"/>
      <c r="M603" s="5"/>
      <c r="N603" s="5"/>
      <c r="O603" s="5"/>
      <c r="P603" s="2"/>
    </row>
    <row r="604" spans="1:16" ht="15.75" customHeight="1" x14ac:dyDescent="0.3">
      <c r="A604" s="2"/>
      <c r="B604" s="1"/>
      <c r="C604" s="2"/>
      <c r="E604" s="2"/>
      <c r="F604" s="104"/>
      <c r="G604" s="1"/>
      <c r="H604" s="5"/>
      <c r="I604" s="5"/>
      <c r="J604" s="5"/>
      <c r="K604" s="5"/>
      <c r="L604" s="5"/>
      <c r="M604" s="5"/>
      <c r="N604" s="5"/>
      <c r="O604" s="5"/>
      <c r="P604" s="2"/>
    </row>
    <row r="605" spans="1:16" ht="15.75" customHeight="1" x14ac:dyDescent="0.3">
      <c r="A605" s="2"/>
      <c r="B605" s="1"/>
      <c r="C605" s="2"/>
      <c r="E605" s="2"/>
      <c r="F605" s="104"/>
      <c r="G605" s="1"/>
      <c r="H605" s="5"/>
      <c r="I605" s="5"/>
      <c r="J605" s="5"/>
      <c r="K605" s="5"/>
      <c r="L605" s="5"/>
      <c r="M605" s="5"/>
      <c r="N605" s="5"/>
      <c r="O605" s="5"/>
      <c r="P605" s="2"/>
    </row>
    <row r="606" spans="1:16" ht="15.75" customHeight="1" x14ac:dyDescent="0.3">
      <c r="A606" s="2"/>
      <c r="B606" s="1"/>
      <c r="C606" s="2"/>
      <c r="E606" s="2"/>
      <c r="F606" s="104"/>
      <c r="G606" s="1"/>
      <c r="H606" s="5"/>
      <c r="I606" s="5"/>
      <c r="J606" s="5"/>
      <c r="K606" s="5"/>
      <c r="L606" s="5"/>
      <c r="M606" s="5"/>
      <c r="N606" s="5"/>
      <c r="O606" s="5"/>
      <c r="P606" s="2"/>
    </row>
    <row r="607" spans="1:16" ht="15.75" customHeight="1" x14ac:dyDescent="0.3">
      <c r="A607" s="2"/>
      <c r="B607" s="1"/>
      <c r="C607" s="2"/>
      <c r="E607" s="2"/>
      <c r="F607" s="104"/>
      <c r="G607" s="1"/>
      <c r="H607" s="5"/>
      <c r="I607" s="5"/>
      <c r="J607" s="5"/>
      <c r="K607" s="5"/>
      <c r="L607" s="5"/>
      <c r="M607" s="5"/>
      <c r="N607" s="5"/>
      <c r="O607" s="5"/>
      <c r="P607" s="2"/>
    </row>
    <row r="608" spans="1:16" ht="15.75" customHeight="1" x14ac:dyDescent="0.3">
      <c r="A608" s="2"/>
      <c r="B608" s="1"/>
      <c r="C608" s="2"/>
      <c r="E608" s="2"/>
      <c r="F608" s="104"/>
      <c r="G608" s="1"/>
      <c r="H608" s="5"/>
      <c r="I608" s="5"/>
      <c r="J608" s="5"/>
      <c r="K608" s="5"/>
      <c r="L608" s="5"/>
      <c r="M608" s="5"/>
      <c r="N608" s="5"/>
      <c r="O608" s="5"/>
      <c r="P608" s="2"/>
    </row>
    <row r="609" spans="1:16" ht="15.75" customHeight="1" x14ac:dyDescent="0.3">
      <c r="A609" s="2"/>
      <c r="B609" s="1"/>
      <c r="C609" s="2"/>
      <c r="E609" s="2"/>
      <c r="F609" s="104"/>
      <c r="G609" s="1"/>
      <c r="H609" s="5"/>
      <c r="I609" s="5"/>
      <c r="J609" s="5"/>
      <c r="K609" s="5"/>
      <c r="L609" s="5"/>
      <c r="M609" s="5"/>
      <c r="N609" s="5"/>
      <c r="O609" s="5"/>
      <c r="P609" s="2"/>
    </row>
    <row r="610" spans="1:16" ht="15.75" customHeight="1" x14ac:dyDescent="0.3">
      <c r="A610" s="2"/>
      <c r="B610" s="1"/>
      <c r="C610" s="2"/>
      <c r="E610" s="2"/>
      <c r="F610" s="104"/>
      <c r="G610" s="1"/>
      <c r="H610" s="5"/>
      <c r="I610" s="5"/>
      <c r="J610" s="5"/>
      <c r="K610" s="5"/>
      <c r="L610" s="5"/>
      <c r="M610" s="5"/>
      <c r="N610" s="5"/>
      <c r="O610" s="5"/>
      <c r="P610" s="2"/>
    </row>
    <row r="611" spans="1:16" ht="15.75" customHeight="1" x14ac:dyDescent="0.3">
      <c r="A611" s="2"/>
      <c r="B611" s="1"/>
      <c r="C611" s="2"/>
      <c r="E611" s="2"/>
      <c r="F611" s="104"/>
      <c r="G611" s="1"/>
      <c r="H611" s="5"/>
      <c r="I611" s="5"/>
      <c r="J611" s="5"/>
      <c r="K611" s="5"/>
      <c r="L611" s="5"/>
      <c r="M611" s="5"/>
      <c r="N611" s="5"/>
      <c r="O611" s="5"/>
      <c r="P611" s="2"/>
    </row>
    <row r="612" spans="1:16" ht="15.75" customHeight="1" x14ac:dyDescent="0.3">
      <c r="A612" s="2"/>
      <c r="B612" s="1"/>
      <c r="C612" s="2"/>
      <c r="E612" s="2"/>
      <c r="F612" s="104"/>
      <c r="G612" s="1"/>
      <c r="H612" s="5"/>
      <c r="I612" s="5"/>
      <c r="J612" s="5"/>
      <c r="K612" s="5"/>
      <c r="L612" s="5"/>
      <c r="M612" s="5"/>
      <c r="N612" s="5"/>
      <c r="O612" s="5"/>
      <c r="P612" s="2"/>
    </row>
    <row r="613" spans="1:16" ht="15.75" customHeight="1" x14ac:dyDescent="0.3">
      <c r="A613" s="2"/>
      <c r="B613" s="1"/>
      <c r="C613" s="2"/>
      <c r="E613" s="2"/>
      <c r="F613" s="104"/>
      <c r="G613" s="1"/>
      <c r="H613" s="5"/>
      <c r="I613" s="5"/>
      <c r="J613" s="5"/>
      <c r="K613" s="5"/>
      <c r="L613" s="5"/>
      <c r="M613" s="5"/>
      <c r="N613" s="5"/>
      <c r="O613" s="5"/>
      <c r="P613" s="2"/>
    </row>
    <row r="614" spans="1:16" ht="15.75" customHeight="1" x14ac:dyDescent="0.3">
      <c r="A614" s="2"/>
      <c r="B614" s="1"/>
      <c r="C614" s="2"/>
      <c r="E614" s="2"/>
      <c r="F614" s="104"/>
      <c r="G614" s="1"/>
      <c r="H614" s="5"/>
      <c r="I614" s="5"/>
      <c r="J614" s="5"/>
      <c r="K614" s="5"/>
      <c r="L614" s="5"/>
      <c r="M614" s="5"/>
      <c r="N614" s="5"/>
      <c r="O614" s="5"/>
      <c r="P614" s="2"/>
    </row>
    <row r="615" spans="1:16" ht="15.75" customHeight="1" x14ac:dyDescent="0.3">
      <c r="A615" s="2"/>
      <c r="B615" s="1"/>
      <c r="C615" s="2"/>
      <c r="E615" s="2"/>
      <c r="F615" s="104"/>
      <c r="G615" s="1"/>
      <c r="H615" s="5"/>
      <c r="I615" s="5"/>
      <c r="J615" s="5"/>
      <c r="K615" s="5"/>
      <c r="L615" s="5"/>
      <c r="M615" s="5"/>
      <c r="N615" s="5"/>
      <c r="O615" s="5"/>
      <c r="P615" s="2"/>
    </row>
    <row r="616" spans="1:16" ht="15.75" customHeight="1" x14ac:dyDescent="0.3">
      <c r="A616" s="2"/>
      <c r="B616" s="1"/>
      <c r="C616" s="2"/>
      <c r="E616" s="2"/>
      <c r="F616" s="104"/>
      <c r="G616" s="1"/>
      <c r="H616" s="5"/>
      <c r="I616" s="5"/>
      <c r="J616" s="5"/>
      <c r="K616" s="5"/>
      <c r="L616" s="5"/>
      <c r="M616" s="5"/>
      <c r="N616" s="5"/>
      <c r="O616" s="5"/>
      <c r="P616" s="2"/>
    </row>
    <row r="617" spans="1:16" ht="15.75" customHeight="1" x14ac:dyDescent="0.3">
      <c r="A617" s="2"/>
      <c r="B617" s="1"/>
      <c r="C617" s="2"/>
      <c r="E617" s="2"/>
      <c r="F617" s="104"/>
      <c r="G617" s="1"/>
      <c r="H617" s="5"/>
      <c r="I617" s="5"/>
      <c r="J617" s="5"/>
      <c r="K617" s="5"/>
      <c r="L617" s="5"/>
      <c r="M617" s="5"/>
      <c r="N617" s="5"/>
      <c r="O617" s="5"/>
      <c r="P617" s="2"/>
    </row>
    <row r="618" spans="1:16" ht="15.75" customHeight="1" x14ac:dyDescent="0.3">
      <c r="A618" s="2"/>
      <c r="B618" s="1"/>
      <c r="C618" s="2"/>
      <c r="E618" s="2"/>
      <c r="F618" s="104"/>
      <c r="G618" s="1"/>
      <c r="H618" s="5"/>
      <c r="I618" s="5"/>
      <c r="J618" s="5"/>
      <c r="K618" s="5"/>
      <c r="L618" s="5"/>
      <c r="M618" s="5"/>
      <c r="N618" s="5"/>
      <c r="O618" s="5"/>
      <c r="P618" s="2"/>
    </row>
    <row r="619" spans="1:16" ht="15.75" customHeight="1" x14ac:dyDescent="0.3">
      <c r="A619" s="2"/>
      <c r="B619" s="1"/>
      <c r="C619" s="2"/>
      <c r="E619" s="2"/>
      <c r="F619" s="104"/>
      <c r="G619" s="1"/>
      <c r="H619" s="5"/>
      <c r="I619" s="5"/>
      <c r="J619" s="5"/>
      <c r="K619" s="5"/>
      <c r="L619" s="5"/>
      <c r="M619" s="5"/>
      <c r="N619" s="5"/>
      <c r="O619" s="5"/>
      <c r="P619" s="2"/>
    </row>
    <row r="620" spans="1:16" ht="15.75" customHeight="1" x14ac:dyDescent="0.3">
      <c r="A620" s="2"/>
      <c r="B620" s="1"/>
      <c r="C620" s="2"/>
      <c r="E620" s="2"/>
      <c r="F620" s="104"/>
      <c r="G620" s="1"/>
      <c r="H620" s="5"/>
      <c r="I620" s="5"/>
      <c r="J620" s="5"/>
      <c r="K620" s="5"/>
      <c r="L620" s="5"/>
      <c r="M620" s="5"/>
      <c r="N620" s="5"/>
      <c r="O620" s="5"/>
      <c r="P620" s="2"/>
    </row>
    <row r="621" spans="1:16" ht="15.75" customHeight="1" x14ac:dyDescent="0.3">
      <c r="A621" s="2"/>
      <c r="B621" s="1"/>
      <c r="C621" s="2"/>
      <c r="E621" s="2"/>
      <c r="F621" s="104"/>
      <c r="G621" s="1"/>
      <c r="H621" s="5"/>
      <c r="I621" s="5"/>
      <c r="J621" s="5"/>
      <c r="K621" s="5"/>
      <c r="L621" s="5"/>
      <c r="M621" s="5"/>
      <c r="N621" s="5"/>
      <c r="O621" s="5"/>
      <c r="P621" s="2"/>
    </row>
    <row r="622" spans="1:16" ht="15.75" customHeight="1" x14ac:dyDescent="0.3">
      <c r="A622" s="2"/>
      <c r="B622" s="1"/>
      <c r="C622" s="2"/>
      <c r="E622" s="2"/>
      <c r="F622" s="104"/>
      <c r="G622" s="1"/>
      <c r="H622" s="5"/>
      <c r="I622" s="5"/>
      <c r="J622" s="5"/>
      <c r="K622" s="5"/>
      <c r="L622" s="5"/>
      <c r="M622" s="5"/>
      <c r="N622" s="5"/>
      <c r="O622" s="5"/>
      <c r="P622" s="2"/>
    </row>
    <row r="623" spans="1:16" ht="15.75" customHeight="1" x14ac:dyDescent="0.3">
      <c r="A623" s="2"/>
      <c r="B623" s="1"/>
      <c r="C623" s="2"/>
      <c r="E623" s="2"/>
      <c r="F623" s="104"/>
      <c r="G623" s="1"/>
      <c r="H623" s="5"/>
      <c r="I623" s="5"/>
      <c r="J623" s="5"/>
      <c r="K623" s="5"/>
      <c r="L623" s="5"/>
      <c r="M623" s="5"/>
      <c r="N623" s="5"/>
      <c r="O623" s="5"/>
      <c r="P623" s="2"/>
    </row>
    <row r="624" spans="1:16" ht="15.75" customHeight="1" x14ac:dyDescent="0.3">
      <c r="A624" s="2"/>
      <c r="B624" s="1"/>
      <c r="C624" s="2"/>
      <c r="E624" s="2"/>
      <c r="F624" s="104"/>
      <c r="G624" s="1"/>
      <c r="H624" s="5"/>
      <c r="I624" s="5"/>
      <c r="J624" s="5"/>
      <c r="K624" s="5"/>
      <c r="L624" s="5"/>
      <c r="M624" s="5"/>
      <c r="N624" s="5"/>
      <c r="O624" s="5"/>
      <c r="P624" s="2"/>
    </row>
    <row r="625" spans="1:16" ht="15.75" customHeight="1" x14ac:dyDescent="0.3">
      <c r="A625" s="2"/>
      <c r="B625" s="1"/>
      <c r="C625" s="2"/>
      <c r="E625" s="2"/>
      <c r="F625" s="104"/>
      <c r="G625" s="1"/>
      <c r="H625" s="5"/>
      <c r="I625" s="5"/>
      <c r="J625" s="5"/>
      <c r="K625" s="5"/>
      <c r="L625" s="5"/>
      <c r="M625" s="5"/>
      <c r="N625" s="5"/>
      <c r="O625" s="5"/>
      <c r="P625" s="2"/>
    </row>
    <row r="626" spans="1:16" ht="15.75" customHeight="1" x14ac:dyDescent="0.3">
      <c r="A626" s="2"/>
      <c r="B626" s="1"/>
      <c r="C626" s="2"/>
      <c r="E626" s="2"/>
      <c r="F626" s="104"/>
      <c r="G626" s="1"/>
      <c r="H626" s="5"/>
      <c r="I626" s="5"/>
      <c r="J626" s="5"/>
      <c r="K626" s="5"/>
      <c r="L626" s="5"/>
      <c r="M626" s="5"/>
      <c r="N626" s="5"/>
      <c r="O626" s="5"/>
      <c r="P626" s="2"/>
    </row>
    <row r="627" spans="1:16" ht="15.75" customHeight="1" x14ac:dyDescent="0.3">
      <c r="A627" s="2"/>
      <c r="B627" s="1"/>
      <c r="C627" s="2"/>
      <c r="E627" s="2"/>
      <c r="F627" s="104"/>
      <c r="G627" s="1"/>
      <c r="H627" s="5"/>
      <c r="I627" s="5"/>
      <c r="J627" s="5"/>
      <c r="K627" s="5"/>
      <c r="L627" s="5"/>
      <c r="M627" s="5"/>
      <c r="N627" s="5"/>
      <c r="O627" s="5"/>
      <c r="P627" s="2"/>
    </row>
    <row r="628" spans="1:16" ht="15.75" customHeight="1" x14ac:dyDescent="0.3">
      <c r="A628" s="2"/>
      <c r="B628" s="1"/>
      <c r="C628" s="2"/>
      <c r="E628" s="2"/>
      <c r="F628" s="104"/>
      <c r="G628" s="1"/>
      <c r="H628" s="5"/>
      <c r="I628" s="5"/>
      <c r="J628" s="5"/>
      <c r="K628" s="5"/>
      <c r="L628" s="5"/>
      <c r="M628" s="5"/>
      <c r="N628" s="5"/>
      <c r="O628" s="5"/>
      <c r="P628" s="2"/>
    </row>
    <row r="629" spans="1:16" ht="15.75" customHeight="1" x14ac:dyDescent="0.3">
      <c r="A629" s="2"/>
      <c r="B629" s="1"/>
      <c r="C629" s="2"/>
      <c r="E629" s="2"/>
      <c r="F629" s="104"/>
      <c r="G629" s="1"/>
      <c r="H629" s="5"/>
      <c r="I629" s="5"/>
      <c r="J629" s="5"/>
      <c r="K629" s="5"/>
      <c r="L629" s="5"/>
      <c r="M629" s="5"/>
      <c r="N629" s="5"/>
      <c r="O629" s="5"/>
      <c r="P629" s="2"/>
    </row>
    <row r="630" spans="1:16" ht="15.75" customHeight="1" x14ac:dyDescent="0.3">
      <c r="A630" s="2"/>
      <c r="B630" s="1"/>
      <c r="C630" s="2"/>
      <c r="E630" s="2"/>
      <c r="F630" s="104"/>
      <c r="G630" s="1"/>
      <c r="H630" s="5"/>
      <c r="I630" s="5"/>
      <c r="J630" s="5"/>
      <c r="K630" s="5"/>
      <c r="L630" s="5"/>
      <c r="M630" s="5"/>
      <c r="N630" s="5"/>
      <c r="O630" s="5"/>
      <c r="P630" s="2"/>
    </row>
    <row r="631" spans="1:16" ht="15.75" customHeight="1" x14ac:dyDescent="0.3">
      <c r="A631" s="2"/>
      <c r="B631" s="1"/>
      <c r="C631" s="2"/>
      <c r="E631" s="2"/>
      <c r="F631" s="104"/>
      <c r="G631" s="1"/>
      <c r="H631" s="5"/>
      <c r="I631" s="5"/>
      <c r="J631" s="5"/>
      <c r="K631" s="5"/>
      <c r="L631" s="5"/>
      <c r="M631" s="5"/>
      <c r="N631" s="5"/>
      <c r="O631" s="5"/>
      <c r="P631" s="2"/>
    </row>
    <row r="632" spans="1:16" ht="15.75" customHeight="1" x14ac:dyDescent="0.3">
      <c r="A632" s="2"/>
      <c r="B632" s="1"/>
      <c r="C632" s="2"/>
      <c r="E632" s="2"/>
      <c r="F632" s="104"/>
      <c r="G632" s="1"/>
      <c r="H632" s="5"/>
      <c r="I632" s="5"/>
      <c r="J632" s="5"/>
      <c r="K632" s="5"/>
      <c r="L632" s="5"/>
      <c r="M632" s="5"/>
      <c r="N632" s="5"/>
      <c r="O632" s="5"/>
      <c r="P632" s="2"/>
    </row>
    <row r="633" spans="1:16" ht="15.75" customHeight="1" x14ac:dyDescent="0.3">
      <c r="A633" s="2"/>
      <c r="B633" s="1"/>
      <c r="C633" s="2"/>
      <c r="E633" s="2"/>
      <c r="F633" s="104"/>
      <c r="G633" s="1"/>
      <c r="H633" s="5"/>
      <c r="I633" s="5"/>
      <c r="J633" s="5"/>
      <c r="K633" s="5"/>
      <c r="L633" s="5"/>
      <c r="M633" s="5"/>
      <c r="N633" s="5"/>
      <c r="O633" s="5"/>
      <c r="P633" s="2"/>
    </row>
    <row r="634" spans="1:16" ht="15.75" customHeight="1" x14ac:dyDescent="0.3">
      <c r="A634" s="2"/>
      <c r="B634" s="1"/>
      <c r="C634" s="2"/>
      <c r="E634" s="2"/>
      <c r="F634" s="104"/>
      <c r="G634" s="1"/>
      <c r="H634" s="5"/>
      <c r="I634" s="5"/>
      <c r="J634" s="5"/>
      <c r="K634" s="5"/>
      <c r="L634" s="5"/>
      <c r="M634" s="5"/>
      <c r="N634" s="5"/>
      <c r="O634" s="5"/>
      <c r="P634" s="2"/>
    </row>
    <row r="635" spans="1:16" ht="15.75" customHeight="1" x14ac:dyDescent="0.3">
      <c r="A635" s="2"/>
      <c r="B635" s="1"/>
      <c r="C635" s="2"/>
      <c r="E635" s="2"/>
      <c r="F635" s="104"/>
      <c r="G635" s="1"/>
      <c r="H635" s="5"/>
      <c r="I635" s="5"/>
      <c r="J635" s="5"/>
      <c r="K635" s="5"/>
      <c r="L635" s="5"/>
      <c r="M635" s="5"/>
      <c r="N635" s="5"/>
      <c r="O635" s="5"/>
      <c r="P635" s="2"/>
    </row>
    <row r="636" spans="1:16" ht="15.75" customHeight="1" x14ac:dyDescent="0.3">
      <c r="A636" s="2"/>
      <c r="B636" s="1"/>
      <c r="C636" s="2"/>
      <c r="E636" s="2"/>
      <c r="F636" s="104"/>
      <c r="G636" s="1"/>
      <c r="H636" s="5"/>
      <c r="I636" s="5"/>
      <c r="J636" s="5"/>
      <c r="K636" s="5"/>
      <c r="L636" s="5"/>
      <c r="M636" s="5"/>
      <c r="N636" s="5"/>
      <c r="O636" s="5"/>
      <c r="P636" s="2"/>
    </row>
    <row r="637" spans="1:16" ht="15.75" customHeight="1" x14ac:dyDescent="0.3">
      <c r="A637" s="2"/>
      <c r="B637" s="1"/>
      <c r="C637" s="2"/>
      <c r="E637" s="2"/>
      <c r="F637" s="104"/>
      <c r="G637" s="1"/>
      <c r="H637" s="5"/>
      <c r="I637" s="5"/>
      <c r="J637" s="5"/>
      <c r="K637" s="5"/>
      <c r="L637" s="5"/>
      <c r="M637" s="5"/>
      <c r="N637" s="5"/>
      <c r="O637" s="5"/>
      <c r="P637" s="2"/>
    </row>
    <row r="638" spans="1:16" ht="15.75" customHeight="1" x14ac:dyDescent="0.3">
      <c r="A638" s="2"/>
      <c r="B638" s="1"/>
      <c r="C638" s="2"/>
      <c r="E638" s="2"/>
      <c r="F638" s="104"/>
      <c r="G638" s="1"/>
      <c r="H638" s="5"/>
      <c r="I638" s="5"/>
      <c r="J638" s="5"/>
      <c r="K638" s="5"/>
      <c r="L638" s="5"/>
      <c r="M638" s="5"/>
      <c r="N638" s="5"/>
      <c r="O638" s="5"/>
      <c r="P638" s="2"/>
    </row>
    <row r="639" spans="1:16" ht="15.75" customHeight="1" x14ac:dyDescent="0.3">
      <c r="A639" s="2"/>
      <c r="B639" s="1"/>
      <c r="C639" s="2"/>
      <c r="E639" s="2"/>
      <c r="F639" s="104"/>
      <c r="G639" s="1"/>
      <c r="H639" s="5"/>
      <c r="I639" s="5"/>
      <c r="J639" s="5"/>
      <c r="K639" s="5"/>
      <c r="L639" s="5"/>
      <c r="M639" s="5"/>
      <c r="N639" s="5"/>
      <c r="O639" s="5"/>
      <c r="P639" s="2"/>
    </row>
    <row r="640" spans="1:16" ht="15.75" customHeight="1" x14ac:dyDescent="0.3">
      <c r="A640" s="2"/>
      <c r="B640" s="1"/>
      <c r="C640" s="2"/>
      <c r="E640" s="2"/>
      <c r="F640" s="104"/>
      <c r="G640" s="1"/>
      <c r="H640" s="5"/>
      <c r="I640" s="5"/>
      <c r="J640" s="5"/>
      <c r="K640" s="5"/>
      <c r="L640" s="5"/>
      <c r="M640" s="5"/>
      <c r="N640" s="5"/>
      <c r="O640" s="5"/>
      <c r="P640" s="2"/>
    </row>
    <row r="641" spans="1:16" ht="15.75" customHeight="1" x14ac:dyDescent="0.3">
      <c r="A641" s="2"/>
      <c r="B641" s="1"/>
      <c r="C641" s="2"/>
      <c r="E641" s="2"/>
      <c r="F641" s="104"/>
      <c r="G641" s="1"/>
      <c r="H641" s="5"/>
      <c r="I641" s="5"/>
      <c r="J641" s="5"/>
      <c r="K641" s="5"/>
      <c r="L641" s="5"/>
      <c r="M641" s="5"/>
      <c r="N641" s="5"/>
      <c r="O641" s="5"/>
      <c r="P641" s="2"/>
    </row>
    <row r="642" spans="1:16" ht="15.75" customHeight="1" x14ac:dyDescent="0.3">
      <c r="A642" s="2"/>
      <c r="B642" s="1"/>
      <c r="C642" s="2"/>
      <c r="E642" s="2"/>
      <c r="F642" s="104"/>
      <c r="G642" s="1"/>
      <c r="H642" s="5"/>
      <c r="I642" s="5"/>
      <c r="J642" s="5"/>
      <c r="K642" s="5"/>
      <c r="L642" s="5"/>
      <c r="M642" s="5"/>
      <c r="N642" s="5"/>
      <c r="O642" s="5"/>
      <c r="P642" s="2"/>
    </row>
    <row r="643" spans="1:16" ht="15.75" customHeight="1" x14ac:dyDescent="0.3">
      <c r="A643" s="2"/>
      <c r="B643" s="1"/>
      <c r="C643" s="2"/>
      <c r="E643" s="2"/>
      <c r="F643" s="104"/>
      <c r="G643" s="1"/>
      <c r="H643" s="5"/>
      <c r="I643" s="5"/>
      <c r="J643" s="5"/>
      <c r="K643" s="5"/>
      <c r="L643" s="5"/>
      <c r="M643" s="5"/>
      <c r="N643" s="5"/>
      <c r="O643" s="5"/>
      <c r="P643" s="2"/>
    </row>
    <row r="644" spans="1:16" ht="15.75" customHeight="1" x14ac:dyDescent="0.3">
      <c r="A644" s="2"/>
      <c r="B644" s="1"/>
      <c r="C644" s="2"/>
      <c r="E644" s="2"/>
      <c r="F644" s="104"/>
      <c r="G644" s="1"/>
      <c r="H644" s="5"/>
      <c r="I644" s="5"/>
      <c r="J644" s="5"/>
      <c r="K644" s="5"/>
      <c r="L644" s="5"/>
      <c r="M644" s="5"/>
      <c r="N644" s="5"/>
      <c r="O644" s="5"/>
      <c r="P644" s="2"/>
    </row>
    <row r="645" spans="1:16" ht="15.75" customHeight="1" x14ac:dyDescent="0.3">
      <c r="A645" s="2"/>
      <c r="B645" s="1"/>
      <c r="C645" s="2"/>
      <c r="E645" s="2"/>
      <c r="F645" s="104"/>
      <c r="G645" s="1"/>
      <c r="H645" s="5"/>
      <c r="I645" s="5"/>
      <c r="J645" s="5"/>
      <c r="K645" s="5"/>
      <c r="L645" s="5"/>
      <c r="M645" s="5"/>
      <c r="N645" s="5"/>
      <c r="O645" s="5"/>
      <c r="P645" s="2"/>
    </row>
    <row r="646" spans="1:16" ht="15.75" customHeight="1" x14ac:dyDescent="0.3">
      <c r="A646" s="2"/>
      <c r="B646" s="1"/>
      <c r="C646" s="2"/>
      <c r="E646" s="2"/>
      <c r="F646" s="104"/>
      <c r="G646" s="1"/>
      <c r="H646" s="5"/>
      <c r="I646" s="5"/>
      <c r="J646" s="5"/>
      <c r="K646" s="5"/>
      <c r="L646" s="5"/>
      <c r="M646" s="5"/>
      <c r="N646" s="5"/>
      <c r="O646" s="5"/>
      <c r="P646" s="2"/>
    </row>
    <row r="647" spans="1:16" ht="15.75" customHeight="1" x14ac:dyDescent="0.3">
      <c r="A647" s="2"/>
      <c r="B647" s="1"/>
      <c r="C647" s="2"/>
      <c r="E647" s="2"/>
      <c r="F647" s="104"/>
      <c r="G647" s="1"/>
      <c r="H647" s="5"/>
      <c r="I647" s="5"/>
      <c r="J647" s="5"/>
      <c r="K647" s="5"/>
      <c r="L647" s="5"/>
      <c r="M647" s="5"/>
      <c r="N647" s="5"/>
      <c r="O647" s="5"/>
      <c r="P647" s="2"/>
    </row>
    <row r="648" spans="1:16" ht="15.75" customHeight="1" x14ac:dyDescent="0.3">
      <c r="A648" s="2"/>
      <c r="B648" s="1"/>
      <c r="C648" s="2"/>
      <c r="E648" s="2"/>
      <c r="F648" s="104"/>
      <c r="G648" s="1"/>
      <c r="H648" s="5"/>
      <c r="I648" s="5"/>
      <c r="J648" s="5"/>
      <c r="K648" s="5"/>
      <c r="L648" s="5"/>
      <c r="M648" s="5"/>
      <c r="N648" s="5"/>
      <c r="O648" s="5"/>
      <c r="P648" s="2"/>
    </row>
    <row r="649" spans="1:16" ht="15.75" customHeight="1" x14ac:dyDescent="0.3">
      <c r="A649" s="2"/>
      <c r="B649" s="1"/>
      <c r="C649" s="2"/>
      <c r="E649" s="2"/>
      <c r="F649" s="104"/>
      <c r="G649" s="1"/>
      <c r="H649" s="5"/>
      <c r="I649" s="5"/>
      <c r="J649" s="5"/>
      <c r="K649" s="5"/>
      <c r="L649" s="5"/>
      <c r="M649" s="5"/>
      <c r="N649" s="5"/>
      <c r="O649" s="5"/>
      <c r="P649" s="2"/>
    </row>
    <row r="650" spans="1:16" ht="15.75" customHeight="1" x14ac:dyDescent="0.3">
      <c r="A650" s="2"/>
      <c r="B650" s="1"/>
      <c r="C650" s="2"/>
      <c r="E650" s="2"/>
      <c r="F650" s="104"/>
      <c r="G650" s="1"/>
      <c r="H650" s="5"/>
      <c r="I650" s="5"/>
      <c r="J650" s="5"/>
      <c r="K650" s="5"/>
      <c r="L650" s="5"/>
      <c r="M650" s="5"/>
      <c r="N650" s="5"/>
      <c r="O650" s="5"/>
      <c r="P650" s="2"/>
    </row>
    <row r="651" spans="1:16" ht="15.75" customHeight="1" x14ac:dyDescent="0.3">
      <c r="A651" s="2"/>
      <c r="B651" s="1"/>
      <c r="C651" s="2"/>
      <c r="E651" s="2"/>
      <c r="F651" s="104"/>
      <c r="G651" s="1"/>
      <c r="H651" s="5"/>
      <c r="I651" s="5"/>
      <c r="J651" s="5"/>
      <c r="K651" s="5"/>
      <c r="L651" s="5"/>
      <c r="M651" s="5"/>
      <c r="N651" s="5"/>
      <c r="O651" s="5"/>
      <c r="P651" s="2"/>
    </row>
    <row r="652" spans="1:16" ht="15.75" customHeight="1" x14ac:dyDescent="0.3">
      <c r="A652" s="2"/>
      <c r="B652" s="1"/>
      <c r="C652" s="2"/>
      <c r="E652" s="2"/>
      <c r="F652" s="104"/>
      <c r="G652" s="1"/>
      <c r="H652" s="5"/>
      <c r="I652" s="5"/>
      <c r="J652" s="5"/>
      <c r="K652" s="5"/>
      <c r="L652" s="5"/>
      <c r="M652" s="5"/>
      <c r="N652" s="5"/>
      <c r="O652" s="5"/>
      <c r="P652" s="2"/>
    </row>
    <row r="653" spans="1:16" ht="15.75" customHeight="1" x14ac:dyDescent="0.3">
      <c r="A653" s="2"/>
      <c r="B653" s="1"/>
      <c r="C653" s="2"/>
      <c r="E653" s="2"/>
      <c r="F653" s="104"/>
      <c r="G653" s="1"/>
      <c r="H653" s="5"/>
      <c r="I653" s="5"/>
      <c r="J653" s="5"/>
      <c r="K653" s="5"/>
      <c r="L653" s="5"/>
      <c r="M653" s="5"/>
      <c r="N653" s="5"/>
      <c r="O653" s="5"/>
      <c r="P653" s="2"/>
    </row>
    <row r="654" spans="1:16" ht="15.75" customHeight="1" x14ac:dyDescent="0.3">
      <c r="A654" s="2"/>
      <c r="B654" s="1"/>
      <c r="C654" s="2"/>
      <c r="E654" s="2"/>
      <c r="F654" s="104"/>
      <c r="G654" s="1"/>
      <c r="H654" s="5"/>
      <c r="I654" s="5"/>
      <c r="J654" s="5"/>
      <c r="K654" s="5"/>
      <c r="L654" s="5"/>
      <c r="M654" s="5"/>
      <c r="N654" s="5"/>
      <c r="O654" s="5"/>
      <c r="P654" s="2"/>
    </row>
    <row r="655" spans="1:16" ht="15.75" customHeight="1" x14ac:dyDescent="0.3">
      <c r="A655" s="2"/>
      <c r="B655" s="1"/>
      <c r="C655" s="2"/>
      <c r="E655" s="2"/>
      <c r="F655" s="104"/>
      <c r="G655" s="1"/>
      <c r="H655" s="5"/>
      <c r="I655" s="5"/>
      <c r="J655" s="5"/>
      <c r="K655" s="5"/>
      <c r="L655" s="5"/>
      <c r="M655" s="5"/>
      <c r="N655" s="5"/>
      <c r="O655" s="5"/>
      <c r="P655" s="2"/>
    </row>
    <row r="656" spans="1:16" ht="15.75" customHeight="1" x14ac:dyDescent="0.3">
      <c r="A656" s="2"/>
      <c r="B656" s="1"/>
      <c r="C656" s="2"/>
      <c r="E656" s="2"/>
      <c r="F656" s="104"/>
      <c r="G656" s="1"/>
      <c r="H656" s="5"/>
      <c r="I656" s="5"/>
      <c r="J656" s="5"/>
      <c r="K656" s="5"/>
      <c r="L656" s="5"/>
      <c r="M656" s="5"/>
      <c r="N656" s="5"/>
      <c r="O656" s="5"/>
      <c r="P656" s="2"/>
    </row>
    <row r="657" spans="1:16" ht="15.75" customHeight="1" x14ac:dyDescent="0.3">
      <c r="A657" s="2"/>
      <c r="B657" s="1"/>
      <c r="C657" s="2"/>
      <c r="E657" s="2"/>
      <c r="F657" s="104"/>
      <c r="G657" s="1"/>
      <c r="H657" s="5"/>
      <c r="I657" s="5"/>
      <c r="J657" s="5"/>
      <c r="K657" s="5"/>
      <c r="L657" s="5"/>
      <c r="M657" s="5"/>
      <c r="N657" s="5"/>
      <c r="O657" s="5"/>
      <c r="P657" s="2"/>
    </row>
    <row r="658" spans="1:16" ht="15.75" customHeight="1" x14ac:dyDescent="0.3">
      <c r="A658" s="2"/>
      <c r="B658" s="1"/>
      <c r="C658" s="2"/>
      <c r="E658" s="2"/>
      <c r="F658" s="104"/>
      <c r="G658" s="1"/>
      <c r="H658" s="5"/>
      <c r="I658" s="5"/>
      <c r="J658" s="5"/>
      <c r="K658" s="5"/>
      <c r="L658" s="5"/>
      <c r="M658" s="5"/>
      <c r="N658" s="5"/>
      <c r="O658" s="5"/>
      <c r="P658" s="2"/>
    </row>
    <row r="659" spans="1:16" ht="15.75" customHeight="1" x14ac:dyDescent="0.3">
      <c r="A659" s="2"/>
      <c r="B659" s="1"/>
      <c r="C659" s="2"/>
      <c r="E659" s="2"/>
      <c r="F659" s="104"/>
      <c r="G659" s="1"/>
      <c r="H659" s="5"/>
      <c r="I659" s="5"/>
      <c r="J659" s="5"/>
      <c r="K659" s="5"/>
      <c r="L659" s="5"/>
      <c r="M659" s="5"/>
      <c r="N659" s="5"/>
      <c r="O659" s="5"/>
      <c r="P659" s="2"/>
    </row>
    <row r="660" spans="1:16" ht="15.75" customHeight="1" x14ac:dyDescent="0.3">
      <c r="A660" s="2"/>
      <c r="B660" s="1"/>
      <c r="C660" s="2"/>
      <c r="E660" s="2"/>
      <c r="F660" s="104"/>
      <c r="G660" s="1"/>
      <c r="H660" s="5"/>
      <c r="I660" s="5"/>
      <c r="J660" s="5"/>
      <c r="K660" s="5"/>
      <c r="L660" s="5"/>
      <c r="M660" s="5"/>
      <c r="N660" s="5"/>
      <c r="O660" s="5"/>
      <c r="P660" s="2"/>
    </row>
    <row r="661" spans="1:16" ht="15.75" customHeight="1" x14ac:dyDescent="0.3">
      <c r="A661" s="2"/>
      <c r="B661" s="1"/>
      <c r="C661" s="2"/>
      <c r="E661" s="2"/>
      <c r="F661" s="104"/>
      <c r="G661" s="1"/>
      <c r="H661" s="5"/>
      <c r="I661" s="5"/>
      <c r="J661" s="5"/>
      <c r="K661" s="5"/>
      <c r="L661" s="5"/>
      <c r="M661" s="5"/>
      <c r="N661" s="5"/>
      <c r="O661" s="5"/>
      <c r="P661" s="2"/>
    </row>
    <row r="662" spans="1:16" ht="15.75" customHeight="1" x14ac:dyDescent="0.3">
      <c r="A662" s="2"/>
      <c r="B662" s="1"/>
      <c r="C662" s="2"/>
      <c r="E662" s="2"/>
      <c r="F662" s="104"/>
      <c r="G662" s="1"/>
      <c r="H662" s="5"/>
      <c r="I662" s="5"/>
      <c r="J662" s="5"/>
      <c r="K662" s="5"/>
      <c r="L662" s="5"/>
      <c r="M662" s="5"/>
      <c r="N662" s="5"/>
      <c r="O662" s="5"/>
      <c r="P662" s="2"/>
    </row>
    <row r="663" spans="1:16" ht="15.75" customHeight="1" x14ac:dyDescent="0.3">
      <c r="A663" s="2"/>
      <c r="B663" s="1"/>
      <c r="C663" s="2"/>
      <c r="E663" s="2"/>
      <c r="F663" s="104"/>
      <c r="G663" s="1"/>
      <c r="H663" s="5"/>
      <c r="I663" s="5"/>
      <c r="J663" s="5"/>
      <c r="K663" s="5"/>
      <c r="L663" s="5"/>
      <c r="M663" s="5"/>
      <c r="N663" s="5"/>
      <c r="O663" s="5"/>
      <c r="P663" s="2"/>
    </row>
    <row r="664" spans="1:16" ht="15.75" customHeight="1" x14ac:dyDescent="0.3">
      <c r="A664" s="2"/>
      <c r="B664" s="1"/>
      <c r="C664" s="2"/>
      <c r="E664" s="2"/>
      <c r="F664" s="104"/>
      <c r="G664" s="1"/>
      <c r="H664" s="5"/>
      <c r="I664" s="5"/>
      <c r="J664" s="5"/>
      <c r="K664" s="5"/>
      <c r="L664" s="5"/>
      <c r="M664" s="5"/>
      <c r="N664" s="5"/>
      <c r="O664" s="5"/>
      <c r="P664" s="2"/>
    </row>
    <row r="665" spans="1:16" ht="15.75" customHeight="1" x14ac:dyDescent="0.3">
      <c r="A665" s="2"/>
      <c r="B665" s="1"/>
      <c r="C665" s="2"/>
      <c r="E665" s="2"/>
      <c r="F665" s="104"/>
      <c r="G665" s="1"/>
      <c r="H665" s="5"/>
      <c r="I665" s="5"/>
      <c r="J665" s="5"/>
      <c r="K665" s="5"/>
      <c r="L665" s="5"/>
      <c r="M665" s="5"/>
      <c r="N665" s="5"/>
      <c r="O665" s="5"/>
      <c r="P665" s="2"/>
    </row>
    <row r="666" spans="1:16" ht="15.75" customHeight="1" x14ac:dyDescent="0.3">
      <c r="A666" s="2"/>
      <c r="B666" s="1"/>
      <c r="C666" s="2"/>
      <c r="E666" s="2"/>
      <c r="F666" s="104"/>
      <c r="G666" s="1"/>
      <c r="H666" s="5"/>
      <c r="I666" s="5"/>
      <c r="J666" s="5"/>
      <c r="K666" s="5"/>
      <c r="L666" s="5"/>
      <c r="M666" s="5"/>
      <c r="N666" s="5"/>
      <c r="O666" s="5"/>
      <c r="P666" s="2"/>
    </row>
    <row r="667" spans="1:16" ht="15.75" customHeight="1" x14ac:dyDescent="0.3">
      <c r="A667" s="2"/>
      <c r="B667" s="1"/>
      <c r="C667" s="2"/>
      <c r="E667" s="2"/>
      <c r="F667" s="104"/>
      <c r="G667" s="1"/>
      <c r="H667" s="5"/>
      <c r="I667" s="5"/>
      <c r="J667" s="5"/>
      <c r="K667" s="5"/>
      <c r="L667" s="5"/>
      <c r="M667" s="5"/>
      <c r="N667" s="5"/>
      <c r="O667" s="5"/>
      <c r="P667" s="2"/>
    </row>
    <row r="668" spans="1:16" ht="15.75" customHeight="1" x14ac:dyDescent="0.3">
      <c r="A668" s="2"/>
      <c r="B668" s="1"/>
      <c r="C668" s="2"/>
      <c r="E668" s="2"/>
      <c r="F668" s="104"/>
      <c r="G668" s="1"/>
      <c r="H668" s="5"/>
      <c r="I668" s="5"/>
      <c r="J668" s="5"/>
      <c r="K668" s="5"/>
      <c r="L668" s="5"/>
      <c r="M668" s="5"/>
      <c r="N668" s="5"/>
      <c r="O668" s="5"/>
      <c r="P668" s="2"/>
    </row>
    <row r="669" spans="1:16" ht="15.75" customHeight="1" x14ac:dyDescent="0.3">
      <c r="A669" s="2"/>
      <c r="B669" s="1"/>
      <c r="C669" s="2"/>
      <c r="E669" s="2"/>
      <c r="F669" s="104"/>
      <c r="G669" s="1"/>
      <c r="H669" s="5"/>
      <c r="I669" s="5"/>
      <c r="J669" s="5"/>
      <c r="K669" s="5"/>
      <c r="L669" s="5"/>
      <c r="M669" s="5"/>
      <c r="N669" s="5"/>
      <c r="O669" s="5"/>
      <c r="P669" s="2"/>
    </row>
    <row r="670" spans="1:16" ht="15.75" customHeight="1" x14ac:dyDescent="0.3">
      <c r="A670" s="2"/>
      <c r="B670" s="1"/>
      <c r="C670" s="2"/>
      <c r="E670" s="2"/>
      <c r="F670" s="104"/>
      <c r="G670" s="1"/>
      <c r="H670" s="5"/>
      <c r="I670" s="5"/>
      <c r="J670" s="5"/>
      <c r="K670" s="5"/>
      <c r="L670" s="5"/>
      <c r="M670" s="5"/>
      <c r="N670" s="5"/>
      <c r="O670" s="5"/>
      <c r="P670" s="2"/>
    </row>
    <row r="671" spans="1:16" ht="15.75" customHeight="1" x14ac:dyDescent="0.3">
      <c r="A671" s="2"/>
      <c r="B671" s="1"/>
      <c r="C671" s="2"/>
      <c r="E671" s="2"/>
      <c r="F671" s="104"/>
      <c r="G671" s="1"/>
      <c r="H671" s="5"/>
      <c r="I671" s="5"/>
      <c r="J671" s="5"/>
      <c r="K671" s="5"/>
      <c r="L671" s="5"/>
      <c r="M671" s="5"/>
      <c r="N671" s="5"/>
      <c r="O671" s="5"/>
      <c r="P671" s="2"/>
    </row>
    <row r="672" spans="1:16" ht="15.75" customHeight="1" x14ac:dyDescent="0.3">
      <c r="A672" s="2"/>
      <c r="B672" s="1"/>
      <c r="C672" s="2"/>
      <c r="E672" s="2"/>
      <c r="F672" s="104"/>
      <c r="G672" s="1"/>
      <c r="H672" s="5"/>
      <c r="I672" s="5"/>
      <c r="J672" s="5"/>
      <c r="K672" s="5"/>
      <c r="L672" s="5"/>
      <c r="M672" s="5"/>
      <c r="N672" s="5"/>
      <c r="O672" s="5"/>
      <c r="P672" s="2"/>
    </row>
    <row r="673" spans="1:16" ht="15.75" customHeight="1" x14ac:dyDescent="0.3">
      <c r="A673" s="2"/>
      <c r="B673" s="1"/>
      <c r="C673" s="2"/>
      <c r="E673" s="2"/>
      <c r="F673" s="104"/>
      <c r="G673" s="1"/>
      <c r="H673" s="5"/>
      <c r="I673" s="5"/>
      <c r="J673" s="5"/>
      <c r="K673" s="5"/>
      <c r="L673" s="5"/>
      <c r="M673" s="5"/>
      <c r="N673" s="5"/>
      <c r="O673" s="5"/>
      <c r="P673" s="2"/>
    </row>
    <row r="674" spans="1:16" ht="15.75" customHeight="1" x14ac:dyDescent="0.3">
      <c r="A674" s="2"/>
      <c r="B674" s="1"/>
      <c r="C674" s="2"/>
      <c r="E674" s="2"/>
      <c r="F674" s="104"/>
      <c r="G674" s="1"/>
      <c r="H674" s="5"/>
      <c r="I674" s="5"/>
      <c r="J674" s="5"/>
      <c r="K674" s="5"/>
      <c r="L674" s="5"/>
      <c r="M674" s="5"/>
      <c r="N674" s="5"/>
      <c r="O674" s="5"/>
      <c r="P674" s="2"/>
    </row>
    <row r="675" spans="1:16" ht="15.75" customHeight="1" x14ac:dyDescent="0.3">
      <c r="A675" s="2"/>
      <c r="B675" s="1"/>
      <c r="C675" s="2"/>
      <c r="E675" s="2"/>
      <c r="F675" s="104"/>
      <c r="G675" s="1"/>
      <c r="H675" s="5"/>
      <c r="I675" s="5"/>
      <c r="J675" s="5"/>
      <c r="K675" s="5"/>
      <c r="L675" s="5"/>
      <c r="M675" s="5"/>
      <c r="N675" s="5"/>
      <c r="O675" s="5"/>
      <c r="P675" s="2"/>
    </row>
    <row r="676" spans="1:16" ht="15.75" customHeight="1" x14ac:dyDescent="0.3">
      <c r="A676" s="2"/>
      <c r="B676" s="1"/>
      <c r="C676" s="2"/>
      <c r="E676" s="2"/>
      <c r="F676" s="104"/>
      <c r="G676" s="1"/>
      <c r="H676" s="5"/>
      <c r="I676" s="5"/>
      <c r="J676" s="5"/>
      <c r="K676" s="5"/>
      <c r="L676" s="5"/>
      <c r="M676" s="5"/>
      <c r="N676" s="5"/>
      <c r="O676" s="5"/>
      <c r="P676" s="2"/>
    </row>
    <row r="677" spans="1:16" ht="15.75" customHeight="1" x14ac:dyDescent="0.3">
      <c r="A677" s="2"/>
      <c r="B677" s="1"/>
      <c r="C677" s="2"/>
      <c r="E677" s="2"/>
      <c r="F677" s="104"/>
      <c r="G677" s="1"/>
      <c r="H677" s="5"/>
      <c r="I677" s="5"/>
      <c r="J677" s="5"/>
      <c r="K677" s="5"/>
      <c r="L677" s="5"/>
      <c r="M677" s="5"/>
      <c r="N677" s="5"/>
      <c r="O677" s="5"/>
      <c r="P677" s="2"/>
    </row>
    <row r="678" spans="1:16" ht="15.75" customHeight="1" x14ac:dyDescent="0.3">
      <c r="A678" s="2"/>
      <c r="B678" s="1"/>
      <c r="C678" s="2"/>
      <c r="E678" s="2"/>
      <c r="F678" s="104"/>
      <c r="G678" s="1"/>
      <c r="H678" s="5"/>
      <c r="I678" s="5"/>
      <c r="J678" s="5"/>
      <c r="K678" s="5"/>
      <c r="L678" s="5"/>
      <c r="M678" s="5"/>
      <c r="N678" s="5"/>
      <c r="O678" s="5"/>
      <c r="P678" s="2"/>
    </row>
    <row r="679" spans="1:16" ht="15.75" customHeight="1" x14ac:dyDescent="0.3">
      <c r="A679" s="2"/>
      <c r="B679" s="1"/>
      <c r="C679" s="2"/>
      <c r="E679" s="2"/>
      <c r="F679" s="104"/>
      <c r="G679" s="1"/>
      <c r="H679" s="5"/>
      <c r="I679" s="5"/>
      <c r="J679" s="5"/>
      <c r="K679" s="5"/>
      <c r="L679" s="5"/>
      <c r="M679" s="5"/>
      <c r="N679" s="5"/>
      <c r="O679" s="5"/>
      <c r="P679" s="2"/>
    </row>
    <row r="680" spans="1:16" ht="15.75" customHeight="1" x14ac:dyDescent="0.3">
      <c r="A680" s="2"/>
      <c r="B680" s="1"/>
      <c r="C680" s="2"/>
      <c r="E680" s="2"/>
      <c r="F680" s="104"/>
      <c r="G680" s="1"/>
      <c r="H680" s="5"/>
      <c r="I680" s="5"/>
      <c r="J680" s="5"/>
      <c r="K680" s="5"/>
      <c r="L680" s="5"/>
      <c r="M680" s="5"/>
      <c r="N680" s="5"/>
      <c r="O680" s="5"/>
      <c r="P680" s="2"/>
    </row>
    <row r="681" spans="1:16" ht="15.75" customHeight="1" x14ac:dyDescent="0.3">
      <c r="A681" s="2"/>
      <c r="B681" s="1"/>
      <c r="C681" s="2"/>
      <c r="E681" s="2"/>
      <c r="F681" s="104"/>
      <c r="G681" s="1"/>
      <c r="H681" s="5"/>
      <c r="I681" s="5"/>
      <c r="J681" s="5"/>
      <c r="K681" s="5"/>
      <c r="L681" s="5"/>
      <c r="M681" s="5"/>
      <c r="N681" s="5"/>
      <c r="O681" s="5"/>
      <c r="P681" s="2"/>
    </row>
    <row r="682" spans="1:16" ht="15.75" customHeight="1" x14ac:dyDescent="0.3">
      <c r="A682" s="2"/>
      <c r="B682" s="1"/>
      <c r="C682" s="2"/>
      <c r="E682" s="2"/>
      <c r="F682" s="104"/>
      <c r="G682" s="1"/>
      <c r="H682" s="5"/>
      <c r="I682" s="5"/>
      <c r="J682" s="5"/>
      <c r="K682" s="5"/>
      <c r="L682" s="5"/>
      <c r="M682" s="5"/>
      <c r="N682" s="5"/>
      <c r="O682" s="5"/>
      <c r="P682" s="2"/>
    </row>
    <row r="683" spans="1:16" ht="15.75" customHeight="1" x14ac:dyDescent="0.3">
      <c r="A683" s="2"/>
      <c r="B683" s="1"/>
      <c r="C683" s="2"/>
      <c r="E683" s="2"/>
      <c r="F683" s="104"/>
      <c r="G683" s="1"/>
      <c r="H683" s="5"/>
      <c r="I683" s="5"/>
      <c r="J683" s="5"/>
      <c r="K683" s="5"/>
      <c r="L683" s="5"/>
      <c r="M683" s="5"/>
      <c r="N683" s="5"/>
      <c r="O683" s="5"/>
      <c r="P683" s="2"/>
    </row>
    <row r="684" spans="1:16" ht="15.75" customHeight="1" x14ac:dyDescent="0.3">
      <c r="A684" s="2"/>
      <c r="B684" s="1"/>
      <c r="C684" s="2"/>
      <c r="E684" s="2"/>
      <c r="F684" s="104"/>
      <c r="G684" s="1"/>
      <c r="H684" s="5"/>
      <c r="I684" s="5"/>
      <c r="J684" s="5"/>
      <c r="K684" s="5"/>
      <c r="L684" s="5"/>
      <c r="M684" s="5"/>
      <c r="N684" s="5"/>
      <c r="O684" s="5"/>
      <c r="P684" s="2"/>
    </row>
    <row r="685" spans="1:16" ht="15.75" customHeight="1" x14ac:dyDescent="0.3">
      <c r="A685" s="2"/>
      <c r="B685" s="1"/>
      <c r="C685" s="2"/>
      <c r="E685" s="2"/>
      <c r="F685" s="104"/>
      <c r="G685" s="1"/>
      <c r="H685" s="5"/>
      <c r="I685" s="5"/>
      <c r="J685" s="5"/>
      <c r="K685" s="5"/>
      <c r="L685" s="5"/>
      <c r="M685" s="5"/>
      <c r="N685" s="5"/>
      <c r="O685" s="5"/>
      <c r="P685" s="2"/>
    </row>
    <row r="686" spans="1:16" ht="15.75" customHeight="1" x14ac:dyDescent="0.3">
      <c r="A686" s="2"/>
      <c r="B686" s="1"/>
      <c r="C686" s="2"/>
      <c r="E686" s="2"/>
      <c r="F686" s="104"/>
      <c r="G686" s="1"/>
      <c r="H686" s="5"/>
      <c r="I686" s="5"/>
      <c r="J686" s="5"/>
      <c r="K686" s="5"/>
      <c r="L686" s="5"/>
      <c r="M686" s="5"/>
      <c r="N686" s="5"/>
      <c r="O686" s="5"/>
      <c r="P686" s="2"/>
    </row>
    <row r="687" spans="1:16" ht="15.75" customHeight="1" x14ac:dyDescent="0.3">
      <c r="A687" s="2"/>
      <c r="B687" s="1"/>
      <c r="C687" s="2"/>
      <c r="E687" s="2"/>
      <c r="F687" s="104"/>
      <c r="G687" s="1"/>
      <c r="H687" s="5"/>
      <c r="I687" s="5"/>
      <c r="J687" s="5"/>
      <c r="K687" s="5"/>
      <c r="L687" s="5"/>
      <c r="M687" s="5"/>
      <c r="N687" s="5"/>
      <c r="O687" s="5"/>
      <c r="P687" s="2"/>
    </row>
    <row r="688" spans="1:16" ht="15.75" customHeight="1" x14ac:dyDescent="0.3">
      <c r="A688" s="2"/>
      <c r="B688" s="1"/>
      <c r="C688" s="2"/>
      <c r="E688" s="2"/>
      <c r="F688" s="104"/>
      <c r="G688" s="1"/>
      <c r="H688" s="5"/>
      <c r="I688" s="5"/>
      <c r="J688" s="5"/>
      <c r="K688" s="5"/>
      <c r="L688" s="5"/>
      <c r="M688" s="5"/>
      <c r="N688" s="5"/>
      <c r="O688" s="5"/>
      <c r="P688" s="2"/>
    </row>
    <row r="689" spans="1:16" ht="15.75" customHeight="1" x14ac:dyDescent="0.3">
      <c r="A689" s="2"/>
      <c r="B689" s="1"/>
      <c r="C689" s="2"/>
      <c r="E689" s="2"/>
      <c r="F689" s="104"/>
      <c r="G689" s="1"/>
      <c r="H689" s="5"/>
      <c r="I689" s="5"/>
      <c r="J689" s="5"/>
      <c r="K689" s="5"/>
      <c r="L689" s="5"/>
      <c r="M689" s="5"/>
      <c r="N689" s="5"/>
      <c r="O689" s="5"/>
      <c r="P689" s="2"/>
    </row>
    <row r="690" spans="1:16" ht="15.75" customHeight="1" x14ac:dyDescent="0.3">
      <c r="A690" s="2"/>
      <c r="B690" s="1"/>
      <c r="C690" s="2"/>
      <c r="E690" s="2"/>
      <c r="F690" s="104"/>
      <c r="G690" s="1"/>
      <c r="H690" s="5"/>
      <c r="I690" s="5"/>
      <c r="J690" s="5"/>
      <c r="K690" s="5"/>
      <c r="L690" s="5"/>
      <c r="M690" s="5"/>
      <c r="N690" s="5"/>
      <c r="O690" s="5"/>
      <c r="P690" s="2"/>
    </row>
    <row r="691" spans="1:16" ht="15.75" customHeight="1" x14ac:dyDescent="0.3">
      <c r="A691" s="2"/>
      <c r="B691" s="1"/>
      <c r="C691" s="2"/>
      <c r="E691" s="2"/>
      <c r="F691" s="104"/>
      <c r="G691" s="1"/>
      <c r="H691" s="5"/>
      <c r="I691" s="5"/>
      <c r="J691" s="5"/>
      <c r="K691" s="5"/>
      <c r="L691" s="5"/>
      <c r="M691" s="5"/>
      <c r="N691" s="5"/>
      <c r="O691" s="5"/>
      <c r="P691" s="2"/>
    </row>
    <row r="692" spans="1:16" ht="15.75" customHeight="1" x14ac:dyDescent="0.3">
      <c r="A692" s="2"/>
      <c r="B692" s="1"/>
      <c r="C692" s="2"/>
      <c r="E692" s="2"/>
      <c r="F692" s="104"/>
      <c r="G692" s="1"/>
      <c r="H692" s="5"/>
      <c r="I692" s="5"/>
      <c r="J692" s="5"/>
      <c r="K692" s="5"/>
      <c r="L692" s="5"/>
      <c r="M692" s="5"/>
      <c r="N692" s="5"/>
      <c r="O692" s="5"/>
      <c r="P692" s="2"/>
    </row>
    <row r="693" spans="1:16" ht="15.75" customHeight="1" x14ac:dyDescent="0.3">
      <c r="A693" s="2"/>
      <c r="B693" s="1"/>
      <c r="C693" s="2"/>
      <c r="E693" s="2"/>
      <c r="F693" s="104"/>
      <c r="G693" s="1"/>
      <c r="H693" s="5"/>
      <c r="I693" s="5"/>
      <c r="J693" s="5"/>
      <c r="K693" s="5"/>
      <c r="L693" s="5"/>
      <c r="M693" s="5"/>
      <c r="N693" s="5"/>
      <c r="O693" s="5"/>
      <c r="P693" s="2"/>
    </row>
    <row r="694" spans="1:16" ht="15.75" customHeight="1" x14ac:dyDescent="0.3">
      <c r="A694" s="2"/>
      <c r="B694" s="1"/>
      <c r="C694" s="2"/>
      <c r="E694" s="2"/>
      <c r="F694" s="104"/>
      <c r="G694" s="1"/>
      <c r="H694" s="5"/>
      <c r="I694" s="5"/>
      <c r="J694" s="5"/>
      <c r="K694" s="5"/>
      <c r="L694" s="5"/>
      <c r="M694" s="5"/>
      <c r="N694" s="5"/>
      <c r="O694" s="5"/>
      <c r="P694" s="2"/>
    </row>
    <row r="695" spans="1:16" ht="15.75" customHeight="1" x14ac:dyDescent="0.3">
      <c r="A695" s="2"/>
      <c r="B695" s="1"/>
      <c r="C695" s="2"/>
      <c r="E695" s="2"/>
      <c r="F695" s="104"/>
      <c r="G695" s="1"/>
      <c r="H695" s="5"/>
      <c r="I695" s="5"/>
      <c r="J695" s="5"/>
      <c r="K695" s="5"/>
      <c r="L695" s="5"/>
      <c r="M695" s="5"/>
      <c r="N695" s="5"/>
      <c r="O695" s="5"/>
      <c r="P695" s="2"/>
    </row>
    <row r="696" spans="1:16" ht="15.75" customHeight="1" x14ac:dyDescent="0.3">
      <c r="A696" s="2"/>
      <c r="B696" s="1"/>
      <c r="C696" s="2"/>
      <c r="E696" s="2"/>
      <c r="F696" s="104"/>
      <c r="G696" s="1"/>
      <c r="H696" s="5"/>
      <c r="I696" s="5"/>
      <c r="J696" s="5"/>
      <c r="K696" s="5"/>
      <c r="L696" s="5"/>
      <c r="M696" s="5"/>
      <c r="N696" s="5"/>
      <c r="O696" s="5"/>
      <c r="P696" s="2"/>
    </row>
    <row r="697" spans="1:16" ht="15.75" customHeight="1" x14ac:dyDescent="0.3">
      <c r="A697" s="2"/>
      <c r="B697" s="1"/>
      <c r="C697" s="2"/>
      <c r="E697" s="2"/>
      <c r="F697" s="104"/>
      <c r="G697" s="1"/>
      <c r="H697" s="5"/>
      <c r="I697" s="5"/>
      <c r="J697" s="5"/>
      <c r="K697" s="5"/>
      <c r="L697" s="5"/>
      <c r="M697" s="5"/>
      <c r="N697" s="5"/>
      <c r="O697" s="5"/>
      <c r="P697" s="2"/>
    </row>
    <row r="698" spans="1:16" ht="15.75" customHeight="1" x14ac:dyDescent="0.3">
      <c r="A698" s="2"/>
      <c r="B698" s="1"/>
      <c r="C698" s="2"/>
      <c r="E698" s="2"/>
      <c r="F698" s="104"/>
      <c r="G698" s="1"/>
      <c r="H698" s="5"/>
      <c r="I698" s="5"/>
      <c r="J698" s="5"/>
      <c r="K698" s="5"/>
      <c r="L698" s="5"/>
      <c r="M698" s="5"/>
      <c r="N698" s="5"/>
      <c r="O698" s="5"/>
      <c r="P698" s="2"/>
    </row>
    <row r="699" spans="1:16" ht="15.75" customHeight="1" x14ac:dyDescent="0.3">
      <c r="A699" s="2"/>
      <c r="B699" s="1"/>
      <c r="C699" s="2"/>
      <c r="E699" s="2"/>
      <c r="F699" s="104"/>
      <c r="G699" s="1"/>
      <c r="H699" s="5"/>
      <c r="I699" s="5"/>
      <c r="J699" s="5"/>
      <c r="K699" s="5"/>
      <c r="L699" s="5"/>
      <c r="M699" s="5"/>
      <c r="N699" s="5"/>
      <c r="O699" s="5"/>
      <c r="P699" s="2"/>
    </row>
    <row r="700" spans="1:16" ht="15.75" customHeight="1" x14ac:dyDescent="0.3">
      <c r="A700" s="2"/>
      <c r="B700" s="1"/>
      <c r="C700" s="2"/>
      <c r="E700" s="2"/>
      <c r="F700" s="104"/>
      <c r="G700" s="1"/>
      <c r="H700" s="5"/>
      <c r="I700" s="5"/>
      <c r="J700" s="5"/>
      <c r="K700" s="5"/>
      <c r="L700" s="5"/>
      <c r="M700" s="5"/>
      <c r="N700" s="5"/>
      <c r="O700" s="5"/>
      <c r="P700" s="2"/>
    </row>
    <row r="701" spans="1:16" ht="15.75" customHeight="1" x14ac:dyDescent="0.3">
      <c r="A701" s="2"/>
      <c r="B701" s="1"/>
      <c r="C701" s="2"/>
      <c r="E701" s="2"/>
      <c r="F701" s="104"/>
      <c r="G701" s="1"/>
      <c r="H701" s="5"/>
      <c r="I701" s="5"/>
      <c r="J701" s="5"/>
      <c r="K701" s="5"/>
      <c r="L701" s="5"/>
      <c r="M701" s="5"/>
      <c r="N701" s="5"/>
      <c r="O701" s="5"/>
      <c r="P701" s="2"/>
    </row>
    <row r="702" spans="1:16" ht="15.75" customHeight="1" x14ac:dyDescent="0.3">
      <c r="A702" s="2"/>
      <c r="B702" s="1"/>
      <c r="C702" s="2"/>
      <c r="E702" s="2"/>
      <c r="F702" s="104"/>
      <c r="G702" s="1"/>
      <c r="H702" s="5"/>
      <c r="I702" s="5"/>
      <c r="J702" s="5"/>
      <c r="K702" s="5"/>
      <c r="L702" s="5"/>
      <c r="M702" s="5"/>
      <c r="N702" s="5"/>
      <c r="O702" s="5"/>
      <c r="P702" s="2"/>
    </row>
    <row r="703" spans="1:16" ht="15.75" customHeight="1" x14ac:dyDescent="0.3">
      <c r="A703" s="2"/>
      <c r="B703" s="1"/>
      <c r="C703" s="2"/>
      <c r="E703" s="2"/>
      <c r="F703" s="104"/>
      <c r="G703" s="1"/>
      <c r="H703" s="5"/>
      <c r="I703" s="5"/>
      <c r="J703" s="5"/>
      <c r="K703" s="5"/>
      <c r="L703" s="5"/>
      <c r="M703" s="5"/>
      <c r="N703" s="5"/>
      <c r="O703" s="5"/>
      <c r="P703" s="2"/>
    </row>
    <row r="704" spans="1:16" ht="15.75" customHeight="1" x14ac:dyDescent="0.3">
      <c r="A704" s="2"/>
      <c r="B704" s="1"/>
      <c r="C704" s="2"/>
      <c r="E704" s="2"/>
      <c r="F704" s="104"/>
      <c r="G704" s="1"/>
      <c r="H704" s="5"/>
      <c r="I704" s="5"/>
      <c r="J704" s="5"/>
      <c r="K704" s="5"/>
      <c r="L704" s="5"/>
      <c r="M704" s="5"/>
      <c r="N704" s="5"/>
      <c r="O704" s="5"/>
      <c r="P704" s="2"/>
    </row>
    <row r="705" spans="1:16" ht="15.75" customHeight="1" x14ac:dyDescent="0.3">
      <c r="A705" s="2"/>
      <c r="B705" s="1"/>
      <c r="C705" s="2"/>
      <c r="E705" s="2"/>
      <c r="F705" s="104"/>
      <c r="G705" s="1"/>
      <c r="H705" s="5"/>
      <c r="I705" s="5"/>
      <c r="J705" s="5"/>
      <c r="K705" s="5"/>
      <c r="L705" s="5"/>
      <c r="M705" s="5"/>
      <c r="N705" s="5"/>
      <c r="O705" s="5"/>
      <c r="P705" s="2"/>
    </row>
    <row r="706" spans="1:16" ht="15.75" customHeight="1" x14ac:dyDescent="0.3">
      <c r="A706" s="2"/>
      <c r="B706" s="1"/>
      <c r="C706" s="2"/>
      <c r="E706" s="2"/>
      <c r="F706" s="104"/>
      <c r="G706" s="1"/>
      <c r="H706" s="5"/>
      <c r="I706" s="5"/>
      <c r="J706" s="5"/>
      <c r="K706" s="5"/>
      <c r="L706" s="5"/>
      <c r="M706" s="5"/>
      <c r="N706" s="5"/>
      <c r="O706" s="5"/>
      <c r="P706" s="2"/>
    </row>
    <row r="707" spans="1:16" ht="15.75" customHeight="1" x14ac:dyDescent="0.3">
      <c r="A707" s="2"/>
      <c r="B707" s="1"/>
      <c r="C707" s="2"/>
      <c r="E707" s="2"/>
      <c r="F707" s="104"/>
      <c r="G707" s="1"/>
      <c r="H707" s="5"/>
      <c r="I707" s="5"/>
      <c r="J707" s="5"/>
      <c r="K707" s="5"/>
      <c r="L707" s="5"/>
      <c r="M707" s="5"/>
      <c r="N707" s="5"/>
      <c r="O707" s="5"/>
      <c r="P707" s="2"/>
    </row>
    <row r="708" spans="1:16" ht="15.75" customHeight="1" x14ac:dyDescent="0.3">
      <c r="A708" s="2"/>
      <c r="B708" s="1"/>
      <c r="C708" s="2"/>
      <c r="E708" s="2"/>
      <c r="F708" s="104"/>
      <c r="G708" s="1"/>
      <c r="H708" s="5"/>
      <c r="I708" s="5"/>
      <c r="J708" s="5"/>
      <c r="K708" s="5"/>
      <c r="L708" s="5"/>
      <c r="M708" s="5"/>
      <c r="N708" s="5"/>
      <c r="O708" s="5"/>
      <c r="P708" s="2"/>
    </row>
    <row r="709" spans="1:16" ht="15.75" customHeight="1" x14ac:dyDescent="0.3">
      <c r="A709" s="2"/>
      <c r="B709" s="1"/>
      <c r="C709" s="2"/>
      <c r="E709" s="2"/>
      <c r="F709" s="104"/>
      <c r="G709" s="1"/>
      <c r="H709" s="5"/>
      <c r="I709" s="5"/>
      <c r="J709" s="5"/>
      <c r="K709" s="5"/>
      <c r="L709" s="5"/>
      <c r="M709" s="5"/>
      <c r="N709" s="5"/>
      <c r="O709" s="5"/>
      <c r="P709" s="2"/>
    </row>
    <row r="710" spans="1:16" ht="15.75" customHeight="1" x14ac:dyDescent="0.3">
      <c r="A710" s="2"/>
      <c r="B710" s="1"/>
      <c r="C710" s="2"/>
      <c r="E710" s="2"/>
      <c r="F710" s="104"/>
      <c r="G710" s="1"/>
      <c r="H710" s="5"/>
      <c r="I710" s="5"/>
      <c r="J710" s="5"/>
      <c r="K710" s="5"/>
      <c r="L710" s="5"/>
      <c r="M710" s="5"/>
      <c r="N710" s="5"/>
      <c r="O710" s="5"/>
      <c r="P710" s="2"/>
    </row>
    <row r="711" spans="1:16" ht="15.75" customHeight="1" x14ac:dyDescent="0.3">
      <c r="A711" s="2"/>
      <c r="B711" s="1"/>
      <c r="C711" s="2"/>
      <c r="E711" s="2"/>
      <c r="F711" s="104"/>
      <c r="G711" s="1"/>
      <c r="H711" s="5"/>
      <c r="I711" s="5"/>
      <c r="J711" s="5"/>
      <c r="K711" s="5"/>
      <c r="L711" s="5"/>
      <c r="M711" s="5"/>
      <c r="N711" s="5"/>
      <c r="O711" s="5"/>
      <c r="P711" s="2"/>
    </row>
    <row r="712" spans="1:16" ht="15.75" customHeight="1" x14ac:dyDescent="0.3">
      <c r="A712" s="2"/>
      <c r="B712" s="1"/>
      <c r="C712" s="2"/>
      <c r="E712" s="2"/>
      <c r="F712" s="104"/>
      <c r="G712" s="1"/>
      <c r="H712" s="5"/>
      <c r="I712" s="5"/>
      <c r="J712" s="5"/>
      <c r="K712" s="5"/>
      <c r="L712" s="5"/>
      <c r="M712" s="5"/>
      <c r="N712" s="5"/>
      <c r="O712" s="5"/>
      <c r="P712" s="2"/>
    </row>
    <row r="713" spans="1:16" ht="15.75" customHeight="1" x14ac:dyDescent="0.3">
      <c r="A713" s="2"/>
      <c r="B713" s="1"/>
      <c r="C713" s="2"/>
      <c r="E713" s="2"/>
      <c r="F713" s="104"/>
      <c r="G713" s="1"/>
      <c r="H713" s="5"/>
      <c r="I713" s="5"/>
      <c r="J713" s="5"/>
      <c r="K713" s="5"/>
      <c r="L713" s="5"/>
      <c r="M713" s="5"/>
      <c r="N713" s="5"/>
      <c r="O713" s="5"/>
      <c r="P713" s="2"/>
    </row>
    <row r="714" spans="1:16" ht="15.75" customHeight="1" x14ac:dyDescent="0.3">
      <c r="A714" s="2"/>
      <c r="B714" s="1"/>
      <c r="C714" s="2"/>
      <c r="E714" s="2"/>
      <c r="F714" s="104"/>
      <c r="G714" s="1"/>
      <c r="H714" s="5"/>
      <c r="I714" s="5"/>
      <c r="J714" s="5"/>
      <c r="K714" s="5"/>
      <c r="L714" s="5"/>
      <c r="M714" s="5"/>
      <c r="N714" s="5"/>
      <c r="O714" s="5"/>
      <c r="P714" s="2"/>
    </row>
    <row r="715" spans="1:16" ht="15.75" customHeight="1" x14ac:dyDescent="0.3">
      <c r="A715" s="2"/>
      <c r="B715" s="1"/>
      <c r="C715" s="2"/>
      <c r="E715" s="2"/>
      <c r="F715" s="104"/>
      <c r="G715" s="1"/>
      <c r="H715" s="5"/>
      <c r="I715" s="5"/>
      <c r="J715" s="5"/>
      <c r="K715" s="5"/>
      <c r="L715" s="5"/>
      <c r="M715" s="5"/>
      <c r="N715" s="5"/>
      <c r="O715" s="5"/>
      <c r="P715" s="2"/>
    </row>
    <row r="716" spans="1:16" ht="15.75" customHeight="1" x14ac:dyDescent="0.3">
      <c r="A716" s="2"/>
      <c r="B716" s="1"/>
      <c r="C716" s="2"/>
      <c r="E716" s="2"/>
      <c r="F716" s="104"/>
      <c r="G716" s="1"/>
      <c r="H716" s="5"/>
      <c r="I716" s="5"/>
      <c r="J716" s="5"/>
      <c r="K716" s="5"/>
      <c r="L716" s="5"/>
      <c r="M716" s="5"/>
      <c r="N716" s="5"/>
      <c r="O716" s="5"/>
      <c r="P716" s="2"/>
    </row>
    <row r="717" spans="1:16" ht="15.75" customHeight="1" x14ac:dyDescent="0.3">
      <c r="A717" s="2"/>
      <c r="B717" s="1"/>
      <c r="C717" s="2"/>
      <c r="E717" s="2"/>
      <c r="F717" s="104"/>
      <c r="G717" s="1"/>
      <c r="H717" s="5"/>
      <c r="I717" s="5"/>
      <c r="J717" s="5"/>
      <c r="K717" s="5"/>
      <c r="L717" s="5"/>
      <c r="M717" s="5"/>
      <c r="N717" s="5"/>
      <c r="O717" s="5"/>
      <c r="P717" s="2"/>
    </row>
    <row r="718" spans="1:16" ht="15.75" customHeight="1" x14ac:dyDescent="0.3">
      <c r="A718" s="2"/>
      <c r="B718" s="1"/>
      <c r="C718" s="2"/>
      <c r="E718" s="2"/>
      <c r="F718" s="104"/>
      <c r="G718" s="1"/>
      <c r="H718" s="5"/>
      <c r="I718" s="5"/>
      <c r="J718" s="5"/>
      <c r="K718" s="5"/>
      <c r="L718" s="5"/>
      <c r="M718" s="5"/>
      <c r="N718" s="5"/>
      <c r="O718" s="5"/>
      <c r="P718" s="2"/>
    </row>
    <row r="719" spans="1:16" ht="15.75" customHeight="1" x14ac:dyDescent="0.3">
      <c r="A719" s="2"/>
      <c r="B719" s="1"/>
      <c r="C719" s="2"/>
      <c r="E719" s="2"/>
      <c r="F719" s="104"/>
      <c r="G719" s="1"/>
      <c r="H719" s="5"/>
      <c r="I719" s="5"/>
      <c r="J719" s="5"/>
      <c r="K719" s="5"/>
      <c r="L719" s="5"/>
      <c r="M719" s="5"/>
      <c r="N719" s="5"/>
      <c r="O719" s="5"/>
      <c r="P719" s="2"/>
    </row>
    <row r="720" spans="1:16" ht="15.75" customHeight="1" x14ac:dyDescent="0.3">
      <c r="A720" s="2"/>
      <c r="B720" s="1"/>
      <c r="C720" s="2"/>
      <c r="E720" s="2"/>
      <c r="F720" s="104"/>
      <c r="G720" s="1"/>
      <c r="H720" s="5"/>
      <c r="I720" s="5"/>
      <c r="J720" s="5"/>
      <c r="K720" s="5"/>
      <c r="L720" s="5"/>
      <c r="M720" s="5"/>
      <c r="N720" s="5"/>
      <c r="O720" s="5"/>
      <c r="P720" s="2"/>
    </row>
    <row r="721" spans="1:16" ht="15.75" customHeight="1" x14ac:dyDescent="0.3">
      <c r="A721" s="2"/>
      <c r="B721" s="1"/>
      <c r="C721" s="2"/>
      <c r="E721" s="2"/>
      <c r="F721" s="104"/>
      <c r="G721" s="1"/>
      <c r="H721" s="5"/>
      <c r="I721" s="5"/>
      <c r="J721" s="5"/>
      <c r="K721" s="5"/>
      <c r="L721" s="5"/>
      <c r="M721" s="5"/>
      <c r="N721" s="5"/>
      <c r="O721" s="5"/>
      <c r="P721" s="2"/>
    </row>
    <row r="722" spans="1:16" ht="15.75" customHeight="1" x14ac:dyDescent="0.3">
      <c r="A722" s="2"/>
      <c r="B722" s="1"/>
      <c r="C722" s="2"/>
      <c r="E722" s="2"/>
      <c r="F722" s="104"/>
      <c r="G722" s="1"/>
      <c r="H722" s="5"/>
      <c r="I722" s="5"/>
      <c r="J722" s="5"/>
      <c r="K722" s="5"/>
      <c r="L722" s="5"/>
      <c r="M722" s="5"/>
      <c r="N722" s="5"/>
      <c r="O722" s="5"/>
      <c r="P722" s="2"/>
    </row>
    <row r="723" spans="1:16" ht="15.75" customHeight="1" x14ac:dyDescent="0.3">
      <c r="A723" s="2"/>
      <c r="B723" s="1"/>
      <c r="C723" s="2"/>
      <c r="E723" s="2"/>
      <c r="F723" s="104"/>
      <c r="G723" s="1"/>
      <c r="H723" s="5"/>
      <c r="I723" s="5"/>
      <c r="J723" s="5"/>
      <c r="K723" s="5"/>
      <c r="L723" s="5"/>
      <c r="M723" s="5"/>
      <c r="N723" s="5"/>
      <c r="O723" s="5"/>
      <c r="P723" s="2"/>
    </row>
    <row r="724" spans="1:16" ht="15.75" customHeight="1" x14ac:dyDescent="0.3">
      <c r="A724" s="2"/>
      <c r="B724" s="1"/>
      <c r="C724" s="2"/>
      <c r="E724" s="2"/>
      <c r="F724" s="104"/>
      <c r="G724" s="1"/>
      <c r="H724" s="5"/>
      <c r="I724" s="5"/>
      <c r="J724" s="5"/>
      <c r="K724" s="5"/>
      <c r="L724" s="5"/>
      <c r="M724" s="5"/>
      <c r="N724" s="5"/>
      <c r="O724" s="5"/>
      <c r="P724" s="2"/>
    </row>
    <row r="725" spans="1:16" ht="15.75" customHeight="1" x14ac:dyDescent="0.3">
      <c r="A725" s="2"/>
      <c r="B725" s="1"/>
      <c r="C725" s="2"/>
      <c r="E725" s="2"/>
      <c r="F725" s="104"/>
      <c r="G725" s="1"/>
      <c r="H725" s="5"/>
      <c r="I725" s="5"/>
      <c r="J725" s="5"/>
      <c r="K725" s="5"/>
      <c r="L725" s="5"/>
      <c r="M725" s="5"/>
      <c r="N725" s="5"/>
      <c r="O725" s="5"/>
      <c r="P725" s="2"/>
    </row>
    <row r="726" spans="1:16" ht="15.75" customHeight="1" x14ac:dyDescent="0.3">
      <c r="A726" s="2"/>
      <c r="B726" s="1"/>
      <c r="C726" s="2"/>
      <c r="E726" s="2"/>
      <c r="F726" s="104"/>
      <c r="G726" s="1"/>
      <c r="H726" s="5"/>
      <c r="I726" s="5"/>
      <c r="J726" s="5"/>
      <c r="K726" s="5"/>
      <c r="L726" s="5"/>
      <c r="M726" s="5"/>
      <c r="N726" s="5"/>
      <c r="O726" s="5"/>
      <c r="P726" s="2"/>
    </row>
    <row r="727" spans="1:16" ht="15.75" customHeight="1" x14ac:dyDescent="0.3">
      <c r="A727" s="2"/>
      <c r="B727" s="1"/>
      <c r="C727" s="2"/>
      <c r="E727" s="2"/>
      <c r="F727" s="104"/>
      <c r="G727" s="1"/>
      <c r="H727" s="5"/>
      <c r="I727" s="5"/>
      <c r="J727" s="5"/>
      <c r="K727" s="5"/>
      <c r="L727" s="5"/>
      <c r="M727" s="5"/>
      <c r="N727" s="5"/>
      <c r="O727" s="5"/>
      <c r="P727" s="2"/>
    </row>
    <row r="728" spans="1:16" ht="15.75" customHeight="1" x14ac:dyDescent="0.3">
      <c r="A728" s="2"/>
      <c r="B728" s="1"/>
      <c r="C728" s="2"/>
      <c r="E728" s="2"/>
      <c r="F728" s="104"/>
      <c r="G728" s="1"/>
      <c r="H728" s="5"/>
      <c r="I728" s="5"/>
      <c r="J728" s="5"/>
      <c r="K728" s="5"/>
      <c r="L728" s="5"/>
      <c r="M728" s="5"/>
      <c r="N728" s="5"/>
      <c r="O728" s="5"/>
      <c r="P728" s="2"/>
    </row>
    <row r="729" spans="1:16" ht="15.75" customHeight="1" x14ac:dyDescent="0.3">
      <c r="A729" s="2"/>
      <c r="B729" s="1"/>
      <c r="C729" s="2"/>
      <c r="E729" s="2"/>
      <c r="F729" s="104"/>
      <c r="G729" s="1"/>
      <c r="H729" s="5"/>
      <c r="I729" s="5"/>
      <c r="J729" s="5"/>
      <c r="K729" s="5"/>
      <c r="L729" s="5"/>
      <c r="M729" s="5"/>
      <c r="N729" s="5"/>
      <c r="O729" s="5"/>
      <c r="P729" s="2"/>
    </row>
    <row r="730" spans="1:16" ht="15.75" customHeight="1" x14ac:dyDescent="0.3">
      <c r="A730" s="2"/>
      <c r="B730" s="1"/>
      <c r="C730" s="2"/>
      <c r="E730" s="2"/>
      <c r="F730" s="104"/>
      <c r="G730" s="1"/>
      <c r="H730" s="5"/>
      <c r="I730" s="5"/>
      <c r="J730" s="5"/>
      <c r="K730" s="5"/>
      <c r="L730" s="5"/>
      <c r="M730" s="5"/>
      <c r="N730" s="5"/>
      <c r="O730" s="5"/>
      <c r="P730" s="2"/>
    </row>
    <row r="731" spans="1:16" ht="15.75" customHeight="1" x14ac:dyDescent="0.3">
      <c r="A731" s="2"/>
      <c r="B731" s="1"/>
      <c r="C731" s="2"/>
      <c r="E731" s="2"/>
      <c r="F731" s="104"/>
      <c r="G731" s="1"/>
      <c r="H731" s="5"/>
      <c r="I731" s="5"/>
      <c r="J731" s="5"/>
      <c r="K731" s="5"/>
      <c r="L731" s="5"/>
      <c r="M731" s="5"/>
      <c r="N731" s="5"/>
      <c r="O731" s="5"/>
      <c r="P731" s="2"/>
    </row>
    <row r="732" spans="1:16" ht="15.75" customHeight="1" x14ac:dyDescent="0.3">
      <c r="A732" s="2"/>
      <c r="B732" s="1"/>
      <c r="C732" s="2"/>
      <c r="E732" s="2"/>
      <c r="F732" s="104"/>
      <c r="G732" s="1"/>
      <c r="H732" s="5"/>
      <c r="I732" s="5"/>
      <c r="J732" s="5"/>
      <c r="K732" s="5"/>
      <c r="L732" s="5"/>
      <c r="M732" s="5"/>
      <c r="N732" s="5"/>
      <c r="O732" s="5"/>
      <c r="P732" s="2"/>
    </row>
    <row r="733" spans="1:16" ht="15.75" customHeight="1" x14ac:dyDescent="0.3">
      <c r="A733" s="2"/>
      <c r="B733" s="1"/>
      <c r="C733" s="2"/>
      <c r="E733" s="2"/>
      <c r="F733" s="104"/>
      <c r="G733" s="1"/>
      <c r="H733" s="5"/>
      <c r="I733" s="5"/>
      <c r="J733" s="5"/>
      <c r="K733" s="5"/>
      <c r="L733" s="5"/>
      <c r="M733" s="5"/>
      <c r="N733" s="5"/>
      <c r="O733" s="5"/>
      <c r="P733" s="2"/>
    </row>
    <row r="734" spans="1:16" ht="15.75" customHeight="1" x14ac:dyDescent="0.3">
      <c r="A734" s="2"/>
      <c r="B734" s="1"/>
      <c r="C734" s="2"/>
      <c r="E734" s="2"/>
      <c r="F734" s="104"/>
      <c r="G734" s="1"/>
      <c r="H734" s="5"/>
      <c r="I734" s="5"/>
      <c r="J734" s="5"/>
      <c r="K734" s="5"/>
      <c r="L734" s="5"/>
      <c r="M734" s="5"/>
      <c r="N734" s="5"/>
      <c r="O734" s="5"/>
      <c r="P734" s="2"/>
    </row>
    <row r="735" spans="1:16" ht="15.75" customHeight="1" x14ac:dyDescent="0.3">
      <c r="A735" s="2"/>
      <c r="B735" s="1"/>
      <c r="C735" s="2"/>
      <c r="E735" s="2"/>
      <c r="F735" s="104"/>
      <c r="G735" s="1"/>
      <c r="H735" s="5"/>
      <c r="I735" s="5"/>
      <c r="J735" s="5"/>
      <c r="K735" s="5"/>
      <c r="L735" s="5"/>
      <c r="M735" s="5"/>
      <c r="N735" s="5"/>
      <c r="O735" s="5"/>
      <c r="P735" s="2"/>
    </row>
    <row r="736" spans="1:16" ht="15.75" customHeight="1" x14ac:dyDescent="0.3">
      <c r="A736" s="2"/>
      <c r="B736" s="1"/>
      <c r="C736" s="2"/>
      <c r="E736" s="2"/>
      <c r="F736" s="104"/>
      <c r="G736" s="1"/>
      <c r="H736" s="5"/>
      <c r="I736" s="5"/>
      <c r="J736" s="5"/>
      <c r="K736" s="5"/>
      <c r="L736" s="5"/>
      <c r="M736" s="5"/>
      <c r="N736" s="5"/>
      <c r="O736" s="5"/>
      <c r="P736" s="2"/>
    </row>
    <row r="737" spans="1:16" ht="15.75" customHeight="1" x14ac:dyDescent="0.3">
      <c r="A737" s="2"/>
      <c r="B737" s="1"/>
      <c r="C737" s="2"/>
      <c r="E737" s="2"/>
      <c r="F737" s="104"/>
      <c r="G737" s="1"/>
      <c r="H737" s="5"/>
      <c r="I737" s="5"/>
      <c r="J737" s="5"/>
      <c r="K737" s="5"/>
      <c r="L737" s="5"/>
      <c r="M737" s="5"/>
      <c r="N737" s="5"/>
      <c r="O737" s="5"/>
      <c r="P737" s="2"/>
    </row>
    <row r="738" spans="1:16" ht="15.75" customHeight="1" x14ac:dyDescent="0.3">
      <c r="A738" s="2"/>
      <c r="B738" s="1"/>
      <c r="C738" s="2"/>
      <c r="E738" s="2"/>
      <c r="F738" s="104"/>
      <c r="G738" s="1"/>
      <c r="H738" s="5"/>
      <c r="I738" s="5"/>
      <c r="J738" s="5"/>
      <c r="K738" s="5"/>
      <c r="L738" s="5"/>
      <c r="M738" s="5"/>
      <c r="N738" s="5"/>
      <c r="O738" s="5"/>
      <c r="P738" s="2"/>
    </row>
    <row r="739" spans="1:16" ht="15.75" customHeight="1" x14ac:dyDescent="0.3">
      <c r="A739" s="2"/>
      <c r="B739" s="1"/>
      <c r="C739" s="2"/>
      <c r="E739" s="2"/>
      <c r="F739" s="104"/>
      <c r="G739" s="1"/>
      <c r="H739" s="5"/>
      <c r="I739" s="5"/>
      <c r="J739" s="5"/>
      <c r="K739" s="5"/>
      <c r="L739" s="5"/>
      <c r="M739" s="5"/>
      <c r="N739" s="5"/>
      <c r="O739" s="5"/>
      <c r="P739" s="2"/>
    </row>
    <row r="740" spans="1:16" ht="15.75" customHeight="1" x14ac:dyDescent="0.3">
      <c r="A740" s="2"/>
      <c r="B740" s="1"/>
      <c r="C740" s="2"/>
      <c r="E740" s="2"/>
      <c r="F740" s="104"/>
      <c r="G740" s="1"/>
      <c r="H740" s="5"/>
      <c r="I740" s="5"/>
      <c r="J740" s="5"/>
      <c r="K740" s="5"/>
      <c r="L740" s="5"/>
      <c r="M740" s="5"/>
      <c r="N740" s="5"/>
      <c r="O740" s="5"/>
      <c r="P740" s="2"/>
    </row>
    <row r="741" spans="1:16" ht="15.75" customHeight="1" x14ac:dyDescent="0.3">
      <c r="A741" s="2"/>
      <c r="B741" s="1"/>
      <c r="C741" s="2"/>
      <c r="E741" s="2"/>
      <c r="F741" s="104"/>
      <c r="G741" s="1"/>
      <c r="H741" s="5"/>
      <c r="I741" s="5"/>
      <c r="J741" s="5"/>
      <c r="K741" s="5"/>
      <c r="L741" s="5"/>
      <c r="M741" s="5"/>
      <c r="N741" s="5"/>
      <c r="O741" s="5"/>
      <c r="P741" s="2"/>
    </row>
    <row r="742" spans="1:16" ht="15.75" customHeight="1" x14ac:dyDescent="0.3">
      <c r="A742" s="2"/>
      <c r="B742" s="1"/>
      <c r="C742" s="2"/>
      <c r="E742" s="2"/>
      <c r="F742" s="104"/>
      <c r="G742" s="1"/>
      <c r="H742" s="5"/>
      <c r="I742" s="5"/>
      <c r="J742" s="5"/>
      <c r="K742" s="5"/>
      <c r="L742" s="5"/>
      <c r="M742" s="5"/>
      <c r="N742" s="5"/>
      <c r="O742" s="5"/>
      <c r="P742" s="2"/>
    </row>
    <row r="743" spans="1:16" ht="15.75" customHeight="1" x14ac:dyDescent="0.3">
      <c r="A743" s="2"/>
      <c r="B743" s="1"/>
      <c r="C743" s="2"/>
      <c r="E743" s="2"/>
      <c r="F743" s="104"/>
      <c r="G743" s="1"/>
      <c r="H743" s="5"/>
      <c r="I743" s="5"/>
      <c r="J743" s="5"/>
      <c r="K743" s="5"/>
      <c r="L743" s="5"/>
      <c r="M743" s="5"/>
      <c r="N743" s="5"/>
      <c r="O743" s="5"/>
      <c r="P743" s="2"/>
    </row>
    <row r="744" spans="1:16" ht="15.75" customHeight="1" x14ac:dyDescent="0.3">
      <c r="A744" s="2"/>
      <c r="B744" s="1"/>
      <c r="C744" s="2"/>
      <c r="E744" s="2"/>
      <c r="F744" s="104"/>
      <c r="G744" s="1"/>
      <c r="H744" s="5"/>
      <c r="I744" s="5"/>
      <c r="J744" s="5"/>
      <c r="K744" s="5"/>
      <c r="L744" s="5"/>
      <c r="M744" s="5"/>
      <c r="N744" s="5"/>
      <c r="O744" s="5"/>
      <c r="P744" s="2"/>
    </row>
    <row r="745" spans="1:16" ht="15.75" customHeight="1" x14ac:dyDescent="0.3">
      <c r="A745" s="2"/>
      <c r="B745" s="1"/>
      <c r="C745" s="2"/>
      <c r="E745" s="2"/>
      <c r="F745" s="104"/>
      <c r="G745" s="1"/>
      <c r="H745" s="5"/>
      <c r="I745" s="5"/>
      <c r="J745" s="5"/>
      <c r="K745" s="5"/>
      <c r="L745" s="5"/>
      <c r="M745" s="5"/>
      <c r="N745" s="5"/>
      <c r="O745" s="5"/>
      <c r="P745" s="2"/>
    </row>
    <row r="746" spans="1:16" ht="15.75" customHeight="1" x14ac:dyDescent="0.3">
      <c r="A746" s="2"/>
      <c r="B746" s="1"/>
      <c r="C746" s="2"/>
      <c r="E746" s="2"/>
      <c r="F746" s="104"/>
      <c r="G746" s="1"/>
      <c r="H746" s="5"/>
      <c r="I746" s="5"/>
      <c r="J746" s="5"/>
      <c r="K746" s="5"/>
      <c r="L746" s="5"/>
      <c r="M746" s="5"/>
      <c r="N746" s="5"/>
      <c r="O746" s="5"/>
      <c r="P746" s="2"/>
    </row>
    <row r="747" spans="1:16" ht="15.75" customHeight="1" x14ac:dyDescent="0.3">
      <c r="A747" s="2"/>
      <c r="B747" s="1"/>
      <c r="C747" s="2"/>
      <c r="E747" s="2"/>
      <c r="F747" s="104"/>
      <c r="G747" s="1"/>
      <c r="H747" s="5"/>
      <c r="I747" s="5"/>
      <c r="J747" s="5"/>
      <c r="K747" s="5"/>
      <c r="L747" s="5"/>
      <c r="M747" s="5"/>
      <c r="N747" s="5"/>
      <c r="O747" s="5"/>
      <c r="P747" s="2"/>
    </row>
    <row r="748" spans="1:16" ht="15.75" customHeight="1" x14ac:dyDescent="0.3">
      <c r="A748" s="2"/>
      <c r="B748" s="1"/>
      <c r="C748" s="2"/>
      <c r="E748" s="2"/>
      <c r="F748" s="104"/>
      <c r="G748" s="1"/>
      <c r="H748" s="5"/>
      <c r="I748" s="5"/>
      <c r="J748" s="5"/>
      <c r="K748" s="5"/>
      <c r="L748" s="5"/>
      <c r="M748" s="5"/>
      <c r="N748" s="5"/>
      <c r="O748" s="5"/>
      <c r="P748" s="2"/>
    </row>
    <row r="749" spans="1:16" ht="15.75" customHeight="1" x14ac:dyDescent="0.3">
      <c r="A749" s="2"/>
      <c r="B749" s="1"/>
      <c r="C749" s="2"/>
      <c r="E749" s="2"/>
      <c r="F749" s="104"/>
      <c r="G749" s="1"/>
      <c r="H749" s="5"/>
      <c r="I749" s="5"/>
      <c r="J749" s="5"/>
      <c r="K749" s="5"/>
      <c r="L749" s="5"/>
      <c r="M749" s="5"/>
      <c r="N749" s="5"/>
      <c r="O749" s="5"/>
      <c r="P749" s="2"/>
    </row>
    <row r="750" spans="1:16" ht="15.75" customHeight="1" x14ac:dyDescent="0.3">
      <c r="A750" s="2"/>
      <c r="B750" s="1"/>
      <c r="C750" s="2"/>
      <c r="E750" s="2"/>
      <c r="F750" s="104"/>
      <c r="G750" s="1"/>
      <c r="H750" s="5"/>
      <c r="I750" s="5"/>
      <c r="J750" s="5"/>
      <c r="K750" s="5"/>
      <c r="L750" s="5"/>
      <c r="M750" s="5"/>
      <c r="N750" s="5"/>
      <c r="O750" s="5"/>
      <c r="P750" s="2"/>
    </row>
    <row r="751" spans="1:16" ht="15.75" customHeight="1" x14ac:dyDescent="0.3">
      <c r="A751" s="2"/>
      <c r="B751" s="1"/>
      <c r="C751" s="2"/>
      <c r="E751" s="2"/>
      <c r="F751" s="104"/>
      <c r="G751" s="1"/>
      <c r="H751" s="5"/>
      <c r="I751" s="5"/>
      <c r="J751" s="5"/>
      <c r="K751" s="5"/>
      <c r="L751" s="5"/>
      <c r="M751" s="5"/>
      <c r="N751" s="5"/>
      <c r="O751" s="5"/>
      <c r="P751" s="2"/>
    </row>
    <row r="752" spans="1:16" ht="15.75" customHeight="1" x14ac:dyDescent="0.3">
      <c r="A752" s="2"/>
      <c r="B752" s="1"/>
      <c r="C752" s="2"/>
      <c r="E752" s="2"/>
      <c r="F752" s="104"/>
      <c r="G752" s="1"/>
      <c r="H752" s="5"/>
      <c r="I752" s="5"/>
      <c r="J752" s="5"/>
      <c r="K752" s="5"/>
      <c r="L752" s="5"/>
      <c r="M752" s="5"/>
      <c r="N752" s="5"/>
      <c r="O752" s="5"/>
      <c r="P752" s="2"/>
    </row>
    <row r="753" spans="1:16" ht="15.75" customHeight="1" x14ac:dyDescent="0.3">
      <c r="A753" s="2"/>
      <c r="B753" s="1"/>
      <c r="C753" s="2"/>
      <c r="E753" s="2"/>
      <c r="F753" s="104"/>
      <c r="G753" s="1"/>
      <c r="H753" s="5"/>
      <c r="I753" s="5"/>
      <c r="J753" s="5"/>
      <c r="K753" s="5"/>
      <c r="L753" s="5"/>
      <c r="M753" s="5"/>
      <c r="N753" s="5"/>
      <c r="O753" s="5"/>
      <c r="P753" s="2"/>
    </row>
    <row r="754" spans="1:16" ht="15.75" customHeight="1" x14ac:dyDescent="0.3">
      <c r="A754" s="2"/>
      <c r="B754" s="1"/>
      <c r="C754" s="2"/>
      <c r="E754" s="2"/>
      <c r="F754" s="104"/>
      <c r="G754" s="1"/>
      <c r="H754" s="5"/>
      <c r="I754" s="5"/>
      <c r="J754" s="5"/>
      <c r="K754" s="5"/>
      <c r="L754" s="5"/>
      <c r="M754" s="5"/>
      <c r="N754" s="5"/>
      <c r="O754" s="5"/>
      <c r="P754" s="2"/>
    </row>
    <row r="755" spans="1:16" ht="15.75" customHeight="1" x14ac:dyDescent="0.3">
      <c r="A755" s="2"/>
      <c r="B755" s="1"/>
      <c r="C755" s="2"/>
      <c r="E755" s="2"/>
      <c r="F755" s="104"/>
      <c r="G755" s="1"/>
      <c r="H755" s="5"/>
      <c r="I755" s="5"/>
      <c r="J755" s="5"/>
      <c r="K755" s="5"/>
      <c r="L755" s="5"/>
      <c r="M755" s="5"/>
      <c r="N755" s="5"/>
      <c r="O755" s="5"/>
      <c r="P755" s="2"/>
    </row>
    <row r="756" spans="1:16" ht="15.75" customHeight="1" x14ac:dyDescent="0.3">
      <c r="A756" s="2"/>
      <c r="B756" s="1"/>
      <c r="C756" s="2"/>
      <c r="E756" s="2"/>
      <c r="F756" s="104"/>
      <c r="G756" s="1"/>
      <c r="H756" s="5"/>
      <c r="I756" s="5"/>
      <c r="J756" s="5"/>
      <c r="K756" s="5"/>
      <c r="L756" s="5"/>
      <c r="M756" s="5"/>
      <c r="N756" s="5"/>
      <c r="O756" s="5"/>
      <c r="P756" s="2"/>
    </row>
    <row r="757" spans="1:16" ht="15.75" customHeight="1" x14ac:dyDescent="0.3">
      <c r="A757" s="2"/>
      <c r="B757" s="1"/>
      <c r="C757" s="2"/>
      <c r="E757" s="2"/>
      <c r="F757" s="104"/>
      <c r="G757" s="1"/>
      <c r="H757" s="5"/>
      <c r="I757" s="5"/>
      <c r="J757" s="5"/>
      <c r="K757" s="5"/>
      <c r="L757" s="5"/>
      <c r="M757" s="5"/>
      <c r="N757" s="5"/>
      <c r="O757" s="5"/>
      <c r="P757" s="2"/>
    </row>
    <row r="758" spans="1:16" ht="15.75" customHeight="1" x14ac:dyDescent="0.3">
      <c r="A758" s="2"/>
      <c r="B758" s="1"/>
      <c r="C758" s="2"/>
      <c r="E758" s="2"/>
      <c r="F758" s="104"/>
      <c r="G758" s="1"/>
      <c r="H758" s="5"/>
      <c r="I758" s="5"/>
      <c r="J758" s="5"/>
      <c r="K758" s="5"/>
      <c r="L758" s="5"/>
      <c r="M758" s="5"/>
      <c r="N758" s="5"/>
      <c r="O758" s="5"/>
      <c r="P758" s="2"/>
    </row>
    <row r="759" spans="1:16" ht="15.75" customHeight="1" x14ac:dyDescent="0.3">
      <c r="A759" s="2"/>
      <c r="B759" s="1"/>
      <c r="C759" s="2"/>
      <c r="E759" s="2"/>
      <c r="F759" s="104"/>
      <c r="G759" s="1"/>
      <c r="H759" s="5"/>
      <c r="I759" s="5"/>
      <c r="J759" s="5"/>
      <c r="K759" s="5"/>
      <c r="L759" s="5"/>
      <c r="M759" s="5"/>
      <c r="N759" s="5"/>
      <c r="O759" s="5"/>
      <c r="P759" s="2"/>
    </row>
    <row r="760" spans="1:16" ht="15.75" customHeight="1" x14ac:dyDescent="0.3">
      <c r="A760" s="2"/>
      <c r="B760" s="1"/>
      <c r="C760" s="2"/>
      <c r="E760" s="2"/>
      <c r="F760" s="104"/>
      <c r="G760" s="1"/>
      <c r="H760" s="5"/>
      <c r="I760" s="5"/>
      <c r="J760" s="5"/>
      <c r="K760" s="5"/>
      <c r="L760" s="5"/>
      <c r="M760" s="5"/>
      <c r="N760" s="5"/>
      <c r="O760" s="5"/>
      <c r="P760" s="2"/>
    </row>
    <row r="761" spans="1:16" ht="15.75" customHeight="1" x14ac:dyDescent="0.3">
      <c r="A761" s="2"/>
      <c r="B761" s="1"/>
      <c r="C761" s="2"/>
      <c r="E761" s="2"/>
      <c r="F761" s="104"/>
      <c r="G761" s="1"/>
      <c r="H761" s="5"/>
      <c r="I761" s="5"/>
      <c r="J761" s="5"/>
      <c r="K761" s="5"/>
      <c r="L761" s="5"/>
      <c r="M761" s="5"/>
      <c r="N761" s="5"/>
      <c r="O761" s="5"/>
      <c r="P761" s="2"/>
    </row>
    <row r="762" spans="1:16" ht="15.75" customHeight="1" x14ac:dyDescent="0.3">
      <c r="A762" s="2"/>
      <c r="B762" s="1"/>
      <c r="C762" s="2"/>
      <c r="E762" s="2"/>
      <c r="F762" s="104"/>
      <c r="G762" s="1"/>
      <c r="H762" s="5"/>
      <c r="I762" s="5"/>
      <c r="J762" s="5"/>
      <c r="K762" s="5"/>
      <c r="L762" s="5"/>
      <c r="M762" s="5"/>
      <c r="N762" s="5"/>
      <c r="O762" s="5"/>
      <c r="P762" s="2"/>
    </row>
    <row r="763" spans="1:16" ht="15.75" customHeight="1" x14ac:dyDescent="0.3">
      <c r="A763" s="2"/>
      <c r="B763" s="1"/>
      <c r="C763" s="2"/>
      <c r="E763" s="2"/>
      <c r="F763" s="104"/>
      <c r="G763" s="1"/>
      <c r="H763" s="5"/>
      <c r="I763" s="5"/>
      <c r="J763" s="5"/>
      <c r="K763" s="5"/>
      <c r="L763" s="5"/>
      <c r="M763" s="5"/>
      <c r="N763" s="5"/>
      <c r="O763" s="5"/>
      <c r="P763" s="2"/>
    </row>
    <row r="764" spans="1:16" ht="15.75" customHeight="1" x14ac:dyDescent="0.3">
      <c r="A764" s="2"/>
      <c r="B764" s="1"/>
      <c r="C764" s="2"/>
      <c r="E764" s="2"/>
      <c r="F764" s="104"/>
      <c r="G764" s="1"/>
      <c r="H764" s="5"/>
      <c r="I764" s="5"/>
      <c r="J764" s="5"/>
      <c r="K764" s="5"/>
      <c r="L764" s="5"/>
      <c r="M764" s="5"/>
      <c r="N764" s="5"/>
      <c r="O764" s="5"/>
      <c r="P764" s="2"/>
    </row>
    <row r="765" spans="1:16" ht="15.75" customHeight="1" x14ac:dyDescent="0.3">
      <c r="A765" s="2"/>
      <c r="B765" s="1"/>
      <c r="C765" s="2"/>
      <c r="E765" s="2"/>
      <c r="F765" s="104"/>
      <c r="G765" s="1"/>
      <c r="H765" s="5"/>
      <c r="I765" s="5"/>
      <c r="J765" s="5"/>
      <c r="K765" s="5"/>
      <c r="L765" s="5"/>
      <c r="M765" s="5"/>
      <c r="N765" s="5"/>
      <c r="O765" s="5"/>
      <c r="P765" s="2"/>
    </row>
    <row r="766" spans="1:16" ht="15.75" customHeight="1" x14ac:dyDescent="0.3">
      <c r="A766" s="2"/>
      <c r="B766" s="1"/>
      <c r="C766" s="2"/>
      <c r="E766" s="2"/>
      <c r="F766" s="104"/>
      <c r="G766" s="1"/>
      <c r="H766" s="5"/>
      <c r="I766" s="5"/>
      <c r="J766" s="5"/>
      <c r="K766" s="5"/>
      <c r="L766" s="5"/>
      <c r="M766" s="5"/>
      <c r="N766" s="5"/>
      <c r="O766" s="5"/>
      <c r="P766" s="2"/>
    </row>
    <row r="767" spans="1:16" ht="15.75" customHeight="1" x14ac:dyDescent="0.3">
      <c r="A767" s="2"/>
      <c r="B767" s="1"/>
      <c r="C767" s="2"/>
      <c r="E767" s="2"/>
      <c r="F767" s="104"/>
      <c r="G767" s="1"/>
      <c r="H767" s="5"/>
      <c r="I767" s="5"/>
      <c r="J767" s="5"/>
      <c r="K767" s="5"/>
      <c r="L767" s="5"/>
      <c r="M767" s="5"/>
      <c r="N767" s="5"/>
      <c r="O767" s="5"/>
      <c r="P767" s="2"/>
    </row>
    <row r="768" spans="1:16" ht="15.75" customHeight="1" x14ac:dyDescent="0.3">
      <c r="A768" s="2"/>
      <c r="B768" s="1"/>
      <c r="C768" s="2"/>
      <c r="E768" s="2"/>
      <c r="F768" s="104"/>
      <c r="G768" s="1"/>
      <c r="H768" s="5"/>
      <c r="I768" s="5"/>
      <c r="J768" s="5"/>
      <c r="K768" s="5"/>
      <c r="L768" s="5"/>
      <c r="M768" s="5"/>
      <c r="N768" s="5"/>
      <c r="O768" s="5"/>
      <c r="P768" s="2"/>
    </row>
    <row r="769" spans="1:16" ht="15.75" customHeight="1" x14ac:dyDescent="0.3">
      <c r="A769" s="2"/>
      <c r="B769" s="1"/>
      <c r="C769" s="2"/>
      <c r="E769" s="2"/>
      <c r="F769" s="104"/>
      <c r="G769" s="1"/>
      <c r="H769" s="5"/>
      <c r="I769" s="5"/>
      <c r="J769" s="5"/>
      <c r="K769" s="5"/>
      <c r="L769" s="5"/>
      <c r="M769" s="5"/>
      <c r="N769" s="5"/>
      <c r="O769" s="5"/>
      <c r="P769" s="2"/>
    </row>
    <row r="770" spans="1:16" ht="15.75" customHeight="1" x14ac:dyDescent="0.3">
      <c r="A770" s="2"/>
      <c r="B770" s="1"/>
      <c r="C770" s="2"/>
      <c r="E770" s="2"/>
      <c r="F770" s="104"/>
      <c r="G770" s="1"/>
      <c r="H770" s="5"/>
      <c r="I770" s="5"/>
      <c r="J770" s="5"/>
      <c r="K770" s="5"/>
      <c r="L770" s="5"/>
      <c r="M770" s="5"/>
      <c r="N770" s="5"/>
      <c r="O770" s="5"/>
      <c r="P770" s="2"/>
    </row>
    <row r="771" spans="1:16" ht="15.75" customHeight="1" x14ac:dyDescent="0.3">
      <c r="A771" s="2"/>
      <c r="B771" s="1"/>
      <c r="C771" s="2"/>
      <c r="E771" s="2"/>
      <c r="F771" s="104"/>
      <c r="G771" s="1"/>
      <c r="H771" s="5"/>
      <c r="I771" s="5"/>
      <c r="J771" s="5"/>
      <c r="K771" s="5"/>
      <c r="L771" s="5"/>
      <c r="M771" s="5"/>
      <c r="N771" s="5"/>
      <c r="O771" s="5"/>
      <c r="P771" s="2"/>
    </row>
    <row r="772" spans="1:16" ht="15.75" customHeight="1" x14ac:dyDescent="0.3">
      <c r="A772" s="2"/>
      <c r="B772" s="1"/>
      <c r="C772" s="2"/>
      <c r="E772" s="2"/>
      <c r="F772" s="104"/>
      <c r="G772" s="1"/>
      <c r="H772" s="5"/>
      <c r="I772" s="5"/>
      <c r="J772" s="5"/>
      <c r="K772" s="5"/>
      <c r="L772" s="5"/>
      <c r="M772" s="5"/>
      <c r="N772" s="5"/>
      <c r="O772" s="5"/>
      <c r="P772" s="2"/>
    </row>
    <row r="773" spans="1:16" ht="15.75" customHeight="1" x14ac:dyDescent="0.3">
      <c r="A773" s="2"/>
      <c r="B773" s="1"/>
      <c r="C773" s="2"/>
      <c r="E773" s="2"/>
      <c r="F773" s="104"/>
      <c r="G773" s="1"/>
      <c r="H773" s="5"/>
      <c r="I773" s="5"/>
      <c r="J773" s="5"/>
      <c r="K773" s="5"/>
      <c r="L773" s="5"/>
      <c r="M773" s="5"/>
      <c r="N773" s="5"/>
      <c r="O773" s="5"/>
      <c r="P773" s="2"/>
    </row>
    <row r="774" spans="1:16" ht="15.75" customHeight="1" x14ac:dyDescent="0.3">
      <c r="A774" s="2"/>
      <c r="B774" s="1"/>
      <c r="C774" s="2"/>
      <c r="E774" s="2"/>
      <c r="F774" s="104"/>
      <c r="G774" s="1"/>
      <c r="H774" s="5"/>
      <c r="I774" s="5"/>
      <c r="J774" s="5"/>
      <c r="K774" s="5"/>
      <c r="L774" s="5"/>
      <c r="M774" s="5"/>
      <c r="N774" s="5"/>
      <c r="O774" s="5"/>
      <c r="P774" s="2"/>
    </row>
    <row r="775" spans="1:16" ht="15.75" customHeight="1" x14ac:dyDescent="0.3">
      <c r="A775" s="2"/>
      <c r="B775" s="1"/>
      <c r="C775" s="2"/>
      <c r="E775" s="2"/>
      <c r="F775" s="104"/>
      <c r="G775" s="1"/>
      <c r="H775" s="5"/>
      <c r="I775" s="5"/>
      <c r="J775" s="5"/>
      <c r="K775" s="5"/>
      <c r="L775" s="5"/>
      <c r="M775" s="5"/>
      <c r="N775" s="5"/>
      <c r="O775" s="5"/>
      <c r="P775" s="2"/>
    </row>
    <row r="776" spans="1:16" ht="15.75" customHeight="1" x14ac:dyDescent="0.3">
      <c r="A776" s="2"/>
      <c r="B776" s="1"/>
      <c r="C776" s="2"/>
      <c r="E776" s="2"/>
      <c r="F776" s="104"/>
      <c r="G776" s="1"/>
      <c r="H776" s="5"/>
      <c r="I776" s="5"/>
      <c r="J776" s="5"/>
      <c r="K776" s="5"/>
      <c r="L776" s="5"/>
      <c r="M776" s="5"/>
      <c r="N776" s="5"/>
      <c r="O776" s="5"/>
      <c r="P776" s="2"/>
    </row>
    <row r="777" spans="1:16" ht="15.75" customHeight="1" x14ac:dyDescent="0.3">
      <c r="A777" s="2"/>
      <c r="B777" s="1"/>
      <c r="C777" s="2"/>
      <c r="E777" s="2"/>
      <c r="F777" s="104"/>
      <c r="G777" s="1"/>
      <c r="H777" s="5"/>
      <c r="I777" s="5"/>
      <c r="J777" s="5"/>
      <c r="K777" s="5"/>
      <c r="L777" s="5"/>
      <c r="M777" s="5"/>
      <c r="N777" s="5"/>
      <c r="O777" s="5"/>
      <c r="P777" s="2"/>
    </row>
    <row r="778" spans="1:16" ht="15.75" customHeight="1" x14ac:dyDescent="0.3">
      <c r="A778" s="2"/>
      <c r="B778" s="1"/>
      <c r="C778" s="2"/>
      <c r="E778" s="2"/>
      <c r="F778" s="104"/>
      <c r="G778" s="1"/>
      <c r="H778" s="5"/>
      <c r="I778" s="5"/>
      <c r="J778" s="5"/>
      <c r="K778" s="5"/>
      <c r="L778" s="5"/>
      <c r="M778" s="5"/>
      <c r="N778" s="5"/>
      <c r="O778" s="5"/>
      <c r="P778" s="2"/>
    </row>
    <row r="779" spans="1:16" ht="15.75" customHeight="1" x14ac:dyDescent="0.3">
      <c r="A779" s="2"/>
      <c r="B779" s="1"/>
      <c r="C779" s="2"/>
      <c r="E779" s="2"/>
      <c r="F779" s="104"/>
      <c r="G779" s="1"/>
      <c r="H779" s="5"/>
      <c r="I779" s="5"/>
      <c r="J779" s="5"/>
      <c r="K779" s="5"/>
      <c r="L779" s="5"/>
      <c r="M779" s="5"/>
      <c r="N779" s="5"/>
      <c r="O779" s="5"/>
      <c r="P779" s="2"/>
    </row>
    <row r="780" spans="1:16" ht="15.75" customHeight="1" x14ac:dyDescent="0.3">
      <c r="A780" s="2"/>
      <c r="B780" s="1"/>
      <c r="C780" s="2"/>
      <c r="E780" s="2"/>
      <c r="F780" s="104"/>
      <c r="G780" s="1"/>
      <c r="H780" s="5"/>
      <c r="I780" s="5"/>
      <c r="J780" s="5"/>
      <c r="K780" s="5"/>
      <c r="L780" s="5"/>
      <c r="M780" s="5"/>
      <c r="N780" s="5"/>
      <c r="O780" s="5"/>
      <c r="P780" s="2"/>
    </row>
    <row r="781" spans="1:16" ht="15.75" customHeight="1" x14ac:dyDescent="0.3">
      <c r="A781" s="2"/>
      <c r="B781" s="1"/>
      <c r="C781" s="2"/>
      <c r="E781" s="2"/>
      <c r="F781" s="104"/>
      <c r="G781" s="1"/>
      <c r="H781" s="5"/>
      <c r="I781" s="5"/>
      <c r="J781" s="5"/>
      <c r="K781" s="5"/>
      <c r="L781" s="5"/>
      <c r="M781" s="5"/>
      <c r="N781" s="5"/>
      <c r="O781" s="5"/>
      <c r="P781" s="2"/>
    </row>
    <row r="782" spans="1:16" ht="15.75" customHeight="1" x14ac:dyDescent="0.3">
      <c r="A782" s="2"/>
      <c r="B782" s="1"/>
      <c r="C782" s="2"/>
      <c r="E782" s="2"/>
      <c r="F782" s="104"/>
      <c r="G782" s="1"/>
      <c r="H782" s="5"/>
      <c r="I782" s="5"/>
      <c r="J782" s="5"/>
      <c r="K782" s="5"/>
      <c r="L782" s="5"/>
      <c r="M782" s="5"/>
      <c r="N782" s="5"/>
      <c r="O782" s="5"/>
      <c r="P782" s="2"/>
    </row>
    <row r="783" spans="1:16" ht="15.75" customHeight="1" x14ac:dyDescent="0.3">
      <c r="A783" s="2"/>
      <c r="B783" s="1"/>
      <c r="C783" s="2"/>
      <c r="E783" s="2"/>
      <c r="F783" s="104"/>
      <c r="G783" s="1"/>
      <c r="H783" s="5"/>
      <c r="I783" s="5"/>
      <c r="J783" s="5"/>
      <c r="K783" s="5"/>
      <c r="L783" s="5"/>
      <c r="M783" s="5"/>
      <c r="N783" s="5"/>
      <c r="O783" s="5"/>
      <c r="P783" s="2"/>
    </row>
    <row r="784" spans="1:16" ht="15.75" customHeight="1" x14ac:dyDescent="0.3">
      <c r="A784" s="2"/>
      <c r="B784" s="1"/>
      <c r="C784" s="2"/>
      <c r="E784" s="2"/>
      <c r="F784" s="104"/>
      <c r="G784" s="1"/>
      <c r="H784" s="5"/>
      <c r="I784" s="5"/>
      <c r="J784" s="5"/>
      <c r="K784" s="5"/>
      <c r="L784" s="5"/>
      <c r="M784" s="5"/>
      <c r="N784" s="5"/>
      <c r="O784" s="5"/>
      <c r="P784" s="2"/>
    </row>
    <row r="785" spans="1:16" ht="15.75" customHeight="1" x14ac:dyDescent="0.3">
      <c r="A785" s="2"/>
      <c r="B785" s="1"/>
      <c r="C785" s="2"/>
      <c r="E785" s="2"/>
      <c r="F785" s="104"/>
      <c r="G785" s="1"/>
      <c r="H785" s="5"/>
      <c r="I785" s="5"/>
      <c r="J785" s="5"/>
      <c r="K785" s="5"/>
      <c r="L785" s="5"/>
      <c r="M785" s="5"/>
      <c r="N785" s="5"/>
      <c r="O785" s="5"/>
      <c r="P785" s="2"/>
    </row>
    <row r="786" spans="1:16" ht="15.75" customHeight="1" x14ac:dyDescent="0.3">
      <c r="A786" s="2"/>
      <c r="B786" s="1"/>
      <c r="C786" s="2"/>
      <c r="E786" s="2"/>
      <c r="F786" s="104"/>
      <c r="G786" s="1"/>
      <c r="H786" s="5"/>
      <c r="I786" s="5"/>
      <c r="J786" s="5"/>
      <c r="K786" s="5"/>
      <c r="L786" s="5"/>
      <c r="M786" s="5"/>
      <c r="N786" s="5"/>
      <c r="O786" s="5"/>
      <c r="P786" s="2"/>
    </row>
    <row r="787" spans="1:16" ht="15.75" customHeight="1" x14ac:dyDescent="0.3">
      <c r="A787" s="2"/>
      <c r="B787" s="1"/>
      <c r="C787" s="2"/>
      <c r="E787" s="2"/>
      <c r="F787" s="104"/>
      <c r="G787" s="1"/>
      <c r="H787" s="5"/>
      <c r="I787" s="5"/>
      <c r="J787" s="5"/>
      <c r="K787" s="5"/>
      <c r="L787" s="5"/>
      <c r="M787" s="5"/>
      <c r="N787" s="5"/>
      <c r="O787" s="5"/>
      <c r="P787" s="2"/>
    </row>
    <row r="788" spans="1:16" ht="15.75" customHeight="1" x14ac:dyDescent="0.3">
      <c r="A788" s="2"/>
      <c r="B788" s="1"/>
      <c r="C788" s="2"/>
      <c r="E788" s="2"/>
      <c r="F788" s="104"/>
      <c r="G788" s="1"/>
      <c r="H788" s="5"/>
      <c r="I788" s="5"/>
      <c r="J788" s="5"/>
      <c r="K788" s="5"/>
      <c r="L788" s="5"/>
      <c r="M788" s="5"/>
      <c r="N788" s="5"/>
      <c r="O788" s="5"/>
      <c r="P788" s="2"/>
    </row>
    <row r="789" spans="1:16" ht="15.75" customHeight="1" x14ac:dyDescent="0.3">
      <c r="A789" s="2"/>
      <c r="B789" s="1"/>
      <c r="C789" s="2"/>
      <c r="E789" s="2"/>
      <c r="F789" s="104"/>
      <c r="G789" s="1"/>
      <c r="H789" s="5"/>
      <c r="I789" s="5"/>
      <c r="J789" s="5"/>
      <c r="K789" s="5"/>
      <c r="L789" s="5"/>
      <c r="M789" s="5"/>
      <c r="N789" s="5"/>
      <c r="O789" s="5"/>
      <c r="P789" s="2"/>
    </row>
    <row r="790" spans="1:16" ht="15.75" customHeight="1" x14ac:dyDescent="0.3">
      <c r="A790" s="2"/>
      <c r="B790" s="1"/>
      <c r="C790" s="2"/>
      <c r="E790" s="2"/>
      <c r="F790" s="104"/>
      <c r="G790" s="1"/>
      <c r="H790" s="5"/>
      <c r="I790" s="5"/>
      <c r="J790" s="5"/>
      <c r="K790" s="5"/>
      <c r="L790" s="5"/>
      <c r="M790" s="5"/>
      <c r="N790" s="5"/>
      <c r="O790" s="5"/>
      <c r="P790" s="2"/>
    </row>
    <row r="791" spans="1:16" ht="15.75" customHeight="1" x14ac:dyDescent="0.3">
      <c r="A791" s="2"/>
      <c r="B791" s="1"/>
      <c r="C791" s="2"/>
      <c r="E791" s="2"/>
      <c r="F791" s="104"/>
      <c r="G791" s="1"/>
      <c r="H791" s="5"/>
      <c r="I791" s="5"/>
      <c r="J791" s="5"/>
      <c r="K791" s="5"/>
      <c r="L791" s="5"/>
      <c r="M791" s="5"/>
      <c r="N791" s="5"/>
      <c r="O791" s="5"/>
      <c r="P791" s="2"/>
    </row>
    <row r="792" spans="1:16" ht="15.75" customHeight="1" x14ac:dyDescent="0.3">
      <c r="A792" s="2"/>
      <c r="B792" s="1"/>
      <c r="C792" s="2"/>
      <c r="E792" s="2"/>
      <c r="F792" s="104"/>
      <c r="G792" s="1"/>
      <c r="H792" s="5"/>
      <c r="I792" s="5"/>
      <c r="J792" s="5"/>
      <c r="K792" s="5"/>
      <c r="L792" s="5"/>
      <c r="M792" s="5"/>
      <c r="N792" s="5"/>
      <c r="O792" s="5"/>
      <c r="P792" s="2"/>
    </row>
    <row r="793" spans="1:16" ht="15.75" customHeight="1" x14ac:dyDescent="0.3">
      <c r="A793" s="2"/>
      <c r="B793" s="1"/>
      <c r="C793" s="2"/>
      <c r="E793" s="2"/>
      <c r="F793" s="104"/>
      <c r="G793" s="1"/>
      <c r="H793" s="5"/>
      <c r="I793" s="5"/>
      <c r="J793" s="5"/>
      <c r="K793" s="5"/>
      <c r="L793" s="5"/>
      <c r="M793" s="5"/>
      <c r="N793" s="5"/>
      <c r="O793" s="5"/>
      <c r="P793" s="2"/>
    </row>
    <row r="794" spans="1:16" ht="15.75" customHeight="1" x14ac:dyDescent="0.3">
      <c r="A794" s="2"/>
      <c r="B794" s="1"/>
      <c r="C794" s="2"/>
      <c r="E794" s="2"/>
      <c r="F794" s="104"/>
      <c r="G794" s="1"/>
      <c r="H794" s="5"/>
      <c r="I794" s="5"/>
      <c r="J794" s="5"/>
      <c r="K794" s="5"/>
      <c r="L794" s="5"/>
      <c r="M794" s="5"/>
      <c r="N794" s="5"/>
      <c r="O794" s="5"/>
      <c r="P794" s="2"/>
    </row>
    <row r="795" spans="1:16" ht="15.75" customHeight="1" x14ac:dyDescent="0.3">
      <c r="A795" s="2"/>
      <c r="B795" s="1"/>
      <c r="C795" s="2"/>
      <c r="E795" s="2"/>
      <c r="F795" s="104"/>
      <c r="G795" s="1"/>
      <c r="H795" s="5"/>
      <c r="I795" s="5"/>
      <c r="J795" s="5"/>
      <c r="K795" s="5"/>
      <c r="L795" s="5"/>
      <c r="M795" s="5"/>
      <c r="N795" s="5"/>
      <c r="O795" s="5"/>
      <c r="P795" s="2"/>
    </row>
    <row r="796" spans="1:16" ht="15.75" customHeight="1" x14ac:dyDescent="0.3">
      <c r="A796" s="2"/>
      <c r="B796" s="1"/>
      <c r="C796" s="2"/>
      <c r="E796" s="2"/>
      <c r="F796" s="104"/>
      <c r="G796" s="1"/>
      <c r="H796" s="5"/>
      <c r="I796" s="5"/>
      <c r="J796" s="5"/>
      <c r="K796" s="5"/>
      <c r="L796" s="5"/>
      <c r="M796" s="5"/>
      <c r="N796" s="5"/>
      <c r="O796" s="5"/>
      <c r="P796" s="2"/>
    </row>
    <row r="797" spans="1:16" ht="15.75" customHeight="1" x14ac:dyDescent="0.3">
      <c r="A797" s="2"/>
      <c r="B797" s="1"/>
      <c r="C797" s="2"/>
      <c r="E797" s="2"/>
      <c r="F797" s="104"/>
      <c r="G797" s="1"/>
      <c r="H797" s="5"/>
      <c r="I797" s="5"/>
      <c r="J797" s="5"/>
      <c r="K797" s="5"/>
      <c r="L797" s="5"/>
      <c r="M797" s="5"/>
      <c r="N797" s="5"/>
      <c r="O797" s="5"/>
      <c r="P797" s="2"/>
    </row>
    <row r="798" spans="1:16" ht="15.75" customHeight="1" x14ac:dyDescent="0.3">
      <c r="A798" s="2"/>
      <c r="B798" s="1"/>
      <c r="C798" s="2"/>
      <c r="E798" s="2"/>
      <c r="F798" s="104"/>
      <c r="G798" s="1"/>
      <c r="H798" s="5"/>
      <c r="I798" s="5"/>
      <c r="J798" s="5"/>
      <c r="K798" s="5"/>
      <c r="L798" s="5"/>
      <c r="M798" s="5"/>
      <c r="N798" s="5"/>
      <c r="O798" s="5"/>
      <c r="P798" s="2"/>
    </row>
    <row r="799" spans="1:16" ht="15.75" customHeight="1" x14ac:dyDescent="0.3">
      <c r="A799" s="2"/>
      <c r="B799" s="1"/>
      <c r="C799" s="2"/>
      <c r="E799" s="2"/>
      <c r="F799" s="104"/>
      <c r="G799" s="1"/>
      <c r="H799" s="5"/>
      <c r="I799" s="5"/>
      <c r="J799" s="5"/>
      <c r="K799" s="5"/>
      <c r="L799" s="5"/>
      <c r="M799" s="5"/>
      <c r="N799" s="5"/>
      <c r="O799" s="5"/>
      <c r="P799" s="2"/>
    </row>
    <row r="800" spans="1:16" ht="15.75" customHeight="1" x14ac:dyDescent="0.3">
      <c r="A800" s="2"/>
      <c r="B800" s="1"/>
      <c r="C800" s="2"/>
      <c r="E800" s="2"/>
      <c r="F800" s="104"/>
      <c r="G800" s="1"/>
      <c r="H800" s="5"/>
      <c r="I800" s="5"/>
      <c r="J800" s="5"/>
      <c r="K800" s="5"/>
      <c r="L800" s="5"/>
      <c r="M800" s="5"/>
      <c r="N800" s="5"/>
      <c r="O800" s="5"/>
      <c r="P800" s="2"/>
    </row>
    <row r="801" spans="1:16" ht="15.75" customHeight="1" x14ac:dyDescent="0.3">
      <c r="A801" s="2"/>
      <c r="B801" s="1"/>
      <c r="C801" s="2"/>
      <c r="E801" s="2"/>
      <c r="F801" s="104"/>
      <c r="G801" s="1"/>
      <c r="H801" s="5"/>
      <c r="I801" s="5"/>
      <c r="J801" s="5"/>
      <c r="K801" s="5"/>
      <c r="L801" s="5"/>
      <c r="M801" s="5"/>
      <c r="N801" s="5"/>
      <c r="O801" s="5"/>
      <c r="P801" s="2"/>
    </row>
    <row r="802" spans="1:16" ht="15.75" customHeight="1" x14ac:dyDescent="0.3">
      <c r="A802" s="2"/>
      <c r="B802" s="1"/>
      <c r="C802" s="2"/>
      <c r="E802" s="2"/>
      <c r="F802" s="104"/>
      <c r="G802" s="1"/>
      <c r="H802" s="5"/>
      <c r="I802" s="5"/>
      <c r="J802" s="5"/>
      <c r="K802" s="5"/>
      <c r="L802" s="5"/>
      <c r="M802" s="5"/>
      <c r="N802" s="5"/>
      <c r="O802" s="5"/>
      <c r="P802" s="2"/>
    </row>
    <row r="803" spans="1:16" ht="15.75" customHeight="1" x14ac:dyDescent="0.3">
      <c r="A803" s="2"/>
      <c r="B803" s="1"/>
      <c r="C803" s="2"/>
      <c r="E803" s="2"/>
      <c r="F803" s="104"/>
      <c r="G803" s="1"/>
      <c r="H803" s="5"/>
      <c r="I803" s="5"/>
      <c r="J803" s="5"/>
      <c r="K803" s="5"/>
      <c r="L803" s="5"/>
      <c r="M803" s="5"/>
      <c r="N803" s="5"/>
      <c r="O803" s="5"/>
      <c r="P803" s="2"/>
    </row>
    <row r="804" spans="1:16" ht="15.75" customHeight="1" x14ac:dyDescent="0.3">
      <c r="A804" s="2"/>
      <c r="B804" s="1"/>
      <c r="C804" s="2"/>
      <c r="E804" s="2"/>
      <c r="F804" s="104"/>
      <c r="G804" s="1"/>
      <c r="H804" s="5"/>
      <c r="I804" s="5"/>
      <c r="J804" s="5"/>
      <c r="K804" s="5"/>
      <c r="L804" s="5"/>
      <c r="M804" s="5"/>
      <c r="N804" s="5"/>
      <c r="O804" s="5"/>
      <c r="P804" s="2"/>
    </row>
    <row r="805" spans="1:16" ht="15.75" customHeight="1" x14ac:dyDescent="0.3">
      <c r="A805" s="2"/>
      <c r="B805" s="1"/>
      <c r="C805" s="2"/>
      <c r="E805" s="2"/>
      <c r="F805" s="104"/>
      <c r="G805" s="1"/>
      <c r="H805" s="5"/>
      <c r="I805" s="5"/>
      <c r="J805" s="5"/>
      <c r="K805" s="5"/>
      <c r="L805" s="5"/>
      <c r="M805" s="5"/>
      <c r="N805" s="5"/>
      <c r="O805" s="5"/>
      <c r="P805" s="2"/>
    </row>
    <row r="806" spans="1:16" ht="15.75" customHeight="1" x14ac:dyDescent="0.3">
      <c r="A806" s="2"/>
      <c r="B806" s="1"/>
      <c r="C806" s="2"/>
      <c r="E806" s="2"/>
      <c r="F806" s="104"/>
      <c r="G806" s="1"/>
      <c r="H806" s="5"/>
      <c r="I806" s="5"/>
      <c r="J806" s="5"/>
      <c r="K806" s="5"/>
      <c r="L806" s="5"/>
      <c r="M806" s="5"/>
      <c r="N806" s="5"/>
      <c r="O806" s="5"/>
      <c r="P806" s="2"/>
    </row>
    <row r="807" spans="1:16" ht="15.75" customHeight="1" x14ac:dyDescent="0.3">
      <c r="A807" s="2"/>
      <c r="B807" s="1"/>
      <c r="C807" s="2"/>
      <c r="E807" s="2"/>
      <c r="F807" s="104"/>
      <c r="G807" s="1"/>
      <c r="H807" s="5"/>
      <c r="I807" s="5"/>
      <c r="J807" s="5"/>
      <c r="K807" s="5"/>
      <c r="L807" s="5"/>
      <c r="M807" s="5"/>
      <c r="N807" s="5"/>
      <c r="O807" s="5"/>
      <c r="P807" s="2"/>
    </row>
    <row r="808" spans="1:16" ht="15.75" customHeight="1" x14ac:dyDescent="0.3">
      <c r="A808" s="2"/>
      <c r="B808" s="1"/>
      <c r="C808" s="2"/>
      <c r="E808" s="2"/>
      <c r="F808" s="104"/>
      <c r="G808" s="1"/>
      <c r="H808" s="5"/>
      <c r="I808" s="5"/>
      <c r="J808" s="5"/>
      <c r="K808" s="5"/>
      <c r="L808" s="5"/>
      <c r="M808" s="5"/>
      <c r="N808" s="5"/>
      <c r="O808" s="5"/>
      <c r="P808" s="2"/>
    </row>
    <row r="809" spans="1:16" ht="15.75" customHeight="1" x14ac:dyDescent="0.3">
      <c r="A809" s="2"/>
      <c r="B809" s="1"/>
      <c r="C809" s="2"/>
      <c r="E809" s="2"/>
      <c r="F809" s="104"/>
      <c r="G809" s="1"/>
      <c r="H809" s="5"/>
      <c r="I809" s="5"/>
      <c r="J809" s="5"/>
      <c r="K809" s="5"/>
      <c r="L809" s="5"/>
      <c r="M809" s="5"/>
      <c r="N809" s="5"/>
      <c r="O809" s="5"/>
      <c r="P809" s="2"/>
    </row>
    <row r="810" spans="1:16" ht="15.75" customHeight="1" x14ac:dyDescent="0.3">
      <c r="A810" s="2"/>
      <c r="B810" s="1"/>
      <c r="C810" s="2"/>
      <c r="E810" s="2"/>
      <c r="F810" s="104"/>
      <c r="G810" s="1"/>
      <c r="H810" s="5"/>
      <c r="I810" s="5"/>
      <c r="J810" s="5"/>
      <c r="K810" s="5"/>
      <c r="L810" s="5"/>
      <c r="M810" s="5"/>
      <c r="N810" s="5"/>
      <c r="O810" s="5"/>
      <c r="P810" s="2"/>
    </row>
    <row r="811" spans="1:16" ht="15.75" customHeight="1" x14ac:dyDescent="0.3">
      <c r="A811" s="2"/>
      <c r="B811" s="1"/>
      <c r="C811" s="2"/>
      <c r="E811" s="2"/>
      <c r="F811" s="104"/>
      <c r="G811" s="1"/>
      <c r="H811" s="5"/>
      <c r="I811" s="5"/>
      <c r="J811" s="5"/>
      <c r="K811" s="5"/>
      <c r="L811" s="5"/>
      <c r="M811" s="5"/>
      <c r="N811" s="5"/>
      <c r="O811" s="5"/>
      <c r="P811" s="2"/>
    </row>
    <row r="812" spans="1:16" ht="15.75" customHeight="1" x14ac:dyDescent="0.3">
      <c r="A812" s="2"/>
      <c r="B812" s="1"/>
      <c r="C812" s="2"/>
      <c r="E812" s="2"/>
      <c r="F812" s="104"/>
      <c r="G812" s="1"/>
      <c r="H812" s="5"/>
      <c r="I812" s="5"/>
      <c r="J812" s="5"/>
      <c r="K812" s="5"/>
      <c r="L812" s="5"/>
      <c r="M812" s="5"/>
      <c r="N812" s="5"/>
      <c r="O812" s="5"/>
      <c r="P812" s="2"/>
    </row>
    <row r="813" spans="1:16" ht="15.75" customHeight="1" x14ac:dyDescent="0.3">
      <c r="A813" s="2"/>
      <c r="B813" s="1"/>
      <c r="C813" s="2"/>
      <c r="E813" s="2"/>
      <c r="F813" s="104"/>
      <c r="G813" s="1"/>
      <c r="H813" s="5"/>
      <c r="I813" s="5"/>
      <c r="J813" s="5"/>
      <c r="K813" s="5"/>
      <c r="L813" s="5"/>
      <c r="M813" s="5"/>
      <c r="N813" s="5"/>
      <c r="O813" s="5"/>
      <c r="P813" s="2"/>
    </row>
    <row r="814" spans="1:16" ht="15.75" customHeight="1" x14ac:dyDescent="0.3">
      <c r="A814" s="2"/>
      <c r="B814" s="1"/>
      <c r="C814" s="2"/>
      <c r="E814" s="2"/>
      <c r="F814" s="104"/>
      <c r="G814" s="1"/>
      <c r="H814" s="5"/>
      <c r="I814" s="5"/>
      <c r="J814" s="5"/>
      <c r="K814" s="5"/>
      <c r="L814" s="5"/>
      <c r="M814" s="5"/>
      <c r="N814" s="5"/>
      <c r="O814" s="5"/>
      <c r="P814" s="2"/>
    </row>
    <row r="815" spans="1:16" ht="15.75" customHeight="1" x14ac:dyDescent="0.3">
      <c r="A815" s="2"/>
      <c r="B815" s="1"/>
      <c r="C815" s="2"/>
      <c r="E815" s="2"/>
      <c r="F815" s="104"/>
      <c r="G815" s="1"/>
      <c r="H815" s="5"/>
      <c r="I815" s="5"/>
      <c r="J815" s="5"/>
      <c r="K815" s="5"/>
      <c r="L815" s="5"/>
      <c r="M815" s="5"/>
      <c r="N815" s="5"/>
      <c r="O815" s="5"/>
      <c r="P815" s="2"/>
    </row>
    <row r="816" spans="1:16" ht="15.75" customHeight="1" x14ac:dyDescent="0.3">
      <c r="A816" s="2"/>
      <c r="B816" s="1"/>
      <c r="C816" s="2"/>
      <c r="E816" s="2"/>
      <c r="F816" s="104"/>
      <c r="G816" s="1"/>
      <c r="H816" s="5"/>
      <c r="I816" s="5"/>
      <c r="J816" s="5"/>
      <c r="K816" s="5"/>
      <c r="L816" s="5"/>
      <c r="M816" s="5"/>
      <c r="N816" s="5"/>
      <c r="O816" s="5"/>
      <c r="P816" s="2"/>
    </row>
    <row r="817" spans="1:16" ht="15.75" customHeight="1" x14ac:dyDescent="0.3">
      <c r="A817" s="2"/>
      <c r="B817" s="1"/>
      <c r="C817" s="2"/>
      <c r="E817" s="2"/>
      <c r="F817" s="104"/>
      <c r="G817" s="1"/>
      <c r="H817" s="5"/>
      <c r="I817" s="5"/>
      <c r="J817" s="5"/>
      <c r="K817" s="5"/>
      <c r="L817" s="5"/>
      <c r="M817" s="5"/>
      <c r="N817" s="5"/>
      <c r="O817" s="5"/>
      <c r="P817" s="2"/>
    </row>
    <row r="818" spans="1:16" ht="15.75" customHeight="1" x14ac:dyDescent="0.3">
      <c r="A818" s="2"/>
      <c r="B818" s="1"/>
      <c r="C818" s="2"/>
      <c r="E818" s="2"/>
      <c r="F818" s="104"/>
      <c r="G818" s="1"/>
      <c r="H818" s="5"/>
      <c r="I818" s="5"/>
      <c r="J818" s="5"/>
      <c r="K818" s="5"/>
      <c r="L818" s="5"/>
      <c r="M818" s="5"/>
      <c r="N818" s="5"/>
      <c r="O818" s="5"/>
      <c r="P818" s="2"/>
    </row>
    <row r="819" spans="1:16" ht="15.75" customHeight="1" x14ac:dyDescent="0.3">
      <c r="A819" s="2"/>
      <c r="B819" s="1"/>
      <c r="C819" s="2"/>
      <c r="E819" s="2"/>
      <c r="F819" s="104"/>
      <c r="G819" s="1"/>
      <c r="H819" s="5"/>
      <c r="I819" s="5"/>
      <c r="J819" s="5"/>
      <c r="K819" s="5"/>
      <c r="L819" s="5"/>
      <c r="M819" s="5"/>
      <c r="N819" s="5"/>
      <c r="O819" s="5"/>
      <c r="P819" s="2"/>
    </row>
    <row r="820" spans="1:16" ht="15.75" customHeight="1" x14ac:dyDescent="0.3">
      <c r="A820" s="2"/>
      <c r="B820" s="1"/>
      <c r="C820" s="2"/>
      <c r="E820" s="2"/>
      <c r="F820" s="104"/>
      <c r="G820" s="1"/>
      <c r="H820" s="5"/>
      <c r="I820" s="5"/>
      <c r="J820" s="5"/>
      <c r="K820" s="5"/>
      <c r="L820" s="5"/>
      <c r="M820" s="5"/>
      <c r="N820" s="5"/>
      <c r="O820" s="5"/>
      <c r="P820" s="2"/>
    </row>
    <row r="821" spans="1:16" ht="15.75" customHeight="1" x14ac:dyDescent="0.3">
      <c r="A821" s="2"/>
      <c r="B821" s="1"/>
      <c r="C821" s="2"/>
      <c r="E821" s="2"/>
      <c r="F821" s="104"/>
      <c r="G821" s="1"/>
      <c r="H821" s="5"/>
      <c r="I821" s="5"/>
      <c r="J821" s="5"/>
      <c r="K821" s="5"/>
      <c r="L821" s="5"/>
      <c r="M821" s="5"/>
      <c r="N821" s="5"/>
      <c r="O821" s="5"/>
      <c r="P821" s="2"/>
    </row>
    <row r="822" spans="1:16" ht="15.75" customHeight="1" x14ac:dyDescent="0.3">
      <c r="A822" s="2"/>
      <c r="B822" s="1"/>
      <c r="C822" s="2"/>
      <c r="E822" s="2"/>
      <c r="F822" s="104"/>
      <c r="G822" s="1"/>
      <c r="H822" s="5"/>
      <c r="I822" s="5"/>
      <c r="J822" s="5"/>
      <c r="K822" s="5"/>
      <c r="L822" s="5"/>
      <c r="M822" s="5"/>
      <c r="N822" s="5"/>
      <c r="O822" s="5"/>
      <c r="P822" s="2"/>
    </row>
    <row r="823" spans="1:16" ht="15.75" customHeight="1" x14ac:dyDescent="0.3">
      <c r="A823" s="2"/>
      <c r="B823" s="1"/>
      <c r="C823" s="2"/>
      <c r="E823" s="2"/>
      <c r="F823" s="104"/>
      <c r="G823" s="1"/>
      <c r="H823" s="5"/>
      <c r="I823" s="5"/>
      <c r="J823" s="5"/>
      <c r="K823" s="5"/>
      <c r="L823" s="5"/>
      <c r="M823" s="5"/>
      <c r="N823" s="5"/>
      <c r="O823" s="5"/>
      <c r="P823" s="2"/>
    </row>
    <row r="824" spans="1:16" ht="15.75" customHeight="1" x14ac:dyDescent="0.3">
      <c r="A824" s="2"/>
      <c r="B824" s="1"/>
      <c r="C824" s="2"/>
      <c r="E824" s="2"/>
      <c r="F824" s="104"/>
      <c r="G824" s="1"/>
      <c r="H824" s="5"/>
      <c r="I824" s="5"/>
      <c r="J824" s="5"/>
      <c r="K824" s="5"/>
      <c r="L824" s="5"/>
      <c r="M824" s="5"/>
      <c r="N824" s="5"/>
      <c r="O824" s="5"/>
      <c r="P824" s="2"/>
    </row>
    <row r="825" spans="1:16" ht="15.75" customHeight="1" x14ac:dyDescent="0.3">
      <c r="A825" s="2"/>
      <c r="B825" s="1"/>
      <c r="C825" s="2"/>
      <c r="E825" s="2"/>
      <c r="F825" s="104"/>
      <c r="G825" s="1"/>
      <c r="H825" s="5"/>
      <c r="I825" s="5"/>
      <c r="J825" s="5"/>
      <c r="K825" s="5"/>
      <c r="L825" s="5"/>
      <c r="M825" s="5"/>
      <c r="N825" s="5"/>
      <c r="O825" s="5"/>
      <c r="P825" s="2"/>
    </row>
    <row r="826" spans="1:16" ht="15.75" customHeight="1" x14ac:dyDescent="0.3">
      <c r="A826" s="2"/>
      <c r="B826" s="1"/>
      <c r="C826" s="2"/>
      <c r="E826" s="2"/>
      <c r="F826" s="104"/>
      <c r="G826" s="1"/>
      <c r="H826" s="5"/>
      <c r="I826" s="5"/>
      <c r="J826" s="5"/>
      <c r="K826" s="5"/>
      <c r="L826" s="5"/>
      <c r="M826" s="5"/>
      <c r="N826" s="5"/>
      <c r="O826" s="5"/>
      <c r="P826" s="2"/>
    </row>
    <row r="827" spans="1:16" ht="15.75" customHeight="1" x14ac:dyDescent="0.3">
      <c r="A827" s="2"/>
      <c r="B827" s="1"/>
      <c r="C827" s="2"/>
      <c r="E827" s="2"/>
      <c r="F827" s="104"/>
      <c r="G827" s="1"/>
      <c r="H827" s="5"/>
      <c r="I827" s="5"/>
      <c r="J827" s="5"/>
      <c r="K827" s="5"/>
      <c r="L827" s="5"/>
      <c r="M827" s="5"/>
      <c r="N827" s="5"/>
      <c r="O827" s="5"/>
      <c r="P827" s="2"/>
    </row>
    <row r="828" spans="1:16" ht="15.75" customHeight="1" x14ac:dyDescent="0.3">
      <c r="A828" s="2"/>
      <c r="B828" s="1"/>
      <c r="C828" s="2"/>
      <c r="E828" s="2"/>
      <c r="F828" s="104"/>
      <c r="G828" s="1"/>
      <c r="H828" s="5"/>
      <c r="I828" s="5"/>
      <c r="J828" s="5"/>
      <c r="K828" s="5"/>
      <c r="L828" s="5"/>
      <c r="M828" s="5"/>
      <c r="N828" s="5"/>
      <c r="O828" s="5"/>
      <c r="P828" s="2"/>
    </row>
    <row r="829" spans="1:16" ht="15.75" customHeight="1" x14ac:dyDescent="0.3">
      <c r="A829" s="2"/>
      <c r="B829" s="1"/>
      <c r="C829" s="2"/>
      <c r="E829" s="2"/>
      <c r="F829" s="104"/>
      <c r="G829" s="1"/>
      <c r="H829" s="5"/>
      <c r="I829" s="5"/>
      <c r="J829" s="5"/>
      <c r="K829" s="5"/>
      <c r="L829" s="5"/>
      <c r="M829" s="5"/>
      <c r="N829" s="5"/>
      <c r="O829" s="5"/>
      <c r="P829" s="2"/>
    </row>
    <row r="830" spans="1:16" ht="15.75" customHeight="1" x14ac:dyDescent="0.3">
      <c r="A830" s="2"/>
      <c r="B830" s="1"/>
      <c r="C830" s="2"/>
      <c r="E830" s="2"/>
      <c r="F830" s="104"/>
      <c r="G830" s="1"/>
      <c r="H830" s="5"/>
      <c r="I830" s="5"/>
      <c r="J830" s="5"/>
      <c r="K830" s="5"/>
      <c r="L830" s="5"/>
      <c r="M830" s="5"/>
      <c r="N830" s="5"/>
      <c r="O830" s="5"/>
      <c r="P830" s="2"/>
    </row>
    <row r="831" spans="1:16" ht="15.75" customHeight="1" x14ac:dyDescent="0.3">
      <c r="A831" s="2"/>
      <c r="B831" s="1"/>
      <c r="C831" s="2"/>
      <c r="E831" s="2"/>
      <c r="F831" s="104"/>
      <c r="G831" s="1"/>
      <c r="H831" s="5"/>
      <c r="I831" s="5"/>
      <c r="J831" s="5"/>
      <c r="K831" s="5"/>
      <c r="L831" s="5"/>
      <c r="M831" s="5"/>
      <c r="N831" s="5"/>
      <c r="O831" s="5"/>
      <c r="P831" s="2"/>
    </row>
    <row r="832" spans="1:16" ht="15.75" customHeight="1" x14ac:dyDescent="0.3">
      <c r="A832" s="2"/>
      <c r="B832" s="1"/>
      <c r="C832" s="2"/>
      <c r="E832" s="2"/>
      <c r="F832" s="104"/>
      <c r="G832" s="1"/>
      <c r="H832" s="5"/>
      <c r="I832" s="5"/>
      <c r="J832" s="5"/>
      <c r="K832" s="5"/>
      <c r="L832" s="5"/>
      <c r="M832" s="5"/>
      <c r="N832" s="5"/>
      <c r="O832" s="5"/>
      <c r="P832" s="2"/>
    </row>
    <row r="833" spans="1:16" ht="15.75" customHeight="1" x14ac:dyDescent="0.3">
      <c r="A833" s="2"/>
      <c r="B833" s="1"/>
      <c r="C833" s="2"/>
      <c r="E833" s="2"/>
      <c r="F833" s="104"/>
      <c r="G833" s="1"/>
      <c r="H833" s="5"/>
      <c r="I833" s="5"/>
      <c r="J833" s="5"/>
      <c r="K833" s="5"/>
      <c r="L833" s="5"/>
      <c r="M833" s="5"/>
      <c r="N833" s="5"/>
      <c r="O833" s="5"/>
      <c r="P833" s="2"/>
    </row>
    <row r="834" spans="1:16" ht="15.75" customHeight="1" x14ac:dyDescent="0.3">
      <c r="A834" s="2"/>
      <c r="B834" s="1"/>
      <c r="C834" s="2"/>
      <c r="E834" s="2"/>
      <c r="F834" s="104"/>
      <c r="G834" s="1"/>
      <c r="H834" s="5"/>
      <c r="I834" s="5"/>
      <c r="J834" s="5"/>
      <c r="K834" s="5"/>
      <c r="L834" s="5"/>
      <c r="M834" s="5"/>
      <c r="N834" s="5"/>
      <c r="O834" s="5"/>
      <c r="P834" s="2"/>
    </row>
    <row r="835" spans="1:16" ht="15.75" customHeight="1" x14ac:dyDescent="0.3">
      <c r="A835" s="2"/>
      <c r="B835" s="1"/>
      <c r="C835" s="2"/>
      <c r="E835" s="2"/>
      <c r="F835" s="104"/>
      <c r="G835" s="1"/>
      <c r="H835" s="5"/>
      <c r="I835" s="5"/>
      <c r="J835" s="5"/>
      <c r="K835" s="5"/>
      <c r="L835" s="5"/>
      <c r="M835" s="5"/>
      <c r="N835" s="5"/>
      <c r="O835" s="5"/>
      <c r="P835" s="2"/>
    </row>
    <row r="836" spans="1:16" ht="15.75" customHeight="1" x14ac:dyDescent="0.3">
      <c r="A836" s="2"/>
      <c r="B836" s="1"/>
      <c r="C836" s="2"/>
      <c r="E836" s="2"/>
      <c r="F836" s="104"/>
      <c r="G836" s="1"/>
      <c r="H836" s="5"/>
      <c r="I836" s="5"/>
      <c r="J836" s="5"/>
      <c r="K836" s="5"/>
      <c r="L836" s="5"/>
      <c r="M836" s="5"/>
      <c r="N836" s="5"/>
      <c r="O836" s="5"/>
      <c r="P836" s="2"/>
    </row>
    <row r="837" spans="1:16" ht="15.75" customHeight="1" x14ac:dyDescent="0.3">
      <c r="A837" s="2"/>
      <c r="B837" s="1"/>
      <c r="C837" s="2"/>
      <c r="E837" s="2"/>
      <c r="F837" s="104"/>
      <c r="G837" s="1"/>
      <c r="H837" s="5"/>
      <c r="I837" s="5"/>
      <c r="J837" s="5"/>
      <c r="K837" s="5"/>
      <c r="L837" s="5"/>
      <c r="M837" s="5"/>
      <c r="N837" s="5"/>
      <c r="O837" s="5"/>
      <c r="P837" s="2"/>
    </row>
    <row r="838" spans="1:16" ht="15.75" customHeight="1" x14ac:dyDescent="0.3">
      <c r="A838" s="2"/>
      <c r="B838" s="1"/>
      <c r="C838" s="2"/>
      <c r="E838" s="2"/>
      <c r="F838" s="104"/>
      <c r="G838" s="1"/>
      <c r="H838" s="5"/>
      <c r="I838" s="5"/>
      <c r="J838" s="5"/>
      <c r="K838" s="5"/>
      <c r="L838" s="5"/>
      <c r="M838" s="5"/>
      <c r="N838" s="5"/>
      <c r="O838" s="5"/>
      <c r="P838" s="2"/>
    </row>
    <row r="839" spans="1:16" ht="15.75" customHeight="1" x14ac:dyDescent="0.3">
      <c r="A839" s="2"/>
      <c r="B839" s="1"/>
      <c r="C839" s="2"/>
      <c r="E839" s="2"/>
      <c r="F839" s="104"/>
      <c r="G839" s="1"/>
      <c r="H839" s="5"/>
      <c r="I839" s="5"/>
      <c r="J839" s="5"/>
      <c r="K839" s="5"/>
      <c r="L839" s="5"/>
      <c r="M839" s="5"/>
      <c r="N839" s="5"/>
      <c r="O839" s="5"/>
      <c r="P839" s="2"/>
    </row>
    <row r="840" spans="1:16" ht="15.75" customHeight="1" x14ac:dyDescent="0.3">
      <c r="A840" s="2"/>
      <c r="B840" s="1"/>
      <c r="C840" s="2"/>
      <c r="E840" s="2"/>
      <c r="F840" s="104"/>
      <c r="G840" s="1"/>
      <c r="H840" s="5"/>
      <c r="I840" s="5"/>
      <c r="J840" s="5"/>
      <c r="K840" s="5"/>
      <c r="L840" s="5"/>
      <c r="M840" s="5"/>
      <c r="N840" s="5"/>
      <c r="O840" s="5"/>
      <c r="P840" s="2"/>
    </row>
    <row r="841" spans="1:16" ht="15.75" customHeight="1" x14ac:dyDescent="0.3">
      <c r="A841" s="2"/>
      <c r="B841" s="1"/>
      <c r="C841" s="2"/>
      <c r="E841" s="2"/>
      <c r="F841" s="104"/>
      <c r="G841" s="1"/>
      <c r="H841" s="5"/>
      <c r="I841" s="5"/>
      <c r="J841" s="5"/>
      <c r="K841" s="5"/>
      <c r="L841" s="5"/>
      <c r="M841" s="5"/>
      <c r="N841" s="5"/>
      <c r="O841" s="5"/>
      <c r="P841" s="2"/>
    </row>
    <row r="842" spans="1:16" ht="15.75" customHeight="1" x14ac:dyDescent="0.3">
      <c r="A842" s="2"/>
      <c r="B842" s="1"/>
      <c r="C842" s="2"/>
      <c r="E842" s="2"/>
      <c r="F842" s="104"/>
      <c r="G842" s="1"/>
      <c r="H842" s="5"/>
      <c r="I842" s="5"/>
      <c r="J842" s="5"/>
      <c r="K842" s="5"/>
      <c r="L842" s="5"/>
      <c r="M842" s="5"/>
      <c r="N842" s="5"/>
      <c r="O842" s="5"/>
      <c r="P842" s="2"/>
    </row>
    <row r="843" spans="1:16" ht="15.75" customHeight="1" x14ac:dyDescent="0.3">
      <c r="A843" s="2"/>
      <c r="B843" s="1"/>
      <c r="C843" s="2"/>
      <c r="E843" s="2"/>
      <c r="F843" s="104"/>
      <c r="G843" s="1"/>
      <c r="H843" s="5"/>
      <c r="I843" s="5"/>
      <c r="J843" s="5"/>
      <c r="K843" s="5"/>
      <c r="L843" s="5"/>
      <c r="M843" s="5"/>
      <c r="N843" s="5"/>
      <c r="O843" s="5"/>
      <c r="P843" s="2"/>
    </row>
    <row r="844" spans="1:16" ht="15.75" customHeight="1" x14ac:dyDescent="0.3">
      <c r="A844" s="2"/>
      <c r="B844" s="1"/>
      <c r="C844" s="2"/>
      <c r="E844" s="2"/>
      <c r="F844" s="104"/>
      <c r="G844" s="1"/>
      <c r="H844" s="5"/>
      <c r="I844" s="5"/>
      <c r="J844" s="5"/>
      <c r="K844" s="5"/>
      <c r="L844" s="5"/>
      <c r="M844" s="5"/>
      <c r="N844" s="5"/>
      <c r="O844" s="5"/>
      <c r="P844" s="2"/>
    </row>
    <row r="845" spans="1:16" ht="15.75" customHeight="1" x14ac:dyDescent="0.3">
      <c r="A845" s="2"/>
      <c r="B845" s="1"/>
      <c r="C845" s="2"/>
      <c r="E845" s="2"/>
      <c r="F845" s="104"/>
      <c r="G845" s="1"/>
      <c r="H845" s="5"/>
      <c r="I845" s="5"/>
      <c r="J845" s="5"/>
      <c r="K845" s="5"/>
      <c r="L845" s="5"/>
      <c r="M845" s="5"/>
      <c r="N845" s="5"/>
      <c r="O845" s="5"/>
      <c r="P845" s="2"/>
    </row>
    <row r="846" spans="1:16" ht="15.75" customHeight="1" x14ac:dyDescent="0.3">
      <c r="A846" s="2"/>
      <c r="B846" s="1"/>
      <c r="C846" s="2"/>
      <c r="E846" s="2"/>
      <c r="F846" s="104"/>
      <c r="G846" s="1"/>
      <c r="H846" s="5"/>
      <c r="I846" s="5"/>
      <c r="J846" s="5"/>
      <c r="K846" s="5"/>
      <c r="L846" s="5"/>
      <c r="M846" s="5"/>
      <c r="N846" s="5"/>
      <c r="O846" s="5"/>
      <c r="P846" s="2"/>
    </row>
    <row r="847" spans="1:16" ht="15.75" customHeight="1" x14ac:dyDescent="0.3">
      <c r="A847" s="2"/>
      <c r="B847" s="1"/>
      <c r="C847" s="2"/>
      <c r="E847" s="2"/>
      <c r="F847" s="104"/>
      <c r="G847" s="1"/>
      <c r="H847" s="5"/>
      <c r="I847" s="5"/>
      <c r="J847" s="5"/>
      <c r="K847" s="5"/>
      <c r="L847" s="5"/>
      <c r="M847" s="5"/>
      <c r="N847" s="5"/>
      <c r="O847" s="5"/>
      <c r="P847" s="2"/>
    </row>
    <row r="848" spans="1:16" ht="15.75" customHeight="1" x14ac:dyDescent="0.3">
      <c r="A848" s="2"/>
      <c r="B848" s="1"/>
      <c r="C848" s="2"/>
      <c r="E848" s="2"/>
      <c r="F848" s="104"/>
      <c r="G848" s="1"/>
      <c r="H848" s="5"/>
      <c r="I848" s="5"/>
      <c r="J848" s="5"/>
      <c r="K848" s="5"/>
      <c r="L848" s="5"/>
      <c r="M848" s="5"/>
      <c r="N848" s="5"/>
      <c r="O848" s="5"/>
      <c r="P848" s="2"/>
    </row>
    <row r="849" spans="1:16" ht="15.75" customHeight="1" x14ac:dyDescent="0.3">
      <c r="A849" s="2"/>
      <c r="B849" s="1"/>
      <c r="C849" s="2"/>
      <c r="E849" s="2"/>
      <c r="F849" s="104"/>
      <c r="G849" s="1"/>
      <c r="H849" s="5"/>
      <c r="I849" s="5"/>
      <c r="J849" s="5"/>
      <c r="K849" s="5"/>
      <c r="L849" s="5"/>
      <c r="M849" s="5"/>
      <c r="N849" s="5"/>
      <c r="O849" s="5"/>
      <c r="P849" s="2"/>
    </row>
    <row r="850" spans="1:16" ht="15.75" customHeight="1" x14ac:dyDescent="0.3">
      <c r="A850" s="2"/>
      <c r="B850" s="1"/>
      <c r="C850" s="2"/>
      <c r="E850" s="2"/>
      <c r="F850" s="104"/>
      <c r="G850" s="1"/>
      <c r="H850" s="5"/>
      <c r="I850" s="5"/>
      <c r="J850" s="5"/>
      <c r="K850" s="5"/>
      <c r="L850" s="5"/>
      <c r="M850" s="5"/>
      <c r="N850" s="5"/>
      <c r="O850" s="5"/>
      <c r="P850" s="2"/>
    </row>
    <row r="851" spans="1:16" ht="15.75" customHeight="1" x14ac:dyDescent="0.3">
      <c r="A851" s="2"/>
      <c r="B851" s="1"/>
      <c r="C851" s="2"/>
      <c r="E851" s="2"/>
      <c r="F851" s="104"/>
      <c r="G851" s="1"/>
      <c r="H851" s="5"/>
      <c r="I851" s="5"/>
      <c r="J851" s="5"/>
      <c r="K851" s="5"/>
      <c r="L851" s="5"/>
      <c r="M851" s="5"/>
      <c r="N851" s="5"/>
      <c r="O851" s="5"/>
      <c r="P851" s="2"/>
    </row>
    <row r="852" spans="1:16" ht="15.75" customHeight="1" x14ac:dyDescent="0.3">
      <c r="A852" s="2"/>
      <c r="B852" s="1"/>
      <c r="C852" s="2"/>
      <c r="E852" s="2"/>
      <c r="F852" s="104"/>
      <c r="G852" s="1"/>
      <c r="H852" s="5"/>
      <c r="I852" s="5"/>
      <c r="J852" s="5"/>
      <c r="K852" s="5"/>
      <c r="L852" s="5"/>
      <c r="M852" s="5"/>
      <c r="N852" s="5"/>
      <c r="O852" s="5"/>
      <c r="P852" s="2"/>
    </row>
    <row r="853" spans="1:16" ht="15.75" customHeight="1" x14ac:dyDescent="0.3">
      <c r="A853" s="2"/>
      <c r="B853" s="1"/>
      <c r="C853" s="2"/>
      <c r="E853" s="2"/>
      <c r="F853" s="104"/>
      <c r="G853" s="1"/>
      <c r="H853" s="5"/>
      <c r="I853" s="5"/>
      <c r="J853" s="5"/>
      <c r="K853" s="5"/>
      <c r="L853" s="5"/>
      <c r="M853" s="5"/>
      <c r="N853" s="5"/>
      <c r="O853" s="5"/>
      <c r="P853" s="2"/>
    </row>
    <row r="854" spans="1:16" ht="15.75" customHeight="1" x14ac:dyDescent="0.3">
      <c r="A854" s="2"/>
      <c r="B854" s="1"/>
      <c r="C854" s="2"/>
      <c r="E854" s="2"/>
      <c r="F854" s="104"/>
      <c r="G854" s="1"/>
      <c r="H854" s="5"/>
      <c r="I854" s="5"/>
      <c r="J854" s="5"/>
      <c r="K854" s="5"/>
      <c r="L854" s="5"/>
      <c r="M854" s="5"/>
      <c r="N854" s="5"/>
      <c r="O854" s="5"/>
      <c r="P854" s="2"/>
    </row>
    <row r="855" spans="1:16" ht="15.75" customHeight="1" x14ac:dyDescent="0.3">
      <c r="A855" s="2"/>
      <c r="B855" s="1"/>
      <c r="C855" s="2"/>
      <c r="E855" s="2"/>
      <c r="F855" s="104"/>
      <c r="G855" s="1"/>
      <c r="H855" s="5"/>
      <c r="I855" s="5"/>
      <c r="J855" s="5"/>
      <c r="K855" s="5"/>
      <c r="L855" s="5"/>
      <c r="M855" s="5"/>
      <c r="N855" s="5"/>
      <c r="O855" s="5"/>
      <c r="P855" s="2"/>
    </row>
    <row r="856" spans="1:16" ht="15.75" customHeight="1" x14ac:dyDescent="0.3">
      <c r="A856" s="2"/>
      <c r="B856" s="1"/>
      <c r="C856" s="2"/>
      <c r="E856" s="2"/>
      <c r="F856" s="104"/>
      <c r="G856" s="1"/>
      <c r="H856" s="5"/>
      <c r="I856" s="5"/>
      <c r="J856" s="5"/>
      <c r="K856" s="5"/>
      <c r="L856" s="5"/>
      <c r="M856" s="5"/>
      <c r="N856" s="5"/>
      <c r="O856" s="5"/>
      <c r="P856" s="2"/>
    </row>
    <row r="857" spans="1:16" ht="15.75" customHeight="1" x14ac:dyDescent="0.3">
      <c r="A857" s="2"/>
      <c r="B857" s="1"/>
      <c r="C857" s="2"/>
      <c r="E857" s="2"/>
      <c r="F857" s="104"/>
      <c r="G857" s="1"/>
      <c r="H857" s="5"/>
      <c r="I857" s="5"/>
      <c r="J857" s="5"/>
      <c r="K857" s="5"/>
      <c r="L857" s="5"/>
      <c r="M857" s="5"/>
      <c r="N857" s="5"/>
      <c r="O857" s="5"/>
      <c r="P857" s="2"/>
    </row>
    <row r="858" spans="1:16" ht="15.75" customHeight="1" x14ac:dyDescent="0.3">
      <c r="A858" s="2"/>
      <c r="B858" s="1"/>
      <c r="C858" s="2"/>
      <c r="E858" s="2"/>
      <c r="F858" s="104"/>
      <c r="G858" s="1"/>
      <c r="H858" s="5"/>
      <c r="I858" s="5"/>
      <c r="J858" s="5"/>
      <c r="K858" s="5"/>
      <c r="L858" s="5"/>
      <c r="M858" s="5"/>
      <c r="N858" s="5"/>
      <c r="O858" s="5"/>
      <c r="P858" s="2"/>
    </row>
    <row r="859" spans="1:16" ht="15.75" customHeight="1" x14ac:dyDescent="0.3">
      <c r="A859" s="2"/>
      <c r="B859" s="1"/>
      <c r="C859" s="2"/>
      <c r="E859" s="2"/>
      <c r="F859" s="104"/>
      <c r="G859" s="1"/>
      <c r="H859" s="5"/>
      <c r="I859" s="5"/>
      <c r="J859" s="5"/>
      <c r="K859" s="5"/>
      <c r="L859" s="5"/>
      <c r="M859" s="5"/>
      <c r="N859" s="5"/>
      <c r="O859" s="5"/>
      <c r="P859" s="2"/>
    </row>
    <row r="860" spans="1:16" ht="15.75" customHeight="1" x14ac:dyDescent="0.3">
      <c r="A860" s="2"/>
      <c r="B860" s="1"/>
      <c r="C860" s="2"/>
      <c r="E860" s="2"/>
      <c r="F860" s="104"/>
      <c r="G860" s="1"/>
      <c r="H860" s="5"/>
      <c r="I860" s="5"/>
      <c r="J860" s="5"/>
      <c r="K860" s="5"/>
      <c r="L860" s="5"/>
      <c r="M860" s="5"/>
      <c r="N860" s="5"/>
      <c r="O860" s="5"/>
      <c r="P860" s="2"/>
    </row>
    <row r="861" spans="1:16" ht="15.75" customHeight="1" x14ac:dyDescent="0.3">
      <c r="A861" s="2"/>
      <c r="B861" s="1"/>
      <c r="C861" s="2"/>
      <c r="E861" s="2"/>
      <c r="F861" s="104"/>
      <c r="G861" s="1"/>
      <c r="H861" s="5"/>
      <c r="I861" s="5"/>
      <c r="J861" s="5"/>
      <c r="K861" s="5"/>
      <c r="L861" s="5"/>
      <c r="M861" s="5"/>
      <c r="N861" s="5"/>
      <c r="O861" s="5"/>
      <c r="P861" s="2"/>
    </row>
    <row r="862" spans="1:16" ht="15.75" customHeight="1" x14ac:dyDescent="0.3">
      <c r="A862" s="2"/>
      <c r="B862" s="1"/>
      <c r="C862" s="2"/>
      <c r="E862" s="2"/>
      <c r="F862" s="104"/>
      <c r="G862" s="1"/>
      <c r="H862" s="5"/>
      <c r="I862" s="5"/>
      <c r="J862" s="5"/>
      <c r="K862" s="5"/>
      <c r="L862" s="5"/>
      <c r="M862" s="5"/>
      <c r="N862" s="5"/>
      <c r="O862" s="5"/>
      <c r="P862" s="2"/>
    </row>
    <row r="863" spans="1:16" ht="15.75" customHeight="1" x14ac:dyDescent="0.3">
      <c r="A863" s="2"/>
      <c r="B863" s="1"/>
      <c r="C863" s="2"/>
      <c r="E863" s="2"/>
      <c r="F863" s="104"/>
      <c r="G863" s="1"/>
      <c r="H863" s="5"/>
      <c r="I863" s="5"/>
      <c r="J863" s="5"/>
      <c r="K863" s="5"/>
      <c r="L863" s="5"/>
      <c r="M863" s="5"/>
      <c r="N863" s="5"/>
      <c r="O863" s="5"/>
      <c r="P863" s="2"/>
    </row>
    <row r="864" spans="1:16" ht="15.75" customHeight="1" x14ac:dyDescent="0.3">
      <c r="A864" s="2"/>
      <c r="B864" s="1"/>
      <c r="C864" s="2"/>
      <c r="E864" s="2"/>
      <c r="F864" s="104"/>
      <c r="G864" s="1"/>
      <c r="H864" s="5"/>
      <c r="I864" s="5"/>
      <c r="J864" s="5"/>
      <c r="K864" s="5"/>
      <c r="L864" s="5"/>
      <c r="M864" s="5"/>
      <c r="N864" s="5"/>
      <c r="O864" s="5"/>
      <c r="P864" s="2"/>
    </row>
    <row r="865" spans="1:16" ht="15.75" customHeight="1" x14ac:dyDescent="0.3">
      <c r="A865" s="2"/>
      <c r="B865" s="1"/>
      <c r="C865" s="2"/>
      <c r="E865" s="2"/>
      <c r="F865" s="104"/>
      <c r="G865" s="1"/>
      <c r="H865" s="5"/>
      <c r="I865" s="5"/>
      <c r="J865" s="5"/>
      <c r="K865" s="5"/>
      <c r="L865" s="5"/>
      <c r="M865" s="5"/>
      <c r="N865" s="5"/>
      <c r="O865" s="5"/>
      <c r="P865" s="2"/>
    </row>
    <row r="866" spans="1:16" ht="15.75" customHeight="1" x14ac:dyDescent="0.3">
      <c r="A866" s="2"/>
      <c r="B866" s="1"/>
      <c r="C866" s="2"/>
      <c r="E866" s="2"/>
      <c r="F866" s="104"/>
      <c r="G866" s="1"/>
      <c r="H866" s="5"/>
      <c r="I866" s="5"/>
      <c r="J866" s="5"/>
      <c r="K866" s="5"/>
      <c r="L866" s="5"/>
      <c r="M866" s="5"/>
      <c r="N866" s="5"/>
      <c r="O866" s="5"/>
      <c r="P866" s="2"/>
    </row>
    <row r="867" spans="1:16" ht="15.75" customHeight="1" x14ac:dyDescent="0.3">
      <c r="A867" s="2"/>
      <c r="B867" s="1"/>
      <c r="C867" s="2"/>
      <c r="E867" s="2"/>
      <c r="F867" s="104"/>
      <c r="G867" s="1"/>
      <c r="H867" s="5"/>
      <c r="I867" s="5"/>
      <c r="J867" s="5"/>
      <c r="K867" s="5"/>
      <c r="L867" s="5"/>
      <c r="M867" s="5"/>
      <c r="N867" s="5"/>
      <c r="O867" s="5"/>
      <c r="P867" s="2"/>
    </row>
    <row r="868" spans="1:16" ht="15.75" customHeight="1" x14ac:dyDescent="0.3">
      <c r="A868" s="2"/>
      <c r="B868" s="1"/>
      <c r="C868" s="2"/>
      <c r="E868" s="2"/>
      <c r="F868" s="104"/>
      <c r="G868" s="1"/>
      <c r="H868" s="5"/>
      <c r="I868" s="5"/>
      <c r="J868" s="5"/>
      <c r="K868" s="5"/>
      <c r="L868" s="5"/>
      <c r="M868" s="5"/>
      <c r="N868" s="5"/>
      <c r="O868" s="5"/>
      <c r="P868" s="2"/>
    </row>
    <row r="869" spans="1:16" ht="15.75" customHeight="1" x14ac:dyDescent="0.3">
      <c r="A869" s="2"/>
      <c r="B869" s="1"/>
      <c r="C869" s="2"/>
      <c r="E869" s="2"/>
      <c r="F869" s="104"/>
      <c r="G869" s="1"/>
      <c r="H869" s="5"/>
      <c r="I869" s="5"/>
      <c r="J869" s="5"/>
      <c r="K869" s="5"/>
      <c r="L869" s="5"/>
      <c r="M869" s="5"/>
      <c r="N869" s="5"/>
      <c r="O869" s="5"/>
      <c r="P869" s="2"/>
    </row>
    <row r="870" spans="1:16" ht="15.75" customHeight="1" x14ac:dyDescent="0.3">
      <c r="A870" s="2"/>
      <c r="B870" s="1"/>
      <c r="C870" s="2"/>
      <c r="E870" s="2"/>
      <c r="F870" s="104"/>
      <c r="G870" s="1"/>
      <c r="H870" s="5"/>
      <c r="I870" s="5"/>
      <c r="J870" s="5"/>
      <c r="K870" s="5"/>
      <c r="L870" s="5"/>
      <c r="M870" s="5"/>
      <c r="N870" s="5"/>
      <c r="O870" s="5"/>
      <c r="P870" s="2"/>
    </row>
    <row r="871" spans="1:16" ht="15.75" customHeight="1" x14ac:dyDescent="0.3">
      <c r="A871" s="2"/>
      <c r="B871" s="1"/>
      <c r="C871" s="2"/>
      <c r="E871" s="2"/>
      <c r="F871" s="104"/>
      <c r="G871" s="1"/>
      <c r="H871" s="5"/>
      <c r="I871" s="5"/>
      <c r="J871" s="5"/>
      <c r="K871" s="5"/>
      <c r="L871" s="5"/>
      <c r="M871" s="5"/>
      <c r="N871" s="5"/>
      <c r="O871" s="5"/>
      <c r="P871" s="2"/>
    </row>
    <row r="872" spans="1:16" ht="15.75" customHeight="1" x14ac:dyDescent="0.3">
      <c r="A872" s="2"/>
      <c r="B872" s="1"/>
      <c r="C872" s="2"/>
      <c r="E872" s="2"/>
      <c r="F872" s="104"/>
      <c r="G872" s="1"/>
      <c r="H872" s="5"/>
      <c r="I872" s="5"/>
      <c r="J872" s="5"/>
      <c r="K872" s="5"/>
      <c r="L872" s="5"/>
      <c r="M872" s="5"/>
      <c r="N872" s="5"/>
      <c r="O872" s="5"/>
      <c r="P872" s="2"/>
    </row>
    <row r="873" spans="1:16" ht="15.75" customHeight="1" x14ac:dyDescent="0.3">
      <c r="A873" s="2"/>
      <c r="B873" s="1"/>
      <c r="C873" s="2"/>
      <c r="E873" s="2"/>
      <c r="F873" s="104"/>
      <c r="G873" s="1"/>
      <c r="H873" s="5"/>
      <c r="I873" s="5"/>
      <c r="J873" s="5"/>
      <c r="K873" s="5"/>
      <c r="L873" s="5"/>
      <c r="M873" s="5"/>
      <c r="N873" s="5"/>
      <c r="O873" s="5"/>
      <c r="P873" s="2"/>
    </row>
    <row r="874" spans="1:16" ht="15.75" customHeight="1" x14ac:dyDescent="0.3">
      <c r="A874" s="2"/>
      <c r="B874" s="1"/>
      <c r="C874" s="2"/>
      <c r="E874" s="2"/>
      <c r="F874" s="104"/>
      <c r="G874" s="1"/>
      <c r="H874" s="5"/>
      <c r="I874" s="5"/>
      <c r="J874" s="5"/>
      <c r="K874" s="5"/>
      <c r="L874" s="5"/>
      <c r="M874" s="5"/>
      <c r="N874" s="5"/>
      <c r="O874" s="5"/>
      <c r="P874" s="2"/>
    </row>
    <row r="875" spans="1:16" ht="15.75" customHeight="1" x14ac:dyDescent="0.3">
      <c r="A875" s="2"/>
      <c r="B875" s="1"/>
      <c r="C875" s="2"/>
      <c r="E875" s="2"/>
      <c r="F875" s="104"/>
      <c r="G875" s="1"/>
      <c r="H875" s="5"/>
      <c r="I875" s="5"/>
      <c r="J875" s="5"/>
      <c r="K875" s="5"/>
      <c r="L875" s="5"/>
      <c r="M875" s="5"/>
      <c r="N875" s="5"/>
      <c r="O875" s="5"/>
      <c r="P875" s="2"/>
    </row>
    <row r="876" spans="1:16" ht="15.75" customHeight="1" x14ac:dyDescent="0.3">
      <c r="A876" s="2"/>
      <c r="B876" s="1"/>
      <c r="C876" s="2"/>
      <c r="E876" s="2"/>
      <c r="F876" s="104"/>
      <c r="G876" s="1"/>
      <c r="H876" s="5"/>
      <c r="I876" s="5"/>
      <c r="J876" s="5"/>
      <c r="K876" s="5"/>
      <c r="L876" s="5"/>
      <c r="M876" s="5"/>
      <c r="N876" s="5"/>
      <c r="O876" s="5"/>
      <c r="P876" s="2"/>
    </row>
    <row r="877" spans="1:16" ht="15.75" customHeight="1" x14ac:dyDescent="0.3">
      <c r="A877" s="2"/>
      <c r="B877" s="1"/>
      <c r="C877" s="2"/>
      <c r="E877" s="2"/>
      <c r="F877" s="104"/>
      <c r="G877" s="1"/>
      <c r="H877" s="5"/>
      <c r="I877" s="5"/>
      <c r="J877" s="5"/>
      <c r="K877" s="5"/>
      <c r="L877" s="5"/>
      <c r="M877" s="5"/>
      <c r="N877" s="5"/>
      <c r="O877" s="5"/>
      <c r="P877" s="2"/>
    </row>
    <row r="878" spans="1:16" ht="15.75" customHeight="1" x14ac:dyDescent="0.3">
      <c r="A878" s="2"/>
      <c r="B878" s="1"/>
      <c r="C878" s="2"/>
      <c r="E878" s="2"/>
      <c r="F878" s="104"/>
      <c r="G878" s="1"/>
      <c r="H878" s="5"/>
      <c r="I878" s="5"/>
      <c r="J878" s="5"/>
      <c r="K878" s="5"/>
      <c r="L878" s="5"/>
      <c r="M878" s="5"/>
      <c r="N878" s="5"/>
      <c r="O878" s="5"/>
      <c r="P878" s="2"/>
    </row>
    <row r="879" spans="1:16" ht="15.75" customHeight="1" x14ac:dyDescent="0.3">
      <c r="A879" s="2"/>
      <c r="B879" s="1"/>
      <c r="C879" s="2"/>
      <c r="E879" s="2"/>
      <c r="F879" s="104"/>
      <c r="G879" s="1"/>
      <c r="H879" s="5"/>
      <c r="I879" s="5"/>
      <c r="J879" s="5"/>
      <c r="K879" s="5"/>
      <c r="L879" s="5"/>
      <c r="M879" s="5"/>
      <c r="N879" s="5"/>
      <c r="O879" s="5"/>
      <c r="P879" s="2"/>
    </row>
    <row r="880" spans="1:16" ht="15.75" customHeight="1" x14ac:dyDescent="0.3">
      <c r="A880" s="2"/>
      <c r="B880" s="1"/>
      <c r="C880" s="2"/>
      <c r="E880" s="2"/>
      <c r="F880" s="104"/>
      <c r="G880" s="1"/>
      <c r="H880" s="5"/>
      <c r="I880" s="5"/>
      <c r="J880" s="5"/>
      <c r="K880" s="5"/>
      <c r="L880" s="5"/>
      <c r="M880" s="5"/>
      <c r="N880" s="5"/>
      <c r="O880" s="5"/>
      <c r="P880" s="2"/>
    </row>
    <row r="881" spans="1:16" ht="15.75" customHeight="1" x14ac:dyDescent="0.3">
      <c r="A881" s="2"/>
      <c r="B881" s="1"/>
      <c r="C881" s="2"/>
      <c r="E881" s="2"/>
      <c r="F881" s="104"/>
      <c r="G881" s="1"/>
      <c r="H881" s="5"/>
      <c r="I881" s="5"/>
      <c r="J881" s="5"/>
      <c r="K881" s="5"/>
      <c r="L881" s="5"/>
      <c r="M881" s="5"/>
      <c r="N881" s="5"/>
      <c r="O881" s="5"/>
      <c r="P881" s="2"/>
    </row>
    <row r="882" spans="1:16" ht="15.75" customHeight="1" x14ac:dyDescent="0.3">
      <c r="A882" s="2"/>
      <c r="B882" s="1"/>
      <c r="C882" s="2"/>
      <c r="E882" s="2"/>
      <c r="F882" s="104"/>
      <c r="G882" s="1"/>
      <c r="H882" s="5"/>
      <c r="I882" s="5"/>
      <c r="J882" s="5"/>
      <c r="K882" s="5"/>
      <c r="L882" s="5"/>
      <c r="M882" s="5"/>
      <c r="N882" s="5"/>
      <c r="O882" s="5"/>
      <c r="P882" s="2"/>
    </row>
    <row r="883" spans="1:16" ht="15.75" customHeight="1" x14ac:dyDescent="0.3">
      <c r="A883" s="2"/>
      <c r="B883" s="1"/>
      <c r="C883" s="2"/>
      <c r="E883" s="2"/>
      <c r="F883" s="104"/>
      <c r="G883" s="1"/>
      <c r="H883" s="5"/>
      <c r="I883" s="5"/>
      <c r="J883" s="5"/>
      <c r="K883" s="5"/>
      <c r="L883" s="5"/>
      <c r="M883" s="5"/>
      <c r="N883" s="5"/>
      <c r="O883" s="5"/>
      <c r="P883" s="2"/>
    </row>
    <row r="884" spans="1:16" ht="15.75" customHeight="1" x14ac:dyDescent="0.3">
      <c r="A884" s="2"/>
      <c r="B884" s="1"/>
      <c r="C884" s="2"/>
      <c r="E884" s="2"/>
      <c r="F884" s="104"/>
      <c r="G884" s="1"/>
      <c r="H884" s="5"/>
      <c r="I884" s="5"/>
      <c r="J884" s="5"/>
      <c r="K884" s="5"/>
      <c r="L884" s="5"/>
      <c r="M884" s="5"/>
      <c r="N884" s="5"/>
      <c r="O884" s="5"/>
      <c r="P884" s="2"/>
    </row>
    <row r="885" spans="1:16" ht="15.75" customHeight="1" x14ac:dyDescent="0.3">
      <c r="A885" s="2"/>
      <c r="B885" s="1"/>
      <c r="C885" s="2"/>
      <c r="E885" s="2"/>
      <c r="F885" s="104"/>
      <c r="G885" s="1"/>
      <c r="H885" s="5"/>
      <c r="I885" s="5"/>
      <c r="J885" s="5"/>
      <c r="K885" s="5"/>
      <c r="L885" s="5"/>
      <c r="M885" s="5"/>
      <c r="N885" s="5"/>
      <c r="O885" s="5"/>
      <c r="P885" s="2"/>
    </row>
    <row r="886" spans="1:16" ht="15.75" customHeight="1" x14ac:dyDescent="0.3">
      <c r="A886" s="2"/>
      <c r="B886" s="1"/>
      <c r="C886" s="2"/>
      <c r="E886" s="2"/>
      <c r="F886" s="104"/>
      <c r="G886" s="1"/>
      <c r="H886" s="5"/>
      <c r="I886" s="5"/>
      <c r="J886" s="5"/>
      <c r="K886" s="5"/>
      <c r="L886" s="5"/>
      <c r="M886" s="5"/>
      <c r="N886" s="5"/>
      <c r="O886" s="5"/>
      <c r="P886" s="2"/>
    </row>
    <row r="887" spans="1:16" ht="15.75" customHeight="1" x14ac:dyDescent="0.3">
      <c r="A887" s="2"/>
      <c r="B887" s="1"/>
      <c r="C887" s="2"/>
      <c r="E887" s="2"/>
      <c r="F887" s="104"/>
      <c r="G887" s="1"/>
      <c r="H887" s="5"/>
      <c r="I887" s="5"/>
      <c r="J887" s="5"/>
      <c r="K887" s="5"/>
      <c r="L887" s="5"/>
      <c r="M887" s="5"/>
      <c r="N887" s="5"/>
      <c r="O887" s="5"/>
      <c r="P887" s="2"/>
    </row>
    <row r="888" spans="1:16" ht="15.75" customHeight="1" x14ac:dyDescent="0.3">
      <c r="A888" s="2"/>
      <c r="B888" s="1"/>
      <c r="C888" s="2"/>
      <c r="E888" s="2"/>
      <c r="F888" s="104"/>
      <c r="G888" s="1"/>
      <c r="H888" s="5"/>
      <c r="I888" s="5"/>
      <c r="J888" s="5"/>
      <c r="K888" s="5"/>
      <c r="L888" s="5"/>
      <c r="M888" s="5"/>
      <c r="N888" s="5"/>
      <c r="O888" s="5"/>
      <c r="P888" s="2"/>
    </row>
    <row r="889" spans="1:16" ht="15.75" customHeight="1" x14ac:dyDescent="0.3">
      <c r="A889" s="2"/>
      <c r="B889" s="1"/>
      <c r="C889" s="2"/>
      <c r="E889" s="2"/>
      <c r="F889" s="104"/>
      <c r="G889" s="1"/>
      <c r="H889" s="5"/>
      <c r="I889" s="5"/>
      <c r="J889" s="5"/>
      <c r="K889" s="5"/>
      <c r="L889" s="5"/>
      <c r="M889" s="5"/>
      <c r="N889" s="5"/>
      <c r="O889" s="5"/>
      <c r="P889" s="2"/>
    </row>
    <row r="890" spans="1:16" ht="15.75" customHeight="1" x14ac:dyDescent="0.3">
      <c r="A890" s="2"/>
      <c r="B890" s="1"/>
      <c r="C890" s="2"/>
      <c r="E890" s="2"/>
      <c r="F890" s="104"/>
      <c r="G890" s="1"/>
      <c r="H890" s="5"/>
      <c r="I890" s="5"/>
      <c r="J890" s="5"/>
      <c r="K890" s="5"/>
      <c r="L890" s="5"/>
      <c r="M890" s="5"/>
      <c r="N890" s="5"/>
      <c r="O890" s="5"/>
      <c r="P890" s="2"/>
    </row>
    <row r="891" spans="1:16" ht="15.75" customHeight="1" x14ac:dyDescent="0.3">
      <c r="A891" s="2"/>
      <c r="B891" s="1"/>
      <c r="C891" s="2"/>
      <c r="E891" s="2"/>
      <c r="F891" s="104"/>
      <c r="G891" s="1"/>
      <c r="H891" s="5"/>
      <c r="I891" s="5"/>
      <c r="J891" s="5"/>
      <c r="K891" s="5"/>
      <c r="L891" s="5"/>
      <c r="M891" s="5"/>
      <c r="N891" s="5"/>
      <c r="O891" s="5"/>
      <c r="P891" s="2"/>
    </row>
    <row r="892" spans="1:16" ht="15.75" customHeight="1" x14ac:dyDescent="0.3">
      <c r="A892" s="2"/>
      <c r="B892" s="1"/>
      <c r="C892" s="2"/>
      <c r="E892" s="2"/>
      <c r="F892" s="104"/>
      <c r="G892" s="1"/>
      <c r="H892" s="5"/>
      <c r="I892" s="5"/>
      <c r="J892" s="5"/>
      <c r="K892" s="5"/>
      <c r="L892" s="5"/>
      <c r="M892" s="5"/>
      <c r="N892" s="5"/>
      <c r="O892" s="5"/>
      <c r="P892" s="2"/>
    </row>
    <row r="893" spans="1:16" ht="15.75" customHeight="1" x14ac:dyDescent="0.3">
      <c r="A893" s="2"/>
      <c r="B893" s="1"/>
      <c r="C893" s="2"/>
      <c r="E893" s="2"/>
      <c r="F893" s="104"/>
      <c r="G893" s="1"/>
      <c r="H893" s="5"/>
      <c r="I893" s="5"/>
      <c r="J893" s="5"/>
      <c r="K893" s="5"/>
      <c r="L893" s="5"/>
      <c r="M893" s="5"/>
      <c r="N893" s="5"/>
      <c r="O893" s="5"/>
      <c r="P893" s="2"/>
    </row>
    <row r="894" spans="1:16" ht="15.75" customHeight="1" x14ac:dyDescent="0.3">
      <c r="A894" s="2"/>
      <c r="B894" s="1"/>
      <c r="C894" s="2"/>
      <c r="E894" s="2"/>
      <c r="F894" s="104"/>
      <c r="G894" s="1"/>
      <c r="H894" s="5"/>
      <c r="I894" s="5"/>
      <c r="J894" s="5"/>
      <c r="K894" s="5"/>
      <c r="L894" s="5"/>
      <c r="M894" s="5"/>
      <c r="N894" s="5"/>
      <c r="O894" s="5"/>
      <c r="P894" s="2"/>
    </row>
    <row r="895" spans="1:16" ht="15.75" customHeight="1" x14ac:dyDescent="0.3">
      <c r="A895" s="2"/>
      <c r="B895" s="1"/>
      <c r="C895" s="2"/>
      <c r="E895" s="2"/>
      <c r="F895" s="104"/>
      <c r="G895" s="1"/>
      <c r="H895" s="5"/>
      <c r="I895" s="5"/>
      <c r="J895" s="5"/>
      <c r="K895" s="5"/>
      <c r="L895" s="5"/>
      <c r="M895" s="5"/>
      <c r="N895" s="5"/>
      <c r="O895" s="5"/>
      <c r="P895" s="2"/>
    </row>
    <row r="896" spans="1:16" ht="15.75" customHeight="1" x14ac:dyDescent="0.3">
      <c r="A896" s="2"/>
      <c r="B896" s="1"/>
      <c r="C896" s="2"/>
      <c r="E896" s="2"/>
      <c r="F896" s="104"/>
      <c r="G896" s="1"/>
      <c r="H896" s="5"/>
      <c r="I896" s="5"/>
      <c r="J896" s="5"/>
      <c r="K896" s="5"/>
      <c r="L896" s="5"/>
      <c r="M896" s="5"/>
      <c r="N896" s="5"/>
      <c r="O896" s="5"/>
      <c r="P896" s="2"/>
    </row>
    <row r="897" spans="1:16" ht="15.75" customHeight="1" x14ac:dyDescent="0.3">
      <c r="A897" s="2"/>
      <c r="B897" s="1"/>
      <c r="C897" s="2"/>
      <c r="E897" s="2"/>
      <c r="F897" s="104"/>
      <c r="G897" s="1"/>
      <c r="H897" s="5"/>
      <c r="I897" s="5"/>
      <c r="J897" s="5"/>
      <c r="K897" s="5"/>
      <c r="L897" s="5"/>
      <c r="M897" s="5"/>
      <c r="N897" s="5"/>
      <c r="O897" s="5"/>
      <c r="P897" s="2"/>
    </row>
    <row r="898" spans="1:16" ht="15.75" customHeight="1" x14ac:dyDescent="0.3">
      <c r="A898" s="2"/>
      <c r="B898" s="1"/>
      <c r="C898" s="2"/>
      <c r="E898" s="2"/>
      <c r="F898" s="104"/>
      <c r="G898" s="1"/>
      <c r="H898" s="5"/>
      <c r="I898" s="5"/>
      <c r="J898" s="5"/>
      <c r="K898" s="5"/>
      <c r="L898" s="5"/>
      <c r="M898" s="5"/>
      <c r="N898" s="5"/>
      <c r="O898" s="5"/>
      <c r="P898" s="2"/>
    </row>
    <row r="899" spans="1:16" ht="15.75" customHeight="1" x14ac:dyDescent="0.3">
      <c r="A899" s="2"/>
      <c r="B899" s="1"/>
      <c r="C899" s="2"/>
      <c r="E899" s="2"/>
      <c r="F899" s="104"/>
      <c r="G899" s="1"/>
      <c r="H899" s="5"/>
      <c r="I899" s="5"/>
      <c r="J899" s="5"/>
      <c r="K899" s="5"/>
      <c r="L899" s="5"/>
      <c r="M899" s="5"/>
      <c r="N899" s="5"/>
      <c r="O899" s="5"/>
      <c r="P899" s="2"/>
    </row>
    <row r="900" spans="1:16" ht="15.75" customHeight="1" x14ac:dyDescent="0.3">
      <c r="A900" s="2"/>
      <c r="B900" s="1"/>
      <c r="C900" s="2"/>
      <c r="E900" s="2"/>
      <c r="F900" s="104"/>
      <c r="G900" s="1"/>
      <c r="H900" s="5"/>
      <c r="I900" s="5"/>
      <c r="J900" s="5"/>
      <c r="K900" s="5"/>
      <c r="L900" s="5"/>
      <c r="M900" s="5"/>
      <c r="N900" s="5"/>
      <c r="O900" s="5"/>
      <c r="P900" s="2"/>
    </row>
    <row r="901" spans="1:16" ht="15.75" customHeight="1" x14ac:dyDescent="0.3">
      <c r="A901" s="2"/>
      <c r="B901" s="1"/>
      <c r="C901" s="2"/>
      <c r="E901" s="2"/>
      <c r="F901" s="104"/>
      <c r="G901" s="1"/>
      <c r="H901" s="5"/>
      <c r="I901" s="5"/>
      <c r="J901" s="5"/>
      <c r="K901" s="5"/>
      <c r="L901" s="5"/>
      <c r="M901" s="5"/>
      <c r="N901" s="5"/>
      <c r="O901" s="5"/>
      <c r="P901" s="2"/>
    </row>
    <row r="902" spans="1:16" ht="15.75" customHeight="1" x14ac:dyDescent="0.3">
      <c r="A902" s="2"/>
      <c r="B902" s="1"/>
      <c r="C902" s="2"/>
      <c r="E902" s="2"/>
      <c r="F902" s="104"/>
      <c r="G902" s="1"/>
      <c r="H902" s="5"/>
      <c r="I902" s="5"/>
      <c r="J902" s="5"/>
      <c r="K902" s="5"/>
      <c r="L902" s="5"/>
      <c r="M902" s="5"/>
      <c r="N902" s="5"/>
      <c r="O902" s="5"/>
      <c r="P902" s="2"/>
    </row>
    <row r="903" spans="1:16" ht="15.75" customHeight="1" x14ac:dyDescent="0.3">
      <c r="A903" s="2"/>
      <c r="B903" s="1"/>
      <c r="C903" s="2"/>
      <c r="E903" s="2"/>
      <c r="F903" s="104"/>
      <c r="G903" s="1"/>
      <c r="H903" s="5"/>
      <c r="I903" s="5"/>
      <c r="J903" s="5"/>
      <c r="K903" s="5"/>
      <c r="L903" s="5"/>
      <c r="M903" s="5"/>
      <c r="N903" s="5"/>
      <c r="O903" s="5"/>
      <c r="P903" s="2"/>
    </row>
    <row r="904" spans="1:16" ht="15.75" customHeight="1" x14ac:dyDescent="0.3">
      <c r="A904" s="2"/>
      <c r="B904" s="1"/>
      <c r="C904" s="2"/>
      <c r="E904" s="2"/>
      <c r="F904" s="104"/>
      <c r="G904" s="1"/>
      <c r="H904" s="5"/>
      <c r="I904" s="5"/>
      <c r="J904" s="5"/>
      <c r="K904" s="5"/>
      <c r="L904" s="5"/>
      <c r="M904" s="5"/>
      <c r="N904" s="5"/>
      <c r="O904" s="5"/>
      <c r="P904" s="2"/>
    </row>
    <row r="905" spans="1:16" ht="15.75" customHeight="1" x14ac:dyDescent="0.3">
      <c r="A905" s="2"/>
      <c r="B905" s="1"/>
      <c r="C905" s="2"/>
      <c r="E905" s="2"/>
      <c r="F905" s="104"/>
      <c r="G905" s="1"/>
      <c r="H905" s="5"/>
      <c r="I905" s="5"/>
      <c r="J905" s="5"/>
      <c r="K905" s="5"/>
      <c r="L905" s="5"/>
      <c r="M905" s="5"/>
      <c r="N905" s="5"/>
      <c r="O905" s="5"/>
      <c r="P905" s="2"/>
    </row>
    <row r="906" spans="1:16" ht="15.75" customHeight="1" x14ac:dyDescent="0.3">
      <c r="A906" s="2"/>
      <c r="B906" s="1"/>
      <c r="C906" s="2"/>
      <c r="E906" s="2"/>
      <c r="F906" s="104"/>
      <c r="G906" s="1"/>
      <c r="H906" s="5"/>
      <c r="I906" s="5"/>
      <c r="J906" s="5"/>
      <c r="K906" s="5"/>
      <c r="L906" s="5"/>
      <c r="M906" s="5"/>
      <c r="N906" s="5"/>
      <c r="O906" s="5"/>
      <c r="P906" s="2"/>
    </row>
    <row r="907" spans="1:16" ht="15.75" customHeight="1" x14ac:dyDescent="0.3">
      <c r="A907" s="2"/>
      <c r="B907" s="1"/>
      <c r="C907" s="2"/>
      <c r="E907" s="2"/>
      <c r="F907" s="104"/>
      <c r="G907" s="1"/>
      <c r="H907" s="5"/>
      <c r="I907" s="5"/>
      <c r="J907" s="5"/>
      <c r="K907" s="5"/>
      <c r="L907" s="5"/>
      <c r="M907" s="5"/>
      <c r="N907" s="5"/>
      <c r="O907" s="5"/>
      <c r="P907" s="2"/>
    </row>
    <row r="908" spans="1:16" ht="15.75" customHeight="1" x14ac:dyDescent="0.3">
      <c r="A908" s="2"/>
      <c r="B908" s="1"/>
      <c r="C908" s="2"/>
      <c r="E908" s="2"/>
      <c r="F908" s="104"/>
      <c r="G908" s="1"/>
      <c r="H908" s="5"/>
      <c r="I908" s="5"/>
      <c r="J908" s="5"/>
      <c r="K908" s="5"/>
      <c r="L908" s="5"/>
      <c r="M908" s="5"/>
      <c r="N908" s="5"/>
      <c r="O908" s="5"/>
      <c r="P908" s="2"/>
    </row>
    <row r="909" spans="1:16" ht="15.75" customHeight="1" x14ac:dyDescent="0.3">
      <c r="A909" s="2"/>
      <c r="B909" s="1"/>
      <c r="C909" s="2"/>
      <c r="E909" s="2"/>
      <c r="F909" s="104"/>
      <c r="G909" s="1"/>
      <c r="H909" s="5"/>
      <c r="I909" s="5"/>
      <c r="J909" s="5"/>
      <c r="K909" s="5"/>
      <c r="L909" s="5"/>
      <c r="M909" s="5"/>
      <c r="N909" s="5"/>
      <c r="O909" s="5"/>
      <c r="P909" s="2"/>
    </row>
    <row r="910" spans="1:16" ht="15.75" customHeight="1" x14ac:dyDescent="0.3">
      <c r="A910" s="2"/>
      <c r="B910" s="1"/>
      <c r="C910" s="2"/>
      <c r="E910" s="2"/>
      <c r="F910" s="104"/>
      <c r="G910" s="1"/>
      <c r="H910" s="5"/>
      <c r="I910" s="5"/>
      <c r="J910" s="5"/>
      <c r="K910" s="5"/>
      <c r="L910" s="5"/>
      <c r="M910" s="5"/>
      <c r="N910" s="5"/>
      <c r="O910" s="5"/>
      <c r="P910" s="2"/>
    </row>
    <row r="911" spans="1:16" ht="15.75" customHeight="1" x14ac:dyDescent="0.3">
      <c r="A911" s="2"/>
      <c r="B911" s="1"/>
      <c r="C911" s="2"/>
      <c r="E911" s="2"/>
      <c r="F911" s="104"/>
      <c r="G911" s="1"/>
      <c r="H911" s="5"/>
      <c r="I911" s="5"/>
      <c r="J911" s="5"/>
      <c r="K911" s="5"/>
      <c r="L911" s="5"/>
      <c r="M911" s="5"/>
      <c r="N911" s="5"/>
      <c r="O911" s="5"/>
      <c r="P911" s="2"/>
    </row>
    <row r="912" spans="1:16" ht="15.75" customHeight="1" x14ac:dyDescent="0.3">
      <c r="A912" s="2"/>
      <c r="B912" s="1"/>
      <c r="C912" s="2"/>
      <c r="E912" s="2"/>
      <c r="F912" s="104"/>
      <c r="G912" s="1"/>
      <c r="H912" s="5"/>
      <c r="I912" s="5"/>
      <c r="J912" s="5"/>
      <c r="K912" s="5"/>
      <c r="L912" s="5"/>
      <c r="M912" s="5"/>
      <c r="N912" s="5"/>
      <c r="O912" s="5"/>
      <c r="P912" s="2"/>
    </row>
    <row r="913" spans="1:16" ht="15.75" customHeight="1" x14ac:dyDescent="0.3">
      <c r="A913" s="2"/>
      <c r="B913" s="1"/>
      <c r="C913" s="2"/>
      <c r="E913" s="2"/>
      <c r="F913" s="104"/>
      <c r="G913" s="1"/>
      <c r="H913" s="5"/>
      <c r="I913" s="5"/>
      <c r="J913" s="5"/>
      <c r="K913" s="5"/>
      <c r="L913" s="5"/>
      <c r="M913" s="5"/>
      <c r="N913" s="5"/>
      <c r="O913" s="5"/>
      <c r="P913" s="2"/>
    </row>
    <row r="914" spans="1:16" ht="15.75" customHeight="1" x14ac:dyDescent="0.3">
      <c r="A914" s="2"/>
      <c r="B914" s="1"/>
      <c r="C914" s="2"/>
      <c r="E914" s="2"/>
      <c r="F914" s="104"/>
      <c r="G914" s="1"/>
      <c r="H914" s="5"/>
      <c r="I914" s="5"/>
      <c r="J914" s="5"/>
      <c r="K914" s="5"/>
      <c r="L914" s="5"/>
      <c r="M914" s="5"/>
      <c r="N914" s="5"/>
      <c r="O914" s="5"/>
      <c r="P914" s="2"/>
    </row>
    <row r="915" spans="1:16" ht="15.75" customHeight="1" x14ac:dyDescent="0.3">
      <c r="A915" s="2"/>
      <c r="B915" s="1"/>
      <c r="C915" s="2"/>
      <c r="E915" s="2"/>
      <c r="F915" s="104"/>
      <c r="G915" s="1"/>
      <c r="H915" s="5"/>
      <c r="I915" s="5"/>
      <c r="J915" s="5"/>
      <c r="K915" s="5"/>
      <c r="L915" s="5"/>
      <c r="M915" s="5"/>
      <c r="N915" s="5"/>
      <c r="O915" s="5"/>
      <c r="P915" s="2"/>
    </row>
    <row r="916" spans="1:16" ht="15.75" customHeight="1" x14ac:dyDescent="0.3">
      <c r="A916" s="2"/>
      <c r="B916" s="1"/>
      <c r="C916" s="2"/>
      <c r="E916" s="2"/>
      <c r="F916" s="104"/>
      <c r="G916" s="1"/>
      <c r="H916" s="5"/>
      <c r="I916" s="5"/>
      <c r="J916" s="5"/>
      <c r="K916" s="5"/>
      <c r="L916" s="5"/>
      <c r="M916" s="5"/>
      <c r="N916" s="5"/>
      <c r="O916" s="5"/>
      <c r="P916" s="2"/>
    </row>
    <row r="917" spans="1:16" ht="15.75" customHeight="1" x14ac:dyDescent="0.3">
      <c r="A917" s="2"/>
      <c r="B917" s="1"/>
      <c r="C917" s="2"/>
      <c r="E917" s="2"/>
      <c r="F917" s="104"/>
      <c r="G917" s="1"/>
      <c r="H917" s="5"/>
      <c r="I917" s="5"/>
      <c r="J917" s="5"/>
      <c r="K917" s="5"/>
      <c r="L917" s="5"/>
      <c r="M917" s="5"/>
      <c r="N917" s="5"/>
      <c r="O917" s="5"/>
      <c r="P917" s="2"/>
    </row>
    <row r="918" spans="1:16" ht="15.75" customHeight="1" x14ac:dyDescent="0.3">
      <c r="A918" s="2"/>
      <c r="B918" s="1"/>
      <c r="C918" s="2"/>
      <c r="E918" s="2"/>
      <c r="F918" s="104"/>
      <c r="G918" s="1"/>
      <c r="H918" s="5"/>
      <c r="I918" s="5"/>
      <c r="J918" s="5"/>
      <c r="K918" s="5"/>
      <c r="L918" s="5"/>
      <c r="M918" s="5"/>
      <c r="N918" s="5"/>
      <c r="O918" s="5"/>
      <c r="P918" s="2"/>
    </row>
    <row r="919" spans="1:16" ht="15.75" customHeight="1" x14ac:dyDescent="0.3">
      <c r="A919" s="2"/>
      <c r="B919" s="1"/>
      <c r="C919" s="2"/>
      <c r="E919" s="2"/>
      <c r="F919" s="104"/>
      <c r="G919" s="1"/>
      <c r="H919" s="5"/>
      <c r="I919" s="5"/>
      <c r="J919" s="5"/>
      <c r="K919" s="5"/>
      <c r="L919" s="5"/>
      <c r="M919" s="5"/>
      <c r="N919" s="5"/>
      <c r="O919" s="5"/>
      <c r="P919" s="2"/>
    </row>
    <row r="920" spans="1:16" ht="15.75" customHeight="1" x14ac:dyDescent="0.3">
      <c r="A920" s="2"/>
      <c r="B920" s="1"/>
      <c r="C920" s="2"/>
      <c r="E920" s="2"/>
      <c r="F920" s="104"/>
      <c r="G920" s="1"/>
      <c r="H920" s="5"/>
      <c r="I920" s="5"/>
      <c r="J920" s="5"/>
      <c r="K920" s="5"/>
      <c r="L920" s="5"/>
      <c r="M920" s="5"/>
      <c r="N920" s="5"/>
      <c r="O920" s="5"/>
      <c r="P920" s="2"/>
    </row>
    <row r="921" spans="1:16" ht="15.75" customHeight="1" x14ac:dyDescent="0.3">
      <c r="A921" s="2"/>
      <c r="B921" s="1"/>
      <c r="C921" s="2"/>
      <c r="E921" s="2"/>
      <c r="F921" s="104"/>
      <c r="G921" s="1"/>
      <c r="H921" s="5"/>
      <c r="I921" s="5"/>
      <c r="J921" s="5"/>
      <c r="K921" s="5"/>
      <c r="L921" s="5"/>
      <c r="M921" s="5"/>
      <c r="N921" s="5"/>
      <c r="O921" s="5"/>
      <c r="P921" s="2"/>
    </row>
    <row r="922" spans="1:16" ht="15.75" customHeight="1" x14ac:dyDescent="0.3">
      <c r="A922" s="2"/>
      <c r="B922" s="1"/>
      <c r="C922" s="2"/>
      <c r="E922" s="2"/>
      <c r="F922" s="104"/>
      <c r="G922" s="1"/>
      <c r="H922" s="5"/>
      <c r="I922" s="5"/>
      <c r="J922" s="5"/>
      <c r="K922" s="5"/>
      <c r="L922" s="5"/>
      <c r="M922" s="5"/>
      <c r="N922" s="5"/>
      <c r="O922" s="5"/>
      <c r="P922" s="2"/>
    </row>
    <row r="923" spans="1:16" ht="15.75" customHeight="1" x14ac:dyDescent="0.3">
      <c r="A923" s="2"/>
      <c r="B923" s="1"/>
      <c r="C923" s="2"/>
      <c r="E923" s="2"/>
      <c r="F923" s="104"/>
      <c r="G923" s="1"/>
      <c r="H923" s="5"/>
      <c r="I923" s="5"/>
      <c r="J923" s="5"/>
      <c r="K923" s="5"/>
      <c r="L923" s="5"/>
      <c r="M923" s="5"/>
      <c r="N923" s="5"/>
      <c r="O923" s="5"/>
      <c r="P923" s="2"/>
    </row>
    <row r="924" spans="1:16" ht="15.75" customHeight="1" x14ac:dyDescent="0.3">
      <c r="A924" s="2"/>
      <c r="B924" s="1"/>
      <c r="C924" s="2"/>
      <c r="E924" s="2"/>
      <c r="F924" s="104"/>
      <c r="G924" s="1"/>
      <c r="H924" s="5"/>
      <c r="I924" s="5"/>
      <c r="J924" s="5"/>
      <c r="K924" s="5"/>
      <c r="L924" s="5"/>
      <c r="M924" s="5"/>
      <c r="N924" s="5"/>
      <c r="O924" s="5"/>
      <c r="P924" s="2"/>
    </row>
    <row r="925" spans="1:16" ht="15.75" customHeight="1" x14ac:dyDescent="0.3">
      <c r="A925" s="2"/>
      <c r="B925" s="1"/>
      <c r="C925" s="2"/>
      <c r="E925" s="2"/>
      <c r="F925" s="104"/>
      <c r="G925" s="1"/>
      <c r="H925" s="5"/>
      <c r="I925" s="5"/>
      <c r="J925" s="5"/>
      <c r="K925" s="5"/>
      <c r="L925" s="5"/>
      <c r="M925" s="5"/>
      <c r="N925" s="5"/>
      <c r="O925" s="5"/>
      <c r="P925" s="2"/>
    </row>
    <row r="926" spans="1:16" ht="15.75" customHeight="1" x14ac:dyDescent="0.3">
      <c r="A926" s="2"/>
      <c r="B926" s="1"/>
      <c r="C926" s="2"/>
      <c r="E926" s="2"/>
      <c r="F926" s="104"/>
      <c r="G926" s="1"/>
      <c r="H926" s="5"/>
      <c r="I926" s="5"/>
      <c r="J926" s="5"/>
      <c r="K926" s="5"/>
      <c r="L926" s="5"/>
      <c r="M926" s="5"/>
      <c r="N926" s="5"/>
      <c r="O926" s="5"/>
      <c r="P926" s="2"/>
    </row>
    <row r="927" spans="1:16" ht="15.75" customHeight="1" x14ac:dyDescent="0.3">
      <c r="A927" s="2"/>
      <c r="B927" s="1"/>
      <c r="C927" s="2"/>
      <c r="E927" s="2"/>
      <c r="F927" s="104"/>
      <c r="G927" s="1"/>
      <c r="H927" s="5"/>
      <c r="I927" s="5"/>
      <c r="J927" s="5"/>
      <c r="K927" s="5"/>
      <c r="L927" s="5"/>
      <c r="M927" s="5"/>
      <c r="N927" s="5"/>
      <c r="O927" s="5"/>
      <c r="P927" s="2"/>
    </row>
    <row r="928" spans="1:16" ht="15.75" customHeight="1" x14ac:dyDescent="0.3">
      <c r="A928" s="2"/>
      <c r="B928" s="1"/>
      <c r="C928" s="2"/>
      <c r="E928" s="2"/>
      <c r="F928" s="104"/>
      <c r="G928" s="1"/>
      <c r="H928" s="5"/>
      <c r="I928" s="5"/>
      <c r="J928" s="5"/>
      <c r="K928" s="5"/>
      <c r="L928" s="5"/>
      <c r="M928" s="5"/>
      <c r="N928" s="5"/>
      <c r="O928" s="5"/>
      <c r="P928" s="2"/>
    </row>
    <row r="929" spans="1:16" ht="15.75" customHeight="1" x14ac:dyDescent="0.3">
      <c r="A929" s="2"/>
      <c r="B929" s="1"/>
      <c r="C929" s="2"/>
      <c r="E929" s="2"/>
      <c r="F929" s="104"/>
      <c r="G929" s="1"/>
      <c r="H929" s="5"/>
      <c r="I929" s="5"/>
      <c r="J929" s="5"/>
      <c r="K929" s="5"/>
      <c r="L929" s="5"/>
      <c r="M929" s="5"/>
      <c r="N929" s="5"/>
      <c r="O929" s="5"/>
      <c r="P929" s="2"/>
    </row>
    <row r="930" spans="1:16" ht="15.75" customHeight="1" x14ac:dyDescent="0.3">
      <c r="A930" s="2"/>
      <c r="B930" s="1"/>
      <c r="C930" s="2"/>
      <c r="E930" s="2"/>
      <c r="F930" s="104"/>
      <c r="G930" s="1"/>
      <c r="H930" s="5"/>
      <c r="I930" s="5"/>
      <c r="J930" s="5"/>
      <c r="K930" s="5"/>
      <c r="L930" s="5"/>
      <c r="M930" s="5"/>
      <c r="N930" s="5"/>
      <c r="O930" s="5"/>
      <c r="P930" s="2"/>
    </row>
    <row r="931" spans="1:16" ht="15.75" customHeight="1" x14ac:dyDescent="0.3">
      <c r="A931" s="2"/>
      <c r="B931" s="1"/>
      <c r="C931" s="2"/>
      <c r="E931" s="2"/>
      <c r="F931" s="104"/>
      <c r="G931" s="1"/>
      <c r="H931" s="5"/>
      <c r="I931" s="5"/>
      <c r="J931" s="5"/>
      <c r="K931" s="5"/>
      <c r="L931" s="5"/>
      <c r="M931" s="5"/>
      <c r="N931" s="5"/>
      <c r="O931" s="5"/>
      <c r="P931" s="2"/>
    </row>
    <row r="932" spans="1:16" ht="15.75" customHeight="1" x14ac:dyDescent="0.3">
      <c r="A932" s="2"/>
      <c r="B932" s="1"/>
      <c r="C932" s="2"/>
      <c r="E932" s="2"/>
      <c r="F932" s="104"/>
      <c r="G932" s="1"/>
      <c r="H932" s="5"/>
      <c r="I932" s="5"/>
      <c r="J932" s="5"/>
      <c r="K932" s="5"/>
      <c r="L932" s="5"/>
      <c r="M932" s="5"/>
      <c r="N932" s="5"/>
      <c r="O932" s="5"/>
      <c r="P932" s="2"/>
    </row>
    <row r="933" spans="1:16" ht="15.75" customHeight="1" x14ac:dyDescent="0.3">
      <c r="A933" s="2"/>
      <c r="B933" s="1"/>
      <c r="C933" s="2"/>
      <c r="E933" s="2"/>
      <c r="F933" s="104"/>
      <c r="G933" s="1"/>
      <c r="H933" s="5"/>
      <c r="I933" s="5"/>
      <c r="J933" s="5"/>
      <c r="K933" s="5"/>
      <c r="L933" s="5"/>
      <c r="M933" s="5"/>
      <c r="N933" s="5"/>
      <c r="O933" s="5"/>
      <c r="P933" s="2"/>
    </row>
    <row r="934" spans="1:16" ht="15.75" customHeight="1" x14ac:dyDescent="0.3">
      <c r="A934" s="2"/>
      <c r="B934" s="1"/>
      <c r="C934" s="2"/>
      <c r="E934" s="2"/>
      <c r="F934" s="104"/>
      <c r="G934" s="1"/>
      <c r="H934" s="5"/>
      <c r="I934" s="5"/>
      <c r="J934" s="5"/>
      <c r="K934" s="5"/>
      <c r="L934" s="5"/>
      <c r="M934" s="5"/>
      <c r="N934" s="5"/>
      <c r="O934" s="5"/>
      <c r="P934" s="2"/>
    </row>
    <row r="935" spans="1:16" ht="15.75" customHeight="1" x14ac:dyDescent="0.3">
      <c r="A935" s="2"/>
      <c r="B935" s="1"/>
      <c r="C935" s="2"/>
      <c r="E935" s="2"/>
      <c r="F935" s="104"/>
      <c r="G935" s="1"/>
      <c r="H935" s="5"/>
      <c r="I935" s="5"/>
      <c r="J935" s="5"/>
      <c r="K935" s="5"/>
      <c r="L935" s="5"/>
      <c r="M935" s="5"/>
      <c r="N935" s="5"/>
      <c r="O935" s="5"/>
      <c r="P935" s="2"/>
    </row>
    <row r="936" spans="1:16" ht="15.75" customHeight="1" x14ac:dyDescent="0.3">
      <c r="A936" s="2"/>
      <c r="B936" s="1"/>
      <c r="C936" s="2"/>
      <c r="E936" s="2"/>
      <c r="F936" s="104"/>
      <c r="G936" s="1"/>
      <c r="H936" s="5"/>
      <c r="I936" s="5"/>
      <c r="J936" s="5"/>
      <c r="K936" s="5"/>
      <c r="L936" s="5"/>
      <c r="M936" s="5"/>
      <c r="N936" s="5"/>
      <c r="O936" s="5"/>
      <c r="P936" s="2"/>
    </row>
    <row r="937" spans="1:16" ht="15.75" customHeight="1" x14ac:dyDescent="0.3">
      <c r="A937" s="2"/>
      <c r="B937" s="1"/>
      <c r="C937" s="2"/>
      <c r="E937" s="2"/>
      <c r="F937" s="104"/>
      <c r="G937" s="1"/>
      <c r="H937" s="5"/>
      <c r="I937" s="5"/>
      <c r="J937" s="5"/>
      <c r="K937" s="5"/>
      <c r="L937" s="5"/>
      <c r="M937" s="5"/>
      <c r="N937" s="5"/>
      <c r="O937" s="5"/>
      <c r="P937" s="2"/>
    </row>
    <row r="938" spans="1:16" ht="15.75" customHeight="1" x14ac:dyDescent="0.3">
      <c r="A938" s="2"/>
      <c r="B938" s="1"/>
      <c r="C938" s="2"/>
      <c r="E938" s="2"/>
      <c r="F938" s="104"/>
      <c r="G938" s="1"/>
      <c r="H938" s="5"/>
      <c r="I938" s="5"/>
      <c r="J938" s="5"/>
      <c r="K938" s="5"/>
      <c r="L938" s="5"/>
      <c r="M938" s="5"/>
      <c r="N938" s="5"/>
      <c r="O938" s="5"/>
      <c r="P938" s="2"/>
    </row>
    <row r="939" spans="1:16" ht="15.75" customHeight="1" x14ac:dyDescent="0.3">
      <c r="A939" s="2"/>
      <c r="B939" s="1"/>
      <c r="C939" s="2"/>
      <c r="E939" s="2"/>
      <c r="F939" s="104"/>
      <c r="G939" s="1"/>
      <c r="H939" s="5"/>
      <c r="I939" s="5"/>
      <c r="J939" s="5"/>
      <c r="K939" s="5"/>
      <c r="L939" s="5"/>
      <c r="M939" s="5"/>
      <c r="N939" s="5"/>
      <c r="O939" s="5"/>
      <c r="P939" s="2"/>
    </row>
    <row r="940" spans="1:16" ht="15.75" customHeight="1" x14ac:dyDescent="0.3">
      <c r="A940" s="2"/>
      <c r="B940" s="1"/>
      <c r="C940" s="2"/>
      <c r="E940" s="2"/>
      <c r="F940" s="104"/>
      <c r="G940" s="1"/>
      <c r="H940" s="5"/>
      <c r="I940" s="5"/>
      <c r="J940" s="5"/>
      <c r="K940" s="5"/>
      <c r="L940" s="5"/>
      <c r="M940" s="5"/>
      <c r="N940" s="5"/>
      <c r="O940" s="5"/>
      <c r="P940" s="2"/>
    </row>
    <row r="941" spans="1:16" ht="15.75" customHeight="1" x14ac:dyDescent="0.3">
      <c r="A941" s="2"/>
      <c r="B941" s="1"/>
      <c r="C941" s="2"/>
      <c r="E941" s="2"/>
      <c r="F941" s="104"/>
      <c r="G941" s="1"/>
      <c r="H941" s="5"/>
      <c r="I941" s="5"/>
      <c r="J941" s="5"/>
      <c r="K941" s="5"/>
      <c r="L941" s="5"/>
      <c r="M941" s="5"/>
      <c r="N941" s="5"/>
      <c r="O941" s="5"/>
      <c r="P941" s="2"/>
    </row>
    <row r="942" spans="1:16" ht="15.75" customHeight="1" x14ac:dyDescent="0.3">
      <c r="A942" s="2"/>
      <c r="B942" s="1"/>
      <c r="C942" s="2"/>
      <c r="E942" s="2"/>
      <c r="F942" s="104"/>
      <c r="G942" s="1"/>
      <c r="H942" s="5"/>
      <c r="I942" s="5"/>
      <c r="J942" s="5"/>
      <c r="K942" s="5"/>
      <c r="L942" s="5"/>
      <c r="M942" s="5"/>
      <c r="N942" s="5"/>
      <c r="O942" s="5"/>
      <c r="P942" s="2"/>
    </row>
    <row r="943" spans="1:16" ht="15.75" customHeight="1" x14ac:dyDescent="0.3">
      <c r="A943" s="2"/>
      <c r="B943" s="1"/>
      <c r="C943" s="2"/>
      <c r="E943" s="2"/>
      <c r="F943" s="104"/>
      <c r="G943" s="1"/>
      <c r="H943" s="5"/>
      <c r="I943" s="5"/>
      <c r="J943" s="5"/>
      <c r="K943" s="5"/>
      <c r="L943" s="5"/>
      <c r="M943" s="5"/>
      <c r="N943" s="5"/>
      <c r="O943" s="5"/>
      <c r="P943" s="2"/>
    </row>
    <row r="944" spans="1:16" ht="15.75" customHeight="1" x14ac:dyDescent="0.3">
      <c r="A944" s="2"/>
      <c r="B944" s="1"/>
      <c r="C944" s="2"/>
      <c r="E944" s="2"/>
      <c r="F944" s="104"/>
      <c r="G944" s="1"/>
      <c r="H944" s="5"/>
      <c r="I944" s="5"/>
      <c r="J944" s="5"/>
      <c r="K944" s="5"/>
      <c r="L944" s="5"/>
      <c r="M944" s="5"/>
      <c r="N944" s="5"/>
      <c r="O944" s="5"/>
      <c r="P944" s="2"/>
    </row>
    <row r="945" spans="1:16" ht="15.75" customHeight="1" x14ac:dyDescent="0.3">
      <c r="A945" s="2"/>
      <c r="B945" s="1"/>
      <c r="C945" s="2"/>
      <c r="E945" s="2"/>
      <c r="F945" s="104"/>
      <c r="G945" s="1"/>
      <c r="H945" s="5"/>
      <c r="I945" s="5"/>
      <c r="J945" s="5"/>
      <c r="K945" s="5"/>
      <c r="L945" s="5"/>
      <c r="M945" s="5"/>
      <c r="N945" s="5"/>
      <c r="O945" s="5"/>
      <c r="P945" s="2"/>
    </row>
    <row r="946" spans="1:16" ht="15.75" customHeight="1" x14ac:dyDescent="0.3">
      <c r="A946" s="2"/>
      <c r="B946" s="1"/>
      <c r="C946" s="2"/>
      <c r="E946" s="2"/>
      <c r="F946" s="104"/>
      <c r="G946" s="1"/>
      <c r="H946" s="5"/>
      <c r="I946" s="5"/>
      <c r="J946" s="5"/>
      <c r="K946" s="5"/>
      <c r="L946" s="5"/>
      <c r="M946" s="5"/>
      <c r="N946" s="5"/>
      <c r="O946" s="5"/>
      <c r="P946" s="2"/>
    </row>
    <row r="947" spans="1:16" ht="15.75" customHeight="1" x14ac:dyDescent="0.3">
      <c r="A947" s="2"/>
      <c r="B947" s="1"/>
      <c r="C947" s="2"/>
      <c r="E947" s="2"/>
      <c r="F947" s="104"/>
      <c r="G947" s="1"/>
      <c r="H947" s="5"/>
      <c r="I947" s="5"/>
      <c r="J947" s="5"/>
      <c r="K947" s="5"/>
      <c r="L947" s="5"/>
      <c r="M947" s="5"/>
      <c r="N947" s="5"/>
      <c r="O947" s="5"/>
      <c r="P947" s="2"/>
    </row>
    <row r="948" spans="1:16" ht="15.75" customHeight="1" x14ac:dyDescent="0.3">
      <c r="A948" s="2"/>
      <c r="B948" s="1"/>
      <c r="C948" s="2"/>
      <c r="E948" s="2"/>
      <c r="F948" s="104"/>
      <c r="G948" s="1"/>
      <c r="H948" s="5"/>
      <c r="I948" s="5"/>
      <c r="J948" s="5"/>
      <c r="K948" s="5"/>
      <c r="L948" s="5"/>
      <c r="M948" s="5"/>
      <c r="N948" s="5"/>
      <c r="O948" s="5"/>
      <c r="P948" s="2"/>
    </row>
    <row r="949" spans="1:16" ht="15.75" customHeight="1" x14ac:dyDescent="0.3">
      <c r="A949" s="2"/>
      <c r="B949" s="1"/>
      <c r="C949" s="2"/>
      <c r="E949" s="2"/>
      <c r="F949" s="104"/>
      <c r="G949" s="1"/>
      <c r="H949" s="5"/>
      <c r="I949" s="5"/>
      <c r="J949" s="5"/>
      <c r="K949" s="5"/>
      <c r="L949" s="5"/>
      <c r="M949" s="5"/>
      <c r="N949" s="5"/>
      <c r="O949" s="5"/>
      <c r="P949" s="2"/>
    </row>
    <row r="950" spans="1:16" ht="15.75" customHeight="1" x14ac:dyDescent="0.3">
      <c r="A950" s="2"/>
      <c r="B950" s="1"/>
      <c r="C950" s="2"/>
      <c r="E950" s="2"/>
      <c r="F950" s="104"/>
      <c r="G950" s="1"/>
      <c r="H950" s="5"/>
      <c r="I950" s="5"/>
      <c r="J950" s="5"/>
      <c r="K950" s="5"/>
      <c r="L950" s="5"/>
      <c r="M950" s="5"/>
      <c r="N950" s="5"/>
      <c r="O950" s="5"/>
      <c r="P950" s="2"/>
    </row>
    <row r="951" spans="1:16" ht="15.75" customHeight="1" x14ac:dyDescent="0.3">
      <c r="A951" s="2"/>
      <c r="B951" s="1"/>
      <c r="C951" s="2"/>
      <c r="E951" s="2"/>
      <c r="F951" s="104"/>
      <c r="G951" s="1"/>
      <c r="H951" s="5"/>
      <c r="I951" s="5"/>
      <c r="J951" s="5"/>
      <c r="K951" s="5"/>
      <c r="L951" s="5"/>
      <c r="M951" s="5"/>
      <c r="N951" s="5"/>
      <c r="O951" s="5"/>
      <c r="P951" s="2"/>
    </row>
    <row r="952" spans="1:16" ht="15.75" customHeight="1" x14ac:dyDescent="0.3">
      <c r="A952" s="2"/>
      <c r="B952" s="1"/>
      <c r="C952" s="2"/>
      <c r="E952" s="2"/>
      <c r="F952" s="104"/>
      <c r="G952" s="1"/>
      <c r="H952" s="5"/>
      <c r="I952" s="5"/>
      <c r="J952" s="5"/>
      <c r="K952" s="5"/>
      <c r="L952" s="5"/>
      <c r="M952" s="5"/>
      <c r="N952" s="5"/>
      <c r="O952" s="5"/>
      <c r="P952" s="2"/>
    </row>
    <row r="953" spans="1:16" ht="15.75" customHeight="1" x14ac:dyDescent="0.3">
      <c r="A953" s="2"/>
      <c r="B953" s="1"/>
      <c r="C953" s="2"/>
      <c r="E953" s="2"/>
      <c r="F953" s="104"/>
      <c r="G953" s="1"/>
      <c r="H953" s="5"/>
      <c r="I953" s="5"/>
      <c r="J953" s="5"/>
      <c r="K953" s="5"/>
      <c r="L953" s="5"/>
      <c r="M953" s="5"/>
      <c r="N953" s="5"/>
      <c r="O953" s="5"/>
      <c r="P953" s="2"/>
    </row>
    <row r="954" spans="1:16" ht="15.75" customHeight="1" x14ac:dyDescent="0.3">
      <c r="A954" s="2"/>
      <c r="B954" s="1"/>
      <c r="C954" s="2"/>
      <c r="E954" s="2"/>
      <c r="F954" s="104"/>
      <c r="G954" s="1"/>
      <c r="H954" s="5"/>
      <c r="I954" s="5"/>
      <c r="J954" s="5"/>
      <c r="K954" s="5"/>
      <c r="L954" s="5"/>
      <c r="M954" s="5"/>
      <c r="N954" s="5"/>
      <c r="O954" s="5"/>
      <c r="P954" s="2"/>
    </row>
    <row r="955" spans="1:16" ht="15.75" customHeight="1" x14ac:dyDescent="0.3">
      <c r="A955" s="2"/>
      <c r="B955" s="1"/>
      <c r="C955" s="2"/>
      <c r="E955" s="2"/>
      <c r="F955" s="104"/>
      <c r="G955" s="1"/>
      <c r="H955" s="5"/>
      <c r="I955" s="5"/>
      <c r="J955" s="5"/>
      <c r="K955" s="5"/>
      <c r="L955" s="5"/>
      <c r="M955" s="5"/>
      <c r="N955" s="5"/>
      <c r="O955" s="5"/>
      <c r="P955" s="2"/>
    </row>
    <row r="956" spans="1:16" ht="15.75" customHeight="1" x14ac:dyDescent="0.3">
      <c r="A956" s="2"/>
      <c r="B956" s="1"/>
      <c r="C956" s="2"/>
      <c r="E956" s="2"/>
      <c r="F956" s="104"/>
      <c r="G956" s="1"/>
      <c r="H956" s="5"/>
      <c r="I956" s="5"/>
      <c r="J956" s="5"/>
      <c r="K956" s="5"/>
      <c r="L956" s="5"/>
      <c r="M956" s="5"/>
      <c r="N956" s="5"/>
      <c r="O956" s="5"/>
      <c r="P956" s="2"/>
    </row>
    <row r="957" spans="1:16" ht="15.75" customHeight="1" x14ac:dyDescent="0.3">
      <c r="A957" s="2"/>
      <c r="B957" s="1"/>
      <c r="C957" s="2"/>
      <c r="E957" s="2"/>
      <c r="F957" s="104"/>
      <c r="G957" s="1"/>
      <c r="H957" s="5"/>
      <c r="I957" s="5"/>
      <c r="J957" s="5"/>
      <c r="K957" s="5"/>
      <c r="L957" s="5"/>
      <c r="M957" s="5"/>
      <c r="N957" s="5"/>
      <c r="O957" s="5"/>
      <c r="P957" s="2"/>
    </row>
    <row r="958" spans="1:16" ht="15.75" customHeight="1" x14ac:dyDescent="0.3">
      <c r="A958" s="2"/>
      <c r="B958" s="1"/>
      <c r="C958" s="2"/>
      <c r="E958" s="2"/>
      <c r="F958" s="104"/>
      <c r="G958" s="1"/>
      <c r="H958" s="5"/>
      <c r="I958" s="5"/>
      <c r="J958" s="5"/>
      <c r="K958" s="5"/>
      <c r="L958" s="5"/>
      <c r="M958" s="5"/>
      <c r="N958" s="5"/>
      <c r="O958" s="5"/>
      <c r="P958" s="2"/>
    </row>
    <row r="959" spans="1:16" ht="15.75" customHeight="1" x14ac:dyDescent="0.3">
      <c r="A959" s="2"/>
      <c r="B959" s="1"/>
      <c r="C959" s="2"/>
      <c r="E959" s="2"/>
      <c r="F959" s="104"/>
      <c r="G959" s="1"/>
      <c r="H959" s="5"/>
      <c r="I959" s="5"/>
      <c r="J959" s="5"/>
      <c r="K959" s="5"/>
      <c r="L959" s="5"/>
      <c r="M959" s="5"/>
      <c r="N959" s="5"/>
      <c r="O959" s="5"/>
      <c r="P959" s="2"/>
    </row>
    <row r="960" spans="1:16" ht="15.75" customHeight="1" x14ac:dyDescent="0.3">
      <c r="A960" s="2"/>
      <c r="B960" s="1"/>
      <c r="C960" s="2"/>
      <c r="E960" s="2"/>
      <c r="F960" s="104"/>
      <c r="G960" s="1"/>
      <c r="H960" s="5"/>
      <c r="I960" s="5"/>
      <c r="J960" s="5"/>
      <c r="K960" s="5"/>
      <c r="L960" s="5"/>
      <c r="M960" s="5"/>
      <c r="N960" s="5"/>
      <c r="O960" s="5"/>
      <c r="P960" s="2"/>
    </row>
    <row r="961" spans="1:16" ht="15.75" customHeight="1" x14ac:dyDescent="0.3">
      <c r="A961" s="2"/>
      <c r="B961" s="1"/>
      <c r="C961" s="2"/>
      <c r="E961" s="2"/>
      <c r="F961" s="104"/>
      <c r="G961" s="1"/>
      <c r="H961" s="5"/>
      <c r="I961" s="5"/>
      <c r="J961" s="5"/>
      <c r="K961" s="5"/>
      <c r="L961" s="5"/>
      <c r="M961" s="5"/>
      <c r="N961" s="5"/>
      <c r="O961" s="5"/>
      <c r="P961" s="2"/>
    </row>
    <row r="962" spans="1:16" ht="15.75" customHeight="1" x14ac:dyDescent="0.3">
      <c r="A962" s="2"/>
      <c r="B962" s="1"/>
      <c r="C962" s="2"/>
      <c r="E962" s="2"/>
      <c r="F962" s="104"/>
      <c r="G962" s="1"/>
      <c r="H962" s="5"/>
      <c r="I962" s="5"/>
      <c r="J962" s="5"/>
      <c r="K962" s="5"/>
      <c r="L962" s="5"/>
      <c r="M962" s="5"/>
      <c r="N962" s="5"/>
      <c r="O962" s="5"/>
      <c r="P962" s="2"/>
    </row>
    <row r="963" spans="1:16" ht="15.75" customHeight="1" x14ac:dyDescent="0.3">
      <c r="A963" s="2"/>
      <c r="B963" s="1"/>
      <c r="C963" s="2"/>
      <c r="E963" s="2"/>
      <c r="F963" s="104"/>
      <c r="G963" s="1"/>
      <c r="H963" s="5"/>
      <c r="I963" s="5"/>
      <c r="J963" s="5"/>
      <c r="K963" s="5"/>
      <c r="L963" s="5"/>
      <c r="M963" s="5"/>
      <c r="N963" s="5"/>
      <c r="O963" s="5"/>
      <c r="P963" s="2"/>
    </row>
    <row r="964" spans="1:16" ht="15.75" customHeight="1" x14ac:dyDescent="0.3">
      <c r="A964" s="2"/>
      <c r="B964" s="1"/>
      <c r="C964" s="2"/>
      <c r="E964" s="2"/>
      <c r="F964" s="104"/>
      <c r="G964" s="1"/>
      <c r="H964" s="5"/>
      <c r="I964" s="5"/>
      <c r="J964" s="5"/>
      <c r="K964" s="5"/>
      <c r="L964" s="5"/>
      <c r="M964" s="5"/>
      <c r="N964" s="5"/>
      <c r="O964" s="5"/>
      <c r="P964" s="2"/>
    </row>
    <row r="965" spans="1:16" ht="15.75" customHeight="1" x14ac:dyDescent="0.3">
      <c r="A965" s="2"/>
      <c r="B965" s="1"/>
      <c r="C965" s="2"/>
      <c r="E965" s="2"/>
      <c r="F965" s="104"/>
      <c r="G965" s="1"/>
      <c r="H965" s="5"/>
      <c r="I965" s="5"/>
      <c r="J965" s="5"/>
      <c r="K965" s="5"/>
      <c r="L965" s="5"/>
      <c r="M965" s="5"/>
      <c r="N965" s="5"/>
      <c r="O965" s="5"/>
      <c r="P965" s="2"/>
    </row>
    <row r="966" spans="1:16" ht="15.75" customHeight="1" x14ac:dyDescent="0.3">
      <c r="A966" s="2"/>
      <c r="B966" s="1"/>
      <c r="C966" s="2"/>
      <c r="E966" s="2"/>
      <c r="F966" s="104"/>
      <c r="G966" s="1"/>
      <c r="H966" s="5"/>
      <c r="I966" s="5"/>
      <c r="J966" s="5"/>
      <c r="K966" s="5"/>
      <c r="L966" s="5"/>
      <c r="M966" s="5"/>
      <c r="N966" s="5"/>
      <c r="O966" s="5"/>
      <c r="P966" s="2"/>
    </row>
    <row r="967" spans="1:16" ht="15.75" customHeight="1" x14ac:dyDescent="0.3">
      <c r="A967" s="2"/>
      <c r="B967" s="1"/>
      <c r="C967" s="2"/>
      <c r="E967" s="2"/>
      <c r="F967" s="104"/>
      <c r="G967" s="1"/>
      <c r="H967" s="5"/>
      <c r="I967" s="5"/>
      <c r="J967" s="5"/>
      <c r="K967" s="5"/>
      <c r="L967" s="5"/>
      <c r="M967" s="5"/>
      <c r="N967" s="5"/>
      <c r="O967" s="5"/>
      <c r="P967" s="2"/>
    </row>
    <row r="968" spans="1:16" ht="15.75" customHeight="1" x14ac:dyDescent="0.3">
      <c r="A968" s="2"/>
      <c r="B968" s="1"/>
      <c r="C968" s="2"/>
      <c r="E968" s="2"/>
      <c r="F968" s="104"/>
      <c r="G968" s="1"/>
      <c r="H968" s="5"/>
      <c r="I968" s="5"/>
      <c r="J968" s="5"/>
      <c r="K968" s="5"/>
      <c r="L968" s="5"/>
      <c r="M968" s="5"/>
      <c r="N968" s="5"/>
      <c r="O968" s="5"/>
      <c r="P968" s="2"/>
    </row>
    <row r="969" spans="1:16" ht="15.75" customHeight="1" x14ac:dyDescent="0.3">
      <c r="A969" s="2"/>
      <c r="B969" s="1"/>
      <c r="C969" s="2"/>
      <c r="E969" s="2"/>
      <c r="F969" s="104"/>
      <c r="G969" s="1"/>
      <c r="H969" s="5"/>
      <c r="I969" s="5"/>
      <c r="J969" s="5"/>
      <c r="K969" s="5"/>
      <c r="L969" s="5"/>
      <c r="M969" s="5"/>
      <c r="N969" s="5"/>
      <c r="O969" s="5"/>
      <c r="P969" s="2"/>
    </row>
    <row r="970" spans="1:16" ht="15.75" customHeight="1" x14ac:dyDescent="0.3">
      <c r="A970" s="2"/>
      <c r="B970" s="1"/>
      <c r="C970" s="2"/>
      <c r="E970" s="2"/>
      <c r="F970" s="104"/>
      <c r="G970" s="1"/>
      <c r="H970" s="5"/>
      <c r="I970" s="5"/>
      <c r="J970" s="5"/>
      <c r="K970" s="5"/>
      <c r="L970" s="5"/>
      <c r="M970" s="5"/>
      <c r="N970" s="5"/>
      <c r="O970" s="5"/>
      <c r="P970" s="2"/>
    </row>
    <row r="971" spans="1:16" ht="15.75" customHeight="1" x14ac:dyDescent="0.3">
      <c r="A971" s="2"/>
      <c r="B971" s="1"/>
      <c r="C971" s="2"/>
      <c r="E971" s="2"/>
      <c r="F971" s="104"/>
      <c r="G971" s="1"/>
      <c r="H971" s="5"/>
      <c r="I971" s="5"/>
      <c r="J971" s="5"/>
      <c r="K971" s="5"/>
      <c r="L971" s="5"/>
      <c r="M971" s="5"/>
      <c r="N971" s="5"/>
      <c r="O971" s="5"/>
      <c r="P971" s="2"/>
    </row>
    <row r="972" spans="1:16" ht="15.75" customHeight="1" x14ac:dyDescent="0.3">
      <c r="A972" s="2"/>
      <c r="B972" s="1"/>
      <c r="C972" s="2"/>
      <c r="E972" s="2"/>
      <c r="F972" s="104"/>
      <c r="G972" s="1"/>
      <c r="H972" s="5"/>
      <c r="I972" s="5"/>
      <c r="J972" s="5"/>
      <c r="K972" s="5"/>
      <c r="L972" s="5"/>
      <c r="M972" s="5"/>
      <c r="N972" s="5"/>
      <c r="O972" s="5"/>
      <c r="P972" s="2"/>
    </row>
    <row r="973" spans="1:16" ht="15.75" customHeight="1" x14ac:dyDescent="0.3">
      <c r="A973" s="2"/>
      <c r="B973" s="1"/>
      <c r="C973" s="2"/>
      <c r="E973" s="2"/>
      <c r="F973" s="104"/>
      <c r="G973" s="1"/>
      <c r="H973" s="5"/>
      <c r="I973" s="5"/>
      <c r="J973" s="5"/>
      <c r="K973" s="5"/>
      <c r="L973" s="5"/>
      <c r="M973" s="5"/>
      <c r="N973" s="5"/>
      <c r="O973" s="5"/>
      <c r="P973" s="2"/>
    </row>
    <row r="974" spans="1:16" ht="15.75" customHeight="1" x14ac:dyDescent="0.3">
      <c r="A974" s="2"/>
      <c r="B974" s="1"/>
      <c r="C974" s="2"/>
      <c r="E974" s="2"/>
      <c r="F974" s="104"/>
      <c r="G974" s="1"/>
      <c r="H974" s="5"/>
      <c r="I974" s="5"/>
      <c r="J974" s="5"/>
      <c r="K974" s="5"/>
      <c r="L974" s="5"/>
      <c r="M974" s="5"/>
      <c r="N974" s="5"/>
      <c r="O974" s="5"/>
      <c r="P974" s="2"/>
    </row>
    <row r="975" spans="1:16" ht="15.75" customHeight="1" x14ac:dyDescent="0.3">
      <c r="A975" s="2"/>
      <c r="B975" s="1"/>
      <c r="C975" s="2"/>
      <c r="E975" s="2"/>
      <c r="F975" s="104"/>
      <c r="G975" s="1"/>
      <c r="H975" s="5"/>
      <c r="I975" s="5"/>
      <c r="J975" s="5"/>
      <c r="K975" s="5"/>
      <c r="L975" s="5"/>
      <c r="M975" s="5"/>
      <c r="N975" s="5"/>
      <c r="O975" s="5"/>
      <c r="P975" s="2"/>
    </row>
    <row r="976" spans="1:16" ht="15.75" customHeight="1" x14ac:dyDescent="0.3">
      <c r="A976" s="2"/>
      <c r="B976" s="1"/>
      <c r="C976" s="2"/>
      <c r="E976" s="2"/>
      <c r="F976" s="104"/>
      <c r="G976" s="1"/>
      <c r="H976" s="5"/>
      <c r="I976" s="5"/>
      <c r="J976" s="5"/>
      <c r="K976" s="5"/>
      <c r="L976" s="5"/>
      <c r="M976" s="5"/>
      <c r="N976" s="5"/>
      <c r="O976" s="5"/>
      <c r="P976" s="2"/>
    </row>
    <row r="977" spans="1:16" ht="15.75" customHeight="1" x14ac:dyDescent="0.3">
      <c r="A977" s="2"/>
      <c r="B977" s="1"/>
      <c r="C977" s="2"/>
      <c r="E977" s="2"/>
      <c r="F977" s="104"/>
      <c r="G977" s="1"/>
      <c r="H977" s="5"/>
      <c r="I977" s="5"/>
      <c r="J977" s="5"/>
      <c r="K977" s="5"/>
      <c r="L977" s="5"/>
      <c r="M977" s="5"/>
      <c r="N977" s="5"/>
      <c r="O977" s="5"/>
      <c r="P977" s="2"/>
    </row>
    <row r="978" spans="1:16" ht="15.75" customHeight="1" x14ac:dyDescent="0.3">
      <c r="A978" s="2"/>
      <c r="B978" s="1"/>
      <c r="C978" s="2"/>
      <c r="E978" s="2"/>
      <c r="F978" s="104"/>
      <c r="G978" s="1"/>
      <c r="H978" s="5"/>
      <c r="I978" s="5"/>
      <c r="J978" s="5"/>
      <c r="K978" s="5"/>
      <c r="L978" s="5"/>
      <c r="M978" s="5"/>
      <c r="N978" s="5"/>
      <c r="O978" s="5"/>
      <c r="P978" s="2"/>
    </row>
    <row r="979" spans="1:16" ht="15.75" customHeight="1" x14ac:dyDescent="0.3">
      <c r="A979" s="2"/>
      <c r="B979" s="1"/>
      <c r="C979" s="2"/>
      <c r="E979" s="2"/>
      <c r="F979" s="104"/>
      <c r="G979" s="1"/>
      <c r="H979" s="5"/>
      <c r="I979" s="5"/>
      <c r="J979" s="5"/>
      <c r="K979" s="5"/>
      <c r="L979" s="5"/>
      <c r="M979" s="5"/>
      <c r="N979" s="5"/>
      <c r="O979" s="5"/>
      <c r="P979" s="2"/>
    </row>
    <row r="980" spans="1:16" ht="15.75" customHeight="1" x14ac:dyDescent="0.3">
      <c r="A980" s="2"/>
      <c r="B980" s="1"/>
      <c r="C980" s="2"/>
      <c r="E980" s="2"/>
      <c r="F980" s="104"/>
      <c r="G980" s="1"/>
      <c r="H980" s="5"/>
      <c r="I980" s="5"/>
      <c r="J980" s="5"/>
      <c r="K980" s="5"/>
      <c r="L980" s="5"/>
      <c r="M980" s="5"/>
      <c r="N980" s="5"/>
      <c r="O980" s="5"/>
      <c r="P980" s="2"/>
    </row>
    <row r="981" spans="1:16" ht="15.75" customHeight="1" x14ac:dyDescent="0.3">
      <c r="A981" s="2"/>
      <c r="B981" s="1"/>
      <c r="C981" s="2"/>
      <c r="E981" s="2"/>
      <c r="F981" s="104"/>
      <c r="G981" s="1"/>
      <c r="H981" s="5"/>
      <c r="I981" s="5"/>
      <c r="J981" s="5"/>
      <c r="K981" s="5"/>
      <c r="L981" s="5"/>
      <c r="M981" s="5"/>
      <c r="N981" s="5"/>
      <c r="O981" s="5"/>
      <c r="P981" s="2"/>
    </row>
    <row r="982" spans="1:16" ht="15.75" customHeight="1" x14ac:dyDescent="0.3">
      <c r="A982" s="2"/>
      <c r="B982" s="1"/>
      <c r="C982" s="2"/>
      <c r="E982" s="2"/>
      <c r="F982" s="104"/>
      <c r="G982" s="1"/>
      <c r="H982" s="5"/>
      <c r="I982" s="5"/>
      <c r="J982" s="5"/>
      <c r="K982" s="5"/>
      <c r="L982" s="5"/>
      <c r="M982" s="5"/>
      <c r="N982" s="5"/>
      <c r="O982" s="5"/>
      <c r="P982" s="2"/>
    </row>
    <row r="983" spans="1:16" ht="15.75" customHeight="1" x14ac:dyDescent="0.3">
      <c r="A983" s="2"/>
      <c r="B983" s="1"/>
      <c r="C983" s="2"/>
      <c r="E983" s="2"/>
      <c r="F983" s="104"/>
      <c r="G983" s="1"/>
      <c r="H983" s="5"/>
      <c r="I983" s="5"/>
      <c r="J983" s="5"/>
      <c r="K983" s="5"/>
      <c r="L983" s="5"/>
      <c r="M983" s="5"/>
      <c r="N983" s="5"/>
      <c r="O983" s="5"/>
      <c r="P983" s="2"/>
    </row>
    <row r="984" spans="1:16" ht="15.75" customHeight="1" x14ac:dyDescent="0.3">
      <c r="A984" s="2"/>
      <c r="B984" s="1"/>
      <c r="C984" s="2"/>
      <c r="E984" s="2"/>
      <c r="F984" s="104"/>
      <c r="G984" s="1"/>
      <c r="H984" s="5"/>
      <c r="I984" s="5"/>
      <c r="J984" s="5"/>
      <c r="K984" s="5"/>
      <c r="L984" s="5"/>
      <c r="M984" s="5"/>
      <c r="N984" s="5"/>
      <c r="O984" s="5"/>
      <c r="P984" s="2"/>
    </row>
    <row r="985" spans="1:16" ht="15.75" customHeight="1" x14ac:dyDescent="0.3">
      <c r="A985" s="2"/>
      <c r="B985" s="1"/>
      <c r="C985" s="2"/>
      <c r="E985" s="2"/>
      <c r="F985" s="104"/>
      <c r="G985" s="1"/>
      <c r="H985" s="5"/>
      <c r="I985" s="5"/>
      <c r="J985" s="5"/>
      <c r="K985" s="5"/>
      <c r="L985" s="5"/>
      <c r="M985" s="5"/>
      <c r="N985" s="5"/>
      <c r="O985" s="5"/>
      <c r="P985" s="2"/>
    </row>
    <row r="986" spans="1:16" ht="15.75" customHeight="1" x14ac:dyDescent="0.3">
      <c r="A986" s="2"/>
      <c r="B986" s="1"/>
      <c r="C986" s="2"/>
      <c r="E986" s="2"/>
      <c r="F986" s="104"/>
      <c r="G986" s="1"/>
      <c r="H986" s="5"/>
      <c r="I986" s="5"/>
      <c r="J986" s="5"/>
      <c r="K986" s="5"/>
      <c r="L986" s="5"/>
      <c r="M986" s="5"/>
      <c r="N986" s="5"/>
      <c r="O986" s="5"/>
      <c r="P986" s="2"/>
    </row>
    <row r="987" spans="1:16" ht="15.75" customHeight="1" x14ac:dyDescent="0.3">
      <c r="A987" s="2"/>
      <c r="B987" s="1"/>
      <c r="C987" s="2"/>
      <c r="E987" s="2"/>
      <c r="F987" s="104"/>
      <c r="G987" s="1"/>
      <c r="H987" s="5"/>
      <c r="I987" s="5"/>
      <c r="J987" s="5"/>
      <c r="K987" s="5"/>
      <c r="L987" s="5"/>
      <c r="M987" s="5"/>
      <c r="N987" s="5"/>
      <c r="O987" s="5"/>
      <c r="P987" s="2"/>
    </row>
    <row r="988" spans="1:16" ht="15.75" customHeight="1" x14ac:dyDescent="0.3">
      <c r="A988" s="2"/>
      <c r="B988" s="1"/>
      <c r="C988" s="2"/>
      <c r="E988" s="2"/>
      <c r="F988" s="104"/>
      <c r="G988" s="1"/>
      <c r="H988" s="5"/>
      <c r="I988" s="5"/>
      <c r="J988" s="5"/>
      <c r="K988" s="5"/>
      <c r="L988" s="5"/>
      <c r="M988" s="5"/>
      <c r="N988" s="5"/>
      <c r="O988" s="5"/>
      <c r="P988" s="2"/>
    </row>
    <row r="989" spans="1:16" ht="15.75" customHeight="1" x14ac:dyDescent="0.3">
      <c r="A989" s="2"/>
      <c r="B989" s="1"/>
      <c r="C989" s="2"/>
      <c r="E989" s="2"/>
      <c r="F989" s="104"/>
      <c r="G989" s="1"/>
      <c r="H989" s="5"/>
      <c r="I989" s="5"/>
      <c r="J989" s="5"/>
      <c r="K989" s="5"/>
      <c r="L989" s="5"/>
      <c r="M989" s="5"/>
      <c r="N989" s="5"/>
      <c r="O989" s="5"/>
      <c r="P989" s="2"/>
    </row>
    <row r="990" spans="1:16" ht="15.75" customHeight="1" x14ac:dyDescent="0.3">
      <c r="A990" s="2"/>
      <c r="B990" s="1"/>
      <c r="C990" s="2"/>
      <c r="E990" s="2"/>
      <c r="F990" s="104"/>
      <c r="G990" s="1"/>
      <c r="H990" s="5"/>
      <c r="I990" s="5"/>
      <c r="J990" s="5"/>
      <c r="K990" s="5"/>
      <c r="L990" s="5"/>
      <c r="M990" s="5"/>
      <c r="N990" s="5"/>
      <c r="O990" s="5"/>
      <c r="P990" s="2"/>
    </row>
    <row r="991" spans="1:16" ht="15.75" customHeight="1" x14ac:dyDescent="0.3">
      <c r="A991" s="2"/>
      <c r="B991" s="1"/>
      <c r="C991" s="2"/>
      <c r="E991" s="2"/>
      <c r="F991" s="104"/>
      <c r="G991" s="1"/>
      <c r="H991" s="5"/>
      <c r="I991" s="5"/>
      <c r="J991" s="5"/>
      <c r="K991" s="5"/>
      <c r="L991" s="5"/>
      <c r="M991" s="5"/>
      <c r="N991" s="5"/>
      <c r="O991" s="5"/>
      <c r="P991" s="2"/>
    </row>
    <row r="992" spans="1:16" ht="15.75" customHeight="1" x14ac:dyDescent="0.3">
      <c r="A992" s="2"/>
      <c r="B992" s="1"/>
      <c r="C992" s="2"/>
      <c r="E992" s="2"/>
      <c r="F992" s="104"/>
      <c r="G992" s="1"/>
      <c r="H992" s="5"/>
      <c r="I992" s="5"/>
      <c r="J992" s="5"/>
      <c r="K992" s="5"/>
      <c r="L992" s="5"/>
      <c r="M992" s="5"/>
      <c r="N992" s="5"/>
      <c r="O992" s="5"/>
      <c r="P992" s="2"/>
    </row>
    <row r="993" spans="1:16" ht="15.75" customHeight="1" x14ac:dyDescent="0.3">
      <c r="A993" s="2"/>
      <c r="B993" s="1"/>
      <c r="C993" s="2"/>
      <c r="E993" s="2"/>
      <c r="F993" s="104"/>
      <c r="G993" s="1"/>
      <c r="H993" s="5"/>
      <c r="I993" s="5"/>
      <c r="J993" s="5"/>
      <c r="K993" s="5"/>
      <c r="L993" s="5"/>
      <c r="M993" s="5"/>
      <c r="N993" s="5"/>
      <c r="O993" s="5"/>
      <c r="P993" s="2"/>
    </row>
    <row r="994" spans="1:16" ht="15.75" customHeight="1" x14ac:dyDescent="0.3">
      <c r="A994" s="2"/>
      <c r="B994" s="1"/>
      <c r="C994" s="2"/>
      <c r="E994" s="2"/>
      <c r="F994" s="104"/>
      <c r="G994" s="1"/>
      <c r="H994" s="5"/>
      <c r="I994" s="5"/>
      <c r="J994" s="5"/>
      <c r="K994" s="5"/>
      <c r="L994" s="5"/>
      <c r="M994" s="5"/>
      <c r="N994" s="5"/>
      <c r="O994" s="5"/>
      <c r="P994" s="2"/>
    </row>
    <row r="995" spans="1:16" ht="15.75" customHeight="1" x14ac:dyDescent="0.3">
      <c r="A995" s="2"/>
      <c r="B995" s="1"/>
      <c r="C995" s="2"/>
      <c r="E995" s="2"/>
      <c r="F995" s="104"/>
      <c r="G995" s="1"/>
      <c r="H995" s="5"/>
      <c r="I995" s="5"/>
      <c r="J995" s="5"/>
      <c r="K995" s="5"/>
      <c r="L995" s="5"/>
      <c r="M995" s="5"/>
      <c r="N995" s="5"/>
      <c r="O995" s="5"/>
      <c r="P995" s="2"/>
    </row>
    <row r="996" spans="1:16" ht="15.75" customHeight="1" x14ac:dyDescent="0.3">
      <c r="A996" s="2"/>
      <c r="B996" s="1"/>
      <c r="C996" s="2"/>
      <c r="E996" s="2"/>
      <c r="F996" s="104"/>
      <c r="G996" s="1"/>
      <c r="H996" s="5"/>
      <c r="I996" s="5"/>
      <c r="J996" s="5"/>
      <c r="K996" s="5"/>
      <c r="L996" s="5"/>
      <c r="M996" s="5"/>
      <c r="N996" s="5"/>
      <c r="O996" s="5"/>
      <c r="P996" s="2"/>
    </row>
    <row r="997" spans="1:16" ht="15.75" customHeight="1" x14ac:dyDescent="0.3">
      <c r="A997" s="2"/>
      <c r="B997" s="1"/>
      <c r="C997" s="2"/>
      <c r="E997" s="2"/>
      <c r="F997" s="104"/>
      <c r="G997" s="1"/>
      <c r="H997" s="5"/>
      <c r="I997" s="5"/>
      <c r="J997" s="5"/>
      <c r="K997" s="5"/>
      <c r="L997" s="5"/>
      <c r="M997" s="5"/>
      <c r="N997" s="5"/>
      <c r="O997" s="5"/>
      <c r="P997" s="2"/>
    </row>
    <row r="998" spans="1:16" ht="15.75" customHeight="1" x14ac:dyDescent="0.3">
      <c r="A998" s="2"/>
      <c r="B998" s="1"/>
      <c r="C998" s="2"/>
      <c r="E998" s="2"/>
      <c r="F998" s="104"/>
      <c r="G998" s="1"/>
      <c r="H998" s="5"/>
      <c r="I998" s="5"/>
      <c r="J998" s="5"/>
      <c r="K998" s="5"/>
      <c r="L998" s="5"/>
      <c r="M998" s="5"/>
      <c r="N998" s="5"/>
      <c r="O998" s="5"/>
      <c r="P998" s="2"/>
    </row>
    <row r="999" spans="1:16" ht="15.75" customHeight="1" x14ac:dyDescent="0.3">
      <c r="A999" s="2"/>
      <c r="B999" s="1"/>
      <c r="C999" s="2"/>
      <c r="E999" s="2"/>
      <c r="F999" s="104"/>
      <c r="G999" s="1"/>
      <c r="H999" s="5"/>
      <c r="I999" s="5"/>
      <c r="J999" s="5"/>
      <c r="K999" s="5"/>
      <c r="L999" s="5"/>
      <c r="M999" s="5"/>
      <c r="N999" s="5"/>
      <c r="O999" s="5"/>
      <c r="P999" s="2"/>
    </row>
    <row r="1000" spans="1:16" ht="15.75" customHeight="1" x14ac:dyDescent="0.3">
      <c r="A1000" s="2"/>
      <c r="B1000" s="1"/>
      <c r="C1000" s="2"/>
      <c r="E1000" s="2"/>
      <c r="F1000" s="104"/>
      <c r="G1000" s="1"/>
      <c r="H1000" s="5"/>
      <c r="I1000" s="5"/>
      <c r="J1000" s="5"/>
      <c r="K1000" s="5"/>
      <c r="L1000" s="5"/>
      <c r="M1000" s="5"/>
      <c r="N1000" s="5"/>
      <c r="O1000" s="5"/>
      <c r="P1000" s="2"/>
    </row>
  </sheetData>
  <mergeCells count="1">
    <mergeCell ref="C4:F4"/>
  </mergeCells>
  <dataValidations count="1">
    <dataValidation type="list" allowBlank="1" showErrorMessage="1" sqref="F1" xr:uid="{00000000-0002-0000-0A00-000000000000}">
      <formula1>$B$1:$B$3</formula1>
    </dataValidation>
  </dataValidation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GBK</vt:lpstr>
      <vt:lpstr>Lid</vt:lpstr>
      <vt:lpstr>deb_specials</vt:lpstr>
      <vt:lpstr>Settings</vt:lpstr>
      <vt:lpstr>AV Regels</vt:lpstr>
      <vt:lpstr>Voorbeeld</vt:lpstr>
      <vt:lpstr>Sjaarschborrel</vt:lpstr>
      <vt:lpstr>WALV avond 1</vt:lpstr>
      <vt:lpstr>WALV avond 2</vt:lpstr>
      <vt:lpstr>Leeg</vt:lpstr>
      <vt:lpstr>CHECK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Hoekstra, Jelle</dc:creator>
  <cp:lastModifiedBy>Lucas kroes</cp:lastModifiedBy>
  <dcterms:created xsi:type="dcterms:W3CDTF">2017-11-15T19:27:52Z</dcterms:created>
  <dcterms:modified xsi:type="dcterms:W3CDTF">2021-10-15T17:56:34Z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2dc6f62-bb58-4b94-b6ca-9af54699d31b_Enabled">
    <vt:lpwstr>True</vt:lpwstr>
  </property>
  <property fmtid="{D5CDD505-2E9C-101B-9397-08002B2CF9AE}" pid="3" name="MSIP_Label_d2dc6f62-bb58-4b94-b6ca-9af54699d31b_SiteId">
    <vt:lpwstr>00000000-0000-0000-0000-000000000000</vt:lpwstr>
  </property>
  <property fmtid="{D5CDD505-2E9C-101B-9397-08002B2CF9AE}" pid="4" name="MSIP_Label_d2dc6f62-bb58-4b94-b6ca-9af54699d31b_Ref">
    <vt:lpwstr>https://api.informationprotection.azure.com/api/00000000-0000-0000-0000-000000000000</vt:lpwstr>
  </property>
  <property fmtid="{D5CDD505-2E9C-101B-9397-08002B2CF9AE}" pid="5" name="MSIP_Label_d2dc6f62-bb58-4b94-b6ca-9af54699d31b_Owner">
    <vt:lpwstr>jelle.hoekstra@kpn.com</vt:lpwstr>
  </property>
  <property fmtid="{D5CDD505-2E9C-101B-9397-08002B2CF9AE}" pid="6" name="MSIP_Label_d2dc6f62-bb58-4b94-b6ca-9af54699d31b_SetDate">
    <vt:lpwstr>2017-11-15T21:35:37.3123285+01:00</vt:lpwstr>
  </property>
  <property fmtid="{D5CDD505-2E9C-101B-9397-08002B2CF9AE}" pid="7" name="MSIP_Label_d2dc6f62-bb58-4b94-b6ca-9af54699d31b_Name">
    <vt:lpwstr>Intern gebruik</vt:lpwstr>
  </property>
  <property fmtid="{D5CDD505-2E9C-101B-9397-08002B2CF9AE}" pid="8" name="MSIP_Label_d2dc6f62-bb58-4b94-b6ca-9af54699d31b_Application">
    <vt:lpwstr>Microsoft Azure Information Protection</vt:lpwstr>
  </property>
  <property fmtid="{D5CDD505-2E9C-101B-9397-08002B2CF9AE}" pid="9" name="MSIP_Label_d2dc6f62-bb58-4b94-b6ca-9af54699d31b_Extended_MSFT_Method">
    <vt:lpwstr>Automatic</vt:lpwstr>
  </property>
  <property fmtid="{D5CDD505-2E9C-101B-9397-08002B2CF9AE}" pid="10" name="Sensitivity">
    <vt:lpwstr>Intern gebruik</vt:lpwstr>
  </property>
</Properties>
</file>