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F:\WH风险评估\第一阶段熵权法\"/>
    </mc:Choice>
  </mc:AlternateContent>
  <xr:revisionPtr revIDLastSave="0" documentId="13_ncr:1_{CDEC786C-75A3-44E6-8A46-960A04F1E1D6}" xr6:coauthVersionLast="47" xr6:coauthVersionMax="47" xr10:uidLastSave="{00000000-0000-0000-0000-000000000000}"/>
  <bookViews>
    <workbookView xWindow="710" yWindow="1850" windowWidth="35800" windowHeight="1879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S68" i="1" l="1"/>
  <c r="S206" i="1"/>
  <c r="S211" i="1"/>
  <c r="S169" i="1"/>
  <c r="S25" i="1"/>
  <c r="S20" i="1"/>
  <c r="S191" i="1"/>
  <c r="S214" i="1"/>
  <c r="S94" i="1"/>
  <c r="S230" i="1"/>
  <c r="S36" i="1"/>
  <c r="S142" i="1"/>
  <c r="S168" i="1"/>
  <c r="S39" i="1"/>
  <c r="S195" i="1"/>
  <c r="S37" i="1"/>
  <c r="S61" i="1"/>
  <c r="S113" i="1"/>
  <c r="S205" i="1"/>
  <c r="S33" i="1"/>
  <c r="S47" i="1"/>
  <c r="S200" i="1"/>
  <c r="S218" i="1"/>
  <c r="S34" i="1"/>
  <c r="S88" i="1"/>
  <c r="S152" i="1"/>
  <c r="S151" i="1"/>
  <c r="S164" i="1"/>
  <c r="S172" i="1"/>
  <c r="S189" i="1"/>
  <c r="S228" i="1"/>
  <c r="S80" i="1"/>
  <c r="S130" i="1"/>
  <c r="S15" i="1"/>
  <c r="S60" i="1"/>
  <c r="S145" i="1"/>
  <c r="S174" i="1"/>
  <c r="S190" i="1"/>
  <c r="S226" i="1"/>
  <c r="S129" i="1"/>
  <c r="S178" i="1"/>
  <c r="S222" i="1"/>
  <c r="S140" i="1"/>
  <c r="S8" i="1"/>
  <c r="S17" i="1"/>
  <c r="S102" i="1"/>
  <c r="S133" i="1"/>
  <c r="S138" i="1"/>
  <c r="S108" i="1"/>
  <c r="S157" i="1"/>
  <c r="S166" i="1"/>
  <c r="S197" i="1"/>
  <c r="S199" i="1"/>
  <c r="S215" i="1"/>
  <c r="S217" i="1"/>
  <c r="S225" i="1"/>
  <c r="S24" i="1"/>
  <c r="S90" i="1"/>
  <c r="S99" i="1"/>
  <c r="S112" i="1"/>
  <c r="S136" i="1"/>
  <c r="S45" i="1"/>
  <c r="S73" i="1"/>
  <c r="S83" i="1"/>
  <c r="S10" i="1"/>
  <c r="S4" i="1"/>
  <c r="S5" i="1"/>
  <c r="S31" i="1"/>
  <c r="S23" i="1"/>
  <c r="S87" i="1"/>
  <c r="S110" i="1"/>
  <c r="S202" i="1"/>
  <c r="S11" i="1"/>
  <c r="S120" i="1"/>
  <c r="S53" i="1"/>
  <c r="S29" i="1"/>
  <c r="S54" i="1"/>
  <c r="S124" i="1"/>
  <c r="S16" i="1"/>
  <c r="S56" i="1"/>
  <c r="S171" i="1"/>
  <c r="S55" i="1"/>
  <c r="S52" i="1"/>
  <c r="S35" i="1"/>
  <c r="S97" i="1"/>
  <c r="S118" i="1"/>
  <c r="S204" i="1"/>
  <c r="S216" i="1"/>
  <c r="S89" i="1"/>
  <c r="S158" i="1"/>
  <c r="S212" i="1"/>
  <c r="S32" i="1"/>
  <c r="S50" i="1"/>
  <c r="S185" i="1"/>
  <c r="S223" i="1"/>
  <c r="S184" i="1"/>
  <c r="S72" i="1"/>
  <c r="S78" i="1"/>
  <c r="S153" i="1"/>
  <c r="S201" i="1"/>
  <c r="S137" i="1"/>
  <c r="S147" i="1"/>
  <c r="S155" i="1"/>
  <c r="S187" i="1"/>
  <c r="S193" i="1"/>
  <c r="S207" i="1"/>
  <c r="S121" i="1"/>
  <c r="S46" i="1"/>
  <c r="S27" i="1"/>
  <c r="S115" i="1"/>
  <c r="S119" i="1"/>
  <c r="S126" i="1"/>
  <c r="S148" i="1"/>
  <c r="S167" i="1"/>
  <c r="S182" i="1"/>
  <c r="S194" i="1"/>
  <c r="S208" i="1"/>
  <c r="S69" i="1"/>
  <c r="S100" i="1"/>
  <c r="S58" i="1"/>
  <c r="S85" i="1"/>
  <c r="S150" i="1"/>
  <c r="S173" i="1"/>
  <c r="S209" i="1"/>
  <c r="S221" i="1"/>
  <c r="S57" i="1"/>
  <c r="S62" i="1"/>
  <c r="S71" i="1"/>
  <c r="S74" i="1"/>
  <c r="S75" i="1"/>
  <c r="S98" i="1"/>
  <c r="S114" i="1"/>
  <c r="S131" i="1"/>
  <c r="S117" i="1"/>
  <c r="S162" i="1"/>
  <c r="S165" i="1"/>
  <c r="S30" i="1"/>
  <c r="S141" i="1"/>
  <c r="S21" i="1"/>
  <c r="S77" i="1"/>
  <c r="S95" i="1"/>
  <c r="S107" i="1"/>
  <c r="S128" i="1"/>
  <c r="S139" i="1"/>
  <c r="S106" i="1"/>
  <c r="S144" i="1"/>
  <c r="S149" i="1"/>
  <c r="S159" i="1"/>
  <c r="S192" i="1"/>
  <c r="S219" i="1"/>
  <c r="S227" i="1"/>
  <c r="S3" i="1"/>
  <c r="S220" i="1"/>
  <c r="S229" i="1"/>
  <c r="S18" i="1"/>
  <c r="S63" i="1"/>
  <c r="S66" i="1"/>
  <c r="S123" i="1"/>
  <c r="S116" i="1"/>
  <c r="S210" i="1"/>
  <c r="S109" i="1"/>
  <c r="S163" i="1"/>
  <c r="S177" i="1"/>
  <c r="S179" i="1"/>
  <c r="S224" i="1"/>
  <c r="S125" i="1"/>
  <c r="S170" i="1"/>
  <c r="S7" i="1"/>
  <c r="S42" i="1"/>
  <c r="S186" i="1"/>
  <c r="S132" i="1"/>
  <c r="S9" i="1"/>
  <c r="S14" i="1"/>
  <c r="S92" i="1"/>
  <c r="S156" i="1"/>
  <c r="S160" i="1"/>
  <c r="S180" i="1"/>
  <c r="S181" i="1"/>
  <c r="S183" i="1"/>
  <c r="S213" i="1"/>
  <c r="S175" i="1"/>
  <c r="S176" i="1"/>
  <c r="S196" i="1"/>
  <c r="S111" i="1"/>
  <c r="S38" i="1"/>
  <c r="S40" i="1"/>
  <c r="S49" i="1"/>
  <c r="S59" i="1"/>
  <c r="S154" i="1"/>
  <c r="S2" i="1"/>
  <c r="S6" i="1"/>
  <c r="S13" i="1"/>
  <c r="S65" i="1"/>
  <c r="S28" i="1"/>
  <c r="S51" i="1"/>
  <c r="S96" i="1"/>
  <c r="S84" i="1"/>
  <c r="S127" i="1"/>
  <c r="S161" i="1"/>
  <c r="S188" i="1"/>
  <c r="S44" i="1"/>
  <c r="S135" i="1"/>
  <c r="S82" i="1"/>
  <c r="S19" i="1"/>
  <c r="S76" i="1"/>
  <c r="S26" i="1"/>
  <c r="S48" i="1"/>
  <c r="S91" i="1"/>
  <c r="S79" i="1"/>
  <c r="S122" i="1"/>
  <c r="S81" i="1"/>
  <c r="S143" i="1"/>
  <c r="S105" i="1"/>
  <c r="S103" i="1"/>
  <c r="S12" i="1"/>
  <c r="S22" i="1"/>
  <c r="S41" i="1"/>
  <c r="S86" i="1"/>
  <c r="S146" i="1"/>
  <c r="S101" i="1"/>
  <c r="S93" i="1"/>
  <c r="S70" i="1"/>
  <c r="S64" i="1"/>
  <c r="S104" i="1"/>
  <c r="S203" i="1"/>
  <c r="S134" i="1"/>
  <c r="S67" i="1"/>
  <c r="S43" i="1"/>
  <c r="S198" i="1"/>
  <c r="H43" i="1"/>
  <c r="F43" i="1"/>
  <c r="D43" i="1"/>
  <c r="H67" i="1"/>
  <c r="F67" i="1"/>
  <c r="D67" i="1"/>
  <c r="P67" i="1" s="1"/>
  <c r="Q67" i="1" s="1"/>
  <c r="H134" i="1"/>
  <c r="F134" i="1"/>
  <c r="D134" i="1"/>
  <c r="H203" i="1"/>
  <c r="F203" i="1"/>
  <c r="D203" i="1"/>
  <c r="H104" i="1"/>
  <c r="F104" i="1"/>
  <c r="D104" i="1"/>
  <c r="P104" i="1" s="1"/>
  <c r="Q104" i="1" s="1"/>
  <c r="H64" i="1"/>
  <c r="F64" i="1"/>
  <c r="D64" i="1"/>
  <c r="H70" i="1"/>
  <c r="F70" i="1"/>
  <c r="D70" i="1"/>
  <c r="P70" i="1" s="1"/>
  <c r="Q70" i="1" s="1"/>
  <c r="H93" i="1"/>
  <c r="F93" i="1"/>
  <c r="D93" i="1"/>
  <c r="H101" i="1"/>
  <c r="F101" i="1"/>
  <c r="D101" i="1"/>
  <c r="H146" i="1"/>
  <c r="F146" i="1"/>
  <c r="D146" i="1"/>
  <c r="H86" i="1"/>
  <c r="F86" i="1"/>
  <c r="D86" i="1"/>
  <c r="P86" i="1" s="1"/>
  <c r="Q86" i="1" s="1"/>
  <c r="H41" i="1"/>
  <c r="F41" i="1"/>
  <c r="D41" i="1"/>
  <c r="H22" i="1"/>
  <c r="F22" i="1"/>
  <c r="D22" i="1"/>
  <c r="P22" i="1" s="1"/>
  <c r="Q22" i="1" s="1"/>
  <c r="H12" i="1"/>
  <c r="F12" i="1"/>
  <c r="D12" i="1"/>
  <c r="H103" i="1"/>
  <c r="F103" i="1"/>
  <c r="D103" i="1"/>
  <c r="H105" i="1"/>
  <c r="F105" i="1"/>
  <c r="D105" i="1"/>
  <c r="I105" i="1" s="1"/>
  <c r="J105" i="1" s="1"/>
  <c r="K105" i="1" s="1"/>
  <c r="H143" i="1"/>
  <c r="F143" i="1"/>
  <c r="D143" i="1"/>
  <c r="H81" i="1"/>
  <c r="F81" i="1"/>
  <c r="D81" i="1"/>
  <c r="H122" i="1"/>
  <c r="F122" i="1"/>
  <c r="D122" i="1"/>
  <c r="H79" i="1"/>
  <c r="F79" i="1"/>
  <c r="D79" i="1"/>
  <c r="H91" i="1"/>
  <c r="F91" i="1"/>
  <c r="D91" i="1"/>
  <c r="P91" i="1" s="1"/>
  <c r="Q91" i="1" s="1"/>
  <c r="H48" i="1"/>
  <c r="F48" i="1"/>
  <c r="D48" i="1"/>
  <c r="H26" i="1"/>
  <c r="F26" i="1"/>
  <c r="D26" i="1"/>
  <c r="H76" i="1"/>
  <c r="F76" i="1"/>
  <c r="D76" i="1"/>
  <c r="H19" i="1"/>
  <c r="F19" i="1"/>
  <c r="D19" i="1"/>
  <c r="H82" i="1"/>
  <c r="F82" i="1"/>
  <c r="D82" i="1"/>
  <c r="H135" i="1"/>
  <c r="F135" i="1"/>
  <c r="D135" i="1"/>
  <c r="P135" i="1" s="1"/>
  <c r="Q135" i="1" s="1"/>
  <c r="H44" i="1"/>
  <c r="F44" i="1"/>
  <c r="D44" i="1"/>
  <c r="H188" i="1"/>
  <c r="F188" i="1"/>
  <c r="D188" i="1"/>
  <c r="H161" i="1"/>
  <c r="F161" i="1"/>
  <c r="D161" i="1"/>
  <c r="P161" i="1" s="1"/>
  <c r="Q161" i="1" s="1"/>
  <c r="H127" i="1"/>
  <c r="F127" i="1"/>
  <c r="D127" i="1"/>
  <c r="H84" i="1"/>
  <c r="F84" i="1"/>
  <c r="D84" i="1"/>
  <c r="H96" i="1"/>
  <c r="F96" i="1"/>
  <c r="D96" i="1"/>
  <c r="H51" i="1"/>
  <c r="F51" i="1"/>
  <c r="D51" i="1"/>
  <c r="P51" i="1" s="1"/>
  <c r="Q51" i="1" s="1"/>
  <c r="H28" i="1"/>
  <c r="F28" i="1"/>
  <c r="D28" i="1"/>
  <c r="P28" i="1" s="1"/>
  <c r="Q28" i="1" s="1"/>
  <c r="H65" i="1"/>
  <c r="F65" i="1"/>
  <c r="D65" i="1"/>
  <c r="H13" i="1"/>
  <c r="F13" i="1"/>
  <c r="D13" i="1"/>
  <c r="P13" i="1" s="1"/>
  <c r="Q13" i="1" s="1"/>
  <c r="H6" i="1"/>
  <c r="F6" i="1"/>
  <c r="D6" i="1"/>
  <c r="H2" i="1"/>
  <c r="F2" i="1"/>
  <c r="D2" i="1"/>
  <c r="H154" i="1"/>
  <c r="F154" i="1"/>
  <c r="D154" i="1"/>
  <c r="H59" i="1"/>
  <c r="F59" i="1"/>
  <c r="D59" i="1"/>
  <c r="H49" i="1"/>
  <c r="F49" i="1"/>
  <c r="D49" i="1"/>
  <c r="H40" i="1"/>
  <c r="F40" i="1"/>
  <c r="D40" i="1"/>
  <c r="P40" i="1" s="1"/>
  <c r="Q40" i="1" s="1"/>
  <c r="H38" i="1"/>
  <c r="F38" i="1"/>
  <c r="D38" i="1"/>
  <c r="H111" i="1"/>
  <c r="F111" i="1"/>
  <c r="D111" i="1"/>
  <c r="P111" i="1" s="1"/>
  <c r="Q111" i="1" s="1"/>
  <c r="H196" i="1"/>
  <c r="F196" i="1"/>
  <c r="D196" i="1"/>
  <c r="P196" i="1" s="1"/>
  <c r="Q196" i="1" s="1"/>
  <c r="H176" i="1"/>
  <c r="F176" i="1"/>
  <c r="D176" i="1"/>
  <c r="H175" i="1"/>
  <c r="F175" i="1"/>
  <c r="D175" i="1"/>
  <c r="I175" i="1" s="1"/>
  <c r="J175" i="1" s="1"/>
  <c r="K175" i="1" s="1"/>
  <c r="H213" i="1"/>
  <c r="F213" i="1"/>
  <c r="D213" i="1"/>
  <c r="H183" i="1"/>
  <c r="F183" i="1"/>
  <c r="D183" i="1"/>
  <c r="H181" i="1"/>
  <c r="F181" i="1"/>
  <c r="D181" i="1"/>
  <c r="H180" i="1"/>
  <c r="F180" i="1"/>
  <c r="D180" i="1"/>
  <c r="H160" i="1"/>
  <c r="F160" i="1"/>
  <c r="D160" i="1"/>
  <c r="P160" i="1" s="1"/>
  <c r="Q160" i="1" s="1"/>
  <c r="H156" i="1"/>
  <c r="F156" i="1"/>
  <c r="D156" i="1"/>
  <c r="H92" i="1"/>
  <c r="F92" i="1"/>
  <c r="D92" i="1"/>
  <c r="H14" i="1"/>
  <c r="F14" i="1"/>
  <c r="D14" i="1"/>
  <c r="H9" i="1"/>
  <c r="F9" i="1"/>
  <c r="D9" i="1"/>
  <c r="H132" i="1"/>
  <c r="F132" i="1"/>
  <c r="D132" i="1"/>
  <c r="H186" i="1"/>
  <c r="F186" i="1"/>
  <c r="D186" i="1"/>
  <c r="H42" i="1"/>
  <c r="F42" i="1"/>
  <c r="D42" i="1"/>
  <c r="H7" i="1"/>
  <c r="F7" i="1"/>
  <c r="D7" i="1"/>
  <c r="P7" i="1" s="1"/>
  <c r="Q7" i="1" s="1"/>
  <c r="H170" i="1"/>
  <c r="F170" i="1"/>
  <c r="D170" i="1"/>
  <c r="P170" i="1" s="1"/>
  <c r="Q170" i="1" s="1"/>
  <c r="H125" i="1"/>
  <c r="F125" i="1"/>
  <c r="D125" i="1"/>
  <c r="H224" i="1"/>
  <c r="F224" i="1"/>
  <c r="D224" i="1"/>
  <c r="H179" i="1"/>
  <c r="F179" i="1"/>
  <c r="D179" i="1"/>
  <c r="H177" i="1"/>
  <c r="F177" i="1"/>
  <c r="D177" i="1"/>
  <c r="P177" i="1" s="1"/>
  <c r="Q177" i="1" s="1"/>
  <c r="H163" i="1"/>
  <c r="F163" i="1"/>
  <c r="D163" i="1"/>
  <c r="P163" i="1" s="1"/>
  <c r="Q163" i="1" s="1"/>
  <c r="H109" i="1"/>
  <c r="F109" i="1"/>
  <c r="D109" i="1"/>
  <c r="H210" i="1"/>
  <c r="F210" i="1"/>
  <c r="D210" i="1"/>
  <c r="P210" i="1" s="1"/>
  <c r="Q210" i="1" s="1"/>
  <c r="H116" i="1"/>
  <c r="F116" i="1"/>
  <c r="D116" i="1"/>
  <c r="H123" i="1"/>
  <c r="F123" i="1"/>
  <c r="D123" i="1"/>
  <c r="H66" i="1"/>
  <c r="F66" i="1"/>
  <c r="D66" i="1"/>
  <c r="H63" i="1"/>
  <c r="F63" i="1"/>
  <c r="D63" i="1"/>
  <c r="H18" i="1"/>
  <c r="F18" i="1"/>
  <c r="D18" i="1"/>
  <c r="H229" i="1"/>
  <c r="F229" i="1"/>
  <c r="D229" i="1"/>
  <c r="P229" i="1" s="1"/>
  <c r="Q229" i="1" s="1"/>
  <c r="H220" i="1"/>
  <c r="F220" i="1"/>
  <c r="D220" i="1"/>
  <c r="H3" i="1"/>
  <c r="F3" i="1"/>
  <c r="D3" i="1"/>
  <c r="P3" i="1" s="1"/>
  <c r="Q3" i="1" s="1"/>
  <c r="H227" i="1"/>
  <c r="F227" i="1"/>
  <c r="D227" i="1"/>
  <c r="H219" i="1"/>
  <c r="F219" i="1"/>
  <c r="D219" i="1"/>
  <c r="H192" i="1"/>
  <c r="F192" i="1"/>
  <c r="D192" i="1"/>
  <c r="I192" i="1" s="1"/>
  <c r="J192" i="1" s="1"/>
  <c r="K192" i="1" s="1"/>
  <c r="H159" i="1"/>
  <c r="F159" i="1"/>
  <c r="D159" i="1"/>
  <c r="H149" i="1"/>
  <c r="F149" i="1"/>
  <c r="D149" i="1"/>
  <c r="H144" i="1"/>
  <c r="F144" i="1"/>
  <c r="D144" i="1"/>
  <c r="H106" i="1"/>
  <c r="F106" i="1"/>
  <c r="D106" i="1"/>
  <c r="H139" i="1"/>
  <c r="F139" i="1"/>
  <c r="D139" i="1"/>
  <c r="P139" i="1" s="1"/>
  <c r="Q139" i="1" s="1"/>
  <c r="H128" i="1"/>
  <c r="F128" i="1"/>
  <c r="D128" i="1"/>
  <c r="H107" i="1"/>
  <c r="F107" i="1"/>
  <c r="D107" i="1"/>
  <c r="P107" i="1" s="1"/>
  <c r="Q107" i="1" s="1"/>
  <c r="H95" i="1"/>
  <c r="F95" i="1"/>
  <c r="D95" i="1"/>
  <c r="H77" i="1"/>
  <c r="F77" i="1"/>
  <c r="D77" i="1"/>
  <c r="H21" i="1"/>
  <c r="F21" i="1"/>
  <c r="D21" i="1"/>
  <c r="H141" i="1"/>
  <c r="F141" i="1"/>
  <c r="D141" i="1"/>
  <c r="P141" i="1" s="1"/>
  <c r="Q141" i="1" s="1"/>
  <c r="H30" i="1"/>
  <c r="F30" i="1"/>
  <c r="D30" i="1"/>
  <c r="H165" i="1"/>
  <c r="F165" i="1"/>
  <c r="D165" i="1"/>
  <c r="P165" i="1" s="1"/>
  <c r="Q165" i="1" s="1"/>
  <c r="H162" i="1"/>
  <c r="F162" i="1"/>
  <c r="D162" i="1"/>
  <c r="P162" i="1" s="1"/>
  <c r="Q162" i="1" s="1"/>
  <c r="H117" i="1"/>
  <c r="F117" i="1"/>
  <c r="D117" i="1"/>
  <c r="H131" i="1"/>
  <c r="F131" i="1"/>
  <c r="D131" i="1"/>
  <c r="I131" i="1" s="1"/>
  <c r="J131" i="1" s="1"/>
  <c r="K131" i="1" s="1"/>
  <c r="H114" i="1"/>
  <c r="F114" i="1"/>
  <c r="D114" i="1"/>
  <c r="H98" i="1"/>
  <c r="F98" i="1"/>
  <c r="D98" i="1"/>
  <c r="P98" i="1" s="1"/>
  <c r="Q98" i="1" s="1"/>
  <c r="H75" i="1"/>
  <c r="F75" i="1"/>
  <c r="D75" i="1"/>
  <c r="P75" i="1" s="1"/>
  <c r="Q75" i="1" s="1"/>
  <c r="H74" i="1"/>
  <c r="F74" i="1"/>
  <c r="D74" i="1"/>
  <c r="H71" i="1"/>
  <c r="F71" i="1"/>
  <c r="D71" i="1"/>
  <c r="P71" i="1" s="1"/>
  <c r="Q71" i="1" s="1"/>
  <c r="H62" i="1"/>
  <c r="F62" i="1"/>
  <c r="D62" i="1"/>
  <c r="H57" i="1"/>
  <c r="F57" i="1"/>
  <c r="D57" i="1"/>
  <c r="H221" i="1"/>
  <c r="F221" i="1"/>
  <c r="D221" i="1"/>
  <c r="H209" i="1"/>
  <c r="F209" i="1"/>
  <c r="D209" i="1"/>
  <c r="H173" i="1"/>
  <c r="F173" i="1"/>
  <c r="D173" i="1"/>
  <c r="H150" i="1"/>
  <c r="F150" i="1"/>
  <c r="D150" i="1"/>
  <c r="P150" i="1" s="1"/>
  <c r="Q150" i="1" s="1"/>
  <c r="H85" i="1"/>
  <c r="F85" i="1"/>
  <c r="D85" i="1"/>
  <c r="H58" i="1"/>
  <c r="F58" i="1"/>
  <c r="D58" i="1"/>
  <c r="P58" i="1" s="1"/>
  <c r="Q58" i="1" s="1"/>
  <c r="H100" i="1"/>
  <c r="F100" i="1"/>
  <c r="D100" i="1"/>
  <c r="P100" i="1" s="1"/>
  <c r="Q100" i="1" s="1"/>
  <c r="H69" i="1"/>
  <c r="F69" i="1"/>
  <c r="D69" i="1"/>
  <c r="H208" i="1"/>
  <c r="F208" i="1"/>
  <c r="D208" i="1"/>
  <c r="H194" i="1"/>
  <c r="F194" i="1"/>
  <c r="D194" i="1"/>
  <c r="H182" i="1"/>
  <c r="F182" i="1"/>
  <c r="D182" i="1"/>
  <c r="P182" i="1" s="1"/>
  <c r="Q182" i="1" s="1"/>
  <c r="H167" i="1"/>
  <c r="F167" i="1"/>
  <c r="D167" i="1"/>
  <c r="H148" i="1"/>
  <c r="F148" i="1"/>
  <c r="D148" i="1"/>
  <c r="H126" i="1"/>
  <c r="F126" i="1"/>
  <c r="D126" i="1"/>
  <c r="P126" i="1" s="1"/>
  <c r="Q126" i="1" s="1"/>
  <c r="H119" i="1"/>
  <c r="F119" i="1"/>
  <c r="D119" i="1"/>
  <c r="H115" i="1"/>
  <c r="F115" i="1"/>
  <c r="D115" i="1"/>
  <c r="H27" i="1"/>
  <c r="F27" i="1"/>
  <c r="D27" i="1"/>
  <c r="H46" i="1"/>
  <c r="F46" i="1"/>
  <c r="D46" i="1"/>
  <c r="H121" i="1"/>
  <c r="F121" i="1"/>
  <c r="D121" i="1"/>
  <c r="H207" i="1"/>
  <c r="F207" i="1"/>
  <c r="D207" i="1"/>
  <c r="P207" i="1" s="1"/>
  <c r="Q207" i="1" s="1"/>
  <c r="H193" i="1"/>
  <c r="F193" i="1"/>
  <c r="D193" i="1"/>
  <c r="H187" i="1"/>
  <c r="F187" i="1"/>
  <c r="D187" i="1"/>
  <c r="P187" i="1" s="1"/>
  <c r="Q187" i="1" s="1"/>
  <c r="H155" i="1"/>
  <c r="F155" i="1"/>
  <c r="D155" i="1"/>
  <c r="H147" i="1"/>
  <c r="F147" i="1"/>
  <c r="D147" i="1"/>
  <c r="H137" i="1"/>
  <c r="F137" i="1"/>
  <c r="D137" i="1"/>
  <c r="I137" i="1" s="1"/>
  <c r="J137" i="1" s="1"/>
  <c r="K137" i="1" s="1"/>
  <c r="H201" i="1"/>
  <c r="F201" i="1"/>
  <c r="D201" i="1"/>
  <c r="H153" i="1"/>
  <c r="F153" i="1"/>
  <c r="D153" i="1"/>
  <c r="P153" i="1" s="1"/>
  <c r="Q153" i="1" s="1"/>
  <c r="H78" i="1"/>
  <c r="F78" i="1"/>
  <c r="D78" i="1"/>
  <c r="H72" i="1"/>
  <c r="F72" i="1"/>
  <c r="D72" i="1"/>
  <c r="H184" i="1"/>
  <c r="F184" i="1"/>
  <c r="D184" i="1"/>
  <c r="P184" i="1" s="1"/>
  <c r="Q184" i="1" s="1"/>
  <c r="H223" i="1"/>
  <c r="F223" i="1"/>
  <c r="D223" i="1"/>
  <c r="H185" i="1"/>
  <c r="F185" i="1"/>
  <c r="D185" i="1"/>
  <c r="H50" i="1"/>
  <c r="F50" i="1"/>
  <c r="D50" i="1"/>
  <c r="H32" i="1"/>
  <c r="F32" i="1"/>
  <c r="D32" i="1"/>
  <c r="H212" i="1"/>
  <c r="F212" i="1"/>
  <c r="D212" i="1"/>
  <c r="H158" i="1"/>
  <c r="F158" i="1"/>
  <c r="D158" i="1"/>
  <c r="P158" i="1" s="1"/>
  <c r="Q158" i="1" s="1"/>
  <c r="H89" i="1"/>
  <c r="F89" i="1"/>
  <c r="D89" i="1"/>
  <c r="H216" i="1"/>
  <c r="F216" i="1"/>
  <c r="D216" i="1"/>
  <c r="P216" i="1" s="1"/>
  <c r="Q216" i="1" s="1"/>
  <c r="H204" i="1"/>
  <c r="F204" i="1"/>
  <c r="D204" i="1"/>
  <c r="P204" i="1" s="1"/>
  <c r="Q204" i="1" s="1"/>
  <c r="H118" i="1"/>
  <c r="F118" i="1"/>
  <c r="D118" i="1"/>
  <c r="H97" i="1"/>
  <c r="F97" i="1"/>
  <c r="D97" i="1"/>
  <c r="I97" i="1" s="1"/>
  <c r="J97" i="1" s="1"/>
  <c r="K97" i="1" s="1"/>
  <c r="H35" i="1"/>
  <c r="F35" i="1"/>
  <c r="D35" i="1"/>
  <c r="H52" i="1"/>
  <c r="F52" i="1"/>
  <c r="D52" i="1"/>
  <c r="H55" i="1"/>
  <c r="F55" i="1"/>
  <c r="D55" i="1"/>
  <c r="H171" i="1"/>
  <c r="F171" i="1"/>
  <c r="D171" i="1"/>
  <c r="H56" i="1"/>
  <c r="F56" i="1"/>
  <c r="D56" i="1"/>
  <c r="P56" i="1" s="1"/>
  <c r="Q56" i="1" s="1"/>
  <c r="H16" i="1"/>
  <c r="F16" i="1"/>
  <c r="D16" i="1"/>
  <c r="H124" i="1"/>
  <c r="F124" i="1"/>
  <c r="D124" i="1"/>
  <c r="H54" i="1"/>
  <c r="F54" i="1"/>
  <c r="D54" i="1"/>
  <c r="H29" i="1"/>
  <c r="F29" i="1"/>
  <c r="D29" i="1"/>
  <c r="H53" i="1"/>
  <c r="F53" i="1"/>
  <c r="D53" i="1"/>
  <c r="H120" i="1"/>
  <c r="F120" i="1"/>
  <c r="D120" i="1"/>
  <c r="H11" i="1"/>
  <c r="F11" i="1"/>
  <c r="D11" i="1"/>
  <c r="H202" i="1"/>
  <c r="F202" i="1"/>
  <c r="D202" i="1"/>
  <c r="P202" i="1" s="1"/>
  <c r="Q202" i="1" s="1"/>
  <c r="H110" i="1"/>
  <c r="F110" i="1"/>
  <c r="D110" i="1"/>
  <c r="P110" i="1" s="1"/>
  <c r="Q110" i="1" s="1"/>
  <c r="H87" i="1"/>
  <c r="F87" i="1"/>
  <c r="D87" i="1"/>
  <c r="H23" i="1"/>
  <c r="F23" i="1"/>
  <c r="D23" i="1"/>
  <c r="H31" i="1"/>
  <c r="F31" i="1"/>
  <c r="D31" i="1"/>
  <c r="H5" i="1"/>
  <c r="F5" i="1"/>
  <c r="D5" i="1"/>
  <c r="P5" i="1" s="1"/>
  <c r="Q5" i="1" s="1"/>
  <c r="H4" i="1"/>
  <c r="F4" i="1"/>
  <c r="D4" i="1"/>
  <c r="P4" i="1" s="1"/>
  <c r="Q4" i="1" s="1"/>
  <c r="H10" i="1"/>
  <c r="F10" i="1"/>
  <c r="D10" i="1"/>
  <c r="H83" i="1"/>
  <c r="F83" i="1"/>
  <c r="D83" i="1"/>
  <c r="P83" i="1" s="1"/>
  <c r="Q83" i="1" s="1"/>
  <c r="H73" i="1"/>
  <c r="F73" i="1"/>
  <c r="D73" i="1"/>
  <c r="H45" i="1"/>
  <c r="F45" i="1"/>
  <c r="D45" i="1"/>
  <c r="H136" i="1"/>
  <c r="F136" i="1"/>
  <c r="D136" i="1"/>
  <c r="H112" i="1"/>
  <c r="F112" i="1"/>
  <c r="D112" i="1"/>
  <c r="H99" i="1"/>
  <c r="F99" i="1"/>
  <c r="D99" i="1"/>
  <c r="H90" i="1"/>
  <c r="F90" i="1"/>
  <c r="D90" i="1"/>
  <c r="H24" i="1"/>
  <c r="F24" i="1"/>
  <c r="D24" i="1"/>
  <c r="H225" i="1"/>
  <c r="F225" i="1"/>
  <c r="D225" i="1"/>
  <c r="P225" i="1" s="1"/>
  <c r="Q225" i="1" s="1"/>
  <c r="H217" i="1"/>
  <c r="F217" i="1"/>
  <c r="D217" i="1"/>
  <c r="P217" i="1" s="1"/>
  <c r="Q217" i="1" s="1"/>
  <c r="H215" i="1"/>
  <c r="F215" i="1"/>
  <c r="D215" i="1"/>
  <c r="H199" i="1"/>
  <c r="F199" i="1"/>
  <c r="D199" i="1"/>
  <c r="I199" i="1" s="1"/>
  <c r="J199" i="1" s="1"/>
  <c r="K199" i="1" s="1"/>
  <c r="H197" i="1"/>
  <c r="F197" i="1"/>
  <c r="D197" i="1"/>
  <c r="H166" i="1"/>
  <c r="F166" i="1"/>
  <c r="D166" i="1"/>
  <c r="P166" i="1" s="1"/>
  <c r="Q166" i="1" s="1"/>
  <c r="H157" i="1"/>
  <c r="F157" i="1"/>
  <c r="D157" i="1"/>
  <c r="H108" i="1"/>
  <c r="F108" i="1"/>
  <c r="D108" i="1"/>
  <c r="H138" i="1"/>
  <c r="F138" i="1"/>
  <c r="D138" i="1"/>
  <c r="P138" i="1" s="1"/>
  <c r="Q138" i="1" s="1"/>
  <c r="H133" i="1"/>
  <c r="F133" i="1"/>
  <c r="D133" i="1"/>
  <c r="H102" i="1"/>
  <c r="F102" i="1"/>
  <c r="D102" i="1"/>
  <c r="P102" i="1" s="1"/>
  <c r="Q102" i="1" s="1"/>
  <c r="H17" i="1"/>
  <c r="F17" i="1"/>
  <c r="D17" i="1"/>
  <c r="H8" i="1"/>
  <c r="F8" i="1"/>
  <c r="D8" i="1"/>
  <c r="H140" i="1"/>
  <c r="F140" i="1"/>
  <c r="D140" i="1"/>
  <c r="H222" i="1"/>
  <c r="F222" i="1"/>
  <c r="D222" i="1"/>
  <c r="H178" i="1"/>
  <c r="F178" i="1"/>
  <c r="D178" i="1"/>
  <c r="H129" i="1"/>
  <c r="F129" i="1"/>
  <c r="D129" i="1"/>
  <c r="P129" i="1" s="1"/>
  <c r="Q129" i="1" s="1"/>
  <c r="H226" i="1"/>
  <c r="F226" i="1"/>
  <c r="D226" i="1"/>
  <c r="H190" i="1"/>
  <c r="F190" i="1"/>
  <c r="D190" i="1"/>
  <c r="H174" i="1"/>
  <c r="F174" i="1"/>
  <c r="D174" i="1"/>
  <c r="H145" i="1"/>
  <c r="F145" i="1"/>
  <c r="D145" i="1"/>
  <c r="H60" i="1"/>
  <c r="F60" i="1"/>
  <c r="D60" i="1"/>
  <c r="P60" i="1" s="1"/>
  <c r="Q60" i="1" s="1"/>
  <c r="H15" i="1"/>
  <c r="F15" i="1"/>
  <c r="D15" i="1"/>
  <c r="P15" i="1" s="1"/>
  <c r="Q15" i="1" s="1"/>
  <c r="H130" i="1"/>
  <c r="F130" i="1"/>
  <c r="D130" i="1"/>
  <c r="H80" i="1"/>
  <c r="F80" i="1"/>
  <c r="D80" i="1"/>
  <c r="P80" i="1" s="1"/>
  <c r="Q80" i="1" s="1"/>
  <c r="H228" i="1"/>
  <c r="F228" i="1"/>
  <c r="D228" i="1"/>
  <c r="H189" i="1"/>
  <c r="F189" i="1"/>
  <c r="D189" i="1"/>
  <c r="P189" i="1" s="1"/>
  <c r="Q189" i="1" s="1"/>
  <c r="H172" i="1"/>
  <c r="F172" i="1"/>
  <c r="D172" i="1"/>
  <c r="H164" i="1"/>
  <c r="F164" i="1"/>
  <c r="D164" i="1"/>
  <c r="H151" i="1"/>
  <c r="F151" i="1"/>
  <c r="D151" i="1"/>
  <c r="H152" i="1"/>
  <c r="F152" i="1"/>
  <c r="D152" i="1"/>
  <c r="H88" i="1"/>
  <c r="F88" i="1"/>
  <c r="D88" i="1"/>
  <c r="H34" i="1"/>
  <c r="F34" i="1"/>
  <c r="D34" i="1"/>
  <c r="P34" i="1" s="1"/>
  <c r="Q34" i="1" s="1"/>
  <c r="H218" i="1"/>
  <c r="F218" i="1"/>
  <c r="D218" i="1"/>
  <c r="P218" i="1" s="1"/>
  <c r="Q218" i="1" s="1"/>
  <c r="H200" i="1"/>
  <c r="F200" i="1"/>
  <c r="D200" i="1"/>
  <c r="H47" i="1"/>
  <c r="F47" i="1"/>
  <c r="D47" i="1"/>
  <c r="H33" i="1"/>
  <c r="F33" i="1"/>
  <c r="D33" i="1"/>
  <c r="H205" i="1"/>
  <c r="F205" i="1"/>
  <c r="D205" i="1"/>
  <c r="P205" i="1" s="1"/>
  <c r="Q205" i="1" s="1"/>
  <c r="H113" i="1"/>
  <c r="F113" i="1"/>
  <c r="D113" i="1"/>
  <c r="H61" i="1"/>
  <c r="F61" i="1"/>
  <c r="D61" i="1"/>
  <c r="H37" i="1"/>
  <c r="F37" i="1"/>
  <c r="D37" i="1"/>
  <c r="P37" i="1" s="1"/>
  <c r="Q37" i="1" s="1"/>
  <c r="H195" i="1"/>
  <c r="F195" i="1"/>
  <c r="D195" i="1"/>
  <c r="H39" i="1"/>
  <c r="F39" i="1"/>
  <c r="D39" i="1"/>
  <c r="P39" i="1" s="1"/>
  <c r="Q39" i="1" s="1"/>
  <c r="H168" i="1"/>
  <c r="F168" i="1"/>
  <c r="D168" i="1"/>
  <c r="H142" i="1"/>
  <c r="F142" i="1"/>
  <c r="D142" i="1"/>
  <c r="H36" i="1"/>
  <c r="F36" i="1"/>
  <c r="D36" i="1"/>
  <c r="H230" i="1"/>
  <c r="F230" i="1"/>
  <c r="D230" i="1"/>
  <c r="H94" i="1"/>
  <c r="F94" i="1"/>
  <c r="D94" i="1"/>
  <c r="H214" i="1"/>
  <c r="F214" i="1"/>
  <c r="D214" i="1"/>
  <c r="H191" i="1"/>
  <c r="F191" i="1"/>
  <c r="D191" i="1"/>
  <c r="P191" i="1" s="1"/>
  <c r="Q191" i="1" s="1"/>
  <c r="H20" i="1"/>
  <c r="F20" i="1"/>
  <c r="D20" i="1"/>
  <c r="H25" i="1"/>
  <c r="F25" i="1"/>
  <c r="D25" i="1"/>
  <c r="H169" i="1"/>
  <c r="F169" i="1"/>
  <c r="D169" i="1"/>
  <c r="H211" i="1"/>
  <c r="F211" i="1"/>
  <c r="D211" i="1"/>
  <c r="H206" i="1"/>
  <c r="F206" i="1"/>
  <c r="D206" i="1"/>
  <c r="P206" i="1" s="1"/>
  <c r="Q206" i="1" s="1"/>
  <c r="H68" i="1"/>
  <c r="F68" i="1"/>
  <c r="D68" i="1"/>
  <c r="H198" i="1"/>
  <c r="F198" i="1"/>
  <c r="D198" i="1"/>
  <c r="P198" i="1" s="1"/>
  <c r="Q198" i="1" s="1"/>
  <c r="P94" i="1" l="1"/>
  <c r="Q94" i="1" s="1"/>
  <c r="P178" i="1"/>
  <c r="Q178" i="1" s="1"/>
  <c r="P24" i="1"/>
  <c r="Q24" i="1" s="1"/>
  <c r="P193" i="1"/>
  <c r="Q193" i="1" s="1"/>
  <c r="P85" i="1"/>
  <c r="Q85" i="1" s="1"/>
  <c r="P30" i="1"/>
  <c r="Q30" i="1" s="1"/>
  <c r="P220" i="1"/>
  <c r="Q220" i="1" s="1"/>
  <c r="P42" i="1"/>
  <c r="Q42" i="1" s="1"/>
  <c r="P38" i="1"/>
  <c r="Q38" i="1" s="1"/>
  <c r="P44" i="1"/>
  <c r="Q44" i="1" s="1"/>
  <c r="P41" i="1"/>
  <c r="Q41" i="1" s="1"/>
  <c r="P53" i="1"/>
  <c r="Q53" i="1" s="1"/>
  <c r="P121" i="1"/>
  <c r="Q121" i="1" s="1"/>
  <c r="P169" i="1"/>
  <c r="Q169" i="1" s="1"/>
  <c r="P31" i="1"/>
  <c r="Q31" i="1" s="1"/>
  <c r="P35" i="1"/>
  <c r="Q35" i="1" s="1"/>
  <c r="P33" i="1"/>
  <c r="Q33" i="1" s="1"/>
  <c r="P145" i="1"/>
  <c r="Q145" i="1" s="1"/>
  <c r="P197" i="1"/>
  <c r="Q197" i="1" s="1"/>
  <c r="P195" i="1"/>
  <c r="Q195" i="1" s="1"/>
  <c r="P228" i="1"/>
  <c r="Q228" i="1" s="1"/>
  <c r="I133" i="1"/>
  <c r="J133" i="1" s="1"/>
  <c r="K133" i="1" s="1"/>
  <c r="P164" i="1"/>
  <c r="Q164" i="1" s="1"/>
  <c r="P8" i="1"/>
  <c r="Q8" i="1" s="1"/>
  <c r="P112" i="1"/>
  <c r="Q112" i="1" s="1"/>
  <c r="P32" i="1"/>
  <c r="Q32" i="1" s="1"/>
  <c r="P209" i="1"/>
  <c r="Q209" i="1" s="1"/>
  <c r="P59" i="1"/>
  <c r="Q59" i="1" s="1"/>
  <c r="I216" i="1"/>
  <c r="J216" i="1" s="1"/>
  <c r="K216" i="1" s="1"/>
  <c r="P120" i="1"/>
  <c r="Q120" i="1" s="1"/>
  <c r="P152" i="1"/>
  <c r="Q152" i="1" s="1"/>
  <c r="P131" i="1"/>
  <c r="Q131" i="1" s="1"/>
  <c r="P20" i="1"/>
  <c r="Q20" i="1" s="1"/>
  <c r="P215" i="1"/>
  <c r="Q215" i="1" s="1"/>
  <c r="P87" i="1"/>
  <c r="Q87" i="1" s="1"/>
  <c r="P147" i="1"/>
  <c r="Q147" i="1" s="1"/>
  <c r="P117" i="1"/>
  <c r="Q117" i="1" s="1"/>
  <c r="P219" i="1"/>
  <c r="Q219" i="1" s="1"/>
  <c r="P176" i="1"/>
  <c r="Q176" i="1" s="1"/>
  <c r="P127" i="1"/>
  <c r="Q127" i="1" s="1"/>
  <c r="P103" i="1"/>
  <c r="Q103" i="1" s="1"/>
  <c r="P90" i="1"/>
  <c r="Q90" i="1" s="1"/>
  <c r="P190" i="1"/>
  <c r="Q190" i="1" s="1"/>
  <c r="I138" i="1"/>
  <c r="J138" i="1" s="1"/>
  <c r="K138" i="1" s="1"/>
  <c r="P68" i="1"/>
  <c r="Q68" i="1" s="1"/>
  <c r="I126" i="1"/>
  <c r="J126" i="1" s="1"/>
  <c r="K126" i="1" s="1"/>
  <c r="P173" i="1"/>
  <c r="Q173" i="1" s="1"/>
  <c r="I160" i="1"/>
  <c r="J160" i="1" s="1"/>
  <c r="K160" i="1" s="1"/>
  <c r="P192" i="1"/>
  <c r="Q192" i="1" s="1"/>
  <c r="I211" i="1"/>
  <c r="J211" i="1" s="1"/>
  <c r="K211" i="1" s="1"/>
  <c r="I225" i="1"/>
  <c r="J225" i="1" s="1"/>
  <c r="K225" i="1" s="1"/>
  <c r="I52" i="1"/>
  <c r="J52" i="1" s="1"/>
  <c r="K52" i="1" s="1"/>
  <c r="I3" i="1"/>
  <c r="J3" i="1" s="1"/>
  <c r="K3" i="1" s="1"/>
  <c r="I111" i="1"/>
  <c r="J111" i="1" s="1"/>
  <c r="K111" i="1" s="1"/>
  <c r="I80" i="1"/>
  <c r="J80" i="1" s="1"/>
  <c r="K80" i="1" s="1"/>
  <c r="I140" i="1"/>
  <c r="J140" i="1" s="1"/>
  <c r="K140" i="1" s="1"/>
  <c r="I184" i="1"/>
  <c r="J184" i="1" s="1"/>
  <c r="K184" i="1" s="1"/>
  <c r="I13" i="1"/>
  <c r="J13" i="1" s="1"/>
  <c r="K13" i="1" s="1"/>
  <c r="I104" i="1"/>
  <c r="J104" i="1" s="1"/>
  <c r="K104" i="1" s="1"/>
  <c r="I68" i="1"/>
  <c r="J68" i="1" s="1"/>
  <c r="K68" i="1" s="1"/>
  <c r="I21" i="1"/>
  <c r="J21" i="1" s="1"/>
  <c r="K21" i="1" s="1"/>
  <c r="I132" i="1"/>
  <c r="J132" i="1" s="1"/>
  <c r="K132" i="1" s="1"/>
  <c r="I74" i="1"/>
  <c r="J74" i="1" s="1"/>
  <c r="K74" i="1" s="1"/>
  <c r="I214" i="1"/>
  <c r="J214" i="1" s="1"/>
  <c r="K214" i="1" s="1"/>
  <c r="I202" i="1"/>
  <c r="J202" i="1" s="1"/>
  <c r="K202" i="1" s="1"/>
  <c r="I187" i="1"/>
  <c r="J187" i="1" s="1"/>
  <c r="K187" i="1" s="1"/>
  <c r="I7" i="1"/>
  <c r="J7" i="1" s="1"/>
  <c r="K7" i="1" s="1"/>
  <c r="I22" i="1"/>
  <c r="J22" i="1" s="1"/>
  <c r="K22" i="1" s="1"/>
  <c r="P137" i="1"/>
  <c r="Q137" i="1" s="1"/>
  <c r="P222" i="1"/>
  <c r="Q222" i="1" s="1"/>
  <c r="P73" i="1"/>
  <c r="Q73" i="1" s="1"/>
  <c r="I16" i="1"/>
  <c r="J16" i="1" s="1"/>
  <c r="K16" i="1" s="1"/>
  <c r="P201" i="1"/>
  <c r="Q201" i="1" s="1"/>
  <c r="P194" i="1"/>
  <c r="Q194" i="1" s="1"/>
  <c r="I107" i="1"/>
  <c r="J107" i="1" s="1"/>
  <c r="K107" i="1" s="1"/>
  <c r="P159" i="1"/>
  <c r="Q159" i="1" s="1"/>
  <c r="P179" i="1"/>
  <c r="Q179" i="1" s="1"/>
  <c r="P213" i="1"/>
  <c r="Q213" i="1" s="1"/>
  <c r="P96" i="1"/>
  <c r="Q96" i="1" s="1"/>
  <c r="P143" i="1"/>
  <c r="Q143" i="1" s="1"/>
  <c r="P43" i="1"/>
  <c r="Q43" i="1" s="1"/>
  <c r="I37" i="1"/>
  <c r="J37" i="1" s="1"/>
  <c r="K37" i="1" s="1"/>
  <c r="I56" i="1"/>
  <c r="J56" i="1" s="1"/>
  <c r="K56" i="1" s="1"/>
  <c r="I139" i="1"/>
  <c r="J139" i="1" s="1"/>
  <c r="K139" i="1" s="1"/>
  <c r="I210" i="1"/>
  <c r="J210" i="1" s="1"/>
  <c r="K210" i="1" s="1"/>
  <c r="I91" i="1"/>
  <c r="J91" i="1" s="1"/>
  <c r="K91" i="1" s="1"/>
  <c r="P226" i="1"/>
  <c r="Q226" i="1" s="1"/>
  <c r="I203" i="1"/>
  <c r="J203" i="1" s="1"/>
  <c r="K203" i="1" s="1"/>
  <c r="P227" i="1"/>
  <c r="Q227" i="1" s="1"/>
  <c r="I12" i="1"/>
  <c r="J12" i="1" s="1"/>
  <c r="K12" i="1" s="1"/>
  <c r="I129" i="1"/>
  <c r="J129" i="1" s="1"/>
  <c r="K129" i="1" s="1"/>
  <c r="P188" i="1"/>
  <c r="Q188" i="1" s="1"/>
  <c r="I189" i="1"/>
  <c r="J189" i="1" s="1"/>
  <c r="K189" i="1" s="1"/>
  <c r="I58" i="1"/>
  <c r="J58" i="1" s="1"/>
  <c r="K58" i="1" s="1"/>
  <c r="I165" i="1"/>
  <c r="J165" i="1" s="1"/>
  <c r="K165" i="1" s="1"/>
  <c r="P230" i="1"/>
  <c r="Q230" i="1" s="1"/>
  <c r="I25" i="1"/>
  <c r="J25" i="1" s="1"/>
  <c r="K25" i="1" s="1"/>
  <c r="P223" i="1"/>
  <c r="Q223" i="1" s="1"/>
  <c r="P119" i="1"/>
  <c r="Q119" i="1" s="1"/>
  <c r="P62" i="1"/>
  <c r="Q62" i="1" s="1"/>
  <c r="P128" i="1"/>
  <c r="Q128" i="1" s="1"/>
  <c r="P116" i="1"/>
  <c r="Q116" i="1" s="1"/>
  <c r="P6" i="1"/>
  <c r="Q6" i="1" s="1"/>
  <c r="P48" i="1"/>
  <c r="Q48" i="1" s="1"/>
  <c r="P64" i="1"/>
  <c r="Q64" i="1" s="1"/>
  <c r="I109" i="1"/>
  <c r="J109" i="1" s="1"/>
  <c r="K109" i="1" s="1"/>
  <c r="I155" i="1"/>
  <c r="J155" i="1" s="1"/>
  <c r="K155" i="1" s="1"/>
  <c r="P155" i="1"/>
  <c r="Q155" i="1" s="1"/>
  <c r="I34" i="1"/>
  <c r="J34" i="1" s="1"/>
  <c r="K34" i="1" s="1"/>
  <c r="I185" i="1"/>
  <c r="J185" i="1" s="1"/>
  <c r="K185" i="1" s="1"/>
  <c r="I83" i="1"/>
  <c r="J83" i="1" s="1"/>
  <c r="K83" i="1" s="1"/>
  <c r="I71" i="1"/>
  <c r="J71" i="1" s="1"/>
  <c r="K71" i="1" s="1"/>
  <c r="I188" i="1"/>
  <c r="J188" i="1" s="1"/>
  <c r="K188" i="1" s="1"/>
  <c r="I124" i="1"/>
  <c r="J124" i="1" s="1"/>
  <c r="K124" i="1" s="1"/>
  <c r="P124" i="1"/>
  <c r="Q124" i="1" s="1"/>
  <c r="P99" i="1"/>
  <c r="Q99" i="1" s="1"/>
  <c r="I69" i="1"/>
  <c r="J69" i="1" s="1"/>
  <c r="K69" i="1" s="1"/>
  <c r="I205" i="1"/>
  <c r="J205" i="1" s="1"/>
  <c r="K205" i="1" s="1"/>
  <c r="I99" i="1"/>
  <c r="J99" i="1" s="1"/>
  <c r="K99" i="1" s="1"/>
  <c r="I94" i="1"/>
  <c r="J94" i="1" s="1"/>
  <c r="K94" i="1" s="1"/>
  <c r="I149" i="1"/>
  <c r="J149" i="1" s="1"/>
  <c r="K149" i="1" s="1"/>
  <c r="P26" i="1"/>
  <c r="Q26" i="1" s="1"/>
  <c r="I167" i="1"/>
  <c r="J167" i="1" s="1"/>
  <c r="K167" i="1" s="1"/>
  <c r="I44" i="1"/>
  <c r="J44" i="1" s="1"/>
  <c r="K44" i="1" s="1"/>
  <c r="I10" i="1"/>
  <c r="J10" i="1" s="1"/>
  <c r="K10" i="1" s="1"/>
  <c r="P115" i="1"/>
  <c r="Q115" i="1" s="1"/>
  <c r="I176" i="1"/>
  <c r="J176" i="1" s="1"/>
  <c r="K176" i="1" s="1"/>
  <c r="I118" i="1"/>
  <c r="J118" i="1" s="1"/>
  <c r="K118" i="1" s="1"/>
  <c r="P57" i="1"/>
  <c r="Q57" i="1" s="1"/>
  <c r="P82" i="1"/>
  <c r="Q82" i="1" s="1"/>
  <c r="I151" i="1"/>
  <c r="J151" i="1" s="1"/>
  <c r="K151" i="1" s="1"/>
  <c r="P45" i="1"/>
  <c r="Q45" i="1" s="1"/>
  <c r="I57" i="1"/>
  <c r="J57" i="1" s="1"/>
  <c r="K57" i="1" s="1"/>
  <c r="I82" i="1"/>
  <c r="J82" i="1" s="1"/>
  <c r="K82" i="1" s="1"/>
  <c r="I61" i="1"/>
  <c r="J61" i="1" s="1"/>
  <c r="K61" i="1" s="1"/>
  <c r="I45" i="1"/>
  <c r="J45" i="1" s="1"/>
  <c r="K45" i="1" s="1"/>
  <c r="I65" i="1"/>
  <c r="J65" i="1" s="1"/>
  <c r="K65" i="1" s="1"/>
  <c r="I147" i="1"/>
  <c r="J147" i="1" s="1"/>
  <c r="K147" i="1" s="1"/>
  <c r="I77" i="1"/>
  <c r="J77" i="1" s="1"/>
  <c r="K77" i="1" s="1"/>
  <c r="P18" i="1"/>
  <c r="Q18" i="1" s="1"/>
  <c r="P92" i="1"/>
  <c r="Q92" i="1" s="1"/>
  <c r="I146" i="1"/>
  <c r="J146" i="1" s="1"/>
  <c r="K146" i="1" s="1"/>
  <c r="I227" i="1"/>
  <c r="J227" i="1" s="1"/>
  <c r="K227" i="1" s="1"/>
  <c r="I100" i="1"/>
  <c r="J100" i="1" s="1"/>
  <c r="K100" i="1" s="1"/>
  <c r="I6" i="1"/>
  <c r="J6" i="1" s="1"/>
  <c r="K6" i="1" s="1"/>
  <c r="I198" i="1"/>
  <c r="J198" i="1" s="1"/>
  <c r="K198" i="1" s="1"/>
  <c r="I70" i="1"/>
  <c r="J70" i="1" s="1"/>
  <c r="K70" i="1" s="1"/>
  <c r="I117" i="1"/>
  <c r="J117" i="1" s="1"/>
  <c r="K117" i="1" s="1"/>
  <c r="I123" i="1"/>
  <c r="J123" i="1" s="1"/>
  <c r="K123" i="1" s="1"/>
  <c r="I9" i="1"/>
  <c r="J9" i="1" s="1"/>
  <c r="K9" i="1" s="1"/>
  <c r="I182" i="1"/>
  <c r="J182" i="1" s="1"/>
  <c r="K182" i="1" s="1"/>
  <c r="P21" i="1"/>
  <c r="Q21" i="1" s="1"/>
  <c r="I220" i="1"/>
  <c r="J220" i="1" s="1"/>
  <c r="K220" i="1" s="1"/>
  <c r="I180" i="1"/>
  <c r="J180" i="1" s="1"/>
  <c r="K180" i="1" s="1"/>
  <c r="I36" i="1"/>
  <c r="J36" i="1" s="1"/>
  <c r="K36" i="1" s="1"/>
  <c r="I166" i="1"/>
  <c r="J166" i="1" s="1"/>
  <c r="K166" i="1" s="1"/>
  <c r="I64" i="1"/>
  <c r="J64" i="1" s="1"/>
  <c r="K64" i="1" s="1"/>
  <c r="I116" i="1"/>
  <c r="J116" i="1" s="1"/>
  <c r="K116" i="1" s="1"/>
  <c r="I196" i="1"/>
  <c r="J196" i="1" s="1"/>
  <c r="K196" i="1" s="1"/>
  <c r="P25" i="1"/>
  <c r="Q25" i="1" s="1"/>
  <c r="I72" i="1"/>
  <c r="J72" i="1" s="1"/>
  <c r="K72" i="1" s="1"/>
  <c r="P211" i="1"/>
  <c r="Q211" i="1" s="1"/>
  <c r="P52" i="1"/>
  <c r="Q52" i="1" s="1"/>
  <c r="P78" i="1"/>
  <c r="Q78" i="1" s="1"/>
  <c r="I62" i="1"/>
  <c r="J62" i="1" s="1"/>
  <c r="K62" i="1" s="1"/>
  <c r="P114" i="1"/>
  <c r="Q114" i="1" s="1"/>
  <c r="I106" i="1"/>
  <c r="J106" i="1" s="1"/>
  <c r="K106" i="1" s="1"/>
  <c r="I219" i="1"/>
  <c r="J219" i="1" s="1"/>
  <c r="K219" i="1" s="1"/>
  <c r="I18" i="1"/>
  <c r="J18" i="1" s="1"/>
  <c r="K18" i="1" s="1"/>
  <c r="P186" i="1"/>
  <c r="Q186" i="1" s="1"/>
  <c r="I92" i="1"/>
  <c r="J92" i="1" s="1"/>
  <c r="K92" i="1" s="1"/>
  <c r="I183" i="1"/>
  <c r="J183" i="1" s="1"/>
  <c r="K183" i="1" s="1"/>
  <c r="I161" i="1"/>
  <c r="J161" i="1" s="1"/>
  <c r="K161" i="1" s="1"/>
  <c r="I79" i="1"/>
  <c r="J79" i="1" s="1"/>
  <c r="K79" i="1" s="1"/>
  <c r="P12" i="1"/>
  <c r="Q12" i="1" s="1"/>
  <c r="P101" i="1"/>
  <c r="Q101" i="1" s="1"/>
  <c r="P175" i="1"/>
  <c r="Q175" i="1" s="1"/>
  <c r="I226" i="1"/>
  <c r="J226" i="1" s="1"/>
  <c r="K226" i="1" s="1"/>
  <c r="I173" i="1"/>
  <c r="J173" i="1" s="1"/>
  <c r="K173" i="1" s="1"/>
  <c r="I125" i="1"/>
  <c r="J125" i="1" s="1"/>
  <c r="K125" i="1" s="1"/>
  <c r="P2" i="1"/>
  <c r="Q2" i="1" s="1"/>
  <c r="I39" i="1"/>
  <c r="J39" i="1" s="1"/>
  <c r="K39" i="1" s="1"/>
  <c r="I215" i="1"/>
  <c r="J215" i="1" s="1"/>
  <c r="K215" i="1" s="1"/>
  <c r="I148" i="1"/>
  <c r="J148" i="1" s="1"/>
  <c r="K148" i="1" s="1"/>
  <c r="P132" i="1"/>
  <c r="Q132" i="1" s="1"/>
  <c r="I2" i="1"/>
  <c r="J2" i="1" s="1"/>
  <c r="K2" i="1" s="1"/>
  <c r="I108" i="1"/>
  <c r="J108" i="1" s="1"/>
  <c r="K108" i="1" s="1"/>
  <c r="P88" i="1"/>
  <c r="Q88" i="1" s="1"/>
  <c r="I170" i="1"/>
  <c r="J170" i="1" s="1"/>
  <c r="K170" i="1" s="1"/>
  <c r="I217" i="1"/>
  <c r="J217" i="1" s="1"/>
  <c r="K217" i="1" s="1"/>
  <c r="I87" i="1"/>
  <c r="J87" i="1" s="1"/>
  <c r="K87" i="1" s="1"/>
  <c r="I157" i="1"/>
  <c r="J157" i="1" s="1"/>
  <c r="K157" i="1" s="1"/>
  <c r="I223" i="1"/>
  <c r="J223" i="1" s="1"/>
  <c r="K223" i="1" s="1"/>
  <c r="I53" i="1"/>
  <c r="J53" i="1" s="1"/>
  <c r="K53" i="1" s="1"/>
  <c r="P49" i="1"/>
  <c r="Q49" i="1" s="1"/>
  <c r="I48" i="1"/>
  <c r="J48" i="1" s="1"/>
  <c r="K48" i="1" s="1"/>
  <c r="I228" i="1"/>
  <c r="J228" i="1" s="1"/>
  <c r="K228" i="1" s="1"/>
  <c r="I110" i="1"/>
  <c r="J110" i="1" s="1"/>
  <c r="K110" i="1" s="1"/>
  <c r="P212" i="1"/>
  <c r="Q212" i="1" s="1"/>
  <c r="I49" i="1"/>
  <c r="J49" i="1" s="1"/>
  <c r="K49" i="1" s="1"/>
  <c r="I102" i="1"/>
  <c r="J102" i="1" s="1"/>
  <c r="K102" i="1" s="1"/>
  <c r="I212" i="1"/>
  <c r="J212" i="1" s="1"/>
  <c r="K212" i="1" s="1"/>
  <c r="I20" i="1"/>
  <c r="J20" i="1" s="1"/>
  <c r="K20" i="1" s="1"/>
  <c r="P151" i="1"/>
  <c r="Q151" i="1" s="1"/>
  <c r="I171" i="1"/>
  <c r="J171" i="1" s="1"/>
  <c r="K171" i="1" s="1"/>
  <c r="I162" i="1"/>
  <c r="J162" i="1" s="1"/>
  <c r="K162" i="1" s="1"/>
  <c r="I200" i="1"/>
  <c r="J200" i="1" s="1"/>
  <c r="K200" i="1" s="1"/>
  <c r="I204" i="1"/>
  <c r="J204" i="1" s="1"/>
  <c r="K204" i="1" s="1"/>
  <c r="I191" i="1"/>
  <c r="J191" i="1" s="1"/>
  <c r="K191" i="1" s="1"/>
  <c r="I55" i="1"/>
  <c r="J55" i="1" s="1"/>
  <c r="K55" i="1" s="1"/>
  <c r="I218" i="1"/>
  <c r="J218" i="1" s="1"/>
  <c r="K218" i="1" s="1"/>
  <c r="I190" i="1"/>
  <c r="J190" i="1" s="1"/>
  <c r="K190" i="1" s="1"/>
  <c r="I113" i="1"/>
  <c r="J113" i="1" s="1"/>
  <c r="K113" i="1" s="1"/>
  <c r="I130" i="1"/>
  <c r="J130" i="1" s="1"/>
  <c r="K130" i="1" s="1"/>
  <c r="I73" i="1"/>
  <c r="J73" i="1" s="1"/>
  <c r="K73" i="1" s="1"/>
  <c r="P11" i="1"/>
  <c r="Q11" i="1" s="1"/>
  <c r="I121" i="1"/>
  <c r="J121" i="1" s="1"/>
  <c r="K121" i="1" s="1"/>
  <c r="P63" i="1"/>
  <c r="Q63" i="1" s="1"/>
  <c r="P125" i="1"/>
  <c r="Q125" i="1" s="1"/>
  <c r="I156" i="1"/>
  <c r="J156" i="1" s="1"/>
  <c r="K156" i="1" s="1"/>
  <c r="P122" i="1"/>
  <c r="Q122" i="1" s="1"/>
  <c r="I168" i="1"/>
  <c r="J168" i="1" s="1"/>
  <c r="K168" i="1" s="1"/>
  <c r="P168" i="1"/>
  <c r="Q168" i="1" s="1"/>
  <c r="I178" i="1"/>
  <c r="J178" i="1" s="1"/>
  <c r="K178" i="1" s="1"/>
  <c r="I11" i="1"/>
  <c r="J11" i="1" s="1"/>
  <c r="K11" i="1" s="1"/>
  <c r="I193" i="1"/>
  <c r="J193" i="1" s="1"/>
  <c r="K193" i="1" s="1"/>
  <c r="I30" i="1"/>
  <c r="J30" i="1" s="1"/>
  <c r="K30" i="1" s="1"/>
  <c r="I42" i="1"/>
  <c r="J42" i="1" s="1"/>
  <c r="K42" i="1" s="1"/>
  <c r="I127" i="1"/>
  <c r="J127" i="1" s="1"/>
  <c r="K127" i="1" s="1"/>
  <c r="I41" i="1"/>
  <c r="J41" i="1" s="1"/>
  <c r="K41" i="1" s="1"/>
  <c r="I75" i="1"/>
  <c r="J75" i="1" s="1"/>
  <c r="K75" i="1" s="1"/>
  <c r="I163" i="1"/>
  <c r="J163" i="1" s="1"/>
  <c r="K163" i="1" s="1"/>
  <c r="I60" i="1"/>
  <c r="J60" i="1" s="1"/>
  <c r="K60" i="1" s="1"/>
  <c r="I5" i="1"/>
  <c r="J5" i="1" s="1"/>
  <c r="K5" i="1" s="1"/>
  <c r="I153" i="1"/>
  <c r="J153" i="1" s="1"/>
  <c r="K153" i="1" s="1"/>
  <c r="I51" i="1"/>
  <c r="J51" i="1" s="1"/>
  <c r="K51" i="1" s="1"/>
  <c r="I103" i="1"/>
  <c r="J103" i="1" s="1"/>
  <c r="K103" i="1" s="1"/>
  <c r="P16" i="1"/>
  <c r="Q16" i="1" s="1"/>
  <c r="P36" i="1"/>
  <c r="Q36" i="1" s="1"/>
  <c r="I164" i="1"/>
  <c r="J164" i="1" s="1"/>
  <c r="K164" i="1" s="1"/>
  <c r="I112" i="1"/>
  <c r="J112" i="1" s="1"/>
  <c r="K112" i="1" s="1"/>
  <c r="I32" i="1"/>
  <c r="J32" i="1" s="1"/>
  <c r="K32" i="1" s="1"/>
  <c r="I209" i="1"/>
  <c r="J209" i="1" s="1"/>
  <c r="K209" i="1" s="1"/>
  <c r="I98" i="1"/>
  <c r="J98" i="1" s="1"/>
  <c r="K98" i="1" s="1"/>
  <c r="I177" i="1"/>
  <c r="J177" i="1" s="1"/>
  <c r="K177" i="1" s="1"/>
  <c r="I59" i="1"/>
  <c r="J59" i="1" s="1"/>
  <c r="K59" i="1" s="1"/>
  <c r="I122" i="1"/>
  <c r="J122" i="1" s="1"/>
  <c r="K122" i="1" s="1"/>
  <c r="P133" i="1"/>
  <c r="Q133" i="1" s="1"/>
  <c r="P140" i="1"/>
  <c r="Q140" i="1" s="1"/>
  <c r="P89" i="1"/>
  <c r="Q89" i="1" s="1"/>
  <c r="I115" i="1"/>
  <c r="J115" i="1" s="1"/>
  <c r="K115" i="1" s="1"/>
  <c r="I63" i="1"/>
  <c r="J63" i="1" s="1"/>
  <c r="K63" i="1" s="1"/>
  <c r="P81" i="1"/>
  <c r="Q81" i="1" s="1"/>
  <c r="P146" i="1"/>
  <c r="Q146" i="1" s="1"/>
  <c r="P134" i="1"/>
  <c r="Q134" i="1" s="1"/>
  <c r="P97" i="1"/>
  <c r="Q97" i="1" s="1"/>
  <c r="P123" i="1"/>
  <c r="Q123" i="1" s="1"/>
  <c r="I4" i="1"/>
  <c r="J4" i="1" s="1"/>
  <c r="K4" i="1" s="1"/>
  <c r="I78" i="1"/>
  <c r="J78" i="1" s="1"/>
  <c r="K78" i="1" s="1"/>
  <c r="P113" i="1"/>
  <c r="Q113" i="1" s="1"/>
  <c r="P200" i="1"/>
  <c r="Q200" i="1" s="1"/>
  <c r="P157" i="1"/>
  <c r="Q157" i="1" s="1"/>
  <c r="P55" i="1"/>
  <c r="Q55" i="1" s="1"/>
  <c r="P118" i="1"/>
  <c r="Q118" i="1" s="1"/>
  <c r="P167" i="1"/>
  <c r="Q167" i="1" s="1"/>
  <c r="P69" i="1"/>
  <c r="Q69" i="1" s="1"/>
  <c r="P199" i="1"/>
  <c r="Q199" i="1" s="1"/>
  <c r="P214" i="1"/>
  <c r="Q214" i="1" s="1"/>
  <c r="I88" i="1"/>
  <c r="J88" i="1" s="1"/>
  <c r="K88" i="1" s="1"/>
  <c r="I24" i="1"/>
  <c r="J24" i="1" s="1"/>
  <c r="K24" i="1" s="1"/>
  <c r="I89" i="1"/>
  <c r="J89" i="1" s="1"/>
  <c r="K89" i="1" s="1"/>
  <c r="I85" i="1"/>
  <c r="J85" i="1" s="1"/>
  <c r="K85" i="1" s="1"/>
  <c r="P144" i="1"/>
  <c r="Q144" i="1" s="1"/>
  <c r="P181" i="1"/>
  <c r="Q181" i="1" s="1"/>
  <c r="I38" i="1"/>
  <c r="J38" i="1" s="1"/>
  <c r="K38" i="1" s="1"/>
  <c r="P19" i="1"/>
  <c r="Q19" i="1" s="1"/>
  <c r="I81" i="1"/>
  <c r="J81" i="1" s="1"/>
  <c r="K81" i="1" s="1"/>
  <c r="I134" i="1"/>
  <c r="J134" i="1" s="1"/>
  <c r="K134" i="1" s="1"/>
  <c r="I15" i="1"/>
  <c r="J15" i="1" s="1"/>
  <c r="K15" i="1" s="1"/>
  <c r="I28" i="1"/>
  <c r="J28" i="1" s="1"/>
  <c r="K28" i="1" s="1"/>
  <c r="I206" i="1"/>
  <c r="J206" i="1" s="1"/>
  <c r="K206" i="1" s="1"/>
  <c r="I26" i="1"/>
  <c r="J26" i="1" s="1"/>
  <c r="K26" i="1" s="1"/>
  <c r="I47" i="1"/>
  <c r="J47" i="1" s="1"/>
  <c r="K47" i="1" s="1"/>
  <c r="P47" i="1"/>
  <c r="Q47" i="1" s="1"/>
  <c r="P142" i="1"/>
  <c r="Q142" i="1" s="1"/>
  <c r="I174" i="1"/>
  <c r="J174" i="1" s="1"/>
  <c r="K174" i="1" s="1"/>
  <c r="P174" i="1"/>
  <c r="Q174" i="1" s="1"/>
  <c r="I23" i="1"/>
  <c r="J23" i="1" s="1"/>
  <c r="K23" i="1" s="1"/>
  <c r="P23" i="1"/>
  <c r="Q23" i="1" s="1"/>
  <c r="P29" i="1"/>
  <c r="Q29" i="1" s="1"/>
  <c r="P185" i="1"/>
  <c r="Q185" i="1" s="1"/>
  <c r="P46" i="1"/>
  <c r="Q46" i="1" s="1"/>
  <c r="P149" i="1"/>
  <c r="Q149" i="1" s="1"/>
  <c r="P183" i="1"/>
  <c r="Q183" i="1" s="1"/>
  <c r="I84" i="1"/>
  <c r="J84" i="1" s="1"/>
  <c r="K84" i="1" s="1"/>
  <c r="P84" i="1"/>
  <c r="Q84" i="1" s="1"/>
  <c r="I67" i="1"/>
  <c r="J67" i="1" s="1"/>
  <c r="K67" i="1" s="1"/>
  <c r="I181" i="1"/>
  <c r="J181" i="1" s="1"/>
  <c r="K181" i="1" s="1"/>
  <c r="I195" i="1"/>
  <c r="J195" i="1" s="1"/>
  <c r="K195" i="1" s="1"/>
  <c r="I119" i="1"/>
  <c r="J119" i="1" s="1"/>
  <c r="K119" i="1" s="1"/>
  <c r="P77" i="1"/>
  <c r="Q77" i="1" s="1"/>
  <c r="I224" i="1"/>
  <c r="J224" i="1" s="1"/>
  <c r="K224" i="1" s="1"/>
  <c r="P224" i="1"/>
  <c r="Q224" i="1" s="1"/>
  <c r="P9" i="1"/>
  <c r="Q9" i="1" s="1"/>
  <c r="P156" i="1"/>
  <c r="Q156" i="1" s="1"/>
  <c r="I208" i="1"/>
  <c r="J208" i="1" s="1"/>
  <c r="K208" i="1" s="1"/>
  <c r="P208" i="1"/>
  <c r="Q208" i="1" s="1"/>
  <c r="I144" i="1"/>
  <c r="J144" i="1" s="1"/>
  <c r="K144" i="1" s="1"/>
  <c r="I19" i="1"/>
  <c r="J19" i="1" s="1"/>
  <c r="K19" i="1" s="1"/>
  <c r="I142" i="1"/>
  <c r="J142" i="1" s="1"/>
  <c r="K142" i="1" s="1"/>
  <c r="I8" i="1"/>
  <c r="J8" i="1" s="1"/>
  <c r="K8" i="1" s="1"/>
  <c r="I29" i="1"/>
  <c r="J29" i="1" s="1"/>
  <c r="K29" i="1" s="1"/>
  <c r="I46" i="1"/>
  <c r="J46" i="1" s="1"/>
  <c r="K46" i="1" s="1"/>
  <c r="I128" i="1"/>
  <c r="J128" i="1" s="1"/>
  <c r="K128" i="1" s="1"/>
  <c r="I101" i="1"/>
  <c r="J101" i="1" s="1"/>
  <c r="K101" i="1" s="1"/>
  <c r="P105" i="1"/>
  <c r="Q105" i="1" s="1"/>
  <c r="I172" i="1"/>
  <c r="J172" i="1" s="1"/>
  <c r="K172" i="1" s="1"/>
  <c r="P172" i="1"/>
  <c r="Q172" i="1" s="1"/>
  <c r="I17" i="1"/>
  <c r="J17" i="1" s="1"/>
  <c r="K17" i="1" s="1"/>
  <c r="P17" i="1"/>
  <c r="Q17" i="1" s="1"/>
  <c r="I136" i="1"/>
  <c r="J136" i="1" s="1"/>
  <c r="K136" i="1" s="1"/>
  <c r="P136" i="1"/>
  <c r="Q136" i="1" s="1"/>
  <c r="I54" i="1"/>
  <c r="J54" i="1" s="1"/>
  <c r="K54" i="1" s="1"/>
  <c r="P54" i="1"/>
  <c r="Q54" i="1" s="1"/>
  <c r="I50" i="1"/>
  <c r="J50" i="1" s="1"/>
  <c r="K50" i="1" s="1"/>
  <c r="P50" i="1"/>
  <c r="Q50" i="1" s="1"/>
  <c r="I27" i="1"/>
  <c r="J27" i="1" s="1"/>
  <c r="K27" i="1" s="1"/>
  <c r="P27" i="1"/>
  <c r="Q27" i="1" s="1"/>
  <c r="I221" i="1"/>
  <c r="J221" i="1" s="1"/>
  <c r="K221" i="1" s="1"/>
  <c r="P221" i="1"/>
  <c r="Q221" i="1" s="1"/>
  <c r="I95" i="1"/>
  <c r="J95" i="1" s="1"/>
  <c r="K95" i="1" s="1"/>
  <c r="P95" i="1"/>
  <c r="Q95" i="1" s="1"/>
  <c r="I66" i="1"/>
  <c r="J66" i="1" s="1"/>
  <c r="K66" i="1" s="1"/>
  <c r="P66" i="1"/>
  <c r="Q66" i="1" s="1"/>
  <c r="I14" i="1"/>
  <c r="J14" i="1" s="1"/>
  <c r="K14" i="1" s="1"/>
  <c r="P14" i="1"/>
  <c r="Q14" i="1" s="1"/>
  <c r="I154" i="1"/>
  <c r="J154" i="1" s="1"/>
  <c r="K154" i="1" s="1"/>
  <c r="P154" i="1"/>
  <c r="Q154" i="1" s="1"/>
  <c r="I76" i="1"/>
  <c r="J76" i="1" s="1"/>
  <c r="K76" i="1" s="1"/>
  <c r="P76" i="1"/>
  <c r="Q76" i="1" s="1"/>
  <c r="I93" i="1"/>
  <c r="J93" i="1" s="1"/>
  <c r="K93" i="1" s="1"/>
  <c r="P93" i="1"/>
  <c r="Q93" i="1" s="1"/>
  <c r="I230" i="1"/>
  <c r="J230" i="1" s="1"/>
  <c r="K230" i="1" s="1"/>
  <c r="I207" i="1"/>
  <c r="J207" i="1" s="1"/>
  <c r="K207" i="1" s="1"/>
  <c r="I40" i="1"/>
  <c r="J40" i="1" s="1"/>
  <c r="K40" i="1" s="1"/>
  <c r="I135" i="1"/>
  <c r="J135" i="1" s="1"/>
  <c r="K135" i="1" s="1"/>
  <c r="I86" i="1"/>
  <c r="J86" i="1" s="1"/>
  <c r="K86" i="1" s="1"/>
  <c r="I169" i="1"/>
  <c r="J169" i="1" s="1"/>
  <c r="K169" i="1" s="1"/>
  <c r="I152" i="1"/>
  <c r="J152" i="1" s="1"/>
  <c r="K152" i="1" s="1"/>
  <c r="I222" i="1"/>
  <c r="J222" i="1" s="1"/>
  <c r="K222" i="1" s="1"/>
  <c r="I90" i="1"/>
  <c r="J90" i="1" s="1"/>
  <c r="K90" i="1" s="1"/>
  <c r="I120" i="1"/>
  <c r="J120" i="1" s="1"/>
  <c r="K120" i="1" s="1"/>
  <c r="I158" i="1"/>
  <c r="J158" i="1" s="1"/>
  <c r="K158" i="1" s="1"/>
  <c r="I150" i="1"/>
  <c r="J150" i="1" s="1"/>
  <c r="K150" i="1" s="1"/>
  <c r="I141" i="1"/>
  <c r="J141" i="1" s="1"/>
  <c r="K141" i="1" s="1"/>
  <c r="I229" i="1"/>
  <c r="J229" i="1" s="1"/>
  <c r="K229" i="1" s="1"/>
  <c r="I186" i="1"/>
  <c r="J186" i="1" s="1"/>
  <c r="K186" i="1" s="1"/>
  <c r="P61" i="1"/>
  <c r="Q61" i="1" s="1"/>
  <c r="I33" i="1"/>
  <c r="J33" i="1" s="1"/>
  <c r="K33" i="1" s="1"/>
  <c r="P130" i="1"/>
  <c r="Q130" i="1" s="1"/>
  <c r="I145" i="1"/>
  <c r="J145" i="1" s="1"/>
  <c r="K145" i="1" s="1"/>
  <c r="P108" i="1"/>
  <c r="Q108" i="1" s="1"/>
  <c r="I197" i="1"/>
  <c r="J197" i="1" s="1"/>
  <c r="K197" i="1" s="1"/>
  <c r="P10" i="1"/>
  <c r="Q10" i="1" s="1"/>
  <c r="I31" i="1"/>
  <c r="J31" i="1" s="1"/>
  <c r="K31" i="1" s="1"/>
  <c r="P171" i="1"/>
  <c r="Q171" i="1" s="1"/>
  <c r="I35" i="1"/>
  <c r="J35" i="1" s="1"/>
  <c r="K35" i="1" s="1"/>
  <c r="P72" i="1"/>
  <c r="Q72" i="1" s="1"/>
  <c r="I201" i="1"/>
  <c r="J201" i="1" s="1"/>
  <c r="K201" i="1" s="1"/>
  <c r="P148" i="1"/>
  <c r="Q148" i="1" s="1"/>
  <c r="I194" i="1"/>
  <c r="J194" i="1" s="1"/>
  <c r="K194" i="1" s="1"/>
  <c r="P74" i="1"/>
  <c r="Q74" i="1" s="1"/>
  <c r="I114" i="1"/>
  <c r="J114" i="1" s="1"/>
  <c r="K114" i="1" s="1"/>
  <c r="P106" i="1"/>
  <c r="Q106" i="1" s="1"/>
  <c r="I159" i="1"/>
  <c r="J159" i="1" s="1"/>
  <c r="K159" i="1" s="1"/>
  <c r="P109" i="1"/>
  <c r="Q109" i="1" s="1"/>
  <c r="I179" i="1"/>
  <c r="J179" i="1" s="1"/>
  <c r="K179" i="1" s="1"/>
  <c r="P180" i="1"/>
  <c r="Q180" i="1" s="1"/>
  <c r="I213" i="1"/>
  <c r="J213" i="1" s="1"/>
  <c r="K213" i="1" s="1"/>
  <c r="P65" i="1"/>
  <c r="Q65" i="1" s="1"/>
  <c r="I96" i="1"/>
  <c r="J96" i="1" s="1"/>
  <c r="K96" i="1" s="1"/>
  <c r="P79" i="1"/>
  <c r="Q79" i="1" s="1"/>
  <c r="I143" i="1"/>
  <c r="J143" i="1" s="1"/>
  <c r="K143" i="1" s="1"/>
  <c r="P203" i="1"/>
  <c r="Q203" i="1" s="1"/>
  <c r="I43" i="1"/>
  <c r="J43" i="1" s="1"/>
  <c r="K43" i="1" s="1"/>
</calcChain>
</file>

<file path=xl/sharedStrings.xml><?xml version="1.0" encoding="utf-8"?>
<sst xmlns="http://schemas.openxmlformats.org/spreadsheetml/2006/main" count="706" uniqueCount="335">
  <si>
    <t>unique_num</t>
  </si>
  <si>
    <t>name_en</t>
  </si>
  <si>
    <t>Percentile</t>
  </si>
  <si>
    <t>Percentile_score</t>
  </si>
  <si>
    <t>LULC</t>
  </si>
  <si>
    <t>LUCC score</t>
  </si>
  <si>
    <t>dif_Filter_AreaPct</t>
  </si>
  <si>
    <t>glimmer ratio</t>
  </si>
  <si>
    <t>SDG score</t>
  </si>
  <si>
    <t>SDG transfer</t>
  </si>
  <si>
    <t>SDG percentile</t>
  </si>
  <si>
    <t>states_nam</t>
  </si>
  <si>
    <t>longitude</t>
  </si>
  <si>
    <t>latitude</t>
  </si>
  <si>
    <t>region_en</t>
  </si>
  <si>
    <t>Cidade Velha, Historic Centre of Ribeira Grande</t>
  </si>
  <si>
    <t>Cabo Verde</t>
  </si>
  <si>
    <t>Africa</t>
  </si>
  <si>
    <t>Fort Jesus, Mombasa</t>
  </si>
  <si>
    <t>Kenya</t>
  </si>
  <si>
    <t>Sacred Mijikenda Kaya Forests</t>
  </si>
  <si>
    <t>Historic Centre of Agadez</t>
  </si>
  <si>
    <t>Niger</t>
  </si>
  <si>
    <t>Kondoa Rock-Art Sites</t>
  </si>
  <si>
    <t>United Republic of Tanzania</t>
  </si>
  <si>
    <t>Kasbah of Algiers</t>
  </si>
  <si>
    <t>Algeria</t>
  </si>
  <si>
    <t>Arab States</t>
  </si>
  <si>
    <t>Timgad</t>
  </si>
  <si>
    <t>Al Qal'a of Beni Hammad</t>
  </si>
  <si>
    <t>Djémila</t>
  </si>
  <si>
    <t>Qal’at al-Bahrain – Ancient Harbour and Capital of Dilmun</t>
  </si>
  <si>
    <t>Bahrain</t>
  </si>
  <si>
    <t>Dilmun Burial Mounds</t>
  </si>
  <si>
    <t>Historic Cairo</t>
  </si>
  <si>
    <t>Egypt</t>
  </si>
  <si>
    <t>Memphis and its Necropolis – the Pyramid Fields from Giza to Dahshur</t>
  </si>
  <si>
    <t>Saint Catherine Area</t>
  </si>
  <si>
    <t>Petra</t>
  </si>
  <si>
    <t>Jordan</t>
  </si>
  <si>
    <t>Um er-Rasas (Kastrom Mefa'a)</t>
  </si>
  <si>
    <t>Archaeological Site of Cyrene</t>
  </si>
  <si>
    <t>Libya</t>
  </si>
  <si>
    <t>Archaeological Site of Leptis Magna</t>
  </si>
  <si>
    <t>Archaeological Site of Sabratha</t>
  </si>
  <si>
    <t>Old Town of Ghadamès</t>
  </si>
  <si>
    <t>Medina of Tétouan (formerly known as Titawin)</t>
  </si>
  <si>
    <t>Morocco</t>
  </si>
  <si>
    <t>Historic City of Meknes</t>
  </si>
  <si>
    <t>Ksar of Ait-Ben-Haddou</t>
  </si>
  <si>
    <t>Archaeological Site of Volubilis</t>
  </si>
  <si>
    <t>Al-Ahsa Oasis, an Evolving Cultural Landscape</t>
  </si>
  <si>
    <t>Saudi Arabia</t>
  </si>
  <si>
    <t>At-Turaif District in ad-Dir'iyah</t>
  </si>
  <si>
    <t>Gebel Barkal and the Sites of the Napatan Region</t>
  </si>
  <si>
    <t>Sudan</t>
  </si>
  <si>
    <t>Crac des Chevaliers and Qal’at Salah El-Din</t>
  </si>
  <si>
    <t>Syrian Arab Republic</t>
  </si>
  <si>
    <t>Ancient City of Bosra</t>
  </si>
  <si>
    <t>Ancient City of Damascus</t>
  </si>
  <si>
    <t>Amphitheatre of El Jem</t>
  </si>
  <si>
    <t>Tunisia</t>
  </si>
  <si>
    <t>Medina of Sousse</t>
  </si>
  <si>
    <t>Sydney Opera House</t>
  </si>
  <si>
    <t>Australia</t>
  </si>
  <si>
    <t>Asia and the Pacific</t>
  </si>
  <si>
    <t>Angkor</t>
  </si>
  <si>
    <t>Cambodia</t>
  </si>
  <si>
    <t>Peking Man Site at Zhoukoudian</t>
  </si>
  <si>
    <t>China</t>
  </si>
  <si>
    <t>West Lake Cultural Landscape of Hangzhou</t>
  </si>
  <si>
    <t>Historic Centre of Macao</t>
  </si>
  <si>
    <t>Mount Wutai</t>
  </si>
  <si>
    <t>Dazu Rock Carvings</t>
  </si>
  <si>
    <t>Summer Palace, an Imperial Garden in Beijing</t>
  </si>
  <si>
    <t>Jaipur City, Rajasthan</t>
  </si>
  <si>
    <t>India</t>
  </si>
  <si>
    <t>Elephanta Caves</t>
  </si>
  <si>
    <t>The Jantar Mantar, Jaipur</t>
  </si>
  <si>
    <t>Borobudur Temple Compounds</t>
  </si>
  <si>
    <t>Indonesia</t>
  </si>
  <si>
    <t>Sheikh Safi al-din Khānegāh and Shrine Ensemble in Ardabil</t>
  </si>
  <si>
    <t>Iran (Islamic Republic of)</t>
  </si>
  <si>
    <t>Soltaniyeh</t>
  </si>
  <si>
    <t>Susa</t>
  </si>
  <si>
    <t>Gonbad-e Qābus</t>
  </si>
  <si>
    <t>Tabriz Historic Bazaar Complex</t>
  </si>
  <si>
    <t>The Persian Garden</t>
  </si>
  <si>
    <t>Armenian Monastic Ensembles of Iran</t>
  </si>
  <si>
    <t>Bisotun</t>
  </si>
  <si>
    <t>Historic City of Yazd</t>
  </si>
  <si>
    <t>Takht-e Soleyman</t>
  </si>
  <si>
    <t>Shahr-i Sokhta</t>
  </si>
  <si>
    <t>Masjed-e Jāmé of Isfahan</t>
  </si>
  <si>
    <t>Golestan Palace</t>
  </si>
  <si>
    <t>Shrines and Temples of Nikko</t>
  </si>
  <si>
    <t>Japan</t>
  </si>
  <si>
    <t>Mozu-Furuichi Kofun Group: Mounded Tombs of Ancient Japan</t>
  </si>
  <si>
    <t>Buddhist Monuments in the Horyu-ji Area</t>
  </si>
  <si>
    <t>Hiroshima Peace Memorial (Genbaku Dome)</t>
  </si>
  <si>
    <t>Hiraizumi – Temples, Gardens and Archaeological Sites Representing the Buddhist Pure Land</t>
  </si>
  <si>
    <t>Melaka and George Town, Historic Cities of the Straits of Malacca</t>
  </si>
  <si>
    <t>Malaysia</t>
  </si>
  <si>
    <t>Bagan</t>
  </si>
  <si>
    <t>Myanmar</t>
  </si>
  <si>
    <t>Pyu Ancient Cities</t>
  </si>
  <si>
    <t>Kathmandu Valley</t>
  </si>
  <si>
    <t>Nepal</t>
  </si>
  <si>
    <t>Historic City of Vigan</t>
  </si>
  <si>
    <t>Philippines</t>
  </si>
  <si>
    <t>Jongmyo Shrine</t>
  </si>
  <si>
    <t>Republic of Korea</t>
  </si>
  <si>
    <t>Singapore Botanic Gardens</t>
  </si>
  <si>
    <t>Singapore</t>
  </si>
  <si>
    <t>Old Town of Galle and its Fortifications</t>
  </si>
  <si>
    <t>Sri Lanka</t>
  </si>
  <si>
    <t>Historic Town of Sukhothai and Associated Historic Towns</t>
  </si>
  <si>
    <t>Thailand</t>
  </si>
  <si>
    <t>Historic City of Ayutthaya</t>
  </si>
  <si>
    <t>Parthian Fortresses of Nisa</t>
  </si>
  <si>
    <t>Turkmenistan</t>
  </si>
  <si>
    <t>Historic Centre of Shakhrisyabz</t>
  </si>
  <si>
    <t>Uzbekistan</t>
  </si>
  <si>
    <t>Samarkand  – Crossroad of Cultures</t>
  </si>
  <si>
    <t>Chief Roi Mata’s Domain</t>
  </si>
  <si>
    <t>Vanuatu</t>
  </si>
  <si>
    <t>Central Sector of the Imperial Citadel of Thang Long - Hanoi</t>
  </si>
  <si>
    <t>Viet Nam</t>
  </si>
  <si>
    <t>Hallstatt-Dachstein / Salzkammergut Cultural Landscape</t>
  </si>
  <si>
    <t>Austria</t>
  </si>
  <si>
    <t>Europe and North America</t>
  </si>
  <si>
    <t>Fertö / Neusiedlersee Cultural Landscape</t>
  </si>
  <si>
    <t>Austria,Hungary</t>
  </si>
  <si>
    <t>Walled City of Baku with the Shirvanshah's Palace and Maiden Tower</t>
  </si>
  <si>
    <t>Azerbaijan</t>
  </si>
  <si>
    <t>Historic Centre of Sheki with the Khan’s Palace</t>
  </si>
  <si>
    <t>Historic Centre of Brugge</t>
  </si>
  <si>
    <t>Belgium</t>
  </si>
  <si>
    <t>Old Bridge Area of the Old City of Mostar</t>
  </si>
  <si>
    <t>Bosnia and Herzegovina</t>
  </si>
  <si>
    <t>Boyana Church</t>
  </si>
  <si>
    <t>Bulgaria</t>
  </si>
  <si>
    <t>Rila Monastery</t>
  </si>
  <si>
    <t>Ancient City of Nessebar</t>
  </si>
  <si>
    <t>Rock-Hewn Churches of Ivanovo</t>
  </si>
  <si>
    <t>Madara Rider</t>
  </si>
  <si>
    <t>Thracian Tomb of Kazanlak</t>
  </si>
  <si>
    <t>Old Town Lunenburg</t>
  </si>
  <si>
    <t>Canada</t>
  </si>
  <si>
    <t>Head-Smashed-In Buffalo Jump</t>
  </si>
  <si>
    <t>L’Anse aux Meadows National Historic Site</t>
  </si>
  <si>
    <t>Historic City of Trogir</t>
  </si>
  <si>
    <t>Croatia</t>
  </si>
  <si>
    <t>Old City of Dubrovnik</t>
  </si>
  <si>
    <t>The Cathedral of St James in Šibenik</t>
  </si>
  <si>
    <t>Historical Complex of Split with the Palace of Diocletian</t>
  </si>
  <si>
    <t>Choirokoitia</t>
  </si>
  <si>
    <t>Cyprus</t>
  </si>
  <si>
    <t>Historic Centre of Český Krumlov</t>
  </si>
  <si>
    <t>Czechia</t>
  </si>
  <si>
    <t>Historic Centre of Prague</t>
  </si>
  <si>
    <t>Landscape for Breeding and Training of Ceremonial Carriage Horses at Kladruby nad Labem</t>
  </si>
  <si>
    <t>Pilgrimage Church of St John of Nepomuk at Zelená Hora</t>
  </si>
  <si>
    <t>Kujataa Greenland: Norse and Inuit Farming at the Edge of the Ice Cap</t>
  </si>
  <si>
    <t>Denmark</t>
  </si>
  <si>
    <t>The par force hunting landscape in North Zealand</t>
  </si>
  <si>
    <t>Jelling Mounds, Runic Stones and Church</t>
  </si>
  <si>
    <t>Roskilde Cathedral</t>
  </si>
  <si>
    <t>Christiansfeld, a Moravian Church Settlement</t>
  </si>
  <si>
    <t>Aasivissuit – Nipisat. Inuit Hunting Ground between Ice and Sea</t>
  </si>
  <si>
    <t>Fortress of Suomenlinna</t>
  </si>
  <si>
    <t>Finland</t>
  </si>
  <si>
    <t>Historic Site of Lyon</t>
  </si>
  <si>
    <t>France</t>
  </si>
  <si>
    <t>Roman Theatre and its Surroundings and the "Triumphal Arch" of Orange</t>
  </si>
  <si>
    <t>Bordeaux, Port of the Moon</t>
  </si>
  <si>
    <t>The Causses and the Cévennes, Mediterranean agro-pastoral Cultural Landscape</t>
  </si>
  <si>
    <t>Le Havre, the City Rebuilt by Auguste Perret</t>
  </si>
  <si>
    <t>Strasbourg, Grande-Île and Neustadt</t>
  </si>
  <si>
    <t>Historic Centre of Avignon: Papal Palace, Episcopal Ensemble and Avignon Bridge</t>
  </si>
  <si>
    <t>Amiens Cathedral</t>
  </si>
  <si>
    <t>Arles, Roman and Romanesque Monuments</t>
  </si>
  <si>
    <t>Mont-Saint-Michel and its Bay</t>
  </si>
  <si>
    <t>Historical Monuments of Mtskheta</t>
  </si>
  <si>
    <t>Georgia</t>
  </si>
  <si>
    <t>Gelati Monastery</t>
  </si>
  <si>
    <t>Speicherstadt and Kontorhaus District with Chilehaus</t>
  </si>
  <si>
    <t>Germany</t>
  </si>
  <si>
    <t>Historic Centres of Stralsund and Wismar</t>
  </si>
  <si>
    <t>Monastic Island of Reichenau</t>
  </si>
  <si>
    <t>Archaeological Border complex of Hedeby and the Danevirke</t>
  </si>
  <si>
    <t>Pilgrimage Church of Wies</t>
  </si>
  <si>
    <t>Water Management System of Augsburg</t>
  </si>
  <si>
    <t>Archaeological Site of Olympia</t>
  </si>
  <si>
    <t>Greece</t>
  </si>
  <si>
    <t>Pythagoreion and Heraion of Samos</t>
  </si>
  <si>
    <t>Temple of Apollo Epicurius at Bassae</t>
  </si>
  <si>
    <t>Monasteries of Daphni, Hosios Loukas and Nea Moni of Chios</t>
  </si>
  <si>
    <t>Archaeological Site of Delphi</t>
  </si>
  <si>
    <t>Old Town of Corfu</t>
  </si>
  <si>
    <t>Archaeological Site of Mystras</t>
  </si>
  <si>
    <t>Medieval City of Rhodes</t>
  </si>
  <si>
    <t>Acropolis, Athens</t>
  </si>
  <si>
    <t>Archaeological Site of Philippi</t>
  </si>
  <si>
    <t>Delos</t>
  </si>
  <si>
    <t>Vatican City</t>
  </si>
  <si>
    <t>Holy See</t>
  </si>
  <si>
    <t>Brú na Bóinne - Archaeological Ensemble of the Bend of the Boyne</t>
  </si>
  <si>
    <t>Ireland</t>
  </si>
  <si>
    <t>Archaeological Areas of Pompei, Herculaneum and Torre Annunziata</t>
  </si>
  <si>
    <t>Italy</t>
  </si>
  <si>
    <t>Costiera Amalfitana</t>
  </si>
  <si>
    <t>Cathedral, Torre Civica and Piazza Grande, Modena</t>
  </si>
  <si>
    <t>Mantua and Sabbioneta</t>
  </si>
  <si>
    <t>Assisi, the Basilica of San Francesco and Other Franciscan Sites</t>
  </si>
  <si>
    <t>Portovenere, Cinque Terre, and the Islands (Palmaria, Tino and Tinetto)</t>
  </si>
  <si>
    <t>Historic Centre of Urbino</t>
  </si>
  <si>
    <t>18th-Century Royal Palace at Caserta with the Park, the Aqueduct of Vanvitelli, and the San Leucio Complex</t>
  </si>
  <si>
    <t>Historic Centre of Naples</t>
  </si>
  <si>
    <t>Su Nuraxi di Barumini</t>
  </si>
  <si>
    <t>Cilento and Vallo di Diano National Park with the Archeological Sites of Paestum and Velia, and the Certosa di Padula</t>
  </si>
  <si>
    <t>Castel del Monte</t>
  </si>
  <si>
    <t>Venice and its Lagoon</t>
  </si>
  <si>
    <t>Vilnius Historic Centre</t>
  </si>
  <si>
    <t>Lithuania</t>
  </si>
  <si>
    <t>Megalithic Temples of Malta</t>
  </si>
  <si>
    <t>Malta</t>
  </si>
  <si>
    <t>City of Valletta</t>
  </si>
  <si>
    <t>Ir.D.F. Woudagemaal (D.F. Wouda Steam Pumping Station)</t>
  </si>
  <si>
    <t>Netherlands</t>
  </si>
  <si>
    <t>Seventeenth-Century Canal Ring Area of Amsterdam inside the Singelgracht</t>
  </si>
  <si>
    <t>Droogmakerij de Beemster (Beemster Polder)</t>
  </si>
  <si>
    <t>Van Nellefabriek</t>
  </si>
  <si>
    <t>Mill Network at Kinderdijk-Elshout</t>
  </si>
  <si>
    <t>Vegaøyan – The Vega Archipelago</t>
  </si>
  <si>
    <t>Norway</t>
  </si>
  <si>
    <t>Auschwitz Birkenau German Nazi Concentration and Extermination Camp (1940-1945)</t>
  </si>
  <si>
    <t>Poland</t>
  </si>
  <si>
    <t>Kalwaria Zebrzydowska: the Mannerist Architectural and Park Landscape Complex and Pilgrimage Park</t>
  </si>
  <si>
    <t>Churches of Peace in Jawor and Świdnica</t>
  </si>
  <si>
    <t>Medieval Town of Toruń</t>
  </si>
  <si>
    <t>Historic Centre of Kraków</t>
  </si>
  <si>
    <t>Monastery of the Hieronymites and Tower of Belém in Lisbon</t>
  </si>
  <si>
    <t>Portugal</t>
  </si>
  <si>
    <t>Landscape of the Pico Island Vineyard Culture</t>
  </si>
  <si>
    <t>Historic and Architectural Complex of the Kazan Kremlin</t>
  </si>
  <si>
    <t>Russian Federation</t>
  </si>
  <si>
    <t>Citadel, Ancient City and Fortress Buildings of Derbent</t>
  </si>
  <si>
    <t>Assumption Cathedral and Monastery of the town-island of Sviyazhsk</t>
  </si>
  <si>
    <t>Studenica Monastery</t>
  </si>
  <si>
    <t>Serbia</t>
  </si>
  <si>
    <t>Vlkolínec</t>
  </si>
  <si>
    <t>Slovakia</t>
  </si>
  <si>
    <t>Works of Antoni Gaudí</t>
  </si>
  <si>
    <t>Spain</t>
  </si>
  <si>
    <t>Alhambra, Generalife and Albayzín, Granada</t>
  </si>
  <si>
    <t>Vizcaya Bridge</t>
  </si>
  <si>
    <t>Palau de la Música Catalana and Hospital de Sant Pau, Barcelona</t>
  </si>
  <si>
    <t>Risco Caido and the Sacred Mountains of Gran Canaria Cultural Landscape</t>
  </si>
  <si>
    <t>Old Town of Segovia and its Aqueduct</t>
  </si>
  <si>
    <t>Burgos Cathedral</t>
  </si>
  <si>
    <t>Archaeological Site of Atapuerca</t>
  </si>
  <si>
    <t>Agricultural Landscape of Southern Öland</t>
  </si>
  <si>
    <t>Sweden</t>
  </si>
  <si>
    <t>Hanseatic Town of Visby</t>
  </si>
  <si>
    <t>Naval Port of Karlskrona</t>
  </si>
  <si>
    <t>Lavaux, Vineyard Terraces</t>
  </si>
  <si>
    <t>Switzerland</t>
  </si>
  <si>
    <t>Ephesus</t>
  </si>
  <si>
    <t>Türkiye</t>
  </si>
  <si>
    <t>Diyarbakır Fortress and Hevsel Gardens Cultural Landscape</t>
  </si>
  <si>
    <t>Archaeological Site of Troy</t>
  </si>
  <si>
    <t>Xanthos-Letoon</t>
  </si>
  <si>
    <t>Ancient City of Tauric Chersonese and its Chora</t>
  </si>
  <si>
    <t>Ukraine</t>
  </si>
  <si>
    <t>Tower of London</t>
  </si>
  <si>
    <t>United Kingdom of Great Britain and Northern Ireland</t>
  </si>
  <si>
    <t>Palace of Westminster and Westminster Abbey including Saint Margaret’s Church</t>
  </si>
  <si>
    <t>Old and New Towns of Edinburgh</t>
  </si>
  <si>
    <t>The Forth Bridge</t>
  </si>
  <si>
    <t>Canterbury Cathedral, St Augustine's Abbey, and St Martin's Church</t>
  </si>
  <si>
    <t>Ironbridge Gorge</t>
  </si>
  <si>
    <t>Durham Castle and Cathedral</t>
  </si>
  <si>
    <t>Studley Royal Park including the Ruins of Fountains Abbey</t>
  </si>
  <si>
    <t>Heart of Neolithic Orkney</t>
  </si>
  <si>
    <t>Gorham's Cave Complex</t>
  </si>
  <si>
    <t>Pontcysyllte Aqueduct and Canal</t>
  </si>
  <si>
    <t>La Fortaleza and San Juan National Historic Site in Puerto Rico</t>
  </si>
  <si>
    <t>United States of America</t>
  </si>
  <si>
    <t>Quebrada de Humahuaca</t>
  </si>
  <si>
    <t>Argentina</t>
  </si>
  <si>
    <t>Latin America and the Caribbean</t>
  </si>
  <si>
    <t>Historic Bridgetown and its Garrison</t>
  </si>
  <si>
    <t>Barbados</t>
  </si>
  <si>
    <t>Historic Centre of Salvador de Bahia</t>
  </si>
  <si>
    <t>Brazil</t>
  </si>
  <si>
    <t>Valongo Wharf Archaeological Site</t>
  </si>
  <si>
    <t>Historic Quarter of the Seaport City of Valparaíso</t>
  </si>
  <si>
    <t>Chile</t>
  </si>
  <si>
    <t>Rapa Nui National Park</t>
  </si>
  <si>
    <t>Sewell Mining Town</t>
  </si>
  <si>
    <t>Historic Centre of Santa Cruz de Mompox</t>
  </si>
  <si>
    <t>Colombia</t>
  </si>
  <si>
    <t>Precolumbian Chiefdom Settlements with Stone Spheres of the Diquís</t>
  </si>
  <si>
    <t>Costa Rica</t>
  </si>
  <si>
    <t>San Pedro de la Roca Castle, Santiago de Cuba</t>
  </si>
  <si>
    <t>Cuba</t>
  </si>
  <si>
    <t>City of Quito</t>
  </si>
  <si>
    <t>Ecuador</t>
  </si>
  <si>
    <t>Historic Centre of Santa Ana de los Ríos de Cuenca</t>
  </si>
  <si>
    <t>Antigua Guatemala</t>
  </si>
  <si>
    <t>Guatemala</t>
  </si>
  <si>
    <t>Historic Fortified Town of Campeche</t>
  </si>
  <si>
    <t>Mexico</t>
  </si>
  <si>
    <t>Historic Centre of Zacatecas</t>
  </si>
  <si>
    <t>Historic Centre of Oaxaca and Archaeological Site of Monte Albán</t>
  </si>
  <si>
    <t>Historic Monuments Zone of Tlacotalpan</t>
  </si>
  <si>
    <t>Historic Centre of Mexico City and Xochimilco</t>
  </si>
  <si>
    <t>León Cathedral</t>
  </si>
  <si>
    <t>Nicaragua</t>
  </si>
  <si>
    <t>Historic Centre of Lima</t>
  </si>
  <si>
    <t>Peru</t>
  </si>
  <si>
    <t>City of Cuzco</t>
  </si>
  <si>
    <t>Historical Centre of the City of Arequipa</t>
  </si>
  <si>
    <t>Lines and Geoglyphs of Nasca and Palpa</t>
  </si>
  <si>
    <t>Sacred City of Caral-Supe</t>
  </si>
  <si>
    <t>Brimstone Hill Fortress National Park</t>
  </si>
  <si>
    <t>Saint Kitts and Nevis</t>
  </si>
  <si>
    <t>Ciudad Universitaria de Caracas</t>
  </si>
  <si>
    <t>Venezuela (Bolivarian Republic of)</t>
  </si>
  <si>
    <t>Coro and its Port</t>
  </si>
  <si>
    <t>entropy weighting score</t>
    <phoneticPr fontId="6" type="noConversion"/>
  </si>
  <si>
    <t>new percentile</t>
    <phoneticPr fontId="6" type="noConversion"/>
  </si>
  <si>
    <t>new percentile</t>
  </si>
  <si>
    <t>S2020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</si>
</sst>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Alignment="0" applyProtection="0"/>
  </cellStyleXfs>
  <cellXfs count="12"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1" fillId="0" borderId="1" xfId="0" applyFont="1" applyFill="1" applyBorder="1" applyAlignment="1" applyProtection="1">
      <alignment horizontal="center" vertical="top"/>
    </xf>
    <xf numFmtId="10" fontId="1" fillId="0" borderId="1" xfId="0" applyNumberFormat="1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10" fontId="2" fillId="0" borderId="0" xfId="0" applyNumberFormat="1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10" fontId="4" fillId="0" borderId="0" xfId="0" applyNumberFormat="1" applyFont="1" applyAlignment="1">
      <alignment horizontal="right" vertical="center"/>
    </xf>
    <xf numFmtId="0" fontId="0" fillId="0" borderId="0" xfId="0" applyFill="1" applyBorder="1" applyAlignment="1" applyProtection="1"/>
    <xf numFmtId="0" fontId="5" fillId="0" borderId="0" xfId="0" applyNumberFormat="1" applyFont="1" applyFill="1" applyBorder="1" applyAlignment="1" applyProtection="1"/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36"/>
  <sheetViews>
    <sheetView tabSelected="1" topLeftCell="B116" zoomScale="70" zoomScaleNormal="70" workbookViewId="0">
      <selection activeCell="AB126" sqref="AB126"/>
    </sheetView>
  </sheetViews>
  <sheetFormatPr defaultColWidth="9" defaultRowHeight="12.5" x14ac:dyDescent="0.25"/>
  <cols>
    <col min="1" max="1" width="8.7265625" customWidth="1"/>
    <col min="2" max="2" width="56" customWidth="1"/>
    <col min="3" max="3" width="10" customWidth="1"/>
    <col min="4" max="4" width="16.7265625" customWidth="1"/>
    <col min="5" max="5" width="17.54296875" style="1" customWidth="1"/>
    <col min="6" max="6" width="16.90625" style="1" customWidth="1"/>
    <col min="7" max="7" width="15.54296875" customWidth="1"/>
    <col min="8" max="8" width="12.7265625" customWidth="1"/>
    <col min="9" max="9" width="14"/>
    <col min="10" max="10" width="17.7265625" customWidth="1"/>
    <col min="11" max="11" width="14.1796875" customWidth="1"/>
    <col min="12" max="12" width="17.6328125" customWidth="1"/>
    <col min="13" max="13" width="12.81640625"/>
    <col min="14" max="14" width="11.7265625"/>
    <col min="15" max="15" width="16.453125" customWidth="1"/>
    <col min="16" max="16" width="27.7265625" customWidth="1"/>
    <col min="17" max="17" width="24.36328125" customWidth="1"/>
  </cols>
  <sheetData>
    <row r="1" spans="1:19" ht="13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10" t="s">
        <v>331</v>
      </c>
      <c r="Q1" s="3" t="s">
        <v>332</v>
      </c>
      <c r="R1" t="s">
        <v>333</v>
      </c>
      <c r="S1" s="10" t="s">
        <v>334</v>
      </c>
    </row>
    <row r="2" spans="1:19" x14ac:dyDescent="0.25">
      <c r="A2" s="4">
        <v>567</v>
      </c>
      <c r="B2" s="4" t="s">
        <v>275</v>
      </c>
      <c r="C2" s="4">
        <v>0.08</v>
      </c>
      <c r="D2" s="5">
        <f>C2/0.36</f>
        <v>0.22222222222222224</v>
      </c>
      <c r="E2" s="5">
        <v>3.7756186973354998E-2</v>
      </c>
      <c r="F2" s="1">
        <f>100%</f>
        <v>1</v>
      </c>
      <c r="G2" s="1">
        <v>-0.19097</v>
      </c>
      <c r="H2" s="5">
        <f>(G2+30.85%)/(9.73%+30.85%)-50%</f>
        <v>-0.21037456875308036</v>
      </c>
      <c r="I2">
        <f>1+1/3*H2-1/3*F2-1/3*D2</f>
        <v>0.52246773634156585</v>
      </c>
      <c r="J2" s="7">
        <f>(I2-0.522467736)/(1.126089682-0.522467736)</f>
        <v>5.6586061681338783E-10</v>
      </c>
      <c r="K2">
        <f>J2*100</f>
        <v>5.6586061681338782E-8</v>
      </c>
      <c r="L2" s="4" t="s">
        <v>276</v>
      </c>
      <c r="M2" s="4">
        <v>-7.6110999999999998E-2</v>
      </c>
      <c r="N2" s="4">
        <v>51.508056000000003</v>
      </c>
      <c r="O2" s="8" t="s">
        <v>130</v>
      </c>
      <c r="P2">
        <f>1-0.2631*D2-0.5754*F2+0.1615*H2</f>
        <v>0.33215784047971081</v>
      </c>
      <c r="Q2" s="11">
        <f>(P2-0.33215784)/(1.049802-0.33215784)</f>
        <v>6.6845221260835361E-10</v>
      </c>
      <c r="R2">
        <v>6.684524446641035E-10</v>
      </c>
      <c r="S2">
        <f>R2*100</f>
        <v>6.6845244466410353E-8</v>
      </c>
    </row>
    <row r="3" spans="1:19" x14ac:dyDescent="0.25">
      <c r="A3" s="4">
        <v>1929</v>
      </c>
      <c r="B3" s="4" t="s">
        <v>223</v>
      </c>
      <c r="C3" s="4">
        <v>0.2</v>
      </c>
      <c r="D3" s="5">
        <f>C3/0.36</f>
        <v>0.55555555555555558</v>
      </c>
      <c r="E3" s="5">
        <v>2.8500000000000001E-2</v>
      </c>
      <c r="F3" s="1">
        <f>E3/3%</f>
        <v>0.95000000000000007</v>
      </c>
      <c r="G3" s="1">
        <v>-3.5645417487809001E-5</v>
      </c>
      <c r="H3" s="5">
        <f>(G3+30.85%)/(9.73%+30.85%)-50%</f>
        <v>0.26013887280067083</v>
      </c>
      <c r="I3">
        <f>1+1/3*H3-1/3*F3-1/3*D3</f>
        <v>0.58486110574837191</v>
      </c>
      <c r="J3" s="7">
        <f>(I3-0.522467736)/(1.126089682-0.522467736)</f>
        <v>0.10336497896047663</v>
      </c>
      <c r="K3">
        <f>J3*100</f>
        <v>10.336497896047662</v>
      </c>
      <c r="L3" s="4" t="s">
        <v>224</v>
      </c>
      <c r="M3" s="4">
        <v>25.293060000000001</v>
      </c>
      <c r="N3" s="4">
        <v>54.686669999999999</v>
      </c>
      <c r="O3" s="8" t="s">
        <v>130</v>
      </c>
      <c r="P3">
        <f>1-0.2631*D3-0.5754*F3+0.1615*H3</f>
        <v>0.34921576129064164</v>
      </c>
      <c r="Q3">
        <f>(P3-0.33215784)/(1.049802-0.33215784)</f>
        <v>2.376933059782951E-2</v>
      </c>
      <c r="R3">
        <v>2.376933059782951E-2</v>
      </c>
      <c r="S3">
        <f>R3*100</f>
        <v>2.3769330597829508</v>
      </c>
    </row>
    <row r="4" spans="1:19" x14ac:dyDescent="0.25">
      <c r="A4" s="4">
        <v>586</v>
      </c>
      <c r="B4" s="4" t="s">
        <v>108</v>
      </c>
      <c r="C4" s="4">
        <v>0.12</v>
      </c>
      <c r="D4" s="5">
        <f>C4/0.36</f>
        <v>0.33333333333333331</v>
      </c>
      <c r="E4" s="5">
        <v>4.4600000000000001E-2</v>
      </c>
      <c r="F4" s="1">
        <f>100%</f>
        <v>1</v>
      </c>
      <c r="G4" s="1">
        <v>-1.19932794362725E-2</v>
      </c>
      <c r="H4" s="5">
        <f>(G4+30.85%)/(9.73%+30.85%)-50%</f>
        <v>0.23067205658878143</v>
      </c>
      <c r="I4">
        <f>1+1/3*H4-1/3*F4-1/3*D4</f>
        <v>0.63244624108514946</v>
      </c>
      <c r="J4" s="7">
        <f>(I4-0.522467736)/(1.126089682-0.522467736)</f>
        <v>0.18219765834217946</v>
      </c>
      <c r="K4">
        <f>J4*100</f>
        <v>18.219765834217945</v>
      </c>
      <c r="L4" s="4" t="s">
        <v>109</v>
      </c>
      <c r="M4" s="4">
        <v>120.3875</v>
      </c>
      <c r="N4" s="4">
        <v>17.574999999999999</v>
      </c>
      <c r="O4" s="8" t="s">
        <v>65</v>
      </c>
      <c r="P4">
        <f>1-0.2631*D4-0.5754*F4+0.1615*H4</f>
        <v>0.37415353713908817</v>
      </c>
      <c r="Q4">
        <f>(P4-0.33215784)/(1.049802-0.33215784)</f>
        <v>5.851883075184252E-2</v>
      </c>
      <c r="R4">
        <v>5.8518830751842596E-2</v>
      </c>
      <c r="S4">
        <f>R4*100</f>
        <v>5.8518830751842597</v>
      </c>
    </row>
    <row r="5" spans="1:19" x14ac:dyDescent="0.25">
      <c r="A5" s="4">
        <v>871</v>
      </c>
      <c r="B5" s="4" t="s">
        <v>110</v>
      </c>
      <c r="C5" s="4">
        <v>0.12</v>
      </c>
      <c r="D5" s="5">
        <f>C5/0.36</f>
        <v>0.33333333333333331</v>
      </c>
      <c r="E5" s="5">
        <v>3.15E-2</v>
      </c>
      <c r="F5" s="1">
        <f>100%</f>
        <v>1</v>
      </c>
      <c r="G5" s="1">
        <v>-1.55411750507582E-3</v>
      </c>
      <c r="H5" s="5">
        <f>(G5+30.85%)/(9.73%+30.85%)-50%</f>
        <v>0.25639695045570277</v>
      </c>
      <c r="I5">
        <f>1+1/3*H5-1/3*F5-1/3*D5</f>
        <v>0.64102120570745647</v>
      </c>
      <c r="J5" s="7">
        <f>(I5-0.522467736)/(1.126089682-0.522467736)</f>
        <v>0.19640351132537601</v>
      </c>
      <c r="K5">
        <f>J5*100</f>
        <v>19.640351132537599</v>
      </c>
      <c r="L5" s="4" t="s">
        <v>111</v>
      </c>
      <c r="M5" s="4">
        <v>126.993611</v>
      </c>
      <c r="N5" s="4">
        <v>37.574722000000001</v>
      </c>
      <c r="O5" s="8" t="s">
        <v>65</v>
      </c>
      <c r="P5">
        <f>1-0.2631*D5-0.5754*F5+0.1615*H5</f>
        <v>0.378308107498596</v>
      </c>
      <c r="Q5">
        <f>(P5-0.33215784)/(1.049802-0.33215784)</f>
        <v>6.4308009555315029E-2</v>
      </c>
      <c r="R5">
        <v>6.4308009555315182E-2</v>
      </c>
      <c r="S5">
        <f>R5*100</f>
        <v>6.4308009555315184</v>
      </c>
    </row>
    <row r="6" spans="1:19" x14ac:dyDescent="0.25">
      <c r="A6" s="4">
        <v>1635</v>
      </c>
      <c r="B6" s="4" t="s">
        <v>277</v>
      </c>
      <c r="C6" s="4">
        <v>0.08</v>
      </c>
      <c r="D6" s="5">
        <f>C6/0.36</f>
        <v>0.22222222222222224</v>
      </c>
      <c r="E6" s="5">
        <v>3.0300000000000001E-2</v>
      </c>
      <c r="F6" s="1">
        <f>100%</f>
        <v>1</v>
      </c>
      <c r="G6" s="1">
        <v>-2.7347461640691101E-2</v>
      </c>
      <c r="H6" s="5">
        <f>(G6+30.85%)/(9.73%+30.85%)-50%</f>
        <v>0.19283523499090405</v>
      </c>
      <c r="I6">
        <f>1+1/3*H6-1/3*F6-1/3*D6</f>
        <v>0.65687100425622724</v>
      </c>
      <c r="J6" s="7">
        <f>(I6-0.522467736)/(1.126089682-0.522467736)</f>
        <v>0.22266133487503664</v>
      </c>
      <c r="K6">
        <f>J6*100</f>
        <v>22.266133487503666</v>
      </c>
      <c r="L6" s="4" t="s">
        <v>276</v>
      </c>
      <c r="M6" s="4">
        <v>-0.127</v>
      </c>
      <c r="N6" s="4">
        <v>51.499000000000002</v>
      </c>
      <c r="O6" s="8" t="s">
        <v>130</v>
      </c>
      <c r="P6">
        <f>1-0.2631*D6-0.5754*F6+0.1615*H6</f>
        <v>0.39727622378436434</v>
      </c>
      <c r="Q6">
        <f>(P6-0.33215784)/(1.049802-0.33215784)</f>
        <v>9.0739098029257795E-2</v>
      </c>
      <c r="R6">
        <v>9.0739098029257947E-2</v>
      </c>
      <c r="S6">
        <f>R6*100</f>
        <v>9.0739098029257939</v>
      </c>
    </row>
    <row r="7" spans="1:19" x14ac:dyDescent="0.25">
      <c r="A7" s="4">
        <v>1144</v>
      </c>
      <c r="B7" s="4" t="s">
        <v>245</v>
      </c>
      <c r="C7" s="4">
        <v>0.04</v>
      </c>
      <c r="D7" s="5">
        <f>C7/0.36</f>
        <v>0.11111111111111112</v>
      </c>
      <c r="E7" s="5">
        <v>3.7199999999999997E-2</v>
      </c>
      <c r="F7" s="1">
        <f>100%</f>
        <v>1</v>
      </c>
      <c r="G7" s="1">
        <v>-2.1451116404181501E-4</v>
      </c>
      <c r="H7" s="5">
        <f>(G7+30.85%)/(9.73%+30.85%)-50%</f>
        <v>0.25969809964504231</v>
      </c>
      <c r="I7">
        <f>1+1/3*H7-1/3*F7-1/3*D7</f>
        <v>0.71619566284464398</v>
      </c>
      <c r="J7" s="7">
        <f>(I7-0.522467736)/(1.126089682-0.522467736)</f>
        <v>0.32094248416316529</v>
      </c>
      <c r="K7">
        <f>J7*100</f>
        <v>32.094248416316532</v>
      </c>
      <c r="L7" s="4" t="s">
        <v>246</v>
      </c>
      <c r="M7" s="4">
        <v>49.094999999999999</v>
      </c>
      <c r="N7" s="4">
        <v>55.791111000000001</v>
      </c>
      <c r="O7" s="8" t="s">
        <v>130</v>
      </c>
      <c r="P7">
        <f>1-0.2631*D7-0.5754*F7+0.1615*H7</f>
        <v>0.43730790975934097</v>
      </c>
      <c r="Q7">
        <f>(P7-0.33215784)/(1.049802-0.33215784)</f>
        <v>0.14652118085840901</v>
      </c>
      <c r="R7">
        <v>0.14652118085840893</v>
      </c>
      <c r="S7">
        <f>R7*100</f>
        <v>14.652118085840893</v>
      </c>
    </row>
    <row r="8" spans="1:19" x14ac:dyDescent="0.25">
      <c r="A8" s="4">
        <v>1680</v>
      </c>
      <c r="B8" s="4" t="s">
        <v>81</v>
      </c>
      <c r="C8" s="4">
        <v>0.04</v>
      </c>
      <c r="D8" s="5">
        <f>C8/0.36</f>
        <v>0.11111111111111112</v>
      </c>
      <c r="E8" s="5">
        <v>7.0674887355521201E-2</v>
      </c>
      <c r="F8" s="1">
        <f>100%</f>
        <v>1</v>
      </c>
      <c r="G8" s="1">
        <v>2.3871882769909299E-6</v>
      </c>
      <c r="H8" s="5">
        <f>(G8+30.85%)/(9.73%+30.85%)-50%</f>
        <v>0.26023259533828735</v>
      </c>
      <c r="I8">
        <f>1+1/3*H8-1/3*F8-1/3*D8</f>
        <v>0.71637382807572547</v>
      </c>
      <c r="J8" s="7">
        <f>(I8-0.522467736)/(1.126089682-0.522467736)</f>
        <v>0.32123764445722375</v>
      </c>
      <c r="K8">
        <f>J8*100</f>
        <v>32.123764445722372</v>
      </c>
      <c r="L8" s="4" t="s">
        <v>82</v>
      </c>
      <c r="M8" s="4">
        <v>48.291389000000002</v>
      </c>
      <c r="N8" s="4">
        <v>38.248610999999997</v>
      </c>
      <c r="O8" s="8" t="s">
        <v>65</v>
      </c>
      <c r="P8">
        <f>1-0.2631*D8-0.5754*F8+0.1615*H8</f>
        <v>0.43739423081380002</v>
      </c>
      <c r="Q8">
        <f>(P8-0.33215784)/(1.049802-0.33215784)</f>
        <v>0.14664146478081846</v>
      </c>
      <c r="R8">
        <v>0.14664146478081846</v>
      </c>
      <c r="S8">
        <f>R8*100</f>
        <v>14.664146478081847</v>
      </c>
    </row>
    <row r="9" spans="1:19" x14ac:dyDescent="0.25">
      <c r="A9" s="4">
        <v>740</v>
      </c>
      <c r="B9" s="4" t="s">
        <v>251</v>
      </c>
      <c r="C9" s="4">
        <v>0.04</v>
      </c>
      <c r="D9" s="5">
        <f>C9/0.36</f>
        <v>0.11111111111111112</v>
      </c>
      <c r="E9" s="5">
        <v>2.8887260290704798E-2</v>
      </c>
      <c r="F9" s="1">
        <f>E9/3%</f>
        <v>0.96290867635682664</v>
      </c>
      <c r="G9" s="1">
        <v>-1.8539253114214301E-5</v>
      </c>
      <c r="H9" s="5">
        <f>(G9+30.85%)/(9.73%+30.85%)-50%</f>
        <v>0.26018102697606149</v>
      </c>
      <c r="I9">
        <f>1+1/3*H9-1/3*F9-1/3*D9</f>
        <v>0.72872041316937453</v>
      </c>
      <c r="J9" s="7">
        <f>(I9-0.522467736)/(1.126089682-0.522467736)</f>
        <v>0.34169181312267027</v>
      </c>
      <c r="K9">
        <f>J9*100</f>
        <v>34.169181312267028</v>
      </c>
      <c r="L9" s="4" t="s">
        <v>252</v>
      </c>
      <c r="M9" s="4">
        <v>19.278333</v>
      </c>
      <c r="N9" s="4">
        <v>49.039166999999999</v>
      </c>
      <c r="O9" s="8" t="s">
        <v>130</v>
      </c>
      <c r="P9">
        <f>1-0.2631*D9-0.5754*F9+0.1615*H9</f>
        <v>0.45872825014758256</v>
      </c>
      <c r="Q9">
        <f>(P9-0.33215784)/(1.049802-0.33215784)</f>
        <v>0.17636931672039607</v>
      </c>
      <c r="R9">
        <v>0.17636931672039569</v>
      </c>
      <c r="S9">
        <f>R9*100</f>
        <v>17.636931672039569</v>
      </c>
    </row>
    <row r="10" spans="1:19" x14ac:dyDescent="0.25">
      <c r="A10" s="4">
        <v>1448</v>
      </c>
      <c r="B10" s="4" t="s">
        <v>106</v>
      </c>
      <c r="C10" s="4">
        <v>0.36</v>
      </c>
      <c r="D10" s="5">
        <f>C10/0.36</f>
        <v>1</v>
      </c>
      <c r="E10" s="5">
        <v>1.6612223017692499E-2</v>
      </c>
      <c r="F10" s="1">
        <f>E10/3%</f>
        <v>0.55374076725641663</v>
      </c>
      <c r="G10" s="1">
        <v>2.56821265454499E-2</v>
      </c>
      <c r="H10" s="5">
        <f>(G10+30.85%)/(9.73%+30.85%)-50%</f>
        <v>0.32351435817015739</v>
      </c>
      <c r="I10">
        <f>1+1/3*H10-1/3*F10-1/3*D10</f>
        <v>0.58992453030458014</v>
      </c>
      <c r="J10" s="7">
        <f>(I10-0.522467736)/(1.126089682-0.522467736)</f>
        <v>0.11175338264553454</v>
      </c>
      <c r="K10">
        <f>J10*100</f>
        <v>11.175338264553455</v>
      </c>
      <c r="L10" s="4" t="s">
        <v>107</v>
      </c>
      <c r="M10" s="4">
        <v>85.308580000000006</v>
      </c>
      <c r="N10" s="4">
        <v>27.703949999999999</v>
      </c>
      <c r="O10" s="8" t="s">
        <v>65</v>
      </c>
      <c r="P10">
        <f>1-0.2631*D10-0.5754*F10+0.1615*H10</f>
        <v>0.47052513136513824</v>
      </c>
      <c r="Q10">
        <f>(P10-0.33215784)/(1.049802-0.33215784)</f>
        <v>0.19280766022695464</v>
      </c>
      <c r="R10">
        <v>0.19280766022695434</v>
      </c>
      <c r="S10">
        <f>R10*100</f>
        <v>19.280766022695435</v>
      </c>
    </row>
    <row r="11" spans="1:19" x14ac:dyDescent="0.25">
      <c r="A11" s="4">
        <v>1037</v>
      </c>
      <c r="B11" s="4" t="s">
        <v>121</v>
      </c>
      <c r="C11" s="4">
        <v>0.12</v>
      </c>
      <c r="D11" s="5">
        <f>C11/0.36</f>
        <v>0.33333333333333331</v>
      </c>
      <c r="E11" s="5">
        <v>2.4E-2</v>
      </c>
      <c r="F11" s="1">
        <f>E11/3%</f>
        <v>0.8</v>
      </c>
      <c r="G11" s="1">
        <v>1.49185672959654E-6</v>
      </c>
      <c r="H11" s="5">
        <f>(G11+30.85%)/(9.73%+30.85%)-50%</f>
        <v>0.26023038900130502</v>
      </c>
      <c r="I11">
        <f>1+1/3*H11-1/3*F11-1/3*D11</f>
        <v>0.70896568522265735</v>
      </c>
      <c r="J11" s="7">
        <f>(I11-0.522467736)/(1.126089682-0.522467736)</f>
        <v>0.30896482551457366</v>
      </c>
      <c r="K11">
        <f>J11*100</f>
        <v>30.896482551457368</v>
      </c>
      <c r="L11" s="4" t="s">
        <v>122</v>
      </c>
      <c r="M11" s="4">
        <v>66.833330000000004</v>
      </c>
      <c r="N11" s="4">
        <v>39.049999999999997</v>
      </c>
      <c r="O11" s="8" t="s">
        <v>65</v>
      </c>
      <c r="P11">
        <f>1-0.2631*D11-0.5754*F11+0.1615*H11</f>
        <v>0.49400720782371071</v>
      </c>
      <c r="Q11">
        <f>(P11-0.33215784)/(1.049802-0.33215784)</f>
        <v>0.22552871861133902</v>
      </c>
      <c r="R11">
        <v>0.22552871861133919</v>
      </c>
      <c r="S11">
        <f>R11*100</f>
        <v>22.552871861133919</v>
      </c>
    </row>
    <row r="12" spans="1:19" x14ac:dyDescent="0.25">
      <c r="A12" s="4">
        <v>1046</v>
      </c>
      <c r="B12" s="4" t="s">
        <v>312</v>
      </c>
      <c r="C12" s="4">
        <v>0.04</v>
      </c>
      <c r="D12" s="5">
        <f>C12/0.36</f>
        <v>0.11111111111111112</v>
      </c>
      <c r="E12" s="5">
        <v>2.53E-2</v>
      </c>
      <c r="F12" s="1">
        <f>E12/3%</f>
        <v>0.84333333333333338</v>
      </c>
      <c r="G12" s="1">
        <v>1.2318380500898901E-6</v>
      </c>
      <c r="H12" s="5">
        <f>(G12+30.85%)/(9.73%+30.85%)-50%</f>
        <v>0.26022974824556444</v>
      </c>
      <c r="I12">
        <f>1+1/3*H12-1/3*F12-1/3*D12</f>
        <v>0.76859510126704</v>
      </c>
      <c r="J12" s="7">
        <f>(I12-0.522467736)/(1.126089682-0.522467736)</f>
        <v>0.4077508561410722</v>
      </c>
      <c r="K12">
        <f>J12*100</f>
        <v>40.775085614107219</v>
      </c>
      <c r="L12" s="4" t="s">
        <v>313</v>
      </c>
      <c r="M12" s="4">
        <v>-90.537220000000005</v>
      </c>
      <c r="N12" s="4">
        <v>19.84639</v>
      </c>
      <c r="O12" s="8" t="s">
        <v>291</v>
      </c>
      <c r="P12">
        <f>1-0.2631*D12-0.5754*F12+0.1615*H12</f>
        <v>0.52753977100832528</v>
      </c>
      <c r="Q12">
        <f>(P12-0.33215784)/(1.049802-0.33215784)</f>
        <v>0.27225461015153435</v>
      </c>
      <c r="R12">
        <v>0.27225461015153452</v>
      </c>
      <c r="S12">
        <f>R12*100</f>
        <v>27.225461015153453</v>
      </c>
    </row>
    <row r="13" spans="1:19" x14ac:dyDescent="0.25">
      <c r="A13" s="4">
        <v>860</v>
      </c>
      <c r="B13" s="4" t="s">
        <v>278</v>
      </c>
      <c r="C13" s="4">
        <v>0.16</v>
      </c>
      <c r="D13" s="5">
        <f>C13/0.36</f>
        <v>0.44444444444444448</v>
      </c>
      <c r="E13" s="5">
        <v>1.77E-2</v>
      </c>
      <c r="F13" s="1">
        <f>E13/3%</f>
        <v>0.59000000000000008</v>
      </c>
      <c r="G13" s="1">
        <v>-1.65662391195163E-2</v>
      </c>
      <c r="H13" s="5">
        <f>(G13+30.85%)/(9.73%+30.85%)-50%</f>
        <v>0.21940305786220715</v>
      </c>
      <c r="I13">
        <f>1+1/3*H13-1/3*F13-1/3*D13</f>
        <v>0.72831953780592096</v>
      </c>
      <c r="J13" s="7">
        <f>(I13-0.522467736)/(1.126089682-0.522467736)</f>
        <v>0.34102769650777576</v>
      </c>
      <c r="K13">
        <f>J13*100</f>
        <v>34.102769650777574</v>
      </c>
      <c r="L13" s="4" t="s">
        <v>276</v>
      </c>
      <c r="M13" s="4">
        <v>-3.2166670000000002</v>
      </c>
      <c r="N13" s="4">
        <v>55.95</v>
      </c>
      <c r="O13" s="8" t="s">
        <v>130</v>
      </c>
      <c r="P13">
        <f>1-0.2631*D13-0.5754*F13+0.1615*H13</f>
        <v>0.57901426051141303</v>
      </c>
      <c r="Q13">
        <f>(P13-0.33215784)/(1.049802-0.33215784)</f>
        <v>0.34398164754996835</v>
      </c>
      <c r="R13">
        <v>0.34398164754996852</v>
      </c>
      <c r="S13">
        <f>R13*100</f>
        <v>34.398164754996849</v>
      </c>
    </row>
    <row r="14" spans="1:19" x14ac:dyDescent="0.25">
      <c r="A14" s="4">
        <v>364</v>
      </c>
      <c r="B14" s="4" t="s">
        <v>253</v>
      </c>
      <c r="C14" s="4">
        <v>0.04</v>
      </c>
      <c r="D14" s="5">
        <f>C14/0.36</f>
        <v>0.11111111111111112</v>
      </c>
      <c r="E14" s="5">
        <v>2.1700000000000001E-2</v>
      </c>
      <c r="F14" s="1">
        <f>E14/3%</f>
        <v>0.72333333333333338</v>
      </c>
      <c r="G14" s="1">
        <v>-1.6609163964705E-2</v>
      </c>
      <c r="H14" s="5">
        <f>(G14+30.85%)/(9.73%+30.85%)-50%</f>
        <v>0.21929727953498024</v>
      </c>
      <c r="I14">
        <f>1+1/3*H14-1/3*F14-1/3*D14</f>
        <v>0.79495094503017882</v>
      </c>
      <c r="J14" s="7">
        <f>(I14-0.522467736)/(1.126089682-0.522467736)</f>
        <v>0.45141368837868412</v>
      </c>
      <c r="K14">
        <f>J14*100</f>
        <v>45.141368837868413</v>
      </c>
      <c r="L14" s="4" t="s">
        <v>254</v>
      </c>
      <c r="M14" s="4">
        <v>2.1529720000000001</v>
      </c>
      <c r="N14" s="4">
        <v>41.413379999999997</v>
      </c>
      <c r="O14" s="8" t="s">
        <v>130</v>
      </c>
      <c r="P14">
        <f>1-0.2631*D14-0.5754*F14+0.1615*H14</f>
        <v>0.58997717731156607</v>
      </c>
      <c r="Q14">
        <f>(P14-0.33215784)/(1.049802-0.33215784)</f>
        <v>0.35925790479722725</v>
      </c>
      <c r="R14">
        <v>0.35925790479722725</v>
      </c>
      <c r="S14">
        <f>R14*100</f>
        <v>35.925790479722721</v>
      </c>
    </row>
    <row r="15" spans="1:19" x14ac:dyDescent="0.25">
      <c r="A15" s="4">
        <v>521</v>
      </c>
      <c r="B15" s="4" t="s">
        <v>68</v>
      </c>
      <c r="C15" s="4">
        <v>0.08</v>
      </c>
      <c r="D15" s="5">
        <f>C15/0.36</f>
        <v>0.22222222222222224</v>
      </c>
      <c r="E15" s="5">
        <v>1.9E-2</v>
      </c>
      <c r="F15" s="1">
        <f>E15/3%</f>
        <v>0.6333333333333333</v>
      </c>
      <c r="G15" s="1">
        <v>3.35351983394947E-5</v>
      </c>
      <c r="H15" s="5">
        <f>(G15+30.85%)/(9.73%+30.85%)-50%</f>
        <v>0.26030935238624808</v>
      </c>
      <c r="I15">
        <f>1+1/3*H15-1/3*F15-1/3*D15</f>
        <v>0.80158459894356426</v>
      </c>
      <c r="J15" s="7">
        <f>(I15-0.522467736)/(1.126089682-0.522467736)</f>
        <v>0.46240343776958087</v>
      </c>
      <c r="K15">
        <f>J15*100</f>
        <v>46.240343776958085</v>
      </c>
      <c r="L15" s="4" t="s">
        <v>69</v>
      </c>
      <c r="M15" s="4">
        <v>115.922702</v>
      </c>
      <c r="N15" s="4">
        <v>39.689449000000003</v>
      </c>
      <c r="O15" s="8" t="s">
        <v>65</v>
      </c>
      <c r="P15">
        <f>1-0.2631*D15-0.5754*F15+0.1615*H15</f>
        <v>0.61915329374371242</v>
      </c>
      <c r="Q15">
        <f>(P15-0.33215784)/(1.049802-0.33215784)</f>
        <v>0.39991331322714657</v>
      </c>
      <c r="R15">
        <v>0.3999133132271469</v>
      </c>
      <c r="S15">
        <f>R15*100</f>
        <v>39.991331322714693</v>
      </c>
    </row>
    <row r="16" spans="1:19" x14ac:dyDescent="0.25">
      <c r="A16" s="4">
        <v>1121</v>
      </c>
      <c r="B16" s="4" t="s">
        <v>133</v>
      </c>
      <c r="C16" s="4">
        <v>0.16</v>
      </c>
      <c r="D16" s="5">
        <f>C16/0.36</f>
        <v>0.44444444444444448</v>
      </c>
      <c r="E16" s="5">
        <v>1.5699999999999999E-2</v>
      </c>
      <c r="F16" s="1">
        <f>E16/3%</f>
        <v>0.52333333333333332</v>
      </c>
      <c r="G16" s="1">
        <v>-5.9091803568751301E-4</v>
      </c>
      <c r="H16" s="5">
        <f>(G16+30.85%)/(9.73%+30.85%)-50%</f>
        <v>0.25877053219396873</v>
      </c>
      <c r="I16">
        <f>1+1/3*H16-1/3*F16-1/3*D16</f>
        <v>0.76366425147206374</v>
      </c>
      <c r="J16" s="7">
        <f>(I16-0.522467736)/(1.126089682-0.522467736)</f>
        <v>0.39958208456533451</v>
      </c>
      <c r="K16">
        <f>J16*100</f>
        <v>39.958208456533448</v>
      </c>
      <c r="L16" s="4" t="s">
        <v>134</v>
      </c>
      <c r="M16" s="4">
        <v>49.833333000000003</v>
      </c>
      <c r="N16" s="4">
        <v>40.366667</v>
      </c>
      <c r="O16" s="8" t="s">
        <v>130</v>
      </c>
      <c r="P16">
        <f>1-0.2631*D16-0.5754*F16+0.1615*H16</f>
        <v>0.62373210761599263</v>
      </c>
      <c r="Q16">
        <f>(P16-0.33215784)/(1.049802-0.33215784)</f>
        <v>0.40629365341173079</v>
      </c>
      <c r="R16">
        <v>0.40629365341173113</v>
      </c>
      <c r="S16">
        <f>R16*100</f>
        <v>40.629365341173113</v>
      </c>
    </row>
    <row r="17" spans="1:19" x14ac:dyDescent="0.25">
      <c r="A17" s="4">
        <v>1365</v>
      </c>
      <c r="B17" s="4" t="s">
        <v>83</v>
      </c>
      <c r="C17" s="4">
        <v>0.04</v>
      </c>
      <c r="D17" s="5">
        <f>C17/0.36</f>
        <v>0.11111111111111112</v>
      </c>
      <c r="E17" s="5">
        <v>2.01E-2</v>
      </c>
      <c r="F17" s="1">
        <f>E17/3%</f>
        <v>0.67</v>
      </c>
      <c r="G17" s="1">
        <v>-1.3364175244735299E-5</v>
      </c>
      <c r="H17" s="5">
        <f>(G17+30.85%)/(9.73%+30.85%)-50%</f>
        <v>0.26019377975543434</v>
      </c>
      <c r="I17">
        <f>1+1/3*H17-1/3*F17-1/3*D17</f>
        <v>0.82636088954810782</v>
      </c>
      <c r="J17" s="7">
        <f>(I17-0.522467736)/(1.126089682-0.522467736)</f>
        <v>0.50344947787585559</v>
      </c>
      <c r="K17">
        <f>J17*100</f>
        <v>50.344947787585561</v>
      </c>
      <c r="L17" s="4" t="s">
        <v>82</v>
      </c>
      <c r="M17" s="4">
        <v>48.796669999999999</v>
      </c>
      <c r="N17" s="4">
        <v>36.435279999999999</v>
      </c>
      <c r="O17" s="8" t="s">
        <v>65</v>
      </c>
      <c r="P17">
        <f>1-0.2631*D17-0.5754*F17+0.1615*H17</f>
        <v>0.62726996209716934</v>
      </c>
      <c r="Q17">
        <f>(P17-0.33215784)/(1.049802-0.33215784)</f>
        <v>0.4112234705528286</v>
      </c>
      <c r="R17">
        <v>0.41122347055282843</v>
      </c>
      <c r="S17">
        <f>R17*100</f>
        <v>41.122347055282845</v>
      </c>
    </row>
    <row r="18" spans="1:19" x14ac:dyDescent="0.25">
      <c r="A18" s="4">
        <v>1018</v>
      </c>
      <c r="B18" s="4" t="s">
        <v>228</v>
      </c>
      <c r="C18" s="4">
        <v>0.04</v>
      </c>
      <c r="D18" s="5">
        <f>C18/0.36</f>
        <v>0.11111111111111112</v>
      </c>
      <c r="E18" s="5">
        <v>1.7562968005445899E-2</v>
      </c>
      <c r="F18" s="1">
        <f>E18/3%</f>
        <v>0.5854322668481966</v>
      </c>
      <c r="G18" s="1">
        <v>-5.0521427175231497E-6</v>
      </c>
      <c r="H18" s="5">
        <f>(G18+30.85%)/(9.73%+30.85%)-50%</f>
        <v>0.26021426283214022</v>
      </c>
      <c r="I18">
        <f>1+1/3*H18-1/3*F18-1/3*D18</f>
        <v>0.85455696162427741</v>
      </c>
      <c r="J18" s="7">
        <f>(I18-0.522467736)/(1.126089682-0.522467736)</f>
        <v>0.55016095392972586</v>
      </c>
      <c r="K18">
        <f>J18*100</f>
        <v>55.016095392972588</v>
      </c>
      <c r="L18" s="4" t="s">
        <v>229</v>
      </c>
      <c r="M18" s="4">
        <v>5.67889</v>
      </c>
      <c r="N18" s="4">
        <v>52.845829999999999</v>
      </c>
      <c r="O18" s="8" t="s">
        <v>130</v>
      </c>
      <c r="P18">
        <f>1-0.2631*D18-0.5754*F18+0.1615*H18</f>
        <v>0.67593354376960502</v>
      </c>
      <c r="Q18">
        <f>(P18-0.33215784)/(1.049802-0.33215784)</f>
        <v>0.47903365334932163</v>
      </c>
      <c r="R18">
        <v>0.47903365334932102</v>
      </c>
      <c r="S18">
        <f>R18*100</f>
        <v>47.903365334932104</v>
      </c>
    </row>
    <row r="19" spans="1:19" x14ac:dyDescent="0.25">
      <c r="A19" s="4">
        <v>348</v>
      </c>
      <c r="B19" s="4" t="s">
        <v>294</v>
      </c>
      <c r="C19" s="4">
        <v>0.16</v>
      </c>
      <c r="D19" s="5">
        <f>C19/0.36</f>
        <v>0.44444444444444448</v>
      </c>
      <c r="E19" s="5">
        <v>9.2999999999999992E-3</v>
      </c>
      <c r="F19" s="1">
        <f>E19/3%</f>
        <v>0.31</v>
      </c>
      <c r="G19" s="1">
        <v>-0.161090854749908</v>
      </c>
      <c r="H19" s="5">
        <f>(G19+30.85%)/(9.73%+30.85%)-50%</f>
        <v>-0.13674434388838835</v>
      </c>
      <c r="I19">
        <f>1+1/3*H19-1/3*F19-1/3*D19</f>
        <v>0.70293707055572252</v>
      </c>
      <c r="J19" s="7">
        <f>(I19-0.522467736)/(1.126089682-0.522467736)</f>
        <v>0.29897742411725131</v>
      </c>
      <c r="K19">
        <f>J19*100</f>
        <v>29.89774241172513</v>
      </c>
      <c r="L19" s="4" t="s">
        <v>295</v>
      </c>
      <c r="M19" s="4">
        <v>-38.512981000000003</v>
      </c>
      <c r="N19" s="4">
        <v>-12.972917000000001</v>
      </c>
      <c r="O19" s="8" t="s">
        <v>291</v>
      </c>
      <c r="P19">
        <f>1-0.2631*D19-0.5754*F19+0.1615*H19</f>
        <v>0.68260845512869195</v>
      </c>
      <c r="Q19">
        <f>(P19-0.33215784)/(1.049802-0.33215784)</f>
        <v>0.48833479691201281</v>
      </c>
      <c r="R19">
        <v>0.48833479691201298</v>
      </c>
      <c r="S19">
        <f>R19*100</f>
        <v>48.833479691201298</v>
      </c>
    </row>
    <row r="20" spans="1:19" x14ac:dyDescent="0.25">
      <c r="A20" s="4">
        <v>215</v>
      </c>
      <c r="B20" s="4" t="s">
        <v>28</v>
      </c>
      <c r="C20" s="4">
        <v>0.04</v>
      </c>
      <c r="D20" s="5">
        <f>C20/0.36</f>
        <v>0.11111111111111112</v>
      </c>
      <c r="E20" s="5">
        <v>1.72148449279085E-2</v>
      </c>
      <c r="F20" s="1">
        <f>E20/3%</f>
        <v>0.57382816426361671</v>
      </c>
      <c r="G20" s="1">
        <v>1.19352900440789E-5</v>
      </c>
      <c r="H20" s="5">
        <f>(G20+30.85%)/(9.73%+30.85%)-50%</f>
        <v>0.26025612442100554</v>
      </c>
      <c r="I20">
        <f>1+1/3*H20-1/3*F20-1/3*D20</f>
        <v>0.85843894968209256</v>
      </c>
      <c r="J20" s="7">
        <f>(I20-0.522467736)/(1.126089682-0.522467736)</f>
        <v>0.55659211184825375</v>
      </c>
      <c r="K20">
        <f>J20*100</f>
        <v>55.659211184825374</v>
      </c>
      <c r="L20" s="4" t="s">
        <v>26</v>
      </c>
      <c r="M20" s="4">
        <v>6.4688610000000004</v>
      </c>
      <c r="N20" s="4">
        <v>35.484166999999999</v>
      </c>
      <c r="O20" s="8" t="s">
        <v>27</v>
      </c>
      <c r="P20">
        <f>1-0.2631*D20-0.5754*F20+0.1615*H20</f>
        <v>0.68261730504337403</v>
      </c>
      <c r="Q20">
        <f>(P20-0.33215784)/(1.049802-0.33215784)</f>
        <v>0.48834712881015307</v>
      </c>
      <c r="R20">
        <v>0.48834712881015296</v>
      </c>
      <c r="S20">
        <f>R20*100</f>
        <v>48.8347128810153</v>
      </c>
    </row>
    <row r="21" spans="1:19" x14ac:dyDescent="0.25">
      <c r="A21" s="4">
        <v>978</v>
      </c>
      <c r="B21" s="4" t="s">
        <v>209</v>
      </c>
      <c r="C21" s="4">
        <v>0.2</v>
      </c>
      <c r="D21" s="5">
        <f>C21/0.36</f>
        <v>0.55555555555555558</v>
      </c>
      <c r="E21" s="5">
        <v>1.09E-2</v>
      </c>
      <c r="F21" s="1">
        <f>E21/3%</f>
        <v>0.36333333333333334</v>
      </c>
      <c r="G21" s="1">
        <v>7.0731089154049704E-3</v>
      </c>
      <c r="H21" s="5">
        <f>(G21+30.85%)/(9.73%+30.85%)-50%</f>
        <v>0.277656749421895</v>
      </c>
      <c r="I21">
        <f>1+1/3*H21-1/3*F21-1/3*D21</f>
        <v>0.78625595351100208</v>
      </c>
      <c r="J21" s="7">
        <f>(I21-0.522467736)/(1.126089682-0.522467736)</f>
        <v>0.43700899090736861</v>
      </c>
      <c r="K21">
        <f>J21*100</f>
        <v>43.700899090736861</v>
      </c>
      <c r="L21" s="4" t="s">
        <v>210</v>
      </c>
      <c r="M21" s="4">
        <v>14.483333</v>
      </c>
      <c r="N21" s="4">
        <v>40.75</v>
      </c>
      <c r="O21" s="8" t="s">
        <v>130</v>
      </c>
      <c r="P21">
        <f>1-0.2631*D21-0.5754*F21+0.1615*H21</f>
        <v>0.68961289836496942</v>
      </c>
      <c r="Q21">
        <f>(P21-0.33215784)/(1.049802-0.33215784)</f>
        <v>0.49809512609281109</v>
      </c>
      <c r="R21">
        <v>0.49809512609281109</v>
      </c>
      <c r="S21">
        <f>R21*100</f>
        <v>49.809512609281107</v>
      </c>
    </row>
    <row r="22" spans="1:19" x14ac:dyDescent="0.25">
      <c r="A22" s="4">
        <v>800</v>
      </c>
      <c r="B22" s="4" t="s">
        <v>314</v>
      </c>
      <c r="C22" s="4">
        <v>0.08</v>
      </c>
      <c r="D22" s="5">
        <f>C22/0.36</f>
        <v>0.22222222222222224</v>
      </c>
      <c r="E22" s="5">
        <v>1.4800000000000001E-2</v>
      </c>
      <c r="F22" s="1">
        <f>E22/3%</f>
        <v>0.49333333333333335</v>
      </c>
      <c r="G22" s="1">
        <v>-1.1067664312335199E-3</v>
      </c>
      <c r="H22" s="5">
        <f>(G22+30.85%)/(9.73%+30.85%)-50%</f>
        <v>0.25749934344200709</v>
      </c>
      <c r="I22">
        <f>1+1/3*H22-1/3*F22-1/3*D22</f>
        <v>0.84731459596215053</v>
      </c>
      <c r="J22" s="7">
        <f>(I22-0.522467736)/(1.126089682-0.522467736)</f>
        <v>0.53816277243529942</v>
      </c>
      <c r="K22">
        <f>J22*100</f>
        <v>53.816277243529939</v>
      </c>
      <c r="L22" s="4" t="s">
        <v>313</v>
      </c>
      <c r="M22" s="4">
        <v>-102.573531</v>
      </c>
      <c r="N22" s="4">
        <v>22.775483999999999</v>
      </c>
      <c r="O22" s="8" t="s">
        <v>291</v>
      </c>
      <c r="P22">
        <f>1-0.2631*D22-0.5754*F22+0.1615*H22</f>
        <v>0.69925547729921744</v>
      </c>
      <c r="Q22">
        <f>(P22-0.33215784)/(1.049802-0.33215784)</f>
        <v>0.51153156084934559</v>
      </c>
      <c r="R22">
        <v>0.51153156084934615</v>
      </c>
      <c r="S22">
        <f>R22*100</f>
        <v>51.153156084934615</v>
      </c>
    </row>
    <row r="23" spans="1:19" x14ac:dyDescent="0.25">
      <c r="A23" s="4">
        <v>523</v>
      </c>
      <c r="B23" s="4" t="s">
        <v>114</v>
      </c>
      <c r="C23" s="4">
        <v>0.16</v>
      </c>
      <c r="D23" s="5">
        <f>C23/0.36</f>
        <v>0.44444444444444448</v>
      </c>
      <c r="E23" s="5">
        <v>1.17E-2</v>
      </c>
      <c r="F23" s="1">
        <f>E23/3%</f>
        <v>0.39</v>
      </c>
      <c r="G23" s="1">
        <v>-5.9385002631738202E-4</v>
      </c>
      <c r="H23" s="5">
        <f>(G23+30.85%)/(9.73%+30.85%)-50%</f>
        <v>0.25876330698295369</v>
      </c>
      <c r="I23">
        <f>1+1/3*H23-1/3*F23-1/3*D23</f>
        <v>0.80810628751283631</v>
      </c>
      <c r="J23" s="7">
        <f>(I23-0.522467736)/(1.126089682-0.522467736)</f>
        <v>0.47320769797332113</v>
      </c>
      <c r="K23">
        <f>J23*100</f>
        <v>47.320769797332112</v>
      </c>
      <c r="L23" s="4" t="s">
        <v>115</v>
      </c>
      <c r="M23" s="4">
        <v>80.216346000000001</v>
      </c>
      <c r="N23" s="4">
        <v>6.0280509999999996</v>
      </c>
      <c r="O23" s="8" t="s">
        <v>65</v>
      </c>
      <c r="P23">
        <f>1-0.2631*D23-0.5754*F23+0.1615*H23</f>
        <v>0.70045094074441372</v>
      </c>
      <c r="Q23">
        <f>(P23-0.33215784)/(1.049802-0.33215784)</f>
        <v>0.51319737729686787</v>
      </c>
      <c r="R23">
        <v>0.51319737729686798</v>
      </c>
      <c r="S23">
        <f>R23*100</f>
        <v>51.3197377296868</v>
      </c>
    </row>
    <row r="24" spans="1:19" x14ac:dyDescent="0.25">
      <c r="A24" s="4">
        <v>1066</v>
      </c>
      <c r="B24" s="4" t="s">
        <v>95</v>
      </c>
      <c r="C24" s="4">
        <v>0.16</v>
      </c>
      <c r="D24" s="5">
        <f>C24/0.36</f>
        <v>0.44444444444444448</v>
      </c>
      <c r="E24" s="5">
        <v>1.12E-2</v>
      </c>
      <c r="F24" s="1">
        <f>E24/3%</f>
        <v>0.37333333333333335</v>
      </c>
      <c r="G24" s="1">
        <v>-1.69343696647992E-7</v>
      </c>
      <c r="H24" s="5">
        <f>(G24+30.85%)/(9.73%+30.85%)-50%</f>
        <v>0.26022629535806652</v>
      </c>
      <c r="I24">
        <f>1+1/3*H24-1/3*F24-1/3*D24</f>
        <v>0.81414950586009616</v>
      </c>
      <c r="J24" s="7">
        <f>(I24-0.522467736)/(1.126089682-0.522467736)</f>
        <v>0.48321929279240655</v>
      </c>
      <c r="K24">
        <f>J24*100</f>
        <v>48.321929279240656</v>
      </c>
      <c r="L24" s="4" t="s">
        <v>96</v>
      </c>
      <c r="M24" s="4">
        <v>139.610556</v>
      </c>
      <c r="N24" s="4">
        <v>36.747500000000002</v>
      </c>
      <c r="O24" s="8" t="s">
        <v>65</v>
      </c>
      <c r="P24">
        <f>1-0.2631*D24-0.5754*F24+0.1615*H24</f>
        <v>0.71027721336699445</v>
      </c>
      <c r="Q24">
        <f>(P24-0.33215784)/(1.049802-0.33215784)</f>
        <v>0.52688977970223372</v>
      </c>
      <c r="R24">
        <v>0.52688977970223416</v>
      </c>
      <c r="S24">
        <f>R24*100</f>
        <v>52.688977970223419</v>
      </c>
    </row>
    <row r="25" spans="1:19" x14ac:dyDescent="0.25">
      <c r="A25" s="4">
        <v>667</v>
      </c>
      <c r="B25" s="4" t="s">
        <v>25</v>
      </c>
      <c r="C25" s="4">
        <v>0.16</v>
      </c>
      <c r="D25" s="5">
        <f>C25/0.36</f>
        <v>0.44444444444444448</v>
      </c>
      <c r="E25" s="5">
        <v>1.11E-2</v>
      </c>
      <c r="F25" s="1">
        <f>E25/3%</f>
        <v>0.37000000000000005</v>
      </c>
      <c r="G25" s="1">
        <v>7.8407733659237103E-3</v>
      </c>
      <c r="H25" s="5">
        <f>(G25+30.85%)/(9.73%+30.85%)-50%</f>
        <v>0.27954848044830882</v>
      </c>
      <c r="I25">
        <f>1+1/3*H25-1/3*F25-1/3*D25</f>
        <v>0.82170134533462158</v>
      </c>
      <c r="J25" s="7">
        <f>(I25-0.522467736)/(1.126089682-0.522467736)</f>
        <v>0.4957301690529019</v>
      </c>
      <c r="K25">
        <f>J25*100</f>
        <v>49.573016905290189</v>
      </c>
      <c r="L25" s="4" t="s">
        <v>26</v>
      </c>
      <c r="M25" s="4">
        <v>3.0602800000000001</v>
      </c>
      <c r="N25" s="4">
        <v>36.783329999999999</v>
      </c>
      <c r="O25" s="8" t="s">
        <v>27</v>
      </c>
      <c r="P25">
        <f>1-0.2631*D25-0.5754*F25+0.1615*H25</f>
        <v>0.71531574625906846</v>
      </c>
      <c r="Q25">
        <f>(P25-0.33215784)/(1.049802-0.33215784)</f>
        <v>0.53391071455116212</v>
      </c>
      <c r="R25">
        <v>0.53391071455116246</v>
      </c>
      <c r="S25">
        <f>R25*100</f>
        <v>53.391071455116247</v>
      </c>
    </row>
    <row r="26" spans="1:19" x14ac:dyDescent="0.25">
      <c r="A26" s="4">
        <v>1123</v>
      </c>
      <c r="B26" s="4" t="s">
        <v>297</v>
      </c>
      <c r="C26" s="4">
        <v>0.32</v>
      </c>
      <c r="D26" s="5">
        <f>C26/0.36</f>
        <v>0.88888888888888895</v>
      </c>
      <c r="E26" s="5">
        <v>4.1999999999999997E-3</v>
      </c>
      <c r="F26" s="1">
        <f>E26/3%</f>
        <v>0.13999999999999999</v>
      </c>
      <c r="G26" s="1">
        <v>-3.6642807892498901E-3</v>
      </c>
      <c r="H26" s="5">
        <f>(G26+30.85%)/(9.73%+30.85%)-50%</f>
        <v>0.25119694236261725</v>
      </c>
      <c r="I26">
        <f>1+1/3*H26-1/3*F26-1/3*D26</f>
        <v>0.74076935115790943</v>
      </c>
      <c r="J26" s="7">
        <f>(I26-0.522467736)/(1.126089682-0.522467736)</f>
        <v>0.36165287992678363</v>
      </c>
      <c r="K26">
        <f>J26*100</f>
        <v>36.165287992678365</v>
      </c>
      <c r="L26" s="4" t="s">
        <v>298</v>
      </c>
      <c r="M26" s="4">
        <v>-71.628</v>
      </c>
      <c r="N26" s="4">
        <v>-33.040638999999999</v>
      </c>
      <c r="O26" s="8" t="s">
        <v>291</v>
      </c>
      <c r="P26">
        <f>1-0.2631*D26-0.5754*F26+0.1615*H26</f>
        <v>0.72614563952489608</v>
      </c>
      <c r="Q26">
        <f>(P26-0.33215784)/(1.049802-0.33215784)</f>
        <v>0.54900161038709794</v>
      </c>
      <c r="R26">
        <v>0.54900161038709783</v>
      </c>
      <c r="S26">
        <f>R26*100</f>
        <v>54.900161038709783</v>
      </c>
    </row>
    <row r="27" spans="1:19" x14ac:dyDescent="0.25">
      <c r="A27" s="4">
        <v>1568</v>
      </c>
      <c r="B27" s="4" t="s">
        <v>174</v>
      </c>
      <c r="C27" s="4">
        <v>0.04</v>
      </c>
      <c r="D27" s="5">
        <f>C27/0.36</f>
        <v>0.11111111111111112</v>
      </c>
      <c r="E27" s="5">
        <v>1.46488802860673E-2</v>
      </c>
      <c r="F27" s="1">
        <f>E27/3%</f>
        <v>0.48829600953557667</v>
      </c>
      <c r="G27" s="1">
        <v>-1.6303422477215699E-3</v>
      </c>
      <c r="H27" s="5">
        <f>(G27+30.85%)/(9.73%+30.85%)-50%</f>
        <v>0.25620911225302723</v>
      </c>
      <c r="I27">
        <f>1+1/3*H27-1/3*F27-1/3*D27</f>
        <v>0.88560066386877989</v>
      </c>
      <c r="J27" s="7">
        <f>(I27-0.522467736)/(1.126089682-0.522467736)</f>
        <v>0.6015900022773194</v>
      </c>
      <c r="K27">
        <f>J27*100</f>
        <v>60.159000227731937</v>
      </c>
      <c r="L27" s="4" t="s">
        <v>173</v>
      </c>
      <c r="M27" s="4">
        <v>4.8084170000000004</v>
      </c>
      <c r="N27" s="4">
        <v>44.135722000000001</v>
      </c>
      <c r="O27" s="8" t="s">
        <v>130</v>
      </c>
      <c r="P27">
        <f>1-0.2631*D27-0.5754*F27+0.1615*H27</f>
        <v>0.73117891440875971</v>
      </c>
      <c r="Q27">
        <f>(P27-0.33215784)/(1.049802-0.33215784)</f>
        <v>0.55601521847367896</v>
      </c>
      <c r="R27">
        <v>0.55601521847367863</v>
      </c>
      <c r="S27">
        <f>R27*100</f>
        <v>55.601521847367863</v>
      </c>
    </row>
    <row r="28" spans="1:19" x14ac:dyDescent="0.25">
      <c r="A28" s="4">
        <v>578</v>
      </c>
      <c r="B28" s="4" t="s">
        <v>280</v>
      </c>
      <c r="C28" s="4">
        <v>0.04</v>
      </c>
      <c r="D28" s="5">
        <f>C28/0.36</f>
        <v>0.11111111111111112</v>
      </c>
      <c r="E28" s="5">
        <v>1.4603882180990801E-2</v>
      </c>
      <c r="F28" s="1">
        <f>E28/3%</f>
        <v>0.48679607269969338</v>
      </c>
      <c r="G28" s="1">
        <v>-1.00645452367852E-4</v>
      </c>
      <c r="H28" s="5">
        <f>(G28+30.85%)/(9.73%+30.85%)-50%</f>
        <v>0.2599786952874128</v>
      </c>
      <c r="I28">
        <f>1+1/3*H28-1/3*F28-1/3*D28</f>
        <v>0.88735717049220275</v>
      </c>
      <c r="J28" s="7">
        <f>(I28-0.522467736)/(1.126089682-0.522467736)</f>
        <v>0.60449994721067146</v>
      </c>
      <c r="K28">
        <f>J28*100</f>
        <v>60.449994721067149</v>
      </c>
      <c r="L28" s="4" t="s">
        <v>276</v>
      </c>
      <c r="M28" s="4">
        <v>1.0833330000000001</v>
      </c>
      <c r="N28" s="4">
        <v>51.28</v>
      </c>
      <c r="O28" s="8" t="s">
        <v>130</v>
      </c>
      <c r="P28">
        <f>1-0.2631*D28-0.5754*F28+0.1615*H28</f>
        <v>0.7326507657241802</v>
      </c>
      <c r="Q28">
        <f>(P28-0.33215784)/(1.049802-0.33215784)</f>
        <v>0.55806616711571966</v>
      </c>
      <c r="R28">
        <v>0.55806616711572021</v>
      </c>
      <c r="S28">
        <f>R28*100</f>
        <v>55.806616711572019</v>
      </c>
    </row>
    <row r="29" spans="1:19" x14ac:dyDescent="0.25">
      <c r="A29" s="4">
        <v>1689</v>
      </c>
      <c r="B29" s="4" t="s">
        <v>126</v>
      </c>
      <c r="C29" s="4">
        <v>0.04</v>
      </c>
      <c r="D29" s="5">
        <f>C29/0.36</f>
        <v>0.11111111111111112</v>
      </c>
      <c r="E29" s="5">
        <v>1.3655797636808201E-2</v>
      </c>
      <c r="F29" s="1">
        <f>E29/3%</f>
        <v>0.45519325456027337</v>
      </c>
      <c r="G29" s="1">
        <v>1.56029892553721E-2</v>
      </c>
      <c r="H29" s="5">
        <f>(G29+30.85%)/(9.73%+30.85%)-50%</f>
        <v>0.29867666154601313</v>
      </c>
      <c r="I29">
        <f>1+1/3*H29-1/3*F29-1/3*D29</f>
        <v>0.91079076529154279</v>
      </c>
      <c r="J29" s="7">
        <f>(I29-0.522467736)/(1.126089682-0.522467736)</f>
        <v>0.6433215887275624</v>
      </c>
      <c r="K29">
        <f>J29*100</f>
        <v>64.332158872756239</v>
      </c>
      <c r="L29" s="4" t="s">
        <v>127</v>
      </c>
      <c r="M29" s="4">
        <v>105.838623</v>
      </c>
      <c r="N29" s="4">
        <v>21.037520000000001</v>
      </c>
      <c r="O29" s="8" t="s">
        <v>65</v>
      </c>
      <c r="P29">
        <f>1-0.2631*D29-0.5754*F29+0.1615*H29</f>
        <v>0.75708474883236654</v>
      </c>
      <c r="Q29">
        <f>(P29-0.33215784)/(1.049802-0.33215784)</f>
        <v>0.5921136581566645</v>
      </c>
      <c r="R29">
        <v>0.59211365815666483</v>
      </c>
      <c r="S29">
        <f>R29*100</f>
        <v>59.211365815666483</v>
      </c>
    </row>
    <row r="30" spans="1:19" x14ac:dyDescent="0.25">
      <c r="A30" s="4">
        <v>320</v>
      </c>
      <c r="B30" s="4" t="s">
        <v>205</v>
      </c>
      <c r="C30" s="4">
        <v>0.08</v>
      </c>
      <c r="D30" s="5">
        <f>C30/0.36</f>
        <v>0.22222222222222224</v>
      </c>
      <c r="E30" s="5">
        <v>6.1999999999999998E-3</v>
      </c>
      <c r="F30" s="1">
        <f>E30/3%</f>
        <v>0.20666666666666667</v>
      </c>
      <c r="G30" s="1">
        <v>-0.26622527321620998</v>
      </c>
      <c r="H30" s="5">
        <f>(G30+30.85%)/(9.73%+30.85%)-50%</f>
        <v>-0.39582373882752586</v>
      </c>
      <c r="I30">
        <f>1+1/3*H30-1/3*F30-1/3*D30</f>
        <v>0.72509579076119512</v>
      </c>
      <c r="J30" s="7">
        <f>(I30-0.522467736)/(1.126089682-0.522467736)</f>
        <v>0.33568702414473706</v>
      </c>
      <c r="K30">
        <f>J30*100</f>
        <v>33.568702414473705</v>
      </c>
      <c r="L30" s="4" t="s">
        <v>206</v>
      </c>
      <c r="M30" s="4">
        <v>12.45736</v>
      </c>
      <c r="N30" s="4">
        <v>41.902160000000002</v>
      </c>
      <c r="O30" s="8" t="s">
        <v>130</v>
      </c>
      <c r="P30">
        <f>1-0.2631*D30-0.5754*F30+0.1615*H30</f>
        <v>0.75869179951268784</v>
      </c>
      <c r="Q30">
        <f>(P30-0.33215784)/(1.049802-0.33215784)</f>
        <v>0.59435300011733938</v>
      </c>
      <c r="R30">
        <v>0.59435300011733927</v>
      </c>
      <c r="S30">
        <f>R30*100</f>
        <v>59.435300011733929</v>
      </c>
    </row>
    <row r="31" spans="1:19" x14ac:dyDescent="0.25">
      <c r="A31" s="4">
        <v>2044</v>
      </c>
      <c r="B31" s="4" t="s">
        <v>112</v>
      </c>
      <c r="C31" s="4">
        <v>0.04</v>
      </c>
      <c r="D31" s="5">
        <f>C31/0.36</f>
        <v>0.11111111111111112</v>
      </c>
      <c r="E31" s="5">
        <v>1.3435749420659801E-2</v>
      </c>
      <c r="F31" s="1">
        <f>E31/3%</f>
        <v>0.44785831402199339</v>
      </c>
      <c r="G31" s="1">
        <v>1.71426307707086E-2</v>
      </c>
      <c r="H31" s="5">
        <f>(G31+30.85%)/(9.73%+30.85%)-50%</f>
        <v>0.30247075103673882</v>
      </c>
      <c r="I31">
        <f>1+1/3*H31-1/3*F31-1/3*D31</f>
        <v>0.91450044196787816</v>
      </c>
      <c r="J31" s="7">
        <f>(I31-0.522467736)/(1.126089682-0.522467736)</f>
        <v>0.64946728422607458</v>
      </c>
      <c r="K31">
        <f>J31*100</f>
        <v>64.946728422607464</v>
      </c>
      <c r="L31" s="4" t="s">
        <v>113</v>
      </c>
      <c r="M31" s="4">
        <v>103.81611100000001</v>
      </c>
      <c r="N31" s="4">
        <v>1.3152779999999999</v>
      </c>
      <c r="O31" s="8" t="s">
        <v>65</v>
      </c>
      <c r="P31">
        <f>1-0.2631*D31-0.5754*F31+0.1615*H31</f>
        <v>0.761918019070845</v>
      </c>
      <c r="Q31">
        <f>(P31-0.33215784)/(1.049802-0.33215784)</f>
        <v>0.59884857011982806</v>
      </c>
      <c r="R31">
        <v>0.5988485701198285</v>
      </c>
      <c r="S31">
        <f>R31*100</f>
        <v>59.884857011982852</v>
      </c>
    </row>
    <row r="32" spans="1:19" x14ac:dyDescent="0.25">
      <c r="A32" s="4">
        <v>957</v>
      </c>
      <c r="B32" s="4" t="s">
        <v>151</v>
      </c>
      <c r="C32" s="4">
        <v>0.12</v>
      </c>
      <c r="D32" s="5">
        <f>C32/0.36</f>
        <v>0.33333333333333331</v>
      </c>
      <c r="E32" s="5">
        <v>7.6E-3</v>
      </c>
      <c r="F32" s="1">
        <f>E32/3%</f>
        <v>0.25333333333333335</v>
      </c>
      <c r="G32" s="1">
        <v>5.4017136977506201E-4</v>
      </c>
      <c r="H32" s="5">
        <f>(G32+30.85%)/(9.73%+30.85%)-50%</f>
        <v>0.26155783974809044</v>
      </c>
      <c r="I32">
        <f>1+1/3*H32-1/3*F32-1/3*D32</f>
        <v>0.89163039102714103</v>
      </c>
      <c r="J32" s="7">
        <f>(I32-0.522467736)/(1.126089682-0.522467736)</f>
        <v>0.61157924670144626</v>
      </c>
      <c r="K32">
        <f>J32*100</f>
        <v>61.157924670144624</v>
      </c>
      <c r="L32" s="4" t="s">
        <v>152</v>
      </c>
      <c r="M32" s="4">
        <v>16.251360999999999</v>
      </c>
      <c r="N32" s="4">
        <v>43.517083</v>
      </c>
      <c r="O32" s="8" t="s">
        <v>130</v>
      </c>
      <c r="P32">
        <f>1-0.2631*D32-0.5754*F32+0.1615*H32</f>
        <v>0.80877359111931657</v>
      </c>
      <c r="Q32">
        <f>(P32-0.33215784)/(1.049802-0.33215784)</f>
        <v>0.66413938506699011</v>
      </c>
      <c r="R32">
        <v>0.66413938506699055</v>
      </c>
      <c r="S32">
        <f>R32*100</f>
        <v>66.413938506699054</v>
      </c>
    </row>
    <row r="33" spans="1:19" x14ac:dyDescent="0.25">
      <c r="A33" s="4">
        <v>986</v>
      </c>
      <c r="B33" s="4" t="s">
        <v>46</v>
      </c>
      <c r="C33" s="4">
        <v>0.04</v>
      </c>
      <c r="D33" s="5">
        <f>C33/0.36</f>
        <v>0.11111111111111112</v>
      </c>
      <c r="E33" s="5">
        <v>8.5000000000000006E-3</v>
      </c>
      <c r="F33" s="1">
        <f>E33/3%</f>
        <v>0.28333333333333338</v>
      </c>
      <c r="G33" s="1">
        <v>-3.7125252398961299E-2</v>
      </c>
      <c r="H33" s="5">
        <f>(G33+30.85%)/(9.73%+30.85%)-50%</f>
        <v>0.16874013701586665</v>
      </c>
      <c r="I33">
        <f>1+1/3*H33-1/3*F33-1/3*D33</f>
        <v>0.92476523085714057</v>
      </c>
      <c r="J33" s="7">
        <f>(I33-0.522467736)/(1.126089682-0.522467736)</f>
        <v>0.6664726117448696</v>
      </c>
      <c r="K33">
        <f>J33*100</f>
        <v>66.647261174486957</v>
      </c>
      <c r="L33" s="4" t="s">
        <v>47</v>
      </c>
      <c r="M33" s="4">
        <v>-5.3666700000000001</v>
      </c>
      <c r="N33" s="4">
        <v>35.570830000000001</v>
      </c>
      <c r="O33" s="8" t="s">
        <v>27</v>
      </c>
      <c r="P33">
        <f>1-0.2631*D33-0.5754*F33+0.1615*H33</f>
        <v>0.83498819879472908</v>
      </c>
      <c r="Q33">
        <f>(P33-0.33215784)/(1.049802-0.33215784)</f>
        <v>0.70066808429783534</v>
      </c>
      <c r="R33">
        <v>0.70066808429783567</v>
      </c>
      <c r="S33">
        <f>R33*100</f>
        <v>70.066808429783563</v>
      </c>
    </row>
    <row r="34" spans="1:19" x14ac:dyDescent="0.25">
      <c r="A34" s="4">
        <v>2228</v>
      </c>
      <c r="B34" s="4" t="s">
        <v>51</v>
      </c>
      <c r="C34" s="4">
        <v>0.04</v>
      </c>
      <c r="D34" s="5">
        <f>C34/0.36</f>
        <v>0.11111111111111112</v>
      </c>
      <c r="E34" s="5">
        <v>9.1000000000000004E-3</v>
      </c>
      <c r="F34" s="1">
        <f>E34/3%</f>
        <v>0.30333333333333334</v>
      </c>
      <c r="G34" s="1">
        <v>1.12999822566107E-6</v>
      </c>
      <c r="H34" s="5">
        <f>(G34+30.85%)/(9.73%+30.85%)-50%</f>
        <v>0.26022949728493261</v>
      </c>
      <c r="I34">
        <f>1+1/3*H34-1/3*F34-1/3*D34</f>
        <v>0.94859501761349607</v>
      </c>
      <c r="J34" s="7">
        <f>(I34-0.522467736)/(1.126089682-0.522467736)</f>
        <v>0.70595061103609402</v>
      </c>
      <c r="K34">
        <f>J34*100</f>
        <v>70.595061103609396</v>
      </c>
      <c r="L34" s="4" t="s">
        <v>52</v>
      </c>
      <c r="M34" s="4">
        <v>49.630569000000001</v>
      </c>
      <c r="N34" s="4">
        <v>25.402166999999999</v>
      </c>
      <c r="O34" s="8" t="s">
        <v>27</v>
      </c>
      <c r="P34">
        <f>1-0.2631*D34-0.5754*F34+0.1615*H34</f>
        <v>0.83825573047818336</v>
      </c>
      <c r="Q34">
        <f>(P34-0.33215784)/(1.049802-0.33215784)</f>
        <v>0.70522122060908787</v>
      </c>
      <c r="R34">
        <v>0.70522122060908787</v>
      </c>
      <c r="S34">
        <f>R34*100</f>
        <v>70.522122060908785</v>
      </c>
    </row>
    <row r="35" spans="1:19" x14ac:dyDescent="0.25">
      <c r="A35" s="4">
        <v>239</v>
      </c>
      <c r="B35" s="4" t="s">
        <v>142</v>
      </c>
      <c r="C35" s="4">
        <v>0.08</v>
      </c>
      <c r="D35" s="5">
        <f>C35/0.36</f>
        <v>0.22222222222222224</v>
      </c>
      <c r="E35" s="5">
        <v>7.08848644503855E-3</v>
      </c>
      <c r="F35" s="1">
        <f>E35/3%</f>
        <v>0.23628288150128501</v>
      </c>
      <c r="G35" s="1">
        <v>-4.5667551404959697E-8</v>
      </c>
      <c r="H35" s="5">
        <f>(G35+30.85%)/(9.73%+30.85%)-50%</f>
        <v>0.26022660012924737</v>
      </c>
      <c r="I35">
        <f>1+1/3*H35-1/3*F35-1/3*D35</f>
        <v>0.9339071654685801</v>
      </c>
      <c r="J35" s="7">
        <f>(I35-0.522467736)/(1.126089682-0.522467736)</f>
        <v>0.68161774467454528</v>
      </c>
      <c r="K35">
        <f>J35*100</f>
        <v>68.161774467454535</v>
      </c>
      <c r="L35" s="4" t="s">
        <v>141</v>
      </c>
      <c r="M35" s="4">
        <v>23.340187</v>
      </c>
      <c r="N35" s="4">
        <v>42.133298000000003</v>
      </c>
      <c r="O35" s="8" t="s">
        <v>130</v>
      </c>
      <c r="P35">
        <f>1-0.2631*D35-0.5754*F35+0.1615*H35</f>
        <v>0.84760275923836736</v>
      </c>
      <c r="Q35">
        <f>(P35-0.33215784)/(1.049802-0.33215784)</f>
        <v>0.71824582149232219</v>
      </c>
      <c r="R35">
        <v>0.71824582149232219</v>
      </c>
      <c r="S35">
        <f>R35*100</f>
        <v>71.824582149232214</v>
      </c>
    </row>
    <row r="36" spans="1:19" x14ac:dyDescent="0.25">
      <c r="A36" s="4">
        <v>95</v>
      </c>
      <c r="B36" s="4" t="s">
        <v>34</v>
      </c>
      <c r="C36" s="4">
        <v>0.04</v>
      </c>
      <c r="D36" s="5">
        <f>C36/0.36</f>
        <v>0.11111111111111112</v>
      </c>
      <c r="E36" s="5">
        <v>2.0999999999999999E-3</v>
      </c>
      <c r="F36" s="1">
        <f>E36/3%</f>
        <v>6.9999999999999993E-2</v>
      </c>
      <c r="G36" s="1">
        <v>-0.30854605467306301</v>
      </c>
      <c r="H36" s="5">
        <f>(G36+30.85%)/(9.73%+30.85%)-50%</f>
        <v>-0.50011349106225489</v>
      </c>
      <c r="I36">
        <f>1+1/3*H36-1/3*F36-1/3*D36</f>
        <v>0.77292513260887796</v>
      </c>
      <c r="J36" s="7">
        <f>(I36-0.522467736)/(1.126089682-0.522467736)</f>
        <v>0.41492427216832506</v>
      </c>
      <c r="K36">
        <f>J36*100</f>
        <v>41.492427216832503</v>
      </c>
      <c r="L36" s="4" t="s">
        <v>35</v>
      </c>
      <c r="M36" s="4">
        <v>31.261109999999999</v>
      </c>
      <c r="N36" s="4">
        <v>30.05</v>
      </c>
      <c r="O36" s="8" t="s">
        <v>27</v>
      </c>
      <c r="P36">
        <f>1-0.2631*D36-0.5754*F36+0.1615*H36</f>
        <v>0.84972033786011247</v>
      </c>
      <c r="Q36">
        <f>(P36-0.33215784)/(1.049802-0.33215784)</f>
        <v>0.72119655772035074</v>
      </c>
      <c r="R36">
        <v>0.72119655772035074</v>
      </c>
      <c r="S36">
        <f>R36*100</f>
        <v>72.119655772035074</v>
      </c>
    </row>
    <row r="37" spans="1:19" x14ac:dyDescent="0.25">
      <c r="A37" s="4">
        <v>211</v>
      </c>
      <c r="B37" s="4" t="s">
        <v>41</v>
      </c>
      <c r="C37" s="4">
        <v>0.04</v>
      </c>
      <c r="D37" s="5">
        <f>C37/0.36</f>
        <v>0.11111111111111112</v>
      </c>
      <c r="E37" s="5">
        <v>8.3000000000000001E-3</v>
      </c>
      <c r="F37" s="1">
        <f>E37/3%</f>
        <v>0.27666666666666667</v>
      </c>
      <c r="G37" s="1">
        <v>-2.5431713280488601E-6</v>
      </c>
      <c r="H37" s="5">
        <f>(G37+30.85%)/(9.73%+30.85%)-50%</f>
        <v>0.2602204456103302</v>
      </c>
      <c r="I37">
        <f>1+1/3*H37-1/3*F37-1/3*D37</f>
        <v>0.95748088927751751</v>
      </c>
      <c r="J37" s="7">
        <f>(I37-0.522467736)/(1.126089682-0.522467736)</f>
        <v>0.72067153316774468</v>
      </c>
      <c r="K37">
        <f>J37*100</f>
        <v>72.067153316774466</v>
      </c>
      <c r="L37" s="4" t="s">
        <v>42</v>
      </c>
      <c r="M37" s="4">
        <v>21.858329999999999</v>
      </c>
      <c r="N37" s="4">
        <v>32.825000000000003</v>
      </c>
      <c r="O37" s="8" t="s">
        <v>27</v>
      </c>
      <c r="P37">
        <f>1-0.2631*D37-0.5754*F37+0.1615*H37</f>
        <v>0.85359826863273502</v>
      </c>
      <c r="Q37">
        <f>(P37-0.33215784)/(1.049802-0.33215784)</f>
        <v>0.72660025357516334</v>
      </c>
      <c r="R37">
        <v>0.726600253575163</v>
      </c>
      <c r="S37">
        <f>R37*100</f>
        <v>72.660025357516304</v>
      </c>
    </row>
    <row r="38" spans="1:19" x14ac:dyDescent="0.25">
      <c r="A38" s="4">
        <v>2014</v>
      </c>
      <c r="B38" s="4" t="s">
        <v>268</v>
      </c>
      <c r="C38" s="4">
        <v>0.2</v>
      </c>
      <c r="D38" s="5">
        <f>C38/0.36</f>
        <v>0.55555555555555558</v>
      </c>
      <c r="E38" s="5">
        <v>1.9E-3</v>
      </c>
      <c r="F38" s="1">
        <f>E38/3%</f>
        <v>6.3333333333333339E-2</v>
      </c>
      <c r="G38" s="1">
        <v>-4.6346100430055202E-5</v>
      </c>
      <c r="H38" s="5">
        <f>(G38+30.85%)/(9.73%+30.85%)-50%</f>
        <v>0.26011250344891568</v>
      </c>
      <c r="I38">
        <f>1+1/3*H38-1/3*F38-1/3*D38</f>
        <v>0.88040787152000899</v>
      </c>
      <c r="J38" s="7">
        <f>(I38-0.522467736)/(1.126089682-0.522467736)</f>
        <v>0.59298727935913886</v>
      </c>
      <c r="K38">
        <f>J38*100</f>
        <v>59.298727935913888</v>
      </c>
      <c r="L38" s="4" t="s">
        <v>269</v>
      </c>
      <c r="M38" s="4">
        <v>27.359444</v>
      </c>
      <c r="N38" s="4">
        <v>37.929167</v>
      </c>
      <c r="O38" s="8" t="s">
        <v>130</v>
      </c>
      <c r="P38">
        <f>1-0.2631*D38-0.5754*F38+0.1615*H38</f>
        <v>0.85939950264033327</v>
      </c>
      <c r="Q38">
        <f>(P38-0.33215784)/(1.049802-0.33215784)</f>
        <v>0.73468397295998822</v>
      </c>
      <c r="R38">
        <v>0.73468397295998789</v>
      </c>
      <c r="S38">
        <f>R38*100</f>
        <v>73.468397295998784</v>
      </c>
    </row>
    <row r="39" spans="1:19" x14ac:dyDescent="0.25">
      <c r="A39" s="4">
        <v>370</v>
      </c>
      <c r="B39" s="4" t="s">
        <v>38</v>
      </c>
      <c r="C39" s="4">
        <v>0.24</v>
      </c>
      <c r="D39" s="5">
        <f>C39/0.36</f>
        <v>0.66666666666666663</v>
      </c>
      <c r="E39" s="5">
        <v>2.9999999999999997E-4</v>
      </c>
      <c r="F39" s="1">
        <f>E39/3%</f>
        <v>0.01</v>
      </c>
      <c r="G39" s="1">
        <v>2.0798752449855399E-4</v>
      </c>
      <c r="H39" s="5">
        <f>(G39+30.85%)/(9.73%+30.85%)-50%</f>
        <v>0.26073924969073081</v>
      </c>
      <c r="I39">
        <f>1+1/3*H39-1/3*F39-1/3*D39</f>
        <v>0.86135752767468798</v>
      </c>
      <c r="J39" s="7">
        <f>(I39-0.522467736)/(1.126089682-0.522467736)</f>
        <v>0.56142722099552034</v>
      </c>
      <c r="K39">
        <f>J39*100</f>
        <v>56.142722099552032</v>
      </c>
      <c r="L39" s="4" t="s">
        <v>39</v>
      </c>
      <c r="M39" s="4">
        <v>35.443330000000003</v>
      </c>
      <c r="N39" s="4">
        <v>30.330559999999998</v>
      </c>
      <c r="O39" s="8" t="s">
        <v>27</v>
      </c>
      <c r="P39">
        <f>1-0.2631*D39-0.5754*F39+0.1615*H39</f>
        <v>0.86095538882505296</v>
      </c>
      <c r="Q39">
        <f>(P39-0.33215784)/(1.049802-0.33215784)</f>
        <v>0.7368520198437245</v>
      </c>
      <c r="R39">
        <v>0.7368520198437245</v>
      </c>
      <c r="S39">
        <f>R39*100</f>
        <v>73.685201984372455</v>
      </c>
    </row>
    <row r="40" spans="1:19" x14ac:dyDescent="0.25">
      <c r="A40" s="4">
        <v>2049</v>
      </c>
      <c r="B40" s="4" t="s">
        <v>270</v>
      </c>
      <c r="C40" s="4">
        <v>0.08</v>
      </c>
      <c r="D40" s="5">
        <f>C40/0.36</f>
        <v>0.22222222222222224</v>
      </c>
      <c r="E40" s="5">
        <v>6.3181426038425E-3</v>
      </c>
      <c r="F40" s="1">
        <f>E40/3%</f>
        <v>0.21060475346141666</v>
      </c>
      <c r="G40" s="1">
        <v>1.3790292857338899E-4</v>
      </c>
      <c r="H40" s="5">
        <f>(G40+30.85%)/(9.73%+30.85%)-50%</f>
        <v>0.26056654245582411</v>
      </c>
      <c r="I40">
        <f>1+1/3*H40-1/3*F40-1/3*D40</f>
        <v>0.94257985559072843</v>
      </c>
      <c r="J40" s="7">
        <f>(I40-0.522467736)/(1.126089682-0.522467736)</f>
        <v>0.69598549617798111</v>
      </c>
      <c r="K40">
        <f>J40*100</f>
        <v>69.598549617798113</v>
      </c>
      <c r="L40" s="4" t="s">
        <v>269</v>
      </c>
      <c r="M40" s="4">
        <v>40.239308000000001</v>
      </c>
      <c r="N40" s="4">
        <v>37.903100000000002</v>
      </c>
      <c r="O40" s="8" t="s">
        <v>130</v>
      </c>
      <c r="P40">
        <f>1-0.2631*D40-0.5754*F40+0.1615*H40</f>
        <v>0.86243285479824983</v>
      </c>
      <c r="Q40">
        <f>(P40-0.33215784)/(1.049802-0.33215784)</f>
        <v>0.7389107922208269</v>
      </c>
      <c r="R40">
        <v>0.73891079222082667</v>
      </c>
      <c r="S40">
        <f>R40*100</f>
        <v>73.891079222082666</v>
      </c>
    </row>
    <row r="41" spans="1:19" x14ac:dyDescent="0.25">
      <c r="A41" s="4">
        <v>478</v>
      </c>
      <c r="B41" s="4" t="s">
        <v>315</v>
      </c>
      <c r="C41" s="4">
        <v>0.04</v>
      </c>
      <c r="D41" s="5">
        <f>C41/0.36</f>
        <v>0.11111111111111112</v>
      </c>
      <c r="E41" s="5">
        <v>7.7000000000000002E-3</v>
      </c>
      <c r="F41" s="1">
        <f>E41/3%</f>
        <v>0.25666666666666671</v>
      </c>
      <c r="G41" s="1">
        <v>2.9663350740352998E-4</v>
      </c>
      <c r="H41" s="5">
        <f>(G41+30.85%)/(9.73%+30.85%)-50%</f>
        <v>0.2609576971596933</v>
      </c>
      <c r="I41">
        <f>1+1/3*H41-1/3*F41-1/3*D41</f>
        <v>0.96439330646063848</v>
      </c>
      <c r="J41" s="7">
        <f>(I41-0.522467736)/(1.126089682-0.522467736)</f>
        <v>0.73212310021053895</v>
      </c>
      <c r="K41">
        <f>J41*100</f>
        <v>73.212310021053895</v>
      </c>
      <c r="L41" s="4" t="s">
        <v>313</v>
      </c>
      <c r="M41" s="4">
        <v>-96.725885000000005</v>
      </c>
      <c r="N41" s="4">
        <v>17.061578999999998</v>
      </c>
      <c r="O41" s="8" t="s">
        <v>291</v>
      </c>
      <c r="P41">
        <f>1-0.2631*D41-0.5754*F41+0.1615*H41</f>
        <v>0.86522533475795704</v>
      </c>
      <c r="Q41">
        <f>(P41-0.33215784)/(1.049802-0.33215784)</f>
        <v>0.74280196853821967</v>
      </c>
      <c r="R41">
        <v>0.74280196853821967</v>
      </c>
      <c r="S41">
        <f>R41*100</f>
        <v>74.280196853821963</v>
      </c>
    </row>
    <row r="42" spans="1:19" x14ac:dyDescent="0.25">
      <c r="A42" s="4">
        <v>1247</v>
      </c>
      <c r="B42" s="4" t="s">
        <v>247</v>
      </c>
      <c r="C42" s="4">
        <v>0.24</v>
      </c>
      <c r="D42" s="5">
        <f>C42/0.36</f>
        <v>0.66666666666666663</v>
      </c>
      <c r="E42" s="5">
        <v>0</v>
      </c>
      <c r="F42" s="1">
        <f>E42/3%</f>
        <v>0</v>
      </c>
      <c r="G42" s="1">
        <v>-3.6213674006985202E-6</v>
      </c>
      <c r="H42" s="5">
        <f>(G42+30.85%)/(9.73%+30.85%)-50%</f>
        <v>0.26021778864612943</v>
      </c>
      <c r="I42">
        <f>1+1/3*H42-1/3*F42-1/3*D42</f>
        <v>0.86451704065982093</v>
      </c>
      <c r="J42" s="7">
        <f>(I42-0.522467736)/(1.126089682-0.522467736)</f>
        <v>0.5666614789711788</v>
      </c>
      <c r="K42">
        <f>J42*100</f>
        <v>56.666147897117881</v>
      </c>
      <c r="L42" s="4" t="s">
        <v>246</v>
      </c>
      <c r="M42" s="4">
        <v>48.282778</v>
      </c>
      <c r="N42" s="4">
        <v>42.055833</v>
      </c>
      <c r="O42" s="8" t="s">
        <v>130</v>
      </c>
      <c r="P42">
        <f>1-0.2631*D42-0.5754*F42+0.1615*H42</f>
        <v>0.86662517286634988</v>
      </c>
      <c r="Q42">
        <f>(P42-0.33215784)/(1.049802-0.33215784)</f>
        <v>0.74475257050283794</v>
      </c>
      <c r="R42">
        <v>0.74475257050283794</v>
      </c>
      <c r="S42">
        <f>R42*100</f>
        <v>74.475257050283801</v>
      </c>
    </row>
    <row r="43" spans="1:19" x14ac:dyDescent="0.25">
      <c r="A43" s="4">
        <v>779</v>
      </c>
      <c r="B43" s="4" t="s">
        <v>330</v>
      </c>
      <c r="C43" s="4">
        <v>0.04</v>
      </c>
      <c r="D43" s="5">
        <f>C43/0.36</f>
        <v>0.11111111111111112</v>
      </c>
      <c r="E43" s="5">
        <v>7.5349051216482502E-3</v>
      </c>
      <c r="F43" s="1">
        <f>E43/3%</f>
        <v>0.2511635040549417</v>
      </c>
      <c r="G43" s="1">
        <v>-2.4858325684318102E-5</v>
      </c>
      <c r="H43" s="5">
        <f>(G43+30.85%)/(9.73%+30.85%)-50%</f>
        <v>0.26016545508702726</v>
      </c>
      <c r="I43">
        <f>1+1/3*H43-1/3*F43-1/3*D43</f>
        <v>0.96596361330699154</v>
      </c>
      <c r="J43" s="7">
        <f>(I43-0.522467736)/(1.126089682-0.522467736)</f>
        <v>0.73472457429006666</v>
      </c>
      <c r="K43">
        <f>J43*100</f>
        <v>73.472457429006667</v>
      </c>
      <c r="L43" s="4" t="s">
        <v>329</v>
      </c>
      <c r="M43" s="4">
        <v>-69.679227999999995</v>
      </c>
      <c r="N43" s="4">
        <v>11.409794</v>
      </c>
      <c r="O43" s="8" t="s">
        <v>291</v>
      </c>
      <c r="P43">
        <f>1-0.2631*D43-0.5754*F43+0.1615*H43</f>
        <v>0.86826390743000803</v>
      </c>
      <c r="Q43">
        <f>(P43-0.33215784)/(1.049802-0.33215784)</f>
        <v>0.74703606231535147</v>
      </c>
      <c r="R43">
        <v>0.74703606231535147</v>
      </c>
      <c r="S43">
        <f>R43*100</f>
        <v>74.703606231535147</v>
      </c>
    </row>
    <row r="44" spans="1:19" x14ac:dyDescent="0.25">
      <c r="A44" s="4">
        <v>2192</v>
      </c>
      <c r="B44" s="4" t="s">
        <v>287</v>
      </c>
      <c r="C44" s="4">
        <v>0.2</v>
      </c>
      <c r="D44" s="5">
        <f>C44/0.36</f>
        <v>0.55555555555555558</v>
      </c>
      <c r="E44" s="5">
        <v>1.3500000000000001E-3</v>
      </c>
      <c r="F44" s="1">
        <f>E44/3%</f>
        <v>4.5000000000000005E-2</v>
      </c>
      <c r="G44" s="1">
        <v>2.0536768838218399E-3</v>
      </c>
      <c r="H44" s="5">
        <f>(G44+30.85%)/(9.73%+30.85%)-50%</f>
        <v>0.26528752312425297</v>
      </c>
      <c r="I44">
        <f>1+1/3*H44-1/3*F44-1/3*D44</f>
        <v>0.88824398918956593</v>
      </c>
      <c r="J44" s="7">
        <f>(I44-0.522467736)/(1.126089682-0.522467736)</f>
        <v>0.60596910966117523</v>
      </c>
      <c r="K44">
        <f>J44*100</f>
        <v>60.59691096611752</v>
      </c>
      <c r="L44" s="4" t="s">
        <v>288</v>
      </c>
      <c r="M44" s="4">
        <v>-66.125</v>
      </c>
      <c r="N44" s="4">
        <v>18.466667000000001</v>
      </c>
      <c r="O44" s="8" t="s">
        <v>130</v>
      </c>
      <c r="P44">
        <f>1-0.2631*D44-0.5754*F44+0.1615*H44</f>
        <v>0.87078426831790012</v>
      </c>
      <c r="Q44">
        <f>(P44-0.33215784)/(1.049802-0.33215784)</f>
        <v>0.75054805478790521</v>
      </c>
      <c r="R44">
        <v>0.75054805478790521</v>
      </c>
      <c r="S44">
        <f>R44*100</f>
        <v>75.054805478790527</v>
      </c>
    </row>
    <row r="45" spans="1:19" x14ac:dyDescent="0.25">
      <c r="A45" s="4">
        <v>1871</v>
      </c>
      <c r="B45" s="4" t="s">
        <v>101</v>
      </c>
      <c r="C45" s="4">
        <v>0.2</v>
      </c>
      <c r="D45" s="5">
        <f>C45/0.36</f>
        <v>0.55555555555555558</v>
      </c>
      <c r="E45" s="5">
        <v>1.6000000000000001E-3</v>
      </c>
      <c r="F45" s="1">
        <f>E45/3%</f>
        <v>5.3333333333333337E-2</v>
      </c>
      <c r="G45" s="1">
        <v>1.7243700491231001E-2</v>
      </c>
      <c r="H45" s="5">
        <f>(G45+30.85%)/(9.73%+30.85%)-50%</f>
        <v>0.30271981392614844</v>
      </c>
      <c r="I45">
        <f>1+1/3*H45-1/3*F45-1/3*D45</f>
        <v>0.89794364167908669</v>
      </c>
      <c r="J45" s="7">
        <f>(I45-0.522467736)/(1.126089682-0.522467736)</f>
        <v>0.62203819487883028</v>
      </c>
      <c r="K45">
        <f>J45*100</f>
        <v>62.203819487883024</v>
      </c>
      <c r="L45" s="4" t="s">
        <v>102</v>
      </c>
      <c r="M45" s="4">
        <v>100.345833</v>
      </c>
      <c r="N45" s="4">
        <v>5.4213889999999996</v>
      </c>
      <c r="O45" s="8" t="s">
        <v>65</v>
      </c>
      <c r="P45">
        <f>1-0.2631*D45-0.5754*F45+0.1615*H45</f>
        <v>0.87203458328240624</v>
      </c>
      <c r="Q45">
        <f>(P45-0.33215784)/(1.049802-0.33215784)</f>
        <v>0.75229030398910568</v>
      </c>
      <c r="R45">
        <v>0.75229030398910535</v>
      </c>
      <c r="S45">
        <f>R45*100</f>
        <v>75.229030398910538</v>
      </c>
    </row>
    <row r="46" spans="1:19" x14ac:dyDescent="0.25">
      <c r="A46" s="4">
        <v>1023</v>
      </c>
      <c r="B46" s="4" t="s">
        <v>172</v>
      </c>
      <c r="C46" s="4">
        <v>0.08</v>
      </c>
      <c r="D46" s="5">
        <f>C46/0.36</f>
        <v>0.22222222222222224</v>
      </c>
      <c r="E46" s="5">
        <v>2.8E-3</v>
      </c>
      <c r="F46" s="1">
        <f>E46/3%</f>
        <v>9.3333333333333338E-2</v>
      </c>
      <c r="G46" s="1">
        <v>-0.14157338150763801</v>
      </c>
      <c r="H46" s="5">
        <f>(G46+30.85%)/(9.73%+30.85%)-50%</f>
        <v>-8.8648056943415487E-2</v>
      </c>
      <c r="I46">
        <f>1+1/3*H46-1/3*F46-1/3*D46</f>
        <v>0.86526546250034297</v>
      </c>
      <c r="J46" s="7">
        <f>(I46-0.522467736)/(1.126089682-0.522467736)</f>
        <v>0.56790136404408176</v>
      </c>
      <c r="K46">
        <f>J46*100</f>
        <v>56.790136404408173</v>
      </c>
      <c r="L46" s="4" t="s">
        <v>173</v>
      </c>
      <c r="M46" s="4">
        <v>4.8333300000000001</v>
      </c>
      <c r="N46" s="4">
        <v>45.767220000000002</v>
      </c>
      <c r="O46" s="8" t="s">
        <v>130</v>
      </c>
      <c r="P46">
        <f>1-0.2631*D46-0.5754*F46+0.1615*H46</f>
        <v>0.8735126721369717</v>
      </c>
      <c r="Q46">
        <f>(P46-0.33215784)/(1.049802-0.33215784)</f>
        <v>0.75434994431916202</v>
      </c>
      <c r="R46">
        <v>0.75434994431916225</v>
      </c>
      <c r="S46">
        <f>R46*100</f>
        <v>75.434994431916223</v>
      </c>
    </row>
    <row r="47" spans="1:19" x14ac:dyDescent="0.25">
      <c r="A47" s="4">
        <v>937</v>
      </c>
      <c r="B47" s="4" t="s">
        <v>48</v>
      </c>
      <c r="C47" s="4">
        <v>0.04</v>
      </c>
      <c r="D47" s="5">
        <f>C47/0.36</f>
        <v>0.11111111111111112</v>
      </c>
      <c r="E47" s="5">
        <v>6.1999999999999998E-3</v>
      </c>
      <c r="F47" s="1">
        <f>E47/3%</f>
        <v>0.20666666666666667</v>
      </c>
      <c r="G47" s="1">
        <v>-3.2580775219980498E-2</v>
      </c>
      <c r="H47" s="5">
        <f>(G47+30.85%)/(9.73%+30.85%)-50%</f>
        <v>0.17993894721542514</v>
      </c>
      <c r="I47">
        <f>1+1/3*H47-1/3*F47-1/3*D47</f>
        <v>0.95405372314588233</v>
      </c>
      <c r="J47" s="7">
        <f>(I47-0.522467736)/(1.126089682-0.522467736)</f>
        <v>0.71499386330443726</v>
      </c>
      <c r="K47">
        <f>J47*100</f>
        <v>71.499386330443727</v>
      </c>
      <c r="L47" s="4" t="s">
        <v>47</v>
      </c>
      <c r="M47" s="4">
        <v>-5.5583299999999998</v>
      </c>
      <c r="N47" s="4">
        <v>33.883330000000001</v>
      </c>
      <c r="O47" s="8" t="s">
        <v>27</v>
      </c>
      <c r="P47">
        <f>1-0.2631*D47-0.5754*F47+0.1615*H47</f>
        <v>0.88091080664195776</v>
      </c>
      <c r="Q47">
        <f>(P47-0.33215784)/(1.049802-0.33215784)</f>
        <v>0.76465886190999988</v>
      </c>
      <c r="R47">
        <v>0.76465886190999954</v>
      </c>
      <c r="S47">
        <f>R47*100</f>
        <v>76.465886190999953</v>
      </c>
    </row>
    <row r="48" spans="1:19" x14ac:dyDescent="0.25">
      <c r="A48" s="4">
        <v>846</v>
      </c>
      <c r="B48" s="4" t="s">
        <v>299</v>
      </c>
      <c r="C48" s="4">
        <v>0.2</v>
      </c>
      <c r="D48" s="5">
        <f>C48/0.36</f>
        <v>0.55555555555555558</v>
      </c>
      <c r="E48" s="5">
        <v>4.0000000000000002E-4</v>
      </c>
      <c r="F48" s="1">
        <f>E48/3%</f>
        <v>1.3333333333333334E-2</v>
      </c>
      <c r="G48" s="1">
        <v>9.5814294898872801E-8</v>
      </c>
      <c r="H48" s="5">
        <f>(G48+30.85%)/(9.73%+30.85%)-50%</f>
        <v>0.26022694877844965</v>
      </c>
      <c r="I48">
        <f>1+1/3*H48-1/3*F48-1/3*D48</f>
        <v>0.89711268662985355</v>
      </c>
      <c r="J48" s="7">
        <f>(I48-0.522467736)/(1.126089682-0.522467736)</f>
        <v>0.62066157983900339</v>
      </c>
      <c r="K48">
        <f>J48*100</f>
        <v>62.066157983900339</v>
      </c>
      <c r="L48" s="4" t="s">
        <v>298</v>
      </c>
      <c r="M48" s="4">
        <v>-109.365683</v>
      </c>
      <c r="N48" s="4">
        <v>-27.074403</v>
      </c>
      <c r="O48" s="8" t="s">
        <v>291</v>
      </c>
      <c r="P48">
        <f>1-0.2631*D48-0.5754*F48+0.1615*H48</f>
        <v>0.88818798556105294</v>
      </c>
      <c r="Q48">
        <f>(P48-0.33215784)/(1.049802-0.33215784)</f>
        <v>0.77479923415116081</v>
      </c>
      <c r="R48">
        <v>0.77479923415116048</v>
      </c>
      <c r="S48">
        <f>R48*100</f>
        <v>77.479923415116048</v>
      </c>
    </row>
    <row r="49" spans="1:19" x14ac:dyDescent="0.25">
      <c r="A49" s="4">
        <v>1000</v>
      </c>
      <c r="B49" s="4" t="s">
        <v>271</v>
      </c>
      <c r="C49" s="4">
        <v>0.08</v>
      </c>
      <c r="D49" s="5">
        <f>C49/0.36</f>
        <v>0.22222222222222224</v>
      </c>
      <c r="E49" s="5">
        <v>4.7000000000000002E-3</v>
      </c>
      <c r="F49" s="1">
        <f>E49/3%</f>
        <v>0.15666666666666668</v>
      </c>
      <c r="G49" s="1">
        <v>2.3610248296525999E-5</v>
      </c>
      <c r="H49" s="5">
        <f>(G49+30.85%)/(9.73%+30.85%)-50%</f>
        <v>0.26028489464834037</v>
      </c>
      <c r="I49">
        <f>1+1/3*H49-1/3*F49-1/3*D49</f>
        <v>0.96046533525315059</v>
      </c>
      <c r="J49" s="7">
        <f>(I49-0.522467736)/(1.126089682-0.522467736)</f>
        <v>0.72561576356793145</v>
      </c>
      <c r="K49">
        <f>J49*100</f>
        <v>72.56157635679314</v>
      </c>
      <c r="L49" s="4" t="s">
        <v>269</v>
      </c>
      <c r="M49" s="4">
        <v>26.239000000000001</v>
      </c>
      <c r="N49" s="4">
        <v>39.956440000000001</v>
      </c>
      <c r="O49" s="8" t="s">
        <v>130</v>
      </c>
      <c r="P49">
        <f>1-0.2631*D49-0.5754*F49+0.1615*H49</f>
        <v>0.89342334381904021</v>
      </c>
      <c r="Q49">
        <f>(P49-0.33215784)/(1.049802-0.33215784)</f>
        <v>0.78209443496208519</v>
      </c>
      <c r="R49">
        <v>0.78209443496208519</v>
      </c>
      <c r="S49">
        <f>R49*100</f>
        <v>78.209443496208522</v>
      </c>
    </row>
    <row r="50" spans="1:19" ht="13" customHeight="1" x14ac:dyDescent="0.25">
      <c r="A50" s="4">
        <v>2315</v>
      </c>
      <c r="B50" s="4" t="s">
        <v>153</v>
      </c>
      <c r="C50" s="4">
        <v>0.2</v>
      </c>
      <c r="D50" s="5">
        <f>C50/0.36</f>
        <v>0.55555555555555558</v>
      </c>
      <c r="E50" s="5">
        <v>0</v>
      </c>
      <c r="F50" s="1">
        <f>E50/3%</f>
        <v>0</v>
      </c>
      <c r="G50" s="1">
        <v>-1.4290338157316501E-3</v>
      </c>
      <c r="H50" s="5">
        <f>(G50+30.85%)/(9.73%+30.85%)-50%</f>
        <v>0.25670519020273119</v>
      </c>
      <c r="I50">
        <f>1+1/3*H50-1/3*F50-1/3*D50</f>
        <v>0.90038321154905865</v>
      </c>
      <c r="J50" s="7">
        <f>(I50-0.522467736)/(1.126089682-0.522467736)</f>
        <v>0.6260797475197476</v>
      </c>
      <c r="K50">
        <f>J50*100</f>
        <v>62.607974751974758</v>
      </c>
      <c r="L50" s="4" t="s">
        <v>152</v>
      </c>
      <c r="M50" s="4">
        <v>18.108861000000001</v>
      </c>
      <c r="N50" s="4">
        <v>42.641421000000001</v>
      </c>
      <c r="O50" s="8" t="s">
        <v>130</v>
      </c>
      <c r="P50">
        <f>1-0.2631*D50-0.5754*F50+0.1615*H50</f>
        <v>0.89529122155107443</v>
      </c>
      <c r="Q50">
        <f>(P50-0.33215784)/(1.049802-0.33215784)</f>
        <v>0.78469722592193114</v>
      </c>
      <c r="R50">
        <v>0.78469722592193114</v>
      </c>
      <c r="S50">
        <f>R50*100</f>
        <v>78.469722592193108</v>
      </c>
    </row>
    <row r="51" spans="1:19" x14ac:dyDescent="0.25">
      <c r="A51" s="4">
        <v>425</v>
      </c>
      <c r="B51" s="4" t="s">
        <v>281</v>
      </c>
      <c r="C51" s="4">
        <v>0.16</v>
      </c>
      <c r="D51" s="5">
        <f>C51/0.36</f>
        <v>0.44444444444444448</v>
      </c>
      <c r="E51" s="5">
        <v>1.5200000000000001E-3</v>
      </c>
      <c r="F51" s="1">
        <f>E51/3%</f>
        <v>5.0666666666666672E-2</v>
      </c>
      <c r="G51" s="1">
        <v>-1.6064197488478199E-3</v>
      </c>
      <c r="H51" s="5">
        <f>(G51+30.85%)/(9.73%+30.85%)-50%</f>
        <v>0.25626806370416988</v>
      </c>
      <c r="I51">
        <f>1+1/3*H51-1/3*F51-1/3*D51</f>
        <v>0.92038565086435287</v>
      </c>
      <c r="J51" s="7">
        <f>(I51-0.522467736)/(1.126089682-0.522467736)</f>
        <v>0.65921711014853146</v>
      </c>
      <c r="K51">
        <f>J51*100</f>
        <v>65.921711014853145</v>
      </c>
      <c r="L51" s="4" t="s">
        <v>276</v>
      </c>
      <c r="M51" s="4">
        <v>-2.4727779999999999</v>
      </c>
      <c r="N51" s="4">
        <v>52.626389000000003</v>
      </c>
      <c r="O51" s="8" t="s">
        <v>130</v>
      </c>
      <c r="P51">
        <f>1-0.2631*D51-0.5754*F51+0.1615*H51</f>
        <v>0.89530035895489013</v>
      </c>
      <c r="Q51">
        <f>(P51-0.33215784)/(1.049802-0.33215784)</f>
        <v>0.7847099584213022</v>
      </c>
      <c r="R51">
        <v>0.7847099584213022</v>
      </c>
      <c r="S51">
        <f>R51*100</f>
        <v>78.470995842130222</v>
      </c>
    </row>
    <row r="52" spans="1:19" x14ac:dyDescent="0.25">
      <c r="A52" s="4">
        <v>46</v>
      </c>
      <c r="B52" s="4" t="s">
        <v>140</v>
      </c>
      <c r="C52" s="4">
        <v>0.2</v>
      </c>
      <c r="D52" s="5">
        <f>C52/0.36</f>
        <v>0.55555555555555558</v>
      </c>
      <c r="E52" s="5">
        <v>0</v>
      </c>
      <c r="F52" s="1">
        <f>E52/3%</f>
        <v>0</v>
      </c>
      <c r="G52" s="1">
        <v>-5.3156200301552902E-5</v>
      </c>
      <c r="H52" s="5">
        <f>(G52+30.85%)/(9.73%+30.85%)-50%</f>
        <v>0.26009572153696014</v>
      </c>
      <c r="I52">
        <f>1+1/3*H52-1/3*F52-1/3*D52</f>
        <v>0.90151338866046826</v>
      </c>
      <c r="J52" s="7">
        <f>(I52-0.522467736)/(1.126089682-0.522467736)</f>
        <v>0.6279520735988422</v>
      </c>
      <c r="K52">
        <f>J52*100</f>
        <v>62.795207359884216</v>
      </c>
      <c r="L52" s="4" t="s">
        <v>141</v>
      </c>
      <c r="M52" s="4">
        <v>23.266183000000002</v>
      </c>
      <c r="N52" s="4">
        <v>42.644632000000001</v>
      </c>
      <c r="O52" s="8" t="s">
        <v>130</v>
      </c>
      <c r="P52">
        <f>1-0.2631*D52-0.5754*F52+0.1615*H52</f>
        <v>0.89583879236155239</v>
      </c>
      <c r="Q52">
        <f>(P52-0.33215784)/(1.049802-0.33215784)</f>
        <v>0.7854602375104015</v>
      </c>
      <c r="R52">
        <v>0.78546023751040117</v>
      </c>
      <c r="S52">
        <f>R52*100</f>
        <v>78.54602375104011</v>
      </c>
    </row>
    <row r="53" spans="1:19" x14ac:dyDescent="0.25">
      <c r="A53" s="4">
        <v>1511</v>
      </c>
      <c r="B53" s="4" t="s">
        <v>124</v>
      </c>
      <c r="C53" s="4">
        <v>0.2</v>
      </c>
      <c r="D53" s="5">
        <f>C53/0.36</f>
        <v>0.55555555555555558</v>
      </c>
      <c r="E53" s="5">
        <v>0</v>
      </c>
      <c r="F53" s="1">
        <f>E53/3%</f>
        <v>0</v>
      </c>
      <c r="G53" s="1">
        <v>0</v>
      </c>
      <c r="H53" s="5">
        <f>(G53+30.85%)/(9.73%+30.85%)-50%</f>
        <v>0.26022671266633812</v>
      </c>
      <c r="I53">
        <f>1+1/3*H53-1/3*F53-1/3*D53</f>
        <v>0.90155705237026096</v>
      </c>
      <c r="J53" s="7">
        <f>(I53-0.522467736)/(1.126089682-0.522467736)</f>
        <v>0.62802440978555973</v>
      </c>
      <c r="K53">
        <f>J53*100</f>
        <v>62.802440978555971</v>
      </c>
      <c r="L53" s="4" t="s">
        <v>125</v>
      </c>
      <c r="M53" s="4">
        <v>168.177719</v>
      </c>
      <c r="N53" s="4">
        <v>-17.628069</v>
      </c>
      <c r="O53" s="8" t="s">
        <v>65</v>
      </c>
      <c r="P53">
        <f>1-0.2631*D53-0.5754*F53+0.1615*H53</f>
        <v>0.89585994742894692</v>
      </c>
      <c r="Q53">
        <f>(P53-0.33215784)/(1.049802-0.33215784)</f>
        <v>0.78548971600207418</v>
      </c>
      <c r="R53">
        <v>0.78548971600207385</v>
      </c>
      <c r="S53">
        <f>R53*100</f>
        <v>78.548971600207381</v>
      </c>
    </row>
    <row r="54" spans="1:19" x14ac:dyDescent="0.25">
      <c r="A54" s="4">
        <v>952</v>
      </c>
      <c r="B54" s="4" t="s">
        <v>128</v>
      </c>
      <c r="C54" s="4">
        <v>0.2</v>
      </c>
      <c r="D54" s="5">
        <f>C54/0.36</f>
        <v>0.55555555555555558</v>
      </c>
      <c r="E54" s="5">
        <v>0</v>
      </c>
      <c r="F54" s="1">
        <f>E54/3%</f>
        <v>0</v>
      </c>
      <c r="G54" s="1">
        <v>0</v>
      </c>
      <c r="H54" s="5">
        <f>(G54+30.85%)/(9.73%+30.85%)-50%</f>
        <v>0.26022671266633812</v>
      </c>
      <c r="I54">
        <f>1+1/3*H54-1/3*F54-1/3*D54</f>
        <v>0.90155705237026096</v>
      </c>
      <c r="J54" s="7">
        <f>(I54-0.522467736)/(1.126089682-0.522467736)</f>
        <v>0.62802440978555973</v>
      </c>
      <c r="K54">
        <f>J54*100</f>
        <v>62.802440978555971</v>
      </c>
      <c r="L54" s="4" t="s">
        <v>129</v>
      </c>
      <c r="M54" s="4">
        <v>13.646388999999999</v>
      </c>
      <c r="N54" s="4">
        <v>47.559443999999999</v>
      </c>
      <c r="O54" s="8" t="s">
        <v>130</v>
      </c>
      <c r="P54">
        <f>1-0.2631*D54-0.5754*F54+0.1615*H54</f>
        <v>0.89585994742894692</v>
      </c>
      <c r="Q54">
        <f>(P54-0.33215784)/(1.049802-0.33215784)</f>
        <v>0.78548971600207418</v>
      </c>
      <c r="R54">
        <v>0.78548971600207385</v>
      </c>
      <c r="S54">
        <f>R54*100</f>
        <v>78.548971600207381</v>
      </c>
    </row>
    <row r="55" spans="1:19" x14ac:dyDescent="0.25">
      <c r="A55" s="4">
        <v>1107</v>
      </c>
      <c r="B55" s="4" t="s">
        <v>138</v>
      </c>
      <c r="C55" s="4">
        <v>0.2</v>
      </c>
      <c r="D55" s="5">
        <f>C55/0.36</f>
        <v>0.55555555555555558</v>
      </c>
      <c r="E55" s="5">
        <v>0</v>
      </c>
      <c r="F55" s="1">
        <f>E55/3%</f>
        <v>0</v>
      </c>
      <c r="G55" s="1">
        <v>1.21780400698489E-5</v>
      </c>
      <c r="H55" s="5">
        <f>(G55+30.85%)/(9.73%+30.85%)-50%</f>
        <v>0.26025672262215349</v>
      </c>
      <c r="I55">
        <f>1+1/3*H55-1/3*F55-1/3*D55</f>
        <v>0.90156705568886597</v>
      </c>
      <c r="J55" s="7">
        <f>(I55-0.522467736)/(1.126089682-0.522467736)</f>
        <v>0.62804098194412905</v>
      </c>
      <c r="K55">
        <f>J55*100</f>
        <v>62.804098194412902</v>
      </c>
      <c r="L55" s="4" t="s">
        <v>139</v>
      </c>
      <c r="M55" s="4">
        <v>17.815000000000001</v>
      </c>
      <c r="N55" s="4">
        <v>43.337305999999998</v>
      </c>
      <c r="O55" s="8" t="s">
        <v>130</v>
      </c>
      <c r="P55">
        <f>1-0.2631*D55-0.5754*F55+0.1615*H55</f>
        <v>0.89586479403681107</v>
      </c>
      <c r="Q55">
        <f>(P55-0.33215784)/(1.049802-0.33215784)</f>
        <v>0.7854964694993285</v>
      </c>
      <c r="R55">
        <v>0.78549646949932828</v>
      </c>
      <c r="S55">
        <f>R55*100</f>
        <v>78.549646949932821</v>
      </c>
    </row>
    <row r="56" spans="1:19" x14ac:dyDescent="0.25">
      <c r="A56" s="4">
        <v>2333</v>
      </c>
      <c r="B56" s="4" t="s">
        <v>135</v>
      </c>
      <c r="C56" s="4">
        <v>0.04</v>
      </c>
      <c r="D56" s="5">
        <f>C56/0.36</f>
        <v>0.11111111111111112</v>
      </c>
      <c r="E56" s="5">
        <v>6.0000000000000001E-3</v>
      </c>
      <c r="F56" s="1">
        <f>E56/3%</f>
        <v>0.2</v>
      </c>
      <c r="G56" s="1">
        <v>-4.2396037207778599E-3</v>
      </c>
      <c r="H56" s="5">
        <f>(G56+30.85%)/(9.73%+30.85%)-50%</f>
        <v>0.2497791924081374</v>
      </c>
      <c r="I56">
        <f>1+1/3*H56-1/3*F56-1/3*D56</f>
        <v>0.97955602709900891</v>
      </c>
      <c r="J56" s="7">
        <f>(I56-0.522467736)/(1.126089682-0.522467736)</f>
        <v>0.75724266509522997</v>
      </c>
      <c r="K56">
        <f>J56*100</f>
        <v>75.724266509522991</v>
      </c>
      <c r="L56" s="4" t="s">
        <v>134</v>
      </c>
      <c r="M56" s="4">
        <v>47.1875</v>
      </c>
      <c r="N56" s="4">
        <v>41.203333000000001</v>
      </c>
      <c r="O56" s="8" t="s">
        <v>130</v>
      </c>
      <c r="P56">
        <f>1-0.2631*D56-0.5754*F56+0.1615*H56</f>
        <v>0.89602600624058093</v>
      </c>
      <c r="Q56">
        <f>(P56-0.33215784)/(1.049802-0.33215784)</f>
        <v>0.7857211103628029</v>
      </c>
      <c r="R56">
        <v>0.7857211103628029</v>
      </c>
      <c r="S56">
        <f>R56*100</f>
        <v>78.57211103628029</v>
      </c>
    </row>
    <row r="57" spans="1:19" x14ac:dyDescent="0.25">
      <c r="A57" s="4">
        <v>603</v>
      </c>
      <c r="B57" s="4" t="s">
        <v>193</v>
      </c>
      <c r="C57" s="4">
        <v>0.16</v>
      </c>
      <c r="D57" s="5">
        <f>C57/0.36</f>
        <v>0.44444444444444448</v>
      </c>
      <c r="E57" s="5">
        <v>1E-3</v>
      </c>
      <c r="F57" s="1">
        <f>E57/3%</f>
        <v>3.3333333333333333E-2</v>
      </c>
      <c r="G57" s="1">
        <v>7.8227556830008504E-7</v>
      </c>
      <c r="H57" s="5">
        <f>(G57+30.85%)/(9.73%+30.85%)-50%</f>
        <v>0.26022864040307625</v>
      </c>
      <c r="I57">
        <f>1+1/3*H57-1/3*F57-1/3*D57</f>
        <v>0.92748362087509961</v>
      </c>
      <c r="J57" s="7">
        <f>(I57-0.522467736)/(1.126089682-0.522467736)</f>
        <v>0.67097607626595424</v>
      </c>
      <c r="K57">
        <f>J57*100</f>
        <v>67.097607626595419</v>
      </c>
      <c r="L57" s="4" t="s">
        <v>194</v>
      </c>
      <c r="M57" s="4">
        <v>21.634</v>
      </c>
      <c r="N57" s="4">
        <v>37.64</v>
      </c>
      <c r="O57" s="8" t="s">
        <v>130</v>
      </c>
      <c r="P57">
        <f>1-0.2631*D57-0.5754*F57+0.1615*H57</f>
        <v>0.90591359209176348</v>
      </c>
      <c r="Q57">
        <f>(P57-0.33215784)/(1.049802-0.33215784)</f>
        <v>0.79949894957936207</v>
      </c>
      <c r="R57">
        <v>0.79949894957936207</v>
      </c>
      <c r="S57">
        <f>R57*100</f>
        <v>79.949894957936209</v>
      </c>
    </row>
    <row r="58" spans="1:19" x14ac:dyDescent="0.25">
      <c r="A58" s="4">
        <v>2028</v>
      </c>
      <c r="B58" s="4" t="s">
        <v>186</v>
      </c>
      <c r="C58" s="4">
        <v>0.04</v>
      </c>
      <c r="D58" s="5">
        <f>C58/0.36</f>
        <v>0.11111111111111112</v>
      </c>
      <c r="E58" s="5">
        <v>5.4000000000000003E-3</v>
      </c>
      <c r="F58" s="1">
        <f>E58/3%</f>
        <v>0.18000000000000002</v>
      </c>
      <c r="G58" s="1">
        <v>-1.66720533693389E-3</v>
      </c>
      <c r="H58" s="5">
        <f>(G58+30.85%)/(9.73%+30.85%)-50%</f>
        <v>0.25611827171775781</v>
      </c>
      <c r="I58">
        <f>1+1/3*H58-1/3*F58-1/3*D58</f>
        <v>0.98833572020221561</v>
      </c>
      <c r="J58" s="7">
        <f>(I58-0.522467736)/(1.126089682-0.522467736)</f>
        <v>0.77178768480729765</v>
      </c>
      <c r="K58">
        <f>J58*100</f>
        <v>77.178768480729758</v>
      </c>
      <c r="L58" s="4" t="s">
        <v>187</v>
      </c>
      <c r="M58" s="4">
        <v>9.9994440000000004</v>
      </c>
      <c r="N58" s="4">
        <v>53.545555999999998</v>
      </c>
      <c r="O58" s="8" t="s">
        <v>130</v>
      </c>
      <c r="P58">
        <f>1-0.2631*D58-0.5754*F58+0.1615*H58</f>
        <v>0.90855776754908457</v>
      </c>
      <c r="Q58">
        <f>(P58-0.33215784)/(1.049802-0.33215784)</f>
        <v>0.80318347124720513</v>
      </c>
      <c r="R58">
        <v>0.80318347124720513</v>
      </c>
      <c r="S58">
        <f>R58*100</f>
        <v>80.318347124720518</v>
      </c>
    </row>
    <row r="59" spans="1:19" x14ac:dyDescent="0.25">
      <c r="A59" s="4">
        <v>563</v>
      </c>
      <c r="B59" s="4" t="s">
        <v>272</v>
      </c>
      <c r="C59" s="4">
        <v>0.08</v>
      </c>
      <c r="D59" s="5">
        <f>C59/0.36</f>
        <v>0.22222222222222224</v>
      </c>
      <c r="E59" s="5">
        <v>3.8999999999999998E-3</v>
      </c>
      <c r="F59" s="1">
        <f>E59/3%</f>
        <v>0.13</v>
      </c>
      <c r="G59" s="1">
        <v>-3.6982210338602E-6</v>
      </c>
      <c r="H59" s="5">
        <f>(G59+30.85%)/(9.73%+30.85%)-50%</f>
        <v>0.26021759925817189</v>
      </c>
      <c r="I59">
        <f>1+1/3*H59-1/3*F59-1/3*D59</f>
        <v>0.96933179234531675</v>
      </c>
      <c r="J59" s="7">
        <f>(I59-0.522467736)/(1.126089682-0.522467736)</f>
        <v>0.7403045222370308</v>
      </c>
      <c r="K59">
        <f>J59*100</f>
        <v>74.03045222370308</v>
      </c>
      <c r="L59" s="4" t="s">
        <v>269</v>
      </c>
      <c r="M59" s="4">
        <v>29.32028</v>
      </c>
      <c r="N59" s="4">
        <v>36.335000000000001</v>
      </c>
      <c r="O59" s="8" t="s">
        <v>130</v>
      </c>
      <c r="P59">
        <f>1-0.2631*D59-0.5754*F59+0.1615*H59</f>
        <v>0.90875647561352801</v>
      </c>
      <c r="Q59">
        <f>(P59-0.33215784)/(1.049802-0.33215784)</f>
        <v>0.8034603606521763</v>
      </c>
      <c r="R59">
        <v>0.80346036065217652</v>
      </c>
      <c r="S59">
        <f>R59*100</f>
        <v>80.346036065217646</v>
      </c>
    </row>
    <row r="60" spans="1:19" x14ac:dyDescent="0.25">
      <c r="A60" s="4">
        <v>1765</v>
      </c>
      <c r="B60" s="4" t="s">
        <v>70</v>
      </c>
      <c r="C60" s="4">
        <v>0.16</v>
      </c>
      <c r="D60" s="5">
        <f>C60/0.36</f>
        <v>0.44444444444444448</v>
      </c>
      <c r="E60" s="5">
        <v>1.1000000000000001E-3</v>
      </c>
      <c r="F60" s="1">
        <f>E60/3%</f>
        <v>3.6666666666666667E-2</v>
      </c>
      <c r="G60" s="1">
        <v>2.1817329875503999E-2</v>
      </c>
      <c r="H60" s="5">
        <f>(G60+30.85%)/(9.73%+30.85%)-50%</f>
        <v>0.31399046297561362</v>
      </c>
      <c r="I60">
        <f>1+1/3*H60-1/3*F60-1/3*D60</f>
        <v>0.94429311728816767</v>
      </c>
      <c r="J60" s="7">
        <f>(I60-0.522467736)/(1.126089682-0.522467736)</f>
        <v>0.69882379870954481</v>
      </c>
      <c r="K60">
        <f>J60*100</f>
        <v>69.88237987095448</v>
      </c>
      <c r="L60" s="4" t="s">
        <v>69</v>
      </c>
      <c r="M60" s="4">
        <v>120.140833</v>
      </c>
      <c r="N60" s="4">
        <v>30.237500000000001</v>
      </c>
      <c r="O60" s="8" t="s">
        <v>65</v>
      </c>
      <c r="P60">
        <f>1-0.2631*D60-0.5754*F60+0.1615*H60</f>
        <v>0.91267812643722834</v>
      </c>
      <c r="Q60">
        <f>(P60-0.33215784)/(1.049802-0.33215784)</f>
        <v>0.80892497813572173</v>
      </c>
      <c r="R60">
        <v>0.80892497813572173</v>
      </c>
      <c r="S60">
        <f>R60*100</f>
        <v>80.892497813572177</v>
      </c>
    </row>
    <row r="61" spans="1:19" x14ac:dyDescent="0.25">
      <c r="A61" s="4">
        <v>203</v>
      </c>
      <c r="B61" s="4" t="s">
        <v>43</v>
      </c>
      <c r="C61" s="4">
        <v>0.04</v>
      </c>
      <c r="D61" s="5">
        <f>C61/0.36</f>
        <v>0.11111111111111112</v>
      </c>
      <c r="E61" s="5">
        <v>5.1999999999999998E-3</v>
      </c>
      <c r="F61" s="1">
        <f>E61/3%</f>
        <v>0.17333333333333334</v>
      </c>
      <c r="G61" s="1">
        <v>-7.6693925495780997E-6</v>
      </c>
      <c r="H61" s="5">
        <f>(G61+30.85%)/(9.73%+30.85%)-50%</f>
        <v>0.26020781322683684</v>
      </c>
      <c r="I61">
        <f>1+1/3*H61-1/3*F61-1/3*D61</f>
        <v>0.99192112292746426</v>
      </c>
      <c r="J61" s="7">
        <f>(I61-0.522467736)/(1.126089682-0.522467736)</f>
        <v>0.77772749986705147</v>
      </c>
      <c r="K61">
        <f>J61*100</f>
        <v>77.772749986705151</v>
      </c>
      <c r="L61" s="4" t="s">
        <v>42</v>
      </c>
      <c r="M61" s="4">
        <v>14.293060000000001</v>
      </c>
      <c r="N61" s="4">
        <v>32.638330000000003</v>
      </c>
      <c r="O61" s="8" t="s">
        <v>27</v>
      </c>
      <c r="P61">
        <f>1-0.2631*D61-0.5754*F61+0.1615*H61</f>
        <v>0.91305422850280071</v>
      </c>
      <c r="Q61">
        <f>(P61-0.33215784)/(1.049802-0.33215784)</f>
        <v>0.80944905690140467</v>
      </c>
      <c r="R61">
        <v>0.80944905690140534</v>
      </c>
      <c r="S61">
        <f>R61*100</f>
        <v>80.94490569014053</v>
      </c>
    </row>
    <row r="62" spans="1:19" x14ac:dyDescent="0.25">
      <c r="A62" s="4">
        <v>703</v>
      </c>
      <c r="B62" s="4" t="s">
        <v>195</v>
      </c>
      <c r="C62" s="4">
        <v>0.16</v>
      </c>
      <c r="D62" s="5">
        <f>C62/0.36</f>
        <v>0.44444444444444448</v>
      </c>
      <c r="E62" s="5">
        <v>5.9999999999999995E-4</v>
      </c>
      <c r="F62" s="1">
        <f>E62/3%</f>
        <v>0.02</v>
      </c>
      <c r="G62" s="1">
        <v>-1.4944995623602901E-6</v>
      </c>
      <c r="H62" s="5">
        <f>(G62+30.85%)/(9.73%+30.85%)-50%</f>
        <v>0.26022302981872258</v>
      </c>
      <c r="I62">
        <f>1+1/3*H62-1/3*F62-1/3*D62</f>
        <v>0.93192619512475949</v>
      </c>
      <c r="J62" s="7">
        <f>(I62-0.522467736)/(1.126089682-0.522467736)</f>
        <v>0.6783359383105656</v>
      </c>
      <c r="K62">
        <f>J62*100</f>
        <v>67.833593831056561</v>
      </c>
      <c r="L62" s="4" t="s">
        <v>194</v>
      </c>
      <c r="M62" s="4">
        <v>26.94333</v>
      </c>
      <c r="N62" s="4">
        <v>37.690829999999998</v>
      </c>
      <c r="O62" s="8" t="s">
        <v>130</v>
      </c>
      <c r="P62">
        <f>1-0.2631*D62-0.5754*F62+0.1615*H62</f>
        <v>0.9135846859823904</v>
      </c>
      <c r="Q62">
        <f>(P62-0.33215784)/(1.049802-0.33215784)</f>
        <v>0.81018822194887008</v>
      </c>
      <c r="R62">
        <v>0.81018822194887041</v>
      </c>
      <c r="S62">
        <f>R62*100</f>
        <v>81.018822194887036</v>
      </c>
    </row>
    <row r="63" spans="1:19" x14ac:dyDescent="0.25">
      <c r="A63" s="4">
        <v>1666</v>
      </c>
      <c r="B63" s="4" t="s">
        <v>230</v>
      </c>
      <c r="C63" s="4">
        <v>0.04</v>
      </c>
      <c r="D63" s="5">
        <f>C63/0.36</f>
        <v>0.11111111111111112</v>
      </c>
      <c r="E63" s="5">
        <v>4.8975811586579703E-3</v>
      </c>
      <c r="F63" s="1">
        <f>E63/3%</f>
        <v>0.163252705288599</v>
      </c>
      <c r="G63" s="1">
        <v>-9.5280584028988799E-3</v>
      </c>
      <c r="H63" s="5">
        <f>(G63+30.85%)/(9.73%+30.85%)-50%</f>
        <v>0.23674702217126942</v>
      </c>
      <c r="I63">
        <f>1+1/3*H63-1/3*F63-1/3*D63</f>
        <v>0.98746106859051985</v>
      </c>
      <c r="J63" s="7">
        <f>(I63-0.522467736)/(1.126089682-0.522467736)</f>
        <v>0.77033867915484955</v>
      </c>
      <c r="K63">
        <f>J63*100</f>
        <v>77.033867915484961</v>
      </c>
      <c r="L63" s="4" t="s">
        <v>229</v>
      </c>
      <c r="M63" s="4">
        <v>4.887778</v>
      </c>
      <c r="N63" s="4">
        <v>52.365000000000002</v>
      </c>
      <c r="O63" s="8" t="s">
        <v>130</v>
      </c>
      <c r="P63">
        <f>1-0.2631*D63-0.5754*F63+0.1615*H63</f>
        <v>0.9150657041242668</v>
      </c>
      <c r="Q63">
        <f>(P63-0.33215784)/(1.049802-0.33215784)</f>
        <v>0.81225194408920842</v>
      </c>
      <c r="R63">
        <v>0.8122519440892082</v>
      </c>
      <c r="S63">
        <f>R63*100</f>
        <v>81.225194408920814</v>
      </c>
    </row>
    <row r="64" spans="1:19" x14ac:dyDescent="0.25">
      <c r="A64" s="4">
        <v>1186</v>
      </c>
      <c r="B64" s="4" t="s">
        <v>323</v>
      </c>
      <c r="C64" s="4">
        <v>0.12</v>
      </c>
      <c r="D64" s="5">
        <f>C64/0.36</f>
        <v>0.33333333333333331</v>
      </c>
      <c r="E64" s="5">
        <v>1.5E-3</v>
      </c>
      <c r="F64" s="1">
        <f>E64/3%</f>
        <v>0.05</v>
      </c>
      <c r="G64" s="1">
        <v>-1.8312706670647199E-2</v>
      </c>
      <c r="H64" s="5">
        <f>(G64+30.85%)/(9.73%+30.85%)-50%</f>
        <v>0.21509929356666535</v>
      </c>
      <c r="I64">
        <f>1+1/3*H64-1/3*F64-1/3*D64</f>
        <v>0.94392198674444394</v>
      </c>
      <c r="J64" s="7">
        <f>(I64-0.522467736)/(1.126089682-0.522467736)</f>
        <v>0.69820895932840055</v>
      </c>
      <c r="K64">
        <f>J64*100</f>
        <v>69.82089593284006</v>
      </c>
      <c r="L64" s="4" t="s">
        <v>321</v>
      </c>
      <c r="M64" s="4">
        <v>-71.536777000000001</v>
      </c>
      <c r="N64" s="4">
        <v>-16.398353</v>
      </c>
      <c r="O64" s="8" t="s">
        <v>291</v>
      </c>
      <c r="P64">
        <f>1-0.2631*D64-0.5754*F64+0.1615*H64</f>
        <v>0.91826853591101654</v>
      </c>
      <c r="Q64">
        <f>(P64-0.33215784)/(1.049802-0.33215784)</f>
        <v>0.81671492444252125</v>
      </c>
      <c r="R64">
        <v>0.81671492444252125</v>
      </c>
      <c r="S64">
        <f>R64*100</f>
        <v>81.671492444252124</v>
      </c>
    </row>
    <row r="65" spans="1:19" x14ac:dyDescent="0.25">
      <c r="A65" s="9">
        <v>2046</v>
      </c>
      <c r="B65" t="s">
        <v>279</v>
      </c>
      <c r="C65" s="4">
        <v>0.04</v>
      </c>
      <c r="D65" s="5">
        <f>C65/0.36</f>
        <v>0.11111111111111112</v>
      </c>
      <c r="E65" s="5">
        <v>0</v>
      </c>
      <c r="F65" s="1">
        <f>E65/3%</f>
        <v>0</v>
      </c>
      <c r="G65" s="5">
        <v>-0.23200000000000001</v>
      </c>
      <c r="H65" s="5">
        <f>(G65+30.85%)/(9.73%+30.85%)-50%</f>
        <v>-0.31148348940364712</v>
      </c>
      <c r="I65">
        <f>1+1/3*H65-1/3*F65-1/3*D65</f>
        <v>0.85913513316174717</v>
      </c>
      <c r="J65" s="7">
        <f>(I65-0.522467736)/(1.126089682-0.522467736)</f>
        <v>0.55774545540089959</v>
      </c>
      <c r="K65">
        <f>J65*100</f>
        <v>55.77454554008996</v>
      </c>
      <c r="L65" s="9" t="s">
        <v>276</v>
      </c>
      <c r="M65" s="9">
        <v>-3.3888889999999998</v>
      </c>
      <c r="N65" s="9">
        <v>56.001111000000002</v>
      </c>
      <c r="O65" s="8" t="s">
        <v>130</v>
      </c>
      <c r="P65">
        <f>1-0.2631*D65-0.5754*F65+0.1615*H65</f>
        <v>0.92046208312797761</v>
      </c>
      <c r="Q65">
        <f>(P65-0.33215784)/(1.049802-0.33215784)</f>
        <v>0.81977151897672773</v>
      </c>
      <c r="R65">
        <v>0.81977151897672773</v>
      </c>
      <c r="S65">
        <f>R65*100</f>
        <v>81.977151897672769</v>
      </c>
    </row>
    <row r="66" spans="1:19" x14ac:dyDescent="0.25">
      <c r="A66" s="4">
        <v>1051</v>
      </c>
      <c r="B66" s="4" t="s">
        <v>231</v>
      </c>
      <c r="C66" s="4">
        <v>0.04</v>
      </c>
      <c r="D66" s="5">
        <f>C66/0.36</f>
        <v>0.11111111111111112</v>
      </c>
      <c r="E66" s="5">
        <v>4.7518234720334398E-3</v>
      </c>
      <c r="F66" s="1">
        <f>E66/3%</f>
        <v>0.158394115734448</v>
      </c>
      <c r="G66" s="1">
        <v>-6.5198155748451796E-5</v>
      </c>
      <c r="H66" s="5">
        <f>(G66+30.85%)/(9.73%+30.85%)-50%</f>
        <v>0.26006604693014179</v>
      </c>
      <c r="I66">
        <f>1+1/3*H66-1/3*F66-1/3*D66</f>
        <v>0.99685360669486101</v>
      </c>
      <c r="J66" s="7">
        <f>(I66-0.522467736)/(1.126089682-0.522467736)</f>
        <v>0.78589897838946543</v>
      </c>
      <c r="K66">
        <f>J66*100</f>
        <v>78.589897838946541</v>
      </c>
      <c r="L66" s="4" t="s">
        <v>229</v>
      </c>
      <c r="M66" s="4">
        <v>4.911111</v>
      </c>
      <c r="N66" s="4">
        <v>52.548889000000003</v>
      </c>
      <c r="O66" s="8" t="s">
        <v>130</v>
      </c>
      <c r="P66">
        <f>1-0.2631*D66-0.5754*F66+0.1615*H66</f>
        <v>0.9216273590522831</v>
      </c>
      <c r="Q66">
        <f>(P66-0.33215784)/(1.049802-0.33215784)</f>
        <v>0.82139527067604545</v>
      </c>
      <c r="R66">
        <v>0.82139527067604545</v>
      </c>
      <c r="S66">
        <f>R66*100</f>
        <v>82.139527067604547</v>
      </c>
    </row>
    <row r="67" spans="1:19" x14ac:dyDescent="0.25">
      <c r="A67" s="4">
        <v>1150</v>
      </c>
      <c r="B67" s="4" t="s">
        <v>328</v>
      </c>
      <c r="C67" s="4">
        <v>0.16</v>
      </c>
      <c r="D67" s="5">
        <f>C67/0.36</f>
        <v>0.44444444444444448</v>
      </c>
      <c r="E67" s="5">
        <v>0</v>
      </c>
      <c r="F67" s="1">
        <f>E67/3%</f>
        <v>0</v>
      </c>
      <c r="G67" s="1">
        <v>-8.2913516860179705E-3</v>
      </c>
      <c r="H67" s="5">
        <f>(G67+30.85%)/(9.73%+30.85%)-50%</f>
        <v>0.23979459909803358</v>
      </c>
      <c r="I67">
        <f>1+1/3*H67-1/3*F67-1/3*D67</f>
        <v>0.93178338488452961</v>
      </c>
      <c r="J67" s="7">
        <f>(I67-0.522467736)/(1.126089682-0.522467736)</f>
        <v>0.67809934943042927</v>
      </c>
      <c r="K67">
        <f>J67*100</f>
        <v>67.809934943042933</v>
      </c>
      <c r="L67" s="4" t="s">
        <v>329</v>
      </c>
      <c r="M67" s="4">
        <v>-66.890680000000003</v>
      </c>
      <c r="N67" s="4">
        <v>10.490729999999999</v>
      </c>
      <c r="O67" s="8" t="s">
        <v>291</v>
      </c>
      <c r="P67">
        <f>1-0.2631*D67-0.5754*F67+0.1615*H67</f>
        <v>0.92179349442099912</v>
      </c>
      <c r="Q67">
        <f>(P67-0.33215784)/(1.049802-0.33215784)</f>
        <v>0.82162677171510623</v>
      </c>
      <c r="R67">
        <v>0.82162677171510656</v>
      </c>
      <c r="S67">
        <f>R67*100</f>
        <v>82.162677171510651</v>
      </c>
    </row>
    <row r="68" spans="1:19" x14ac:dyDescent="0.25">
      <c r="A68" s="4">
        <v>1847</v>
      </c>
      <c r="B68" s="4" t="s">
        <v>18</v>
      </c>
      <c r="C68" s="4">
        <v>0.04</v>
      </c>
      <c r="D68" s="5">
        <f>C68/0.36</f>
        <v>0.11111111111111112</v>
      </c>
      <c r="E68" s="5">
        <v>5.2770560944928697E-3</v>
      </c>
      <c r="F68" s="1">
        <f>E68/3%</f>
        <v>0.175901869816429</v>
      </c>
      <c r="G68" s="1">
        <v>2.7372799847232801E-2</v>
      </c>
      <c r="H68" s="5">
        <f>(G68+30.85%)/(9.73%+30.85%)-50%</f>
        <v>0.32768063047617735</v>
      </c>
      <c r="I68">
        <f>1+1/3*H68-1/3*F68-1/3*D68</f>
        <v>1.013555883182879</v>
      </c>
      <c r="J68" s="7">
        <f>(I68-0.522467736)/(1.126089682-0.522467736)</f>
        <v>0.81356907322067296</v>
      </c>
      <c r="K68">
        <f>J68*100</f>
        <v>81.3569073220673</v>
      </c>
      <c r="L68" s="4" t="s">
        <v>19</v>
      </c>
      <c r="M68" s="4">
        <v>39.679443999999997</v>
      </c>
      <c r="N68" s="4">
        <v>-4.0627779999999998</v>
      </c>
      <c r="O68" s="8" t="s">
        <v>17</v>
      </c>
      <c r="P68">
        <f>1-0.2631*D68-0.5754*F68+0.1615*H68</f>
        <v>0.922473152596196</v>
      </c>
      <c r="Q68">
        <f>(P68-0.33215784)/(1.049802-0.33215784)</f>
        <v>0.82257384021099822</v>
      </c>
      <c r="R68">
        <v>0.82257384021099822</v>
      </c>
      <c r="S68">
        <f>R68*100</f>
        <v>82.257384021099824</v>
      </c>
    </row>
    <row r="69" spans="1:19" x14ac:dyDescent="0.25">
      <c r="A69" s="4">
        <v>2251</v>
      </c>
      <c r="B69" s="4" t="s">
        <v>183</v>
      </c>
      <c r="C69" s="4">
        <v>0.16</v>
      </c>
      <c r="D69" s="5">
        <f>C69/0.36</f>
        <v>0.44444444444444448</v>
      </c>
      <c r="E69" s="5">
        <v>0</v>
      </c>
      <c r="F69" s="1">
        <f>E69/3%</f>
        <v>0</v>
      </c>
      <c r="G69" s="1">
        <v>-7.26026996951254E-5</v>
      </c>
      <c r="H69" s="5">
        <f>(G69+30.85%)/(9.73%+30.85%)-50%</f>
        <v>0.2600478001486074</v>
      </c>
      <c r="I69">
        <f>1+1/3*H69-1/3*F69-1/3*D69</f>
        <v>0.93853445190138762</v>
      </c>
      <c r="J69" s="7">
        <f>(I69-0.522467736)/(1.126089682-0.522467736)</f>
        <v>0.68928361312659714</v>
      </c>
      <c r="K69">
        <f>J69*100</f>
        <v>68.928361312659717</v>
      </c>
      <c r="L69" s="4" t="s">
        <v>184</v>
      </c>
      <c r="M69" s="4">
        <v>44.721027999999997</v>
      </c>
      <c r="N69" s="4">
        <v>41.842278</v>
      </c>
      <c r="O69" s="8" t="s">
        <v>130</v>
      </c>
      <c r="P69">
        <f>1-0.2631*D69-0.5754*F69+0.1615*H69</f>
        <v>0.92506438639066679</v>
      </c>
      <c r="Q69">
        <f>(P69-0.33215784)/(1.049802-0.33215784)</f>
        <v>0.82618459041130776</v>
      </c>
      <c r="R69">
        <v>0.82618459041130776</v>
      </c>
      <c r="S69">
        <f>R69*100</f>
        <v>82.618459041130777</v>
      </c>
    </row>
    <row r="70" spans="1:19" x14ac:dyDescent="0.25">
      <c r="A70" s="4">
        <v>304</v>
      </c>
      <c r="B70" s="4" t="s">
        <v>322</v>
      </c>
      <c r="C70" s="4">
        <v>0.16</v>
      </c>
      <c r="D70" s="5">
        <f>C70/0.36</f>
        <v>0.44444444444444448</v>
      </c>
      <c r="E70" s="5">
        <v>0</v>
      </c>
      <c r="F70" s="1">
        <f>E70/3%</f>
        <v>0</v>
      </c>
      <c r="G70" s="1">
        <v>-4.5036131574366E-5</v>
      </c>
      <c r="H70" s="5">
        <f>(G70+30.85%)/(9.73%+30.85%)-50%</f>
        <v>0.26011573156339485</v>
      </c>
      <c r="I70">
        <f>1+1/3*H70-1/3*F70-1/3*D70</f>
        <v>0.93855709570631674</v>
      </c>
      <c r="J70" s="7">
        <f>(I70-0.522467736)/(1.126089682-0.522467736)</f>
        <v>0.68932112635002973</v>
      </c>
      <c r="K70">
        <f>J70*100</f>
        <v>68.93211263500298</v>
      </c>
      <c r="L70" s="4" t="s">
        <v>321</v>
      </c>
      <c r="M70" s="4">
        <v>-71.980003999999994</v>
      </c>
      <c r="N70" s="4">
        <v>-13.517276000000001</v>
      </c>
      <c r="O70" s="8" t="s">
        <v>291</v>
      </c>
      <c r="P70">
        <f>1-0.2631*D70-0.5754*F70+0.1615*H70</f>
        <v>0.92507535731415491</v>
      </c>
      <c r="Q70">
        <f>(P70-0.33215784)/(1.049802-0.33215784)</f>
        <v>0.82619987782546034</v>
      </c>
      <c r="R70">
        <v>0.82619987782546034</v>
      </c>
      <c r="S70">
        <f>R70*100</f>
        <v>82.619987782546033</v>
      </c>
    </row>
    <row r="71" spans="1:19" x14ac:dyDescent="0.25">
      <c r="A71" s="4">
        <v>452</v>
      </c>
      <c r="B71" s="4" t="s">
        <v>196</v>
      </c>
      <c r="C71" s="4">
        <v>0.16</v>
      </c>
      <c r="D71" s="5">
        <f>C71/0.36</f>
        <v>0.44444444444444448</v>
      </c>
      <c r="E71" s="5">
        <v>0</v>
      </c>
      <c r="F71" s="1">
        <f>E71/3%</f>
        <v>0</v>
      </c>
      <c r="G71" s="1">
        <v>-4.5521478817782E-6</v>
      </c>
      <c r="H71" s="5">
        <f>(G71+30.85%)/(9.73%+30.85%)-50%</f>
        <v>0.26021549495347029</v>
      </c>
      <c r="I71">
        <f>1+1/3*H71-1/3*F71-1/3*D71</f>
        <v>0.93859035016967529</v>
      </c>
      <c r="J71" s="7">
        <f>(I71-0.522467736)/(1.126089682-0.522467736)</f>
        <v>0.68937621789131465</v>
      </c>
      <c r="K71">
        <f>J71*100</f>
        <v>68.93762178913147</v>
      </c>
      <c r="L71" s="4" t="s">
        <v>194</v>
      </c>
      <c r="M71" s="4">
        <v>21.896940000000001</v>
      </c>
      <c r="N71" s="4">
        <v>37.434980000000003</v>
      </c>
      <c r="O71" s="8" t="s">
        <v>130</v>
      </c>
      <c r="P71">
        <f>1-0.2631*D71-0.5754*F71+0.1615*H71</f>
        <v>0.92509146910165208</v>
      </c>
      <c r="Q71">
        <f>(P71-0.33215784)/(1.049802-0.33215784)</f>
        <v>0.82622232876757773</v>
      </c>
      <c r="R71">
        <v>0.82622232876757806</v>
      </c>
      <c r="S71">
        <f>R71*100</f>
        <v>82.622232876757806</v>
      </c>
    </row>
    <row r="72" spans="1:19" x14ac:dyDescent="0.25">
      <c r="A72" s="4">
        <v>732</v>
      </c>
      <c r="B72" s="4" t="s">
        <v>158</v>
      </c>
      <c r="C72" s="4">
        <v>0.16</v>
      </c>
      <c r="D72" s="5">
        <f>C72/0.36</f>
        <v>0.44444444444444448</v>
      </c>
      <c r="E72" s="5">
        <v>0</v>
      </c>
      <c r="F72" s="1">
        <f>E72/3%</f>
        <v>0</v>
      </c>
      <c r="G72" s="1">
        <v>2.8524905167353301E-7</v>
      </c>
      <c r="H72" s="5">
        <f>(G72+30.85%)/(9.73%+30.85%)-50%</f>
        <v>0.26022741559648022</v>
      </c>
      <c r="I72">
        <f>1+1/3*H72-1/3*F72-1/3*D72</f>
        <v>0.9385943237173453</v>
      </c>
      <c r="J72" s="7">
        <f>(I72-0.522467736)/(1.126089682-0.522467736)</f>
        <v>0.68938280073293656</v>
      </c>
      <c r="K72">
        <f>J72*100</f>
        <v>68.938280073293654</v>
      </c>
      <c r="L72" s="4" t="s">
        <v>159</v>
      </c>
      <c r="M72" s="4">
        <v>14.315028</v>
      </c>
      <c r="N72" s="4">
        <v>48.810693999999998</v>
      </c>
      <c r="O72" s="8" t="s">
        <v>130</v>
      </c>
      <c r="P72">
        <f>1-0.2631*D72-0.5754*F72+0.1615*H72</f>
        <v>0.92509339428549819</v>
      </c>
      <c r="Q72">
        <f>(P72-0.33215784)/(1.049802-0.33215784)</f>
        <v>0.82622501141164206</v>
      </c>
      <c r="R72">
        <v>0.8262250114116424</v>
      </c>
      <c r="S72">
        <f>R72*100</f>
        <v>82.622501141164236</v>
      </c>
    </row>
    <row r="73" spans="1:19" x14ac:dyDescent="0.25">
      <c r="A73" s="4">
        <v>2283</v>
      </c>
      <c r="B73" s="4" t="s">
        <v>103</v>
      </c>
      <c r="C73" s="4">
        <v>0.16</v>
      </c>
      <c r="D73" s="5">
        <f>C73/0.36</f>
        <v>0.44444444444444448</v>
      </c>
      <c r="E73" s="5">
        <v>0</v>
      </c>
      <c r="F73" s="1">
        <f>E73/3%</f>
        <v>0</v>
      </c>
      <c r="G73" s="1">
        <v>6.94538259082271E-7</v>
      </c>
      <c r="H73" s="5">
        <f>(G73+30.85%)/(9.73%+30.85%)-50%</f>
        <v>0.26022842419482273</v>
      </c>
      <c r="I73">
        <f>1+1/3*H73-1/3*F73-1/3*D73</f>
        <v>0.9385946599167927</v>
      </c>
      <c r="J73" s="7">
        <f>(I73-0.522467736)/(1.126089682-0.522467736)</f>
        <v>0.6893833577031554</v>
      </c>
      <c r="K73">
        <f>J73*100</f>
        <v>68.938335770315547</v>
      </c>
      <c r="L73" s="4" t="s">
        <v>104</v>
      </c>
      <c r="M73" s="4">
        <v>94.884444000000002</v>
      </c>
      <c r="N73" s="4">
        <v>21.148889</v>
      </c>
      <c r="O73" s="8" t="s">
        <v>65</v>
      </c>
      <c r="P73">
        <f>1-0.2631*D73-0.5754*F73+0.1615*H73</f>
        <v>0.92509355717413055</v>
      </c>
      <c r="Q73">
        <f>(P73-0.33215784)/(1.049802-0.33215784)</f>
        <v>0.82622523838852202</v>
      </c>
      <c r="R73">
        <v>0.82622523838852235</v>
      </c>
      <c r="S73">
        <f>R73*100</f>
        <v>82.622523838852231</v>
      </c>
    </row>
    <row r="74" spans="1:19" x14ac:dyDescent="0.25">
      <c r="A74" s="4">
        <v>632</v>
      </c>
      <c r="B74" s="4" t="s">
        <v>197</v>
      </c>
      <c r="C74" s="4">
        <v>0.16</v>
      </c>
      <c r="D74" s="5">
        <f>C74/0.36</f>
        <v>0.44444444444444448</v>
      </c>
      <c r="E74" s="5">
        <v>0</v>
      </c>
      <c r="F74" s="1">
        <f>E74/3%</f>
        <v>0</v>
      </c>
      <c r="G74" s="1">
        <v>2.1154230703034002E-6</v>
      </c>
      <c r="H74" s="5">
        <f>(G74+30.85%)/(9.73%+30.85%)-50%</f>
        <v>0.26023192563595443</v>
      </c>
      <c r="I74">
        <f>1+1/3*H74-1/3*F74-1/3*D74</f>
        <v>0.9385958270638366</v>
      </c>
      <c r="J74" s="7">
        <f>(I74-0.522467736)/(1.126089682-0.522467736)</f>
        <v>0.6893852912760674</v>
      </c>
      <c r="K74">
        <f>J74*100</f>
        <v>68.938529127606742</v>
      </c>
      <c r="L74" s="4" t="s">
        <v>194</v>
      </c>
      <c r="M74" s="4">
        <v>22.746666999999999</v>
      </c>
      <c r="N74" s="4">
        <v>38.395277999999998</v>
      </c>
      <c r="O74" s="8" t="s">
        <v>130</v>
      </c>
      <c r="P74">
        <f>1-0.2631*D74-0.5754*F74+0.1615*H74</f>
        <v>0.9250941226568733</v>
      </c>
      <c r="Q74">
        <f>(P74-0.33215784)/(1.049802-0.33215784)</f>
        <v>0.8262260263594613</v>
      </c>
      <c r="R74">
        <v>0.8262260263594613</v>
      </c>
      <c r="S74">
        <f>R74*100</f>
        <v>82.622602635946123</v>
      </c>
    </row>
    <row r="75" spans="1:19" x14ac:dyDescent="0.25">
      <c r="A75" s="4">
        <v>453</v>
      </c>
      <c r="B75" s="4" t="s">
        <v>198</v>
      </c>
      <c r="C75" s="4">
        <v>0.16</v>
      </c>
      <c r="D75" s="5">
        <f>C75/0.36</f>
        <v>0.44444444444444448</v>
      </c>
      <c r="E75" s="5">
        <v>0</v>
      </c>
      <c r="F75" s="1">
        <f>E75/3%</f>
        <v>0</v>
      </c>
      <c r="G75" s="1">
        <v>3.5919977154538902E-6</v>
      </c>
      <c r="H75" s="5">
        <f>(G75+30.85%)/(9.73%+30.85%)-50%</f>
        <v>0.26023556431176798</v>
      </c>
      <c r="I75">
        <f>1+1/3*H75-1/3*F75-1/3*D75</f>
        <v>0.93859703995577459</v>
      </c>
      <c r="J75" s="7">
        <f>(I75-0.522467736)/(1.126089682-0.522467736)</f>
        <v>0.68938730063299369</v>
      </c>
      <c r="K75">
        <f>J75*100</f>
        <v>68.938730063299374</v>
      </c>
      <c r="L75" s="4" t="s">
        <v>194</v>
      </c>
      <c r="M75" s="4">
        <v>22.496169999999999</v>
      </c>
      <c r="N75" s="4">
        <v>38.481490000000001</v>
      </c>
      <c r="O75" s="8" t="s">
        <v>130</v>
      </c>
      <c r="P75">
        <f>1-0.2631*D75-0.5754*F75+0.1615*H75</f>
        <v>0.92509471030301715</v>
      </c>
      <c r="Q75">
        <f>(P75-0.33215784)/(1.049802-0.33215784)</f>
        <v>0.82622684521395284</v>
      </c>
      <c r="R75">
        <v>0.82622684521395318</v>
      </c>
      <c r="S75">
        <f>R75*100</f>
        <v>82.622684521395314</v>
      </c>
    </row>
    <row r="76" spans="1:19" x14ac:dyDescent="0.25">
      <c r="A76" s="4">
        <v>2173</v>
      </c>
      <c r="B76" s="4" t="s">
        <v>296</v>
      </c>
      <c r="C76" s="4">
        <v>0.04</v>
      </c>
      <c r="D76" s="5">
        <f>C76/0.36</f>
        <v>0.11111111111111112</v>
      </c>
      <c r="E76" s="5">
        <v>0</v>
      </c>
      <c r="F76" s="1">
        <f>E76/3%</f>
        <v>0</v>
      </c>
      <c r="G76" s="1">
        <v>-0.21953754466696501</v>
      </c>
      <c r="H76" s="5">
        <f>(G76+30.85%)/(9.73%+30.85%)-50%</f>
        <v>-0.28077265812460572</v>
      </c>
      <c r="I76">
        <f>1+1/3*H76-1/3*F76-1/3*D76</f>
        <v>0.86937207692142771</v>
      </c>
      <c r="J76" s="7">
        <f>(I76-0.522467736)/(1.126089682-0.522467736)</f>
        <v>0.5747046528381653</v>
      </c>
      <c r="K76">
        <f>J76*100</f>
        <v>57.47046528381653</v>
      </c>
      <c r="L76" s="4" t="s">
        <v>295</v>
      </c>
      <c r="M76" s="4">
        <v>-43.187393999999998</v>
      </c>
      <c r="N76" s="4">
        <v>-22.897110999999999</v>
      </c>
      <c r="O76" s="8" t="s">
        <v>291</v>
      </c>
      <c r="P76">
        <f>1-0.2631*D76-0.5754*F76+0.1615*H76</f>
        <v>0.92542188237954282</v>
      </c>
      <c r="Q76">
        <f>(P76-0.33215784)/(1.049802-0.33215784)</f>
        <v>0.8266827425719494</v>
      </c>
      <c r="R76">
        <v>0.8266827425719494</v>
      </c>
      <c r="S76">
        <f>R76*100</f>
        <v>82.668274257194938</v>
      </c>
    </row>
    <row r="77" spans="1:19" x14ac:dyDescent="0.25">
      <c r="A77" s="4">
        <v>979</v>
      </c>
      <c r="B77" s="4" t="s">
        <v>211</v>
      </c>
      <c r="C77" s="4">
        <v>0.16</v>
      </c>
      <c r="D77" s="5">
        <f>C77/0.36</f>
        <v>0.44444444444444448</v>
      </c>
      <c r="E77" s="5">
        <v>0</v>
      </c>
      <c r="F77" s="1">
        <f>E77/3%</f>
        <v>0</v>
      </c>
      <c r="G77" s="1">
        <v>9.3058539466890904E-4</v>
      </c>
      <c r="H77" s="5">
        <f>(G77+30.85%)/(9.73%+30.85%)-50%</f>
        <v>0.26251992458025852</v>
      </c>
      <c r="I77">
        <f>1+1/3*H77-1/3*F77-1/3*D77</f>
        <v>0.93935849337860478</v>
      </c>
      <c r="J77" s="7">
        <f>(I77-0.522467736)/(1.126089682-0.522467736)</f>
        <v>0.69064877468620867</v>
      </c>
      <c r="K77">
        <f>J77*100</f>
        <v>69.064877468620864</v>
      </c>
      <c r="L77" s="4" t="s">
        <v>210</v>
      </c>
      <c r="M77" s="4">
        <v>14.602778000000001</v>
      </c>
      <c r="N77" s="4">
        <v>40.633333</v>
      </c>
      <c r="O77" s="8" t="s">
        <v>130</v>
      </c>
      <c r="P77">
        <f>1-0.2631*D77-0.5754*F77+0.1615*H77</f>
        <v>0.92546363448637847</v>
      </c>
      <c r="Q77">
        <f>(P77-0.33215784)/(1.049802-0.33215784)</f>
        <v>0.82674092197221882</v>
      </c>
      <c r="R77">
        <v>0.82674092197221916</v>
      </c>
      <c r="S77">
        <f>R77*100</f>
        <v>82.67409219722191</v>
      </c>
    </row>
    <row r="78" spans="1:19" x14ac:dyDescent="0.25">
      <c r="A78" s="4">
        <v>1928</v>
      </c>
      <c r="B78" s="4" t="s">
        <v>160</v>
      </c>
      <c r="C78" s="4">
        <v>0.08</v>
      </c>
      <c r="D78" s="5">
        <f>C78/0.36</f>
        <v>0.22222222222222224</v>
      </c>
      <c r="E78" s="5">
        <v>3.5999999999999999E-3</v>
      </c>
      <c r="F78" s="1">
        <f>E78/3%</f>
        <v>0.12</v>
      </c>
      <c r="G78" s="1">
        <v>3.4409689691096597E-2</v>
      </c>
      <c r="H78" s="5">
        <f>(G78+30.85%)/(9.73%+30.85%)-50%</f>
        <v>0.34502141372867567</v>
      </c>
      <c r="I78">
        <f>1+1/3*H78-1/3*F78-1/3*D78</f>
        <v>1.0009330638354843</v>
      </c>
      <c r="J78" s="7">
        <f>(I78-0.522467736)/(1.126089682-0.522467736)</f>
        <v>0.79265727663832219</v>
      </c>
      <c r="K78">
        <f>J78*100</f>
        <v>79.265727663832223</v>
      </c>
      <c r="L78" s="4" t="s">
        <v>159</v>
      </c>
      <c r="M78" s="4">
        <v>14.41944</v>
      </c>
      <c r="N78" s="4">
        <v>50.08972</v>
      </c>
      <c r="O78" s="8" t="s">
        <v>130</v>
      </c>
      <c r="P78">
        <f>1-0.2631*D78-0.5754*F78+0.1615*H78</f>
        <v>0.92820629165051449</v>
      </c>
      <c r="Q78">
        <f>(P78-0.33215784)/(1.049802-0.33215784)</f>
        <v>0.83056267280223472</v>
      </c>
      <c r="R78">
        <v>0.83056267280223506</v>
      </c>
      <c r="S78">
        <f>R78*100</f>
        <v>83.056267280223508</v>
      </c>
    </row>
    <row r="79" spans="1:19" x14ac:dyDescent="0.25">
      <c r="A79" s="4">
        <v>876</v>
      </c>
      <c r="B79" s="4" t="s">
        <v>301</v>
      </c>
      <c r="C79" s="4">
        <v>0.12</v>
      </c>
      <c r="D79" s="5">
        <f>C79/0.36</f>
        <v>0.33333333333333331</v>
      </c>
      <c r="E79" s="5">
        <v>1.2999999999999999E-3</v>
      </c>
      <c r="F79" s="1">
        <f>E79/3%</f>
        <v>4.3333333333333335E-2</v>
      </c>
      <c r="G79" s="1">
        <v>-1.1965653457030001E-5</v>
      </c>
      <c r="H79" s="5">
        <f>(G79+30.85%)/(9.73%+30.85%)-50%</f>
        <v>0.26019722608808027</v>
      </c>
      <c r="I79">
        <f>1+1/3*H79-1/3*F79-1/3*D79</f>
        <v>0.96117685314047119</v>
      </c>
      <c r="J79" s="7">
        <f>(I79-0.522467736)/(1.126089682-0.522467736)</f>
        <v>0.72679451111353599</v>
      </c>
      <c r="K79">
        <f>J79*100</f>
        <v>72.6794511113536</v>
      </c>
      <c r="L79" s="4" t="s">
        <v>302</v>
      </c>
      <c r="M79" s="4">
        <v>-74.423084000000003</v>
      </c>
      <c r="N79" s="4">
        <v>9.2404919999999997</v>
      </c>
      <c r="O79" s="8" t="s">
        <v>291</v>
      </c>
      <c r="P79">
        <f>1-0.2631*D79-0.5754*F79+0.1615*H79</f>
        <v>0.92938785201322494</v>
      </c>
      <c r="Q79">
        <f>(P79-0.33215784)/(1.049802-0.33215784)</f>
        <v>0.83220911602377579</v>
      </c>
      <c r="R79">
        <v>0.83220911602377579</v>
      </c>
      <c r="S79">
        <f>R79*100</f>
        <v>83.220911602377583</v>
      </c>
    </row>
    <row r="80" spans="1:19" x14ac:dyDescent="0.25">
      <c r="A80" s="4">
        <v>1457</v>
      </c>
      <c r="B80" s="4" t="s">
        <v>63</v>
      </c>
      <c r="C80" s="4">
        <v>0.16</v>
      </c>
      <c r="D80" s="5">
        <f>C80/0.36</f>
        <v>0.44444444444444448</v>
      </c>
      <c r="E80" s="5">
        <v>0</v>
      </c>
      <c r="F80" s="1">
        <f>E80/3%</f>
        <v>0</v>
      </c>
      <c r="G80" s="1">
        <v>2.1068394803759501E-2</v>
      </c>
      <c r="H80" s="5">
        <f>(G80+30.85%)/(9.73%+30.85%)-50%</f>
        <v>0.31214488616007763</v>
      </c>
      <c r="I80">
        <f>1+1/3*H80-1/3*F80-1/3*D80</f>
        <v>0.95590014723854444</v>
      </c>
      <c r="J80" s="7">
        <f>(I80-0.522467736)/(1.126089682-0.522467736)</f>
        <v>0.71805277145861846</v>
      </c>
      <c r="K80">
        <f>J80*100</f>
        <v>71.805277145861851</v>
      </c>
      <c r="L80" s="4" t="s">
        <v>64</v>
      </c>
      <c r="M80" s="4">
        <v>151.21527800000001</v>
      </c>
      <c r="N80" s="4">
        <v>-33.856667000000002</v>
      </c>
      <c r="O80" s="8" t="s">
        <v>65</v>
      </c>
      <c r="P80">
        <f>1-0.2631*D80-0.5754*F80+0.1615*H80</f>
        <v>0.93347806578151915</v>
      </c>
      <c r="Q80">
        <f>(P80-0.33215784)/(1.049802-0.33215784)</f>
        <v>0.83790861724774468</v>
      </c>
      <c r="R80">
        <v>0.83790861724774501</v>
      </c>
      <c r="S80">
        <f>R80*100</f>
        <v>83.790861724774501</v>
      </c>
    </row>
    <row r="81" spans="1:19" x14ac:dyDescent="0.25">
      <c r="A81" s="4">
        <v>992</v>
      </c>
      <c r="B81" s="4" t="s">
        <v>305</v>
      </c>
      <c r="C81" s="4">
        <v>0.08</v>
      </c>
      <c r="D81" s="5">
        <f>C81/0.36</f>
        <v>0.22222222222222224</v>
      </c>
      <c r="E81" s="5">
        <v>2.5468143847690201E-3</v>
      </c>
      <c r="F81" s="1">
        <f>E81/3%</f>
        <v>8.4893812825634005E-2</v>
      </c>
      <c r="G81" s="1">
        <v>-9.6393328503305501E-5</v>
      </c>
      <c r="H81" s="5">
        <f>(G81+30.85%)/(9.73%+30.85%)-50%</f>
        <v>0.2599891736606621</v>
      </c>
      <c r="I81">
        <f>1+1/3*H81-1/3*F81-1/3*D81</f>
        <v>0.98429104620426877</v>
      </c>
      <c r="J81" s="7">
        <f>(I81-0.522467736)/(1.126089682-0.522467736)</f>
        <v>0.76508701061089124</v>
      </c>
      <c r="K81">
        <f>J81*100</f>
        <v>76.508701061089127</v>
      </c>
      <c r="L81" s="4" t="s">
        <v>306</v>
      </c>
      <c r="M81" s="4">
        <v>-75.870441</v>
      </c>
      <c r="N81" s="4">
        <v>19.968446</v>
      </c>
      <c r="O81" s="8" t="s">
        <v>291</v>
      </c>
      <c r="P81">
        <f>1-0.2631*D81-0.5754*F81+0.1615*H81</f>
        <v>0.93467368497966041</v>
      </c>
      <c r="Q81">
        <f>(P81-0.33215784)/(1.049802-0.33215784)</f>
        <v>0.83957465072893578</v>
      </c>
      <c r="R81">
        <v>0.83957465072893611</v>
      </c>
      <c r="S81">
        <f>R81*100</f>
        <v>83.957465072893612</v>
      </c>
    </row>
    <row r="82" spans="1:19" x14ac:dyDescent="0.25">
      <c r="A82" s="4">
        <v>1786</v>
      </c>
      <c r="B82" s="4" t="s">
        <v>292</v>
      </c>
      <c r="C82" s="4">
        <v>0.04</v>
      </c>
      <c r="D82" s="5">
        <f>C82/0.36</f>
        <v>0.11111111111111112</v>
      </c>
      <c r="E82" s="5">
        <v>3.8E-3</v>
      </c>
      <c r="F82" s="1">
        <f>E82/3%</f>
        <v>0.12666666666666668</v>
      </c>
      <c r="G82" s="1">
        <v>-2.4193988202769498E-3</v>
      </c>
      <c r="H82" s="5">
        <f>(G82+30.85%)/(9.73%+30.85%)-50%</f>
        <v>0.25426466530242242</v>
      </c>
      <c r="I82">
        <f>1+1/3*H82-1/3*F82-1/3*D82</f>
        <v>1.0054956291748816</v>
      </c>
      <c r="J82" s="7">
        <f>(I82-0.522467736)/(1.126089682-0.522467736)</f>
        <v>0.80021592385059115</v>
      </c>
      <c r="K82">
        <f>J82*100</f>
        <v>80.021592385059108</v>
      </c>
      <c r="L82" s="4" t="s">
        <v>293</v>
      </c>
      <c r="M82" s="4">
        <v>-59.613889</v>
      </c>
      <c r="N82" s="4">
        <v>13.096667</v>
      </c>
      <c r="O82" s="8" t="s">
        <v>291</v>
      </c>
      <c r="P82">
        <f>1-0.2631*D82-0.5754*F82+0.1615*H82</f>
        <v>0.93894641011300783</v>
      </c>
      <c r="Q82">
        <f>(P82-0.33215784)/(1.049802-0.33215784)</f>
        <v>0.84552847209542947</v>
      </c>
      <c r="R82">
        <v>0.84552847209542914</v>
      </c>
      <c r="S82">
        <f>R82*100</f>
        <v>84.552847209542918</v>
      </c>
    </row>
    <row r="83" spans="1:19" x14ac:dyDescent="0.25">
      <c r="A83" s="4">
        <v>1987</v>
      </c>
      <c r="B83" s="4" t="s">
        <v>105</v>
      </c>
      <c r="C83" s="4">
        <v>0.12</v>
      </c>
      <c r="D83" s="5">
        <f>C83/0.36</f>
        <v>0.33333333333333331</v>
      </c>
      <c r="E83" s="5">
        <v>8.0000000000000004E-4</v>
      </c>
      <c r="F83" s="1">
        <f>E83/3%</f>
        <v>2.6666666666666668E-2</v>
      </c>
      <c r="G83" s="1">
        <v>0</v>
      </c>
      <c r="H83" s="5">
        <f>(G83+30.85%)/(9.73%+30.85%)-50%</f>
        <v>0.26022671266633812</v>
      </c>
      <c r="I83">
        <f>1+1/3*H83-1/3*F83-1/3*D83</f>
        <v>0.96674223755544597</v>
      </c>
      <c r="J83" s="7">
        <f>(I83-0.522467736)/(1.126089682-0.522467736)</f>
        <v>0.7360144946675713</v>
      </c>
      <c r="K83">
        <f>J83*100</f>
        <v>73.601449466757131</v>
      </c>
      <c r="L83" s="4" t="s">
        <v>104</v>
      </c>
      <c r="M83" s="4">
        <v>95.818611000000004</v>
      </c>
      <c r="N83" s="4">
        <v>22.47</v>
      </c>
      <c r="O83" s="8" t="s">
        <v>65</v>
      </c>
      <c r="P83">
        <f>1-0.2631*D83-0.5754*F83+0.1615*H83</f>
        <v>0.93898261409561357</v>
      </c>
      <c r="Q83">
        <f>(P83-0.33215784)/(1.049802-0.33215784)</f>
        <v>0.84557892047169136</v>
      </c>
      <c r="R83">
        <v>0.84557892047169136</v>
      </c>
      <c r="S83">
        <f>R83*100</f>
        <v>84.557892047169133</v>
      </c>
    </row>
    <row r="84" spans="1:19" x14ac:dyDescent="0.25">
      <c r="A84" s="4">
        <v>1930</v>
      </c>
      <c r="B84" s="4" t="s">
        <v>283</v>
      </c>
      <c r="C84" s="4">
        <v>0.04</v>
      </c>
      <c r="D84" s="5">
        <f>C84/0.36</f>
        <v>0.11111111111111112</v>
      </c>
      <c r="E84" s="5">
        <v>3.8E-3</v>
      </c>
      <c r="F84" s="1">
        <f>E84/3%</f>
        <v>0.12666666666666668</v>
      </c>
      <c r="G84" s="1">
        <v>-2.5881316660221899E-6</v>
      </c>
      <c r="H84" s="5">
        <f>(G84+30.85%)/(9.73%+30.85%)-50%</f>
        <v>0.26022033481600282</v>
      </c>
      <c r="I84">
        <f>1+1/3*H84-1/3*F84-1/3*D84</f>
        <v>1.0074808523460752</v>
      </c>
      <c r="J84" s="7">
        <f>(I84-0.522467736)/(1.126089682-0.522467736)</f>
        <v>0.80350477572940215</v>
      </c>
      <c r="K84">
        <f>J84*100</f>
        <v>80.350477572940221</v>
      </c>
      <c r="L84" s="4" t="s">
        <v>276</v>
      </c>
      <c r="M84" s="4">
        <v>-1.573056</v>
      </c>
      <c r="N84" s="4">
        <v>54.116110999999997</v>
      </c>
      <c r="O84" s="8" t="s">
        <v>130</v>
      </c>
      <c r="P84">
        <f>1-0.2631*D84-0.5754*F84+0.1615*H84</f>
        <v>0.93990825073945106</v>
      </c>
      <c r="Q84">
        <f>(P84-0.33215784)/(1.049802-0.33215784)</f>
        <v>0.84686874723463401</v>
      </c>
      <c r="R84">
        <v>0.84686874723463368</v>
      </c>
      <c r="S84">
        <f>R84*100</f>
        <v>84.686874723463362</v>
      </c>
    </row>
    <row r="85" spans="1:19" x14ac:dyDescent="0.25">
      <c r="A85" s="4">
        <v>1244</v>
      </c>
      <c r="B85" s="4" t="s">
        <v>188</v>
      </c>
      <c r="C85" s="4">
        <v>0.04</v>
      </c>
      <c r="D85" s="5">
        <f>C85/0.36</f>
        <v>0.11111111111111112</v>
      </c>
      <c r="E85" s="5">
        <v>3.7000000000000002E-3</v>
      </c>
      <c r="F85" s="1">
        <f>E85/3%</f>
        <v>0.12333333333333334</v>
      </c>
      <c r="G85" s="1">
        <v>-6.6191652817552905E-4</v>
      </c>
      <c r="H85" s="5">
        <f>(G85+30.85%)/(9.73%+30.85%)-50%</f>
        <v>0.25859557287290402</v>
      </c>
      <c r="I85">
        <f>1+1/3*H85-1/3*F85-1/3*D85</f>
        <v>1.0080503761428199</v>
      </c>
      <c r="J85" s="7">
        <f>(I85-0.522467736)/(1.126089682-0.522467736)</f>
        <v>0.80444828648231415</v>
      </c>
      <c r="K85">
        <f>J85*100</f>
        <v>80.444828648231407</v>
      </c>
      <c r="L85" s="4" t="s">
        <v>187</v>
      </c>
      <c r="M85" s="4">
        <v>13.085278000000001</v>
      </c>
      <c r="N85" s="4">
        <v>54.302500000000002</v>
      </c>
      <c r="O85" s="8" t="s">
        <v>130</v>
      </c>
      <c r="P85">
        <f>1-0.2631*D85-0.5754*F85+0.1615*H85</f>
        <v>0.94156385168564072</v>
      </c>
      <c r="Q85">
        <f>(P85-0.33215784)/(1.049802-0.33215784)</f>
        <v>0.84917574147839636</v>
      </c>
      <c r="R85">
        <v>0.8491757414783967</v>
      </c>
      <c r="S85">
        <f>R85*100</f>
        <v>84.917574147839673</v>
      </c>
    </row>
    <row r="86" spans="1:19" x14ac:dyDescent="0.25">
      <c r="A86" s="4">
        <v>1013</v>
      </c>
      <c r="B86" s="4" t="s">
        <v>316</v>
      </c>
      <c r="C86" s="4">
        <v>0.08</v>
      </c>
      <c r="D86" s="5">
        <f>C86/0.36</f>
        <v>0.22222222222222224</v>
      </c>
      <c r="E86" s="5">
        <v>2.1299999999999999E-3</v>
      </c>
      <c r="F86" s="1">
        <f>E86/3%</f>
        <v>7.1000000000000008E-2</v>
      </c>
      <c r="G86" s="1">
        <v>-1.61406088326889E-7</v>
      </c>
      <c r="H86" s="5">
        <f>(G86+30.85%)/(9.73%+30.85%)-50%</f>
        <v>0.26022631491846149</v>
      </c>
      <c r="I86">
        <f>1+1/3*H86-1/3*F86-1/3*D86</f>
        <v>0.98900136423207974</v>
      </c>
      <c r="J86" s="7">
        <f>(I86-0.522467736)/(1.126089682-0.522467736)</f>
        <v>0.77289043468952967</v>
      </c>
      <c r="K86">
        <f>J86*100</f>
        <v>77.289043468952968</v>
      </c>
      <c r="L86" s="4" t="s">
        <v>313</v>
      </c>
      <c r="M86" s="4">
        <v>-95.658676</v>
      </c>
      <c r="N86" s="4">
        <v>18.613458999999999</v>
      </c>
      <c r="O86" s="8" t="s">
        <v>291</v>
      </c>
      <c r="P86">
        <f>1-0.2631*D86-0.5754*F86+0.1615*H86</f>
        <v>0.94270648319266481</v>
      </c>
      <c r="Q86">
        <f>(P86-0.33215784)/(1.049802-0.33215784)</f>
        <v>0.85076793935404549</v>
      </c>
      <c r="R86">
        <v>0.85076793935404549</v>
      </c>
      <c r="S86">
        <f>R86*100</f>
        <v>85.076793935404552</v>
      </c>
    </row>
    <row r="87" spans="1:19" x14ac:dyDescent="0.25">
      <c r="A87" s="4">
        <v>679</v>
      </c>
      <c r="B87" s="4" t="s">
        <v>116</v>
      </c>
      <c r="C87" s="4">
        <v>0.04</v>
      </c>
      <c r="D87" s="5">
        <f>C87/0.36</f>
        <v>0.11111111111111112</v>
      </c>
      <c r="E87" s="5">
        <v>3.61713504661745E-3</v>
      </c>
      <c r="F87" s="1">
        <f>E87/3%</f>
        <v>0.12057116822058167</v>
      </c>
      <c r="G87" s="1">
        <v>-8.4699069459075505E-5</v>
      </c>
      <c r="H87" s="5">
        <f>(G87+30.85%)/(9.73%+30.85%)-50%</f>
        <v>0.26001799145032267</v>
      </c>
      <c r="I87">
        <f>1+1/3*H87-1/3*F87-1/3*D87</f>
        <v>1.0094452373728768</v>
      </c>
      <c r="J87" s="7">
        <f>(I87-0.522467736)/(1.126089682-0.522467736)</f>
        <v>0.80675910576133514</v>
      </c>
      <c r="K87">
        <f>J87*100</f>
        <v>80.675910576133518</v>
      </c>
      <c r="L87" s="4" t="s">
        <v>117</v>
      </c>
      <c r="M87" s="4">
        <v>99.789720000000003</v>
      </c>
      <c r="N87" s="4">
        <v>17.00722</v>
      </c>
      <c r="O87" s="8" t="s">
        <v>65</v>
      </c>
      <c r="P87">
        <f>1-0.2631*D87-0.5754*F87+0.1615*H87</f>
        <v>0.94338292209177099</v>
      </c>
      <c r="Q87">
        <f>(P87-0.33215784)/(1.049802-0.33215784)</f>
        <v>0.85171052195529773</v>
      </c>
      <c r="R87">
        <v>0.85171052195529773</v>
      </c>
      <c r="S87">
        <f>R87*100</f>
        <v>85.171052195529768</v>
      </c>
    </row>
    <row r="88" spans="1:19" x14ac:dyDescent="0.25">
      <c r="A88" s="4">
        <v>1659</v>
      </c>
      <c r="B88" s="4" t="s">
        <v>53</v>
      </c>
      <c r="C88" s="4">
        <v>0.04</v>
      </c>
      <c r="D88" s="5">
        <f>C88/0.36</f>
        <v>0.11111111111111112</v>
      </c>
      <c r="E88" s="5">
        <v>3.5999999999999999E-3</v>
      </c>
      <c r="F88" s="1">
        <f>E88/3%</f>
        <v>0.12</v>
      </c>
      <c r="G88" s="1">
        <v>-1.14569230051686E-6</v>
      </c>
      <c r="H88" s="5">
        <f>(G88+30.85%)/(9.73%+30.85%)-50%</f>
        <v>0.26022388937333529</v>
      </c>
      <c r="I88">
        <f>1+1/3*H88-1/3*F88-1/3*D88</f>
        <v>1.0097042594207415</v>
      </c>
      <c r="J88" s="7">
        <f>(I88-0.522467736)/(1.126089682-0.522467736)</f>
        <v>0.80718821880068214</v>
      </c>
      <c r="K88">
        <f>J88*100</f>
        <v>80.718821880068219</v>
      </c>
      <c r="L88" s="4" t="s">
        <v>52</v>
      </c>
      <c r="M88" s="4">
        <v>46.572467000000003</v>
      </c>
      <c r="N88" s="4">
        <v>24.734133</v>
      </c>
      <c r="O88" s="8" t="s">
        <v>27</v>
      </c>
      <c r="P88">
        <f>1-0.2631*D88-0.5754*F88+0.1615*H88</f>
        <v>0.94374482480046029</v>
      </c>
      <c r="Q88">
        <f>(P88-0.33215784)/(1.049802-0.33215784)</f>
        <v>0.85221481465195836</v>
      </c>
      <c r="R88">
        <v>0.85221481465195836</v>
      </c>
      <c r="S88">
        <f>R88*100</f>
        <v>85.221481465195836</v>
      </c>
    </row>
    <row r="89" spans="1:19" x14ac:dyDescent="0.25">
      <c r="A89" s="4">
        <v>875</v>
      </c>
      <c r="B89" s="4" t="s">
        <v>147</v>
      </c>
      <c r="C89" s="4">
        <v>0.04</v>
      </c>
      <c r="D89" s="5">
        <f>C89/0.36</f>
        <v>0.11111111111111112</v>
      </c>
      <c r="E89" s="5">
        <v>3.2431773335652998E-3</v>
      </c>
      <c r="F89" s="1">
        <f>E89/3%</f>
        <v>0.10810591111884334</v>
      </c>
      <c r="G89" s="1">
        <v>-1.6756814706322901E-2</v>
      </c>
      <c r="H89" s="5">
        <f>(G89+30.85%)/(9.73%+30.85%)-50%</f>
        <v>0.21893342852064346</v>
      </c>
      <c r="I89">
        <f>1+1/3*H89-1/3*F89-1/3*D89</f>
        <v>0.99990546876356312</v>
      </c>
      <c r="J89" s="7">
        <f>(I89-0.522467736)/(1.126089682-0.522467736)</f>
        <v>0.79095489474394154</v>
      </c>
      <c r="K89">
        <f>J89*100</f>
        <v>79.095489474394157</v>
      </c>
      <c r="L89" s="4" t="s">
        <v>148</v>
      </c>
      <c r="M89" s="4">
        <v>-64.309167000000002</v>
      </c>
      <c r="N89" s="4">
        <v>44.376111000000002</v>
      </c>
      <c r="O89" s="8" t="s">
        <v>130</v>
      </c>
      <c r="P89">
        <f>1-0.2631*D89-0.5754*F89+0.1615*H89</f>
        <v>0.94392027411496804</v>
      </c>
      <c r="Q89">
        <f>(P89-0.33215784)/(1.049802-0.33215784)</f>
        <v>0.85245929419249822</v>
      </c>
      <c r="R89">
        <v>0.85245929419249844</v>
      </c>
      <c r="S89">
        <f>R89*100</f>
        <v>85.245929419249848</v>
      </c>
    </row>
    <row r="90" spans="1:19" x14ac:dyDescent="0.25">
      <c r="A90" s="4">
        <v>2284</v>
      </c>
      <c r="B90" s="4" t="s">
        <v>97</v>
      </c>
      <c r="C90" s="4">
        <v>0.12</v>
      </c>
      <c r="D90" s="5">
        <f>C90/0.36</f>
        <v>0.33333333333333331</v>
      </c>
      <c r="E90" s="5">
        <v>6.0900898873600395E-4</v>
      </c>
      <c r="F90" s="1">
        <f>E90/3%</f>
        <v>2.0300299624533467E-2</v>
      </c>
      <c r="G90" s="1">
        <v>6.2958052308474503E-3</v>
      </c>
      <c r="H90" s="5">
        <f>(G90+30.85%)/(9.73%+30.85%)-50%</f>
        <v>0.27574126473841165</v>
      </c>
      <c r="I90">
        <f>1+1/3*H90-1/3*F90-1/3*D90</f>
        <v>0.97403587726018159</v>
      </c>
      <c r="J90" s="7">
        <f>(I90-0.522467736)/(1.126089682-0.522467736)</f>
        <v>0.74809762012891035</v>
      </c>
      <c r="K90">
        <f>J90*100</f>
        <v>74.809762012891028</v>
      </c>
      <c r="L90" s="4" t="s">
        <v>96</v>
      </c>
      <c r="M90" s="4">
        <v>135.609444</v>
      </c>
      <c r="N90" s="4">
        <v>34.562221999999998</v>
      </c>
      <c r="O90" s="8" t="s">
        <v>65</v>
      </c>
      <c r="P90">
        <f>1-0.2631*D90-0.5754*F90+0.1615*H90</f>
        <v>0.94515142185129686</v>
      </c>
      <c r="Q90">
        <f>(P90-0.33215784)/(1.049802-0.33215784)</f>
        <v>0.8541748348531073</v>
      </c>
      <c r="R90">
        <v>0.85417483485310763</v>
      </c>
      <c r="S90">
        <f>R90*100</f>
        <v>85.417483485310768</v>
      </c>
    </row>
    <row r="91" spans="1:19" x14ac:dyDescent="0.25">
      <c r="A91" s="4">
        <v>1391</v>
      </c>
      <c r="B91" s="4" t="s">
        <v>300</v>
      </c>
      <c r="C91" s="4">
        <v>0.12</v>
      </c>
      <c r="D91" s="5">
        <f>C91/0.36</f>
        <v>0.33333333333333331</v>
      </c>
      <c r="E91" s="5">
        <v>4.6418413222857702E-4</v>
      </c>
      <c r="F91" s="1">
        <f>E91/3%</f>
        <v>1.5472804407619235E-2</v>
      </c>
      <c r="G91" s="1">
        <v>8.9904984164884E-6</v>
      </c>
      <c r="H91" s="5">
        <f>(G91+30.85%)/(9.73%+30.85%)-50%</f>
        <v>0.26024886766490007</v>
      </c>
      <c r="I91">
        <f>1+1/3*H91-1/3*F91-1/3*D91</f>
        <v>0.97048090997464898</v>
      </c>
      <c r="J91" s="7">
        <f>(I91-0.522467736)/(1.126089682-0.522467736)</f>
        <v>0.74220822642960871</v>
      </c>
      <c r="K91">
        <f>J91*100</f>
        <v>74.220822642960869</v>
      </c>
      <c r="L91" s="4" t="s">
        <v>298</v>
      </c>
      <c r="M91" s="4">
        <v>-70.382778000000002</v>
      </c>
      <c r="N91" s="4">
        <v>-34.084443999999998</v>
      </c>
      <c r="O91" s="8" t="s">
        <v>291</v>
      </c>
      <c r="P91">
        <f>1-0.2631*D91-0.5754*F91+0.1615*H91</f>
        <v>0.94542714047173726</v>
      </c>
      <c r="Q91">
        <f>(P91-0.33215784)/(1.049802-0.33215784)</f>
        <v>0.85455903448268489</v>
      </c>
      <c r="R91">
        <v>0.85455903448268489</v>
      </c>
      <c r="S91">
        <f>R91*100</f>
        <v>85.455903448268486</v>
      </c>
    </row>
    <row r="92" spans="1:19" x14ac:dyDescent="0.25">
      <c r="A92" s="4">
        <v>357</v>
      </c>
      <c r="B92" s="4" t="s">
        <v>255</v>
      </c>
      <c r="C92" s="4">
        <v>0.12</v>
      </c>
      <c r="D92" s="5">
        <f>C92/0.36</f>
        <v>0.33333333333333331</v>
      </c>
      <c r="E92" s="5">
        <v>1.3382562673842501E-4</v>
      </c>
      <c r="F92" s="1">
        <f>E92/3%</f>
        <v>4.4608542246141669E-3</v>
      </c>
      <c r="G92" s="1">
        <v>-1.04442052051516E-2</v>
      </c>
      <c r="H92" s="5">
        <f>(G92+30.85%)/(9.73%+30.85%)-50%</f>
        <v>0.23448939082022768</v>
      </c>
      <c r="I92">
        <f>1+1/3*H92-1/3*F92-1/3*D92</f>
        <v>0.96556506775409323</v>
      </c>
      <c r="J92" s="7">
        <f>(I92-0.522467736)/(1.126089682-0.522467736)</f>
        <v>0.73406431739327993</v>
      </c>
      <c r="K92">
        <f>J92*100</f>
        <v>73.406431739327999</v>
      </c>
      <c r="L92" s="4" t="s">
        <v>254</v>
      </c>
      <c r="M92" s="4">
        <v>-3.5899169999999998</v>
      </c>
      <c r="N92" s="4">
        <v>37.176777999999999</v>
      </c>
      <c r="O92" s="8" t="s">
        <v>130</v>
      </c>
      <c r="P92">
        <f>1-0.2631*D92-0.5754*F92+0.1615*H92</f>
        <v>0.94760326109662385</v>
      </c>
      <c r="Q92">
        <f>(P92-0.33215784)/(1.049802-0.33215784)</f>
        <v>0.85759134596263409</v>
      </c>
      <c r="R92">
        <v>0.85759134596263442</v>
      </c>
      <c r="S92">
        <f>R92*100</f>
        <v>85.759134596263436</v>
      </c>
    </row>
    <row r="93" spans="1:19" x14ac:dyDescent="0.25">
      <c r="A93" s="4">
        <v>583</v>
      </c>
      <c r="B93" s="4" t="s">
        <v>320</v>
      </c>
      <c r="C93" s="4">
        <v>0.04</v>
      </c>
      <c r="D93" s="5">
        <f>C93/0.36</f>
        <v>0.11111111111111112</v>
      </c>
      <c r="E93" s="5">
        <v>2.0000000000000001E-4</v>
      </c>
      <c r="F93" s="1">
        <f>E93/3%</f>
        <v>6.6666666666666671E-3</v>
      </c>
      <c r="G93" s="1">
        <v>-0.14515364579647699</v>
      </c>
      <c r="H93" s="5">
        <f>(G93+30.85%)/(9.73%+30.85%)-50%</f>
        <v>-9.7470788064260683E-2</v>
      </c>
      <c r="I93">
        <f>1+1/3*H93-1/3*F93-1/3*D93</f>
        <v>0.92825047805265393</v>
      </c>
      <c r="J93" s="7">
        <f>(I93-0.522467736)/(1.126089682-0.522467736)</f>
        <v>0.67224650253629781</v>
      </c>
      <c r="K93">
        <f>J93*100</f>
        <v>67.224650253629775</v>
      </c>
      <c r="L93" s="4" t="s">
        <v>321</v>
      </c>
      <c r="M93" s="4">
        <v>-77.0304</v>
      </c>
      <c r="N93" s="4">
        <v>-12.046542000000001</v>
      </c>
      <c r="O93" s="8" t="s">
        <v>291</v>
      </c>
      <c r="P93">
        <f>1-0.2631*D93-0.5754*F93+0.1615*H93</f>
        <v>0.95118913439428865</v>
      </c>
      <c r="Q93">
        <f>(P93-0.33215784)/(1.049802-0.33215784)</f>
        <v>0.86258807483960953</v>
      </c>
      <c r="R93">
        <v>0.86258807483960953</v>
      </c>
      <c r="S93">
        <f>R93*100</f>
        <v>86.25880748396095</v>
      </c>
    </row>
    <row r="94" spans="1:19" x14ac:dyDescent="0.25">
      <c r="A94" s="4">
        <v>2062</v>
      </c>
      <c r="B94" s="4" t="s">
        <v>31</v>
      </c>
      <c r="C94" s="4">
        <v>0.04</v>
      </c>
      <c r="D94" s="5">
        <f>C94/0.36</f>
        <v>0.11111111111111112</v>
      </c>
      <c r="E94" s="5">
        <v>5.1999999999999998E-3</v>
      </c>
      <c r="F94" s="1">
        <f>E94/3%</f>
        <v>0.17333333333333334</v>
      </c>
      <c r="G94" s="1">
        <v>9.7330439768723798E-2</v>
      </c>
      <c r="H94" s="5">
        <f>(G94+30.85%)/(9.73%+30.85%)-50%</f>
        <v>0.50007501175141389</v>
      </c>
      <c r="I94">
        <f>1+1/3*H94-1/3*F94-1/3*D94</f>
        <v>1.0718768557689899</v>
      </c>
      <c r="J94" s="7">
        <f>(I94-0.522467736)/(1.126089682-0.522467736)</f>
        <v>0.91018744995893508</v>
      </c>
      <c r="K94">
        <f>J94*100</f>
        <v>91.018744995893513</v>
      </c>
      <c r="L94" s="4" t="s">
        <v>32</v>
      </c>
      <c r="M94" s="4">
        <v>50.527222000000002</v>
      </c>
      <c r="N94" s="4">
        <v>26.233059999999998</v>
      </c>
      <c r="O94" s="8" t="s">
        <v>27</v>
      </c>
      <c r="P94">
        <f>1-0.2631*D94-0.5754*F94+0.1615*H94</f>
        <v>0.95179278106451992</v>
      </c>
      <c r="Q94">
        <f>(P94-0.33215784)/(1.049802-0.33215784)</f>
        <v>0.86342922523680821</v>
      </c>
      <c r="R94">
        <v>0.86342922523680843</v>
      </c>
      <c r="S94">
        <f>R94*100</f>
        <v>86.342922523680841</v>
      </c>
    </row>
    <row r="95" spans="1:19" x14ac:dyDescent="0.25">
      <c r="A95" s="4">
        <v>976</v>
      </c>
      <c r="B95" s="4" t="s">
        <v>212</v>
      </c>
      <c r="C95" s="4">
        <v>0.12</v>
      </c>
      <c r="D95" s="5">
        <f>C95/0.36</f>
        <v>0.33333333333333331</v>
      </c>
      <c r="E95" s="5">
        <v>0</v>
      </c>
      <c r="F95" s="1">
        <f>E95/3%</f>
        <v>0</v>
      </c>
      <c r="G95" s="1">
        <v>-1.5599232428831801E-3</v>
      </c>
      <c r="H95" s="5">
        <f>(G95+30.85%)/(9.73%+30.85%)-50%</f>
        <v>0.25638264356115525</v>
      </c>
      <c r="I95">
        <f>1+1/3*H95-1/3*F95-1/3*D95</f>
        <v>0.97434977007594048</v>
      </c>
      <c r="J95" s="7">
        <f>(I95-0.522467736)/(1.126089682-0.522467736)</f>
        <v>0.74861763570793127</v>
      </c>
      <c r="K95">
        <f>J95*100</f>
        <v>74.86176357079313</v>
      </c>
      <c r="L95" s="4" t="s">
        <v>210</v>
      </c>
      <c r="M95" s="4">
        <v>10.92568</v>
      </c>
      <c r="N95" s="4">
        <v>44.646239999999999</v>
      </c>
      <c r="O95" s="8" t="s">
        <v>130</v>
      </c>
      <c r="P95">
        <f>1-0.2631*D95-0.5754*F95+0.1615*H95</f>
        <v>0.95370579693512658</v>
      </c>
      <c r="Q95">
        <f>(P95-0.33215784)/(1.049802-0.33215784)</f>
        <v>0.86609491385692694</v>
      </c>
      <c r="R95">
        <v>0.86609491385692716</v>
      </c>
      <c r="S95">
        <f>R95*100</f>
        <v>86.609491385692721</v>
      </c>
    </row>
    <row r="96" spans="1:19" x14ac:dyDescent="0.25">
      <c r="A96" s="4">
        <v>1634</v>
      </c>
      <c r="B96" s="4" t="s">
        <v>282</v>
      </c>
      <c r="C96" s="4">
        <v>0.12</v>
      </c>
      <c r="D96" s="5">
        <f>C96/0.36</f>
        <v>0.33333333333333331</v>
      </c>
      <c r="E96" s="5">
        <v>0</v>
      </c>
      <c r="F96" s="1">
        <f>E96/3%</f>
        <v>0</v>
      </c>
      <c r="G96" s="1">
        <v>-1.36787819024538E-4</v>
      </c>
      <c r="H96" s="5">
        <f>(G96+30.85%)/(9.73%+30.85%)-50%</f>
        <v>0.25988963080575522</v>
      </c>
      <c r="I96">
        <f>1+1/3*H96-1/3*F96-1/3*D96</f>
        <v>0.97551876582414065</v>
      </c>
      <c r="J96" s="7">
        <f>(I96-0.522467736)/(1.126089682-0.522467736)</f>
        <v>0.75055427130567043</v>
      </c>
      <c r="K96">
        <f>J96*100</f>
        <v>75.05542713056704</v>
      </c>
      <c r="L96" s="4" t="s">
        <v>276</v>
      </c>
      <c r="M96" s="4">
        <v>-1.576111</v>
      </c>
      <c r="N96" s="4">
        <v>54.774721999999997</v>
      </c>
      <c r="O96" s="8" t="s">
        <v>130</v>
      </c>
      <c r="P96">
        <f>1-0.2631*D96-0.5754*F96+0.1615*H96</f>
        <v>0.95427217537512943</v>
      </c>
      <c r="Q96">
        <f>(P96-0.33215784)/(1.049802-0.33215784)</f>
        <v>0.86688413290387489</v>
      </c>
      <c r="R96">
        <v>0.86688413290387489</v>
      </c>
      <c r="S96">
        <f>R96*100</f>
        <v>86.688413290387487</v>
      </c>
    </row>
    <row r="97" spans="1:19" x14ac:dyDescent="0.25">
      <c r="A97" s="4">
        <v>240</v>
      </c>
      <c r="B97" s="4" t="s">
        <v>143</v>
      </c>
      <c r="C97" s="4">
        <v>0.12</v>
      </c>
      <c r="D97" s="5">
        <f>C97/0.36</f>
        <v>0.33333333333333331</v>
      </c>
      <c r="E97" s="5">
        <v>0</v>
      </c>
      <c r="F97" s="1">
        <f>E97/3%</f>
        <v>0</v>
      </c>
      <c r="G97" s="1">
        <v>-2.3569275366415401E-5</v>
      </c>
      <c r="H97" s="5">
        <f>(G97+30.85%)/(9.73%+30.85%)-50%</f>
        <v>0.26016863165262105</v>
      </c>
      <c r="I97">
        <f>1+1/3*H97-1/3*F97-1/3*D97</f>
        <v>0.97561176610642919</v>
      </c>
      <c r="J97" s="7">
        <f>(I97-0.522467736)/(1.126089682-0.522467736)</f>
        <v>0.75070834171829337</v>
      </c>
      <c r="K97">
        <f>J97*100</f>
        <v>75.070834171829333</v>
      </c>
      <c r="L97" s="4" t="s">
        <v>141</v>
      </c>
      <c r="M97" s="4">
        <v>27.736028000000001</v>
      </c>
      <c r="N97" s="4">
        <v>42.659111000000003</v>
      </c>
      <c r="O97" s="8" t="s">
        <v>130</v>
      </c>
      <c r="P97">
        <f>1-0.2631*D97-0.5754*F97+0.1615*H97</f>
        <v>0.95431723401189827</v>
      </c>
      <c r="Q97">
        <f>(P97-0.33215784)/(1.049802-0.33215784)</f>
        <v>0.86694691978249838</v>
      </c>
      <c r="R97">
        <v>0.86694691978249838</v>
      </c>
      <c r="S97">
        <f>R97*100</f>
        <v>86.694691978249836</v>
      </c>
    </row>
    <row r="98" spans="1:19" x14ac:dyDescent="0.25">
      <c r="A98" s="4">
        <v>1477</v>
      </c>
      <c r="B98" s="4" t="s">
        <v>199</v>
      </c>
      <c r="C98" s="4">
        <v>0.12</v>
      </c>
      <c r="D98" s="5">
        <f>C98/0.36</f>
        <v>0.33333333333333331</v>
      </c>
      <c r="E98" s="5">
        <v>0</v>
      </c>
      <c r="F98" s="1">
        <f>E98/3%</f>
        <v>0</v>
      </c>
      <c r="G98" s="1">
        <v>-8.7557948935595492E-6</v>
      </c>
      <c r="H98" s="5">
        <f>(G98+30.85%)/(9.73%+30.85%)-50%</f>
        <v>0.26020513604018347</v>
      </c>
      <c r="I98">
        <f>1+1/3*H98-1/3*F98-1/3*D98</f>
        <v>0.97562393423561655</v>
      </c>
      <c r="J98" s="7">
        <f>(I98-0.522467736)/(1.126089682-0.522467736)</f>
        <v>0.75072850024511306</v>
      </c>
      <c r="K98">
        <f>J98*100</f>
        <v>75.072850024511311</v>
      </c>
      <c r="L98" s="4" t="s">
        <v>194</v>
      </c>
      <c r="M98" s="4">
        <v>19.927499999999998</v>
      </c>
      <c r="N98" s="4">
        <v>39.623941000000002</v>
      </c>
      <c r="O98" s="8" t="s">
        <v>130</v>
      </c>
      <c r="P98">
        <f>1-0.2631*D98-0.5754*F98+0.1615*H98</f>
        <v>0.95432312947048958</v>
      </c>
      <c r="Q98">
        <f>(P98-0.33215784)/(1.049802-0.33215784)</f>
        <v>0.86695513479896469</v>
      </c>
      <c r="R98">
        <v>0.86695513479896469</v>
      </c>
      <c r="S98">
        <f>R98*100</f>
        <v>86.695513479896462</v>
      </c>
    </row>
    <row r="99" spans="1:19" x14ac:dyDescent="0.25">
      <c r="A99" s="4">
        <v>781</v>
      </c>
      <c r="B99" s="4" t="s">
        <v>98</v>
      </c>
      <c r="C99" s="4">
        <v>0.12</v>
      </c>
      <c r="D99" s="5">
        <f>C99/0.36</f>
        <v>0.33333333333333331</v>
      </c>
      <c r="E99" s="5">
        <v>0</v>
      </c>
      <c r="F99" s="1">
        <f>E99/3%</f>
        <v>0</v>
      </c>
      <c r="G99" s="1">
        <v>-6.5315870286952703E-6</v>
      </c>
      <c r="H99" s="5">
        <f>(G99+30.85%)/(9.73%+30.85%)-50%</f>
        <v>0.26021061708470017</v>
      </c>
      <c r="I99">
        <f>1+1/3*H99-1/3*F99-1/3*D99</f>
        <v>0.97562576125045553</v>
      </c>
      <c r="J99" s="7">
        <f>(I99-0.522467736)/(1.126089682-0.522467736)</f>
        <v>0.75073152699861512</v>
      </c>
      <c r="K99">
        <f>J99*100</f>
        <v>75.07315269986151</v>
      </c>
      <c r="L99" s="4" t="s">
        <v>96</v>
      </c>
      <c r="M99" s="4">
        <v>135.73333299999999</v>
      </c>
      <c r="N99" s="4">
        <v>34.616667</v>
      </c>
      <c r="O99" s="8" t="s">
        <v>65</v>
      </c>
      <c r="P99">
        <f>1-0.2631*D99-0.5754*F99+0.1615*H99</f>
        <v>0.95432401465917904</v>
      </c>
      <c r="Q99">
        <f>(P99-0.33215784)/(1.049802-0.33215784)</f>
        <v>0.86695636826359634</v>
      </c>
      <c r="R99">
        <v>0.86695636826359634</v>
      </c>
      <c r="S99">
        <f>R99*100</f>
        <v>86.695636826359632</v>
      </c>
    </row>
    <row r="100" spans="1:19" x14ac:dyDescent="0.25">
      <c r="A100" s="4">
        <v>2243</v>
      </c>
      <c r="B100" s="4" t="s">
        <v>185</v>
      </c>
      <c r="C100" s="4">
        <v>0.12</v>
      </c>
      <c r="D100" s="5">
        <f>C100/0.36</f>
        <v>0.33333333333333331</v>
      </c>
      <c r="E100" s="5">
        <v>0</v>
      </c>
      <c r="F100" s="1">
        <f>E100/3%</f>
        <v>0</v>
      </c>
      <c r="G100" s="1">
        <v>2.5817857903839302E-7</v>
      </c>
      <c r="H100" s="5">
        <f>(G100+30.85%)/(9.73%+30.85%)-50%</f>
        <v>0.2602273488875777</v>
      </c>
      <c r="I100">
        <f>1+1/3*H100-1/3*F100-1/3*D100</f>
        <v>0.97563133851808148</v>
      </c>
      <c r="J100" s="7">
        <f>(I100-0.522467736)/(1.126089682-0.522467736)</f>
        <v>0.75074076666868161</v>
      </c>
      <c r="K100">
        <f>J100*100</f>
        <v>75.074076666868166</v>
      </c>
      <c r="L100" s="4" t="s">
        <v>184</v>
      </c>
      <c r="M100" s="4">
        <v>42.768332999999998</v>
      </c>
      <c r="N100" s="4">
        <v>42.294722</v>
      </c>
      <c r="O100" s="8" t="s">
        <v>130</v>
      </c>
      <c r="P100">
        <f>1-0.2631*D100-0.5754*F100+0.1615*H100</f>
        <v>0.95432671684534376</v>
      </c>
      <c r="Q100">
        <f>(P100-0.33215784)/(1.049802-0.33215784)</f>
        <v>0.86696013362018276</v>
      </c>
      <c r="R100">
        <v>0.86696013362018309</v>
      </c>
      <c r="S100">
        <f>R100*100</f>
        <v>86.696013362018306</v>
      </c>
    </row>
    <row r="101" spans="1:19" x14ac:dyDescent="0.25">
      <c r="A101" s="4">
        <v>1789</v>
      </c>
      <c r="B101" s="4" t="s">
        <v>318</v>
      </c>
      <c r="C101" s="4">
        <v>0.12</v>
      </c>
      <c r="D101" s="5">
        <f>C101/0.36</f>
        <v>0.33333333333333331</v>
      </c>
      <c r="E101" s="5">
        <v>0</v>
      </c>
      <c r="F101" s="1">
        <f>E101/3%</f>
        <v>0</v>
      </c>
      <c r="G101" s="1">
        <v>3.0431714000486802E-6</v>
      </c>
      <c r="H101" s="5">
        <f>(G101+30.85%)/(9.73%+30.85%)-50%</f>
        <v>0.26023421185657969</v>
      </c>
      <c r="I101">
        <f>1+1/3*H101-1/3*F101-1/3*D101</f>
        <v>0.9756336261744154</v>
      </c>
      <c r="J101" s="7">
        <f>(I101-0.522467736)/(1.126089682-0.522467736)</f>
        <v>0.75074455655132111</v>
      </c>
      <c r="K101">
        <f>J101*100</f>
        <v>75.074455655132112</v>
      </c>
      <c r="L101" s="4" t="s">
        <v>319</v>
      </c>
      <c r="M101" s="4">
        <v>-86.878056000000001</v>
      </c>
      <c r="N101" s="4">
        <v>12.435</v>
      </c>
      <c r="O101" s="8" t="s">
        <v>291</v>
      </c>
      <c r="P101">
        <f>1-0.2631*D101-0.5754*F101+0.1615*H101</f>
        <v>0.95432782521483761</v>
      </c>
      <c r="Q101">
        <f>(P101-0.33215784)/(1.049802-0.33215784)</f>
        <v>0.86696167807571622</v>
      </c>
      <c r="R101">
        <v>0.86696167807571656</v>
      </c>
      <c r="S101">
        <f>R101*100</f>
        <v>86.696167807571655</v>
      </c>
    </row>
    <row r="102" spans="1:19" x14ac:dyDescent="0.25">
      <c r="A102" s="4">
        <v>1999</v>
      </c>
      <c r="B102" s="4" t="s">
        <v>84</v>
      </c>
      <c r="C102" s="4">
        <v>0.12</v>
      </c>
      <c r="D102" s="5">
        <f>C102/0.36</f>
        <v>0.33333333333333331</v>
      </c>
      <c r="E102" s="5">
        <v>0</v>
      </c>
      <c r="F102" s="1">
        <f>E102/3%</f>
        <v>0</v>
      </c>
      <c r="G102" s="1">
        <v>3.1537811009682102E-6</v>
      </c>
      <c r="H102" s="5">
        <f>(G102+30.85%)/(9.73%+30.85%)-50%</f>
        <v>0.26023448442853869</v>
      </c>
      <c r="I102">
        <f>1+1/3*H102-1/3*F102-1/3*D102</f>
        <v>0.97563371703173507</v>
      </c>
      <c r="J102" s="7">
        <f>(I102-0.522467736)/(1.126089682-0.522467736)</f>
        <v>0.75074470707156016</v>
      </c>
      <c r="K102">
        <f>J102*100</f>
        <v>75.07447070715601</v>
      </c>
      <c r="L102" s="4" t="s">
        <v>82</v>
      </c>
      <c r="M102" s="4">
        <v>48.256110999999997</v>
      </c>
      <c r="N102" s="4">
        <v>32.189444000000002</v>
      </c>
      <c r="O102" s="8" t="s">
        <v>65</v>
      </c>
      <c r="P102">
        <f>1-0.2631*D102-0.5754*F102+0.1615*H102</f>
        <v>0.95432786923520896</v>
      </c>
      <c r="Q102">
        <f>(P102-0.33215784)/(1.049802-0.33215784)</f>
        <v>0.86696173941582577</v>
      </c>
      <c r="R102">
        <v>0.86696173941582599</v>
      </c>
      <c r="S102">
        <f>R102*100</f>
        <v>86.6961739415826</v>
      </c>
    </row>
    <row r="103" spans="1:19" x14ac:dyDescent="0.25">
      <c r="A103" s="4">
        <v>69</v>
      </c>
      <c r="B103" s="4" t="s">
        <v>310</v>
      </c>
      <c r="C103" s="4">
        <v>0.12</v>
      </c>
      <c r="D103" s="5">
        <f>C103/0.36</f>
        <v>0.33333333333333331</v>
      </c>
      <c r="E103" s="5">
        <v>0</v>
      </c>
      <c r="F103" s="1">
        <f>E103/3%</f>
        <v>0</v>
      </c>
      <c r="G103" s="1">
        <v>2.3244329479168202E-5</v>
      </c>
      <c r="H103" s="5">
        <f>(G103+30.85%)/(9.73%+30.85%)-50%</f>
        <v>0.26028399292626703</v>
      </c>
      <c r="I103">
        <f>1+1/3*H103-1/3*F103-1/3*D103</f>
        <v>0.97565021986431111</v>
      </c>
      <c r="J103" s="7">
        <f>(I103-0.522467736)/(1.126089682-0.522467736)</f>
        <v>0.75077204675442855</v>
      </c>
      <c r="K103">
        <f>J103*100</f>
        <v>75.077204675442857</v>
      </c>
      <c r="L103" s="4" t="s">
        <v>311</v>
      </c>
      <c r="M103" s="4">
        <v>-90.733810000000005</v>
      </c>
      <c r="N103" s="4">
        <v>14.556504</v>
      </c>
      <c r="O103" s="8" t="s">
        <v>291</v>
      </c>
      <c r="P103">
        <f>1-0.2631*D103-0.5754*F103+0.1615*H103</f>
        <v>0.95433586485759214</v>
      </c>
      <c r="Q103">
        <f>(P103-0.33215784)/(1.049802-0.33215784)</f>
        <v>0.86697288090185565</v>
      </c>
      <c r="R103">
        <v>0.86697288090185598</v>
      </c>
      <c r="S103">
        <f>R103*100</f>
        <v>86.697288090185594</v>
      </c>
    </row>
    <row r="104" spans="1:19" x14ac:dyDescent="0.25">
      <c r="A104" s="4">
        <v>828</v>
      </c>
      <c r="B104" s="4" t="s">
        <v>324</v>
      </c>
      <c r="C104" s="4">
        <v>0.08</v>
      </c>
      <c r="D104" s="5">
        <f>C104/0.36</f>
        <v>0.22222222222222224</v>
      </c>
      <c r="E104" s="5">
        <v>1.5065632509178499E-3</v>
      </c>
      <c r="F104" s="1">
        <f>E104/3%</f>
        <v>5.0218775030594999E-2</v>
      </c>
      <c r="G104" s="1">
        <v>0</v>
      </c>
      <c r="H104" s="5">
        <f>(G104+30.85%)/(9.73%+30.85%)-50%</f>
        <v>0.26022671266633812</v>
      </c>
      <c r="I104">
        <f>1+1/3*H104-1/3*F104-1/3*D104</f>
        <v>0.99592857180450711</v>
      </c>
      <c r="J104" s="7">
        <f>(I104-0.522467736)/(1.126089682-0.522467736)</f>
        <v>0.78436650446852241</v>
      </c>
      <c r="K104">
        <f>J104*100</f>
        <v>78.436650446852241</v>
      </c>
      <c r="L104" s="4" t="s">
        <v>321</v>
      </c>
      <c r="M104" s="4">
        <v>-75.148610000000005</v>
      </c>
      <c r="N104" s="4">
        <v>-14.72583</v>
      </c>
      <c r="O104" s="8" t="s">
        <v>291</v>
      </c>
      <c r="P104">
        <f>1-0.2631*D104-0.5754*F104+0.1615*H104</f>
        <v>0.95466406427634254</v>
      </c>
      <c r="Q104">
        <f>(P104-0.33215784)/(1.049802-0.33215784)</f>
        <v>0.86743020980807917</v>
      </c>
      <c r="R104">
        <v>0.86743020980807917</v>
      </c>
      <c r="S104">
        <f>R104*100</f>
        <v>86.743020980807913</v>
      </c>
    </row>
    <row r="105" spans="1:19" x14ac:dyDescent="0.25">
      <c r="A105" s="4">
        <v>1014</v>
      </c>
      <c r="B105" s="4" t="s">
        <v>309</v>
      </c>
      <c r="C105" s="4">
        <v>0.08</v>
      </c>
      <c r="D105" s="5">
        <f>C105/0.36</f>
        <v>0.22222222222222224</v>
      </c>
      <c r="E105" s="5">
        <v>2.8E-3</v>
      </c>
      <c r="F105" s="1">
        <f>E105/3%</f>
        <v>9.3333333333333338E-2</v>
      </c>
      <c r="G105" s="1">
        <v>6.3558457840599603E-2</v>
      </c>
      <c r="H105" s="5">
        <f>(G105+30.85%)/(9.73%+30.85%)-50%</f>
        <v>0.41685179359438052</v>
      </c>
      <c r="I105">
        <f>1+1/3*H105-1/3*F105-1/3*D105</f>
        <v>1.0337654126796085</v>
      </c>
      <c r="J105" s="7">
        <f>(I105-0.522467736)/(1.126089682-0.522467736)</f>
        <v>0.8470495151274845</v>
      </c>
      <c r="K105">
        <f>J105*100</f>
        <v>84.704951512748451</v>
      </c>
      <c r="L105" s="4" t="s">
        <v>308</v>
      </c>
      <c r="M105" s="4">
        <v>-79.004382000000007</v>
      </c>
      <c r="N105" s="4">
        <v>-2.8974470000000001</v>
      </c>
      <c r="O105" s="8" t="s">
        <v>291</v>
      </c>
      <c r="P105">
        <f>1-0.2631*D105-0.5754*F105+0.1615*H105</f>
        <v>0.9551508979988258</v>
      </c>
      <c r="Q105">
        <f>(P105-0.33215784)/(1.049802-0.33215784)</f>
        <v>0.86810858740747776</v>
      </c>
      <c r="R105">
        <v>0.86810858740747809</v>
      </c>
      <c r="S105">
        <f>R105*100</f>
        <v>86.810858740747804</v>
      </c>
    </row>
    <row r="106" spans="1:19" x14ac:dyDescent="0.25">
      <c r="A106" s="4">
        <v>977</v>
      </c>
      <c r="B106" s="4" t="s">
        <v>216</v>
      </c>
      <c r="C106" s="4">
        <v>0.04</v>
      </c>
      <c r="D106" s="5">
        <f>C106/0.36</f>
        <v>0.11111111111111112</v>
      </c>
      <c r="E106" s="5">
        <v>3.0000000000000001E-3</v>
      </c>
      <c r="F106" s="1">
        <f>E106/3%</f>
        <v>0.1</v>
      </c>
      <c r="G106" s="1">
        <v>-6.0294198279225801E-6</v>
      </c>
      <c r="H106" s="5">
        <f>(G106+30.85%)/(9.73%+30.85%)-50%</f>
        <v>0.26021185455932005</v>
      </c>
      <c r="I106">
        <f>1+1/3*H106-1/3*F106-1/3*D106</f>
        <v>1.0163669144827363</v>
      </c>
      <c r="J106" s="7">
        <f>(I106-0.522467736)/(1.126089682-0.522467736)</f>
        <v>0.81822601341061307</v>
      </c>
      <c r="K106">
        <f>J106*100</f>
        <v>81.822601341061301</v>
      </c>
      <c r="L106" s="4" t="s">
        <v>210</v>
      </c>
      <c r="M106" s="4">
        <v>12.633330000000001</v>
      </c>
      <c r="N106" s="4">
        <v>43.725000000000001</v>
      </c>
      <c r="O106" s="8" t="s">
        <v>130</v>
      </c>
      <c r="P106">
        <f>1-0.2631*D106-0.5754*F106+0.1615*H106</f>
        <v>0.95525088117799684</v>
      </c>
      <c r="Q106">
        <f>(P106-0.33215784)/(1.049802-0.33215784)</f>
        <v>0.86824790879367986</v>
      </c>
      <c r="R106">
        <v>0.86824790879367986</v>
      </c>
      <c r="S106">
        <f>R106*100</f>
        <v>86.824790879367981</v>
      </c>
    </row>
    <row r="107" spans="1:19" x14ac:dyDescent="0.25">
      <c r="A107" s="4">
        <v>1518</v>
      </c>
      <c r="B107" s="4" t="s">
        <v>213</v>
      </c>
      <c r="C107" s="4">
        <v>0.08</v>
      </c>
      <c r="D107" s="5">
        <f>C107/0.36</f>
        <v>0.22222222222222224</v>
      </c>
      <c r="E107" s="5">
        <v>1.4E-3</v>
      </c>
      <c r="F107" s="1">
        <f>E107/3%</f>
        <v>4.6666666666666669E-2</v>
      </c>
      <c r="G107" s="1">
        <v>-2.5785704901781399E-3</v>
      </c>
      <c r="H107" s="5">
        <f>(G107+30.85%)/(9.73%+30.85%)-50%</f>
        <v>0.25387242363189222</v>
      </c>
      <c r="I107">
        <f>1+1/3*H107-1/3*F107-1/3*D107</f>
        <v>0.99499451158100116</v>
      </c>
      <c r="J107" s="7">
        <f>(I107-0.522467736)/(1.126089682-0.522467736)</f>
        <v>0.78281907858433175</v>
      </c>
      <c r="K107">
        <f>J107*100</f>
        <v>78.281907858433172</v>
      </c>
      <c r="L107" s="4" t="s">
        <v>210</v>
      </c>
      <c r="M107" s="4">
        <v>10.794444</v>
      </c>
      <c r="N107" s="4">
        <v>45.159444000000001</v>
      </c>
      <c r="O107" s="8" t="s">
        <v>130</v>
      </c>
      <c r="P107">
        <f>1-0.2631*D107-0.5754*F107+0.1615*H107</f>
        <v>0.95568172974988397</v>
      </c>
      <c r="Q107">
        <f>(P107-0.33215784)/(1.049802-0.33215784)</f>
        <v>0.86884827398286657</v>
      </c>
      <c r="R107">
        <v>0.86884827398286657</v>
      </c>
      <c r="S107">
        <f>R107*100</f>
        <v>86.88482739828666</v>
      </c>
    </row>
    <row r="108" spans="1:19" x14ac:dyDescent="0.25">
      <c r="A108" s="4">
        <v>1768</v>
      </c>
      <c r="B108" s="4" t="s">
        <v>87</v>
      </c>
      <c r="C108" s="4">
        <v>0.04</v>
      </c>
      <c r="D108" s="5">
        <f>C108/0.36</f>
        <v>0.11111111111111112</v>
      </c>
      <c r="E108" s="5">
        <v>2.9026574555899298E-3</v>
      </c>
      <c r="F108" s="1">
        <f>E108/3%</f>
        <v>9.6755248519664327E-2</v>
      </c>
      <c r="G108" s="1">
        <v>-1.6547099838453E-6</v>
      </c>
      <c r="H108" s="5">
        <f>(G108+30.85%)/(9.73%+30.85%)-50%</f>
        <v>0.26022263501728959</v>
      </c>
      <c r="I108">
        <f>1+1/3*H108-1/3*F108-1/3*D108</f>
        <v>1.0174520917955048</v>
      </c>
      <c r="J108" s="7">
        <f>(I108-0.522467736)/(1.126089682-0.522467736)</f>
        <v>0.82002378984992175</v>
      </c>
      <c r="K108">
        <f>J108*100</f>
        <v>82.002378984992177</v>
      </c>
      <c r="L108" s="4" t="s">
        <v>82</v>
      </c>
      <c r="M108" s="4">
        <v>53.166666999999997</v>
      </c>
      <c r="N108" s="4">
        <v>30.166667</v>
      </c>
      <c r="O108" s="8" t="s">
        <v>65</v>
      </c>
      <c r="P108">
        <f>1-0.2631*D108-0.5754*F108+0.1615*H108</f>
        <v>0.95711965222374418</v>
      </c>
      <c r="Q108">
        <f>(P108-0.33215784)/(1.049802-0.33215784)</f>
        <v>0.87085194453995729</v>
      </c>
      <c r="R108">
        <v>0.87085194453995729</v>
      </c>
      <c r="S108">
        <f>R108*100</f>
        <v>87.085194453995726</v>
      </c>
    </row>
    <row r="109" spans="1:19" x14ac:dyDescent="0.25">
      <c r="A109" s="4">
        <v>34</v>
      </c>
      <c r="B109" s="4" t="s">
        <v>236</v>
      </c>
      <c r="C109" s="4">
        <v>0.04</v>
      </c>
      <c r="D109" s="5">
        <f>C109/0.36</f>
        <v>0.11111111111111112</v>
      </c>
      <c r="E109" s="5">
        <v>2.8999999999999998E-3</v>
      </c>
      <c r="F109" s="1">
        <f>E109/3%</f>
        <v>9.6666666666666665E-2</v>
      </c>
      <c r="G109" s="1">
        <v>-6.8285247338348005E-5</v>
      </c>
      <c r="H109" s="5">
        <f>(G109+30.85%)/(9.73%+30.85%)-50%</f>
        <v>0.26005843950877683</v>
      </c>
      <c r="I109">
        <f>1+1/3*H109-1/3*F109-1/3*D109</f>
        <v>1.0174268872436665</v>
      </c>
      <c r="J109" s="7">
        <f>(I109-0.522467736)/(1.126089682-0.522467736)</f>
        <v>0.81998203432395833</v>
      </c>
      <c r="K109">
        <f>J109*100</f>
        <v>81.998203432395826</v>
      </c>
      <c r="L109" s="4" t="s">
        <v>237</v>
      </c>
      <c r="M109" s="4">
        <v>19.175000000000001</v>
      </c>
      <c r="N109" s="4">
        <v>50.038888999999998</v>
      </c>
      <c r="O109" s="8" t="s">
        <v>130</v>
      </c>
      <c r="P109">
        <f>1-0.2631*D109-0.5754*F109+0.1615*H109</f>
        <v>0.95714410464733413</v>
      </c>
      <c r="Q109">
        <f>(P109-0.33215784)/(1.049802-0.33215784)</f>
        <v>0.87088601772685537</v>
      </c>
      <c r="R109">
        <v>0.87088601772685537</v>
      </c>
      <c r="S109">
        <f>R109*100</f>
        <v>87.088601772685536</v>
      </c>
    </row>
    <row r="110" spans="1:19" x14ac:dyDescent="0.25">
      <c r="A110" s="4">
        <v>681</v>
      </c>
      <c r="B110" s="4" t="s">
        <v>118</v>
      </c>
      <c r="C110" s="4">
        <v>0.04</v>
      </c>
      <c r="D110" s="5">
        <f>C110/0.36</f>
        <v>0.11111111111111112</v>
      </c>
      <c r="E110" s="5">
        <v>3.0000000000000001E-3</v>
      </c>
      <c r="F110" s="1">
        <f>E110/3%</f>
        <v>0.1</v>
      </c>
      <c r="G110" s="1">
        <v>7.50340657419841E-3</v>
      </c>
      <c r="H110" s="5">
        <f>(G110+30.85%)/(9.73%+30.85%)-50%</f>
        <v>0.27871711822128731</v>
      </c>
      <c r="I110">
        <f>1+1/3*H110-1/3*F110-1/3*D110</f>
        <v>1.0225353357033919</v>
      </c>
      <c r="J110" s="7">
        <f>(I110-0.522467736)/(1.126089682-0.522467736)</f>
        <v>0.82844502758253258</v>
      </c>
      <c r="K110">
        <f>J110*100</f>
        <v>82.844502758253256</v>
      </c>
      <c r="L110" s="4" t="s">
        <v>117</v>
      </c>
      <c r="M110" s="4">
        <v>100.56056</v>
      </c>
      <c r="N110" s="4">
        <v>14.34778</v>
      </c>
      <c r="O110" s="8" t="s">
        <v>65</v>
      </c>
      <c r="P110">
        <f>1-0.2631*D110-0.5754*F110+0.1615*H110</f>
        <v>0.9582394812594045</v>
      </c>
      <c r="Q110">
        <f>(P110-0.33215784)/(1.049802-0.33215784)</f>
        <v>0.87241236835175351</v>
      </c>
      <c r="R110">
        <v>0.87241236835175351</v>
      </c>
      <c r="S110">
        <f>R110*100</f>
        <v>87.241236835175357</v>
      </c>
    </row>
    <row r="111" spans="1:19" x14ac:dyDescent="0.25">
      <c r="A111" s="4">
        <v>1420</v>
      </c>
      <c r="B111" s="4" t="s">
        <v>266</v>
      </c>
      <c r="C111" s="4">
        <v>0.08</v>
      </c>
      <c r="D111" s="5">
        <f>C111/0.36</f>
        <v>0.22222222222222224</v>
      </c>
      <c r="E111" s="5">
        <v>1.2424529289992701E-3</v>
      </c>
      <c r="F111" s="1">
        <f>E111/3%</f>
        <v>4.1415097633309007E-2</v>
      </c>
      <c r="G111" s="1">
        <v>0</v>
      </c>
      <c r="H111" s="5">
        <f>(G111+30.85%)/(9.73%+30.85%)-50%</f>
        <v>0.26022671266633812</v>
      </c>
      <c r="I111">
        <f>1+1/3*H111-1/3*F111-1/3*D111</f>
        <v>0.99886313093693568</v>
      </c>
      <c r="J111" s="7">
        <f>(I111-0.522467736)/(1.126089682-0.522467736)</f>
        <v>0.78922808902798869</v>
      </c>
      <c r="K111">
        <f>J111*100</f>
        <v>78.922808902798863</v>
      </c>
      <c r="L111" s="4" t="s">
        <v>267</v>
      </c>
      <c r="M111" s="4">
        <v>6.746111</v>
      </c>
      <c r="N111" s="4">
        <v>46.491943999999997</v>
      </c>
      <c r="O111" s="8" t="s">
        <v>130</v>
      </c>
      <c r="P111">
        <f>1-0.2631*D111-0.5754*F111+0.1615*H111</f>
        <v>0.95972970025074089</v>
      </c>
      <c r="Q111">
        <f>(P111-0.33215784)/(1.049802-0.33215784)</f>
        <v>0.87448891139968465</v>
      </c>
      <c r="R111">
        <v>0.87448891139968465</v>
      </c>
      <c r="S111">
        <f>R111*100</f>
        <v>87.448891139968467</v>
      </c>
    </row>
    <row r="112" spans="1:19" x14ac:dyDescent="0.25">
      <c r="A112" s="4">
        <v>917</v>
      </c>
      <c r="B112" s="4" t="s">
        <v>99</v>
      </c>
      <c r="C112" s="4">
        <v>0.12</v>
      </c>
      <c r="D112" s="5">
        <f>C112/0.36</f>
        <v>0.33333333333333331</v>
      </c>
      <c r="E112" s="5">
        <v>0</v>
      </c>
      <c r="F112" s="1">
        <f>E112/3%</f>
        <v>0</v>
      </c>
      <c r="G112" s="1">
        <v>1.4868517682450301E-2</v>
      </c>
      <c r="H112" s="5">
        <f>(G112+30.85%)/(9.73%+30.85%)-50%</f>
        <v>0.29686672666941916</v>
      </c>
      <c r="I112">
        <f>1+1/3*H112-1/3*F112-1/3*D112</f>
        <v>0.98784446444536189</v>
      </c>
      <c r="J112" s="7">
        <f>(I112-0.522467736)/(1.126089682-0.522467736)</f>
        <v>0.77097383806082154</v>
      </c>
      <c r="K112">
        <f>J112*100</f>
        <v>77.097383806082149</v>
      </c>
      <c r="L112" s="4" t="s">
        <v>96</v>
      </c>
      <c r="M112" s="4">
        <v>132.453611</v>
      </c>
      <c r="N112" s="4">
        <v>34.395555999999999</v>
      </c>
      <c r="O112" s="8" t="s">
        <v>65</v>
      </c>
      <c r="P112">
        <f>1-0.2631*D112-0.5754*F112+0.1615*H112</f>
        <v>0.96024397635711123</v>
      </c>
      <c r="Q112">
        <f>(P112-0.33215784)/(1.049802-0.33215784)</f>
        <v>0.87520552854092959</v>
      </c>
      <c r="R112">
        <v>0.87520552854092959</v>
      </c>
      <c r="S112">
        <f>R112*100</f>
        <v>87.520552854092955</v>
      </c>
    </row>
    <row r="113" spans="1:19" x14ac:dyDescent="0.25">
      <c r="A113" s="4">
        <v>204</v>
      </c>
      <c r="B113" s="4" t="s">
        <v>44</v>
      </c>
      <c r="C113" s="4">
        <v>0.04</v>
      </c>
      <c r="D113" s="5">
        <f>C113/0.36</f>
        <v>0.11111111111111112</v>
      </c>
      <c r="E113" s="5">
        <v>2.5999999999999999E-3</v>
      </c>
      <c r="F113" s="1">
        <f>E113/3%</f>
        <v>8.666666666666667E-2</v>
      </c>
      <c r="G113" s="1">
        <v>-2.5544914044560901E-5</v>
      </c>
      <c r="H113" s="5">
        <f>(G113+30.85%)/(9.73%+30.85%)-50%</f>
        <v>0.26016376314922485</v>
      </c>
      <c r="I113">
        <f>1+1/3*H113-1/3*F113-1/3*D113</f>
        <v>1.0207953284571489</v>
      </c>
      <c r="J113" s="7">
        <f>(I113-0.522467736)/(1.126089682-0.522467736)</f>
        <v>0.8255624166076112</v>
      </c>
      <c r="K113">
        <f>J113*100</f>
        <v>82.556241660761117</v>
      </c>
      <c r="L113" s="4" t="s">
        <v>42</v>
      </c>
      <c r="M113" s="4">
        <v>12.484999999999999</v>
      </c>
      <c r="N113" s="4">
        <v>32.805280000000003</v>
      </c>
      <c r="O113" s="8" t="s">
        <v>27</v>
      </c>
      <c r="P113">
        <f>1-0.2631*D113-0.5754*F113+0.1615*H113</f>
        <v>0.96291511441526645</v>
      </c>
      <c r="Q113">
        <f>(P113-0.33215784)/(1.049802-0.33215784)</f>
        <v>0.8789276211977628</v>
      </c>
      <c r="R113">
        <v>0.8789276211977628</v>
      </c>
      <c r="S113">
        <f>R113*100</f>
        <v>87.892762119776279</v>
      </c>
    </row>
    <row r="114" spans="1:19" x14ac:dyDescent="0.25">
      <c r="A114" s="4">
        <v>595</v>
      </c>
      <c r="B114" s="4" t="s">
        <v>200</v>
      </c>
      <c r="C114" s="4">
        <v>0.08</v>
      </c>
      <c r="D114" s="5">
        <f>C114/0.36</f>
        <v>0.22222222222222224</v>
      </c>
      <c r="E114" s="5">
        <v>1E-3</v>
      </c>
      <c r="F114" s="1">
        <f>E114/3%</f>
        <v>3.3333333333333333E-2</v>
      </c>
      <c r="G114" s="1">
        <v>1.31393755959699E-7</v>
      </c>
      <c r="H114" s="5">
        <f>(G114+30.85%)/(9.73%+30.85%)-50%</f>
        <v>0.26022703645578116</v>
      </c>
      <c r="I114">
        <f>1+1/3*H114-1/3*F114-1/3*D114</f>
        <v>1.0015571603000755</v>
      </c>
      <c r="J114" s="7">
        <f>(I114-0.522467736)/(1.126089682-0.522467736)</f>
        <v>0.793691196078672</v>
      </c>
      <c r="K114">
        <f>J114*100</f>
        <v>79.369119607867205</v>
      </c>
      <c r="L114" s="4" t="s">
        <v>194</v>
      </c>
      <c r="M114" s="4">
        <v>22.366669999999999</v>
      </c>
      <c r="N114" s="4">
        <v>37.080559999999998</v>
      </c>
      <c r="O114" s="8" t="s">
        <v>130</v>
      </c>
      <c r="P114">
        <f>1-0.2631*D114-0.5754*F114+0.1615*H114</f>
        <v>0.96437999972094202</v>
      </c>
      <c r="Q114">
        <f>(P114-0.33215784)/(1.049802-0.33215784)</f>
        <v>0.8809688630657041</v>
      </c>
      <c r="R114">
        <v>0.8809688630657041</v>
      </c>
      <c r="S114">
        <f>R114*100</f>
        <v>88.096886306570411</v>
      </c>
    </row>
    <row r="115" spans="1:19" x14ac:dyDescent="0.25">
      <c r="A115" s="4">
        <v>1433</v>
      </c>
      <c r="B115" s="4" t="s">
        <v>175</v>
      </c>
      <c r="C115" s="4">
        <v>0.04</v>
      </c>
      <c r="D115" s="5">
        <f>C115/0.36</f>
        <v>0.11111111111111112</v>
      </c>
      <c r="E115" s="5">
        <v>8.9999999999999998E-4</v>
      </c>
      <c r="F115" s="1">
        <f>E115/3%</f>
        <v>0.03</v>
      </c>
      <c r="G115" s="1">
        <v>-7.7294214469748698E-2</v>
      </c>
      <c r="H115" s="5">
        <f>(G115+30.85%)/(9.73%+30.85%)-50%</f>
        <v>6.975304467780008E-2</v>
      </c>
      <c r="I115">
        <f>1+1/3*H115-1/3*F115-1/3*D115</f>
        <v>0.97621397785556296</v>
      </c>
      <c r="J115" s="7">
        <f>(I115-0.522467736)/(1.126089682-0.522467736)</f>
        <v>0.75170600549298627</v>
      </c>
      <c r="K115">
        <f>J115*100</f>
        <v>75.170600549298626</v>
      </c>
      <c r="L115" s="4" t="s">
        <v>173</v>
      </c>
      <c r="M115" s="4">
        <v>-0.57222200000000001</v>
      </c>
      <c r="N115" s="4">
        <v>44.838889000000002</v>
      </c>
      <c r="O115" s="8" t="s">
        <v>130</v>
      </c>
      <c r="P115">
        <f>1-0.2631*D115-0.5754*F115+0.1615*H115</f>
        <v>0.96476978338213137</v>
      </c>
      <c r="Q115">
        <f>(P115-0.33215784)/(1.049802-0.33215784)</f>
        <v>0.88151200642687799</v>
      </c>
      <c r="R115">
        <v>0.88151200642687799</v>
      </c>
      <c r="S115">
        <f>R115*100</f>
        <v>88.151200642687797</v>
      </c>
    </row>
    <row r="116" spans="1:19" x14ac:dyDescent="0.25">
      <c r="A116" s="4">
        <v>966</v>
      </c>
      <c r="B116" s="4" t="s">
        <v>233</v>
      </c>
      <c r="C116" s="4">
        <v>0.04</v>
      </c>
      <c r="D116" s="5">
        <f>C116/0.36</f>
        <v>0.11111111111111112</v>
      </c>
      <c r="E116" s="5">
        <v>2.3800000000000002E-3</v>
      </c>
      <c r="F116" s="1">
        <f>E116/3%</f>
        <v>7.9333333333333339E-2</v>
      </c>
      <c r="G116" s="1">
        <v>1.0205866582578E-3</v>
      </c>
      <c r="H116" s="5">
        <f>(G116+30.85%)/(9.73%+30.85%)-50%</f>
        <v>0.26274171182419381</v>
      </c>
      <c r="I116">
        <f>1+1/3*H116-1/3*F116-1/3*D116</f>
        <v>1.0240990891265831</v>
      </c>
      <c r="J116" s="7">
        <f>(I116-0.522467736)/(1.126089682-0.522467736)</f>
        <v>0.83103564482823356</v>
      </c>
      <c r="K116">
        <f>J116*100</f>
        <v>83.103564482823359</v>
      </c>
      <c r="L116" s="4" t="s">
        <v>229</v>
      </c>
      <c r="M116" s="4">
        <v>4.6494439999999999</v>
      </c>
      <c r="N116" s="4">
        <v>51.8825</v>
      </c>
      <c r="O116" s="8" t="s">
        <v>130</v>
      </c>
      <c r="P116">
        <f>1-0.2631*D116-0.5754*F116+0.1615*H116</f>
        <v>0.96755105312627399</v>
      </c>
      <c r="Q116">
        <f>(P116-0.33215784)/(1.049802-0.33215784)</f>
        <v>0.8853875618889927</v>
      </c>
      <c r="R116">
        <v>0.8853875618889927</v>
      </c>
      <c r="S116">
        <f>R116*100</f>
        <v>88.538756188899271</v>
      </c>
    </row>
    <row r="117" spans="1:19" x14ac:dyDescent="0.25">
      <c r="A117" s="4">
        <v>467</v>
      </c>
      <c r="B117" s="4" t="s">
        <v>202</v>
      </c>
      <c r="C117" s="4">
        <v>0.12</v>
      </c>
      <c r="D117" s="5">
        <f>C117/0.36</f>
        <v>0.33333333333333331</v>
      </c>
      <c r="E117" s="5">
        <v>0</v>
      </c>
      <c r="F117" s="1">
        <f>E117/3%</f>
        <v>0</v>
      </c>
      <c r="G117" s="1">
        <v>4.6330965210871197E-2</v>
      </c>
      <c r="H117" s="5">
        <f>(G117+30.85%)/(9.73%+30.85%)-50%</f>
        <v>0.37439863285084085</v>
      </c>
      <c r="I117">
        <f>1+1/3*H117-1/3*F117-1/3*D117</f>
        <v>1.0136884331725025</v>
      </c>
      <c r="J117" s="7">
        <f>(I117-0.522467736)/(1.126089682-0.522467736)</f>
        <v>0.81378866429170971</v>
      </c>
      <c r="K117">
        <f>J117*100</f>
        <v>81.378866429170969</v>
      </c>
      <c r="L117" s="4" t="s">
        <v>194</v>
      </c>
      <c r="M117" s="4">
        <v>23.726179999999999</v>
      </c>
      <c r="N117" s="4">
        <v>37.970869999999998</v>
      </c>
      <c r="O117" s="8" t="s">
        <v>130</v>
      </c>
      <c r="P117">
        <f>1-0.2631*D117-0.5754*F117+0.1615*H117</f>
        <v>0.97276537920541084</v>
      </c>
      <c r="Q117">
        <f>(P117-0.33215784)/(1.049802-0.33215784)</f>
        <v>0.89265345544707153</v>
      </c>
      <c r="R117">
        <v>0.89265345544707153</v>
      </c>
      <c r="S117">
        <f>R117*100</f>
        <v>89.265345544707159</v>
      </c>
    </row>
    <row r="118" spans="1:19" x14ac:dyDescent="0.25">
      <c r="A118" s="4">
        <v>49</v>
      </c>
      <c r="B118" s="4" t="s">
        <v>144</v>
      </c>
      <c r="C118" s="4">
        <v>0.04</v>
      </c>
      <c r="D118" s="5">
        <f>C118/0.36</f>
        <v>0.11111111111111112</v>
      </c>
      <c r="E118" s="5">
        <v>2.0369878571791802E-3</v>
      </c>
      <c r="F118" s="1">
        <f>E118/3%</f>
        <v>6.7899595239306013E-2</v>
      </c>
      <c r="G118" s="1">
        <v>-2.6453893166965599E-9</v>
      </c>
      <c r="H118" s="5">
        <f>(G118+30.85%)/(9.73%+30.85%)-50%</f>
        <v>0.26022670614738963</v>
      </c>
      <c r="I118">
        <f>1+1/3*H118-1/3*F118-1/3*D118</f>
        <v>1.0270719999323241</v>
      </c>
      <c r="J118" s="7">
        <f>(I118-0.522467736)/(1.126089682-0.522467736)</f>
        <v>0.83596076530379193</v>
      </c>
      <c r="K118">
        <f>J118*100</f>
        <v>83.596076530379193</v>
      </c>
      <c r="L118" s="4" t="s">
        <v>141</v>
      </c>
      <c r="M118" s="4">
        <v>25.987893</v>
      </c>
      <c r="N118" s="4">
        <v>43.694858000000004</v>
      </c>
      <c r="O118" s="8" t="s">
        <v>130</v>
      </c>
      <c r="P118">
        <f>1-0.2631*D118-0.5754*F118+0.1615*H118</f>
        <v>0.97372385260877337</v>
      </c>
      <c r="Q118">
        <f>(P118-0.33215784)/(1.049802-0.33215784)</f>
        <v>0.89398903853516143</v>
      </c>
      <c r="R118">
        <v>0.89398903853516143</v>
      </c>
      <c r="S118">
        <f>R118*100</f>
        <v>89.398903853516146</v>
      </c>
    </row>
    <row r="119" spans="1:19" x14ac:dyDescent="0.25">
      <c r="A119" s="4">
        <v>1848</v>
      </c>
      <c r="B119" s="4" t="s">
        <v>176</v>
      </c>
      <c r="C119" s="4">
        <v>0.08</v>
      </c>
      <c r="D119" s="5">
        <f>C119/0.36</f>
        <v>0.22222222222222224</v>
      </c>
      <c r="E119" s="5">
        <v>4.8973779632680296E-4</v>
      </c>
      <c r="F119" s="1">
        <f>E119/3%</f>
        <v>1.6324593210893433E-2</v>
      </c>
      <c r="G119" s="1">
        <v>0</v>
      </c>
      <c r="H119" s="5">
        <f>(G119+30.85%)/(9.73%+30.85%)-50%</f>
        <v>0.26022671266633812</v>
      </c>
      <c r="I119">
        <f>1+1/3*H119-1/3*F119-1/3*D119</f>
        <v>1.0072266324110744</v>
      </c>
      <c r="J119" s="7">
        <f>(I119-0.522467736)/(1.126089682-0.522467736)</f>
        <v>0.80308361818752427</v>
      </c>
      <c r="K119">
        <f>J119*100</f>
        <v>80.308361818752431</v>
      </c>
      <c r="L119" s="4" t="s">
        <v>173</v>
      </c>
      <c r="M119" s="4">
        <v>3.4730560000000001</v>
      </c>
      <c r="N119" s="4">
        <v>44.220278</v>
      </c>
      <c r="O119" s="8" t="s">
        <v>130</v>
      </c>
      <c r="P119">
        <f>1-0.2631*D119-0.5754*F119+0.1615*H119</f>
        <v>0.97416677649539885</v>
      </c>
      <c r="Q119">
        <f>(P119-0.33215784)/(1.049802-0.33215784)</f>
        <v>0.89460623005055739</v>
      </c>
      <c r="R119">
        <v>0.89460623005055739</v>
      </c>
      <c r="S119">
        <f>R119*100</f>
        <v>89.460623005055737</v>
      </c>
    </row>
    <row r="120" spans="1:19" x14ac:dyDescent="0.25">
      <c r="A120" s="4">
        <v>715</v>
      </c>
      <c r="B120" s="4" t="s">
        <v>123</v>
      </c>
      <c r="C120" s="4">
        <v>0.08</v>
      </c>
      <c r="D120" s="5">
        <f>C120/0.36</f>
        <v>0.22222222222222224</v>
      </c>
      <c r="E120" s="5">
        <v>5.0000000000000001E-4</v>
      </c>
      <c r="F120" s="1">
        <f>E120/3%</f>
        <v>1.6666666666666666E-2</v>
      </c>
      <c r="G120" s="1">
        <v>6.2979368167757996E-4</v>
      </c>
      <c r="H120" s="5">
        <f>(G120+30.85%)/(9.73%+30.85%)-50%</f>
        <v>0.26177869315346869</v>
      </c>
      <c r="I120">
        <f>1+1/3*H120-1/3*F120-1/3*D120</f>
        <v>1.0076299347548598</v>
      </c>
      <c r="J120" s="7">
        <f>(I120-0.522467736)/(1.126089682-0.522467736)</f>
        <v>0.80375175549839917</v>
      </c>
      <c r="K120">
        <f>J120*100</f>
        <v>80.375175549839923</v>
      </c>
      <c r="L120" s="4" t="s">
        <v>122</v>
      </c>
      <c r="M120" s="4">
        <v>67</v>
      </c>
      <c r="N120" s="4">
        <v>39.668610000000001</v>
      </c>
      <c r="O120" s="8" t="s">
        <v>65</v>
      </c>
      <c r="P120">
        <f>1-0.2631*D120-0.5754*F120+0.1615*H120</f>
        <v>0.97422059227761859</v>
      </c>
      <c r="Q120">
        <f>(P120-0.33215784)/(1.049802-0.33215784)</f>
        <v>0.89468121955819813</v>
      </c>
      <c r="R120">
        <v>0.89468121955819846</v>
      </c>
      <c r="S120">
        <f>R120*100</f>
        <v>89.468121955819839</v>
      </c>
    </row>
    <row r="121" spans="1:19" x14ac:dyDescent="0.25">
      <c r="A121" s="4">
        <v>690</v>
      </c>
      <c r="B121" s="4" t="s">
        <v>170</v>
      </c>
      <c r="C121" s="4">
        <v>0.04</v>
      </c>
      <c r="D121" s="5">
        <f>C121/0.36</f>
        <v>0.11111111111111112</v>
      </c>
      <c r="E121" s="5">
        <v>6.1752288620259895E-4</v>
      </c>
      <c r="F121" s="1">
        <f>E121/3%</f>
        <v>2.0584096206753298E-2</v>
      </c>
      <c r="G121" s="1">
        <v>-6.5360014621197504E-2</v>
      </c>
      <c r="H121" s="5">
        <f>(G121+30.85%)/(9.73%+30.85%)-50%</f>
        <v>9.9162112811243208E-2</v>
      </c>
      <c r="I121">
        <f>1+1/3*H121-1/3*F121-1/3*D121</f>
        <v>0.9891556351644597</v>
      </c>
      <c r="J121" s="7">
        <f>(I121-0.522467736)/(1.126089682-0.522467736)</f>
        <v>0.77314601010954587</v>
      </c>
      <c r="K121">
        <f>J121*100</f>
        <v>77.31460101095459</v>
      </c>
      <c r="L121" s="4" t="s">
        <v>171</v>
      </c>
      <c r="M121" s="4">
        <v>24.987220000000001</v>
      </c>
      <c r="N121" s="4">
        <v>60.147219999999997</v>
      </c>
      <c r="O121" s="8" t="s">
        <v>130</v>
      </c>
      <c r="P121">
        <f>1-0.2631*D121-0.5754*F121+0.1615*H121</f>
        <v>0.97493725892831651</v>
      </c>
      <c r="Q121">
        <f>(P121-0.33215784)/(1.049802-0.33215784)</f>
        <v>0.89567985744957024</v>
      </c>
      <c r="R121">
        <v>0.89567985744957024</v>
      </c>
      <c r="S121">
        <f>R121*100</f>
        <v>89.567985744957028</v>
      </c>
    </row>
    <row r="122" spans="1:19" x14ac:dyDescent="0.25">
      <c r="A122" s="4">
        <v>1997</v>
      </c>
      <c r="B122" s="4" t="s">
        <v>303</v>
      </c>
      <c r="C122" s="4">
        <v>0.08</v>
      </c>
      <c r="D122" s="5">
        <f>C122/0.36</f>
        <v>0.22222222222222224</v>
      </c>
      <c r="E122" s="5">
        <v>3.8366599500589901E-4</v>
      </c>
      <c r="F122" s="1">
        <f>E122/3%</f>
        <v>1.2788866500196634E-2</v>
      </c>
      <c r="G122" s="1">
        <v>-6.3387433026686004E-8</v>
      </c>
      <c r="H122" s="5">
        <f>(G122+30.85%)/(9.73%+30.85%)-50%</f>
        <v>0.2602265564627082</v>
      </c>
      <c r="I122">
        <f>1+1/3*H122-1/3*F122-1/3*D122</f>
        <v>1.0084051559134299</v>
      </c>
      <c r="J122" s="7">
        <f>(I122-0.522467736)/(1.126089682-0.522467736)</f>
        <v>0.8050360380923427</v>
      </c>
      <c r="K122">
        <f>J122*100</f>
        <v>80.503603809234264</v>
      </c>
      <c r="L122" s="4" t="s">
        <v>304</v>
      </c>
      <c r="M122" s="4">
        <v>-83.502538999999999</v>
      </c>
      <c r="N122" s="4">
        <v>8.9384530000000009</v>
      </c>
      <c r="O122" s="8" t="s">
        <v>291</v>
      </c>
      <c r="P122">
        <f>1-0.2631*D122-0.5754*F122+0.1615*H122</f>
        <v>0.97620120841784752</v>
      </c>
      <c r="Q122">
        <f>(P122-0.33215784)/(1.049802-0.33215784)</f>
        <v>0.89744110565582758</v>
      </c>
      <c r="R122">
        <v>0.8974411056558278</v>
      </c>
      <c r="S122">
        <f>R122*100</f>
        <v>89.744110565582787</v>
      </c>
    </row>
    <row r="123" spans="1:19" x14ac:dyDescent="0.25">
      <c r="A123" s="4">
        <v>1984</v>
      </c>
      <c r="B123" s="4" t="s">
        <v>232</v>
      </c>
      <c r="C123" s="4">
        <v>0.08</v>
      </c>
      <c r="D123" s="5">
        <f>C123/0.36</f>
        <v>0.22222222222222224</v>
      </c>
      <c r="E123" s="5">
        <v>0</v>
      </c>
      <c r="F123" s="1">
        <f>E123/3%</f>
        <v>0</v>
      </c>
      <c r="G123" s="1">
        <v>-1.1420208480907299E-2</v>
      </c>
      <c r="H123" s="5">
        <f>(G123+30.85%)/(9.73%+30.85%)-50%</f>
        <v>0.23208425707021363</v>
      </c>
      <c r="I123">
        <f>1+1/3*H123-1/3*F123-1/3*D123</f>
        <v>1.0032873449493307</v>
      </c>
      <c r="J123" s="7">
        <f>(I123-0.522467736)/(1.126089682-0.522467736)</f>
        <v>0.79655753429039633</v>
      </c>
      <c r="K123">
        <f>J123*100</f>
        <v>79.655753429039635</v>
      </c>
      <c r="L123" s="4" t="s">
        <v>229</v>
      </c>
      <c r="M123" s="4">
        <v>4.4325000000000001</v>
      </c>
      <c r="N123" s="4">
        <v>51.924444000000001</v>
      </c>
      <c r="O123" s="8" t="s">
        <v>130</v>
      </c>
      <c r="P123">
        <f>1-0.2631*D123-0.5754*F123+0.1615*H123</f>
        <v>0.97901494085017282</v>
      </c>
      <c r="Q123">
        <f>(P123-0.33215784)/(1.049802-0.33215784)</f>
        <v>0.90136189619403162</v>
      </c>
      <c r="R123">
        <v>0.90136189619403195</v>
      </c>
      <c r="S123">
        <f>R123*100</f>
        <v>90.136189619403197</v>
      </c>
    </row>
    <row r="124" spans="1:19" x14ac:dyDescent="0.25">
      <c r="A124" s="4">
        <v>913</v>
      </c>
      <c r="B124" s="4" t="s">
        <v>131</v>
      </c>
      <c r="C124" s="4">
        <v>0.08</v>
      </c>
      <c r="D124" s="5">
        <f>C124/0.36</f>
        <v>0.22222222222222224</v>
      </c>
      <c r="E124" s="5">
        <v>2.2555904661763801E-4</v>
      </c>
      <c r="F124" s="1">
        <f>E124/3%</f>
        <v>7.5186348872546011E-3</v>
      </c>
      <c r="G124" s="1">
        <v>-8.2583537550638193E-6</v>
      </c>
      <c r="H124" s="5">
        <f>(G124+30.85%)/(9.73%+30.85%)-50%</f>
        <v>0.26020636186851887</v>
      </c>
      <c r="I124">
        <f>1+1/3*H124-1/3*F124-1/3*D124</f>
        <v>1.0101551682530139</v>
      </c>
      <c r="J124" s="7">
        <f>(I124-0.522467736)/(1.126089682-0.522467736)</f>
        <v>0.80793522416597818</v>
      </c>
      <c r="K124">
        <f>J124*100</f>
        <v>80.793522416597824</v>
      </c>
      <c r="L124" s="4" t="s">
        <v>132</v>
      </c>
      <c r="M124" s="4">
        <v>16.722722000000001</v>
      </c>
      <c r="N124" s="4">
        <v>47.719278000000003</v>
      </c>
      <c r="O124" s="8" t="s">
        <v>130</v>
      </c>
      <c r="P124">
        <f>1-0.2631*D124-0.5754*F124+0.1615*H124</f>
        <v>0.97923043826097289</v>
      </c>
      <c r="Q124">
        <f>(P124-0.33215784)/(1.049802-0.33215784)</f>
        <v>0.90166218068432824</v>
      </c>
      <c r="R124">
        <v>0.90166218068432857</v>
      </c>
      <c r="S124">
        <f>R124*100</f>
        <v>90.166218068432855</v>
      </c>
    </row>
    <row r="125" spans="1:19" x14ac:dyDescent="0.25">
      <c r="A125" s="4">
        <v>1630</v>
      </c>
      <c r="B125" s="4" t="s">
        <v>242</v>
      </c>
      <c r="C125" s="4">
        <v>0.04</v>
      </c>
      <c r="D125" s="5">
        <f>C125/0.36</f>
        <v>0.11111111111111112</v>
      </c>
      <c r="E125" s="5">
        <v>0</v>
      </c>
      <c r="F125" s="1">
        <f>E125/3%</f>
        <v>0</v>
      </c>
      <c r="G125" s="1">
        <v>-7.9562055960499298E-2</v>
      </c>
      <c r="H125" s="5">
        <f>(G125+30.85%)/(9.73%+30.85%)-50%</f>
        <v>6.4164475208232319E-2</v>
      </c>
      <c r="I125">
        <f>1+1/3*H125-1/3*F125-1/3*D125</f>
        <v>0.98435112136570724</v>
      </c>
      <c r="J125" s="7">
        <f>(I125-0.522467736)/(1.126089682-0.522467736)</f>
        <v>0.76518653509279022</v>
      </c>
      <c r="K125">
        <f>J125*100</f>
        <v>76.518653509279019</v>
      </c>
      <c r="L125" s="4" t="s">
        <v>243</v>
      </c>
      <c r="M125" s="4">
        <v>-9.2158300000000004</v>
      </c>
      <c r="N125" s="4">
        <v>38.691940000000002</v>
      </c>
      <c r="O125" s="8" t="s">
        <v>130</v>
      </c>
      <c r="P125">
        <f>1-0.2631*D125-0.5754*F125+0.1615*H125</f>
        <v>0.98112922941279623</v>
      </c>
      <c r="Q125">
        <f>(P125-0.33215784)/(1.049802-0.33215784)</f>
        <v>0.90430804789492936</v>
      </c>
      <c r="R125">
        <v>0.90430804789492936</v>
      </c>
      <c r="S125">
        <f>R125*100</f>
        <v>90.430804789492939</v>
      </c>
    </row>
    <row r="126" spans="1:19" x14ac:dyDescent="0.25">
      <c r="A126" s="4">
        <v>1358</v>
      </c>
      <c r="B126" s="4" t="s">
        <v>177</v>
      </c>
      <c r="C126" s="4">
        <v>0.04</v>
      </c>
      <c r="D126" s="5">
        <f>C126/0.36</f>
        <v>0.11111111111111112</v>
      </c>
      <c r="E126" s="5">
        <v>1E-3</v>
      </c>
      <c r="F126" s="1">
        <f>E126/3%</f>
        <v>3.3333333333333333E-2</v>
      </c>
      <c r="G126" s="1">
        <v>-3.06176143234922E-2</v>
      </c>
      <c r="H126" s="5">
        <f>(G126+30.85%)/(9.73%+30.85%)-50%</f>
        <v>0.18477670201209417</v>
      </c>
      <c r="I126">
        <f>1+1/3*H126-1/3*F126-1/3*D126</f>
        <v>1.0134440858558833</v>
      </c>
      <c r="J126" s="7">
        <f>(I126-0.522467736)/(1.126089682-0.522467736)</f>
        <v>0.81338386238177529</v>
      </c>
      <c r="K126">
        <f>J126*100</f>
        <v>81.338386238177534</v>
      </c>
      <c r="L126" s="4" t="s">
        <v>173</v>
      </c>
      <c r="M126" s="4">
        <v>0.1075</v>
      </c>
      <c r="N126" s="4">
        <v>49.492780000000003</v>
      </c>
      <c r="O126" s="8" t="s">
        <v>130</v>
      </c>
      <c r="P126">
        <f>1-0.2631*D126-0.5754*F126+0.1615*H126</f>
        <v>0.98142810404161995</v>
      </c>
      <c r="Q126">
        <f>(P126-0.33215784)/(1.049802-0.33215784)</f>
        <v>0.90472451422390177</v>
      </c>
      <c r="R126">
        <v>0.90472451422390177</v>
      </c>
      <c r="S126">
        <f>R126*100</f>
        <v>90.472451422390179</v>
      </c>
    </row>
    <row r="127" spans="1:19" x14ac:dyDescent="0.25">
      <c r="A127" s="4">
        <v>2125</v>
      </c>
      <c r="B127" s="4" t="s">
        <v>284</v>
      </c>
      <c r="C127" s="4">
        <v>0.08</v>
      </c>
      <c r="D127" s="5">
        <f>C127/0.36</f>
        <v>0.22222222222222224</v>
      </c>
      <c r="E127" s="5">
        <v>1E-4</v>
      </c>
      <c r="F127" s="1">
        <f>E127/3%</f>
        <v>3.3333333333333335E-3</v>
      </c>
      <c r="G127" s="1">
        <v>-1.38729754872333E-6</v>
      </c>
      <c r="H127" s="5">
        <f>(G127+30.85%)/(9.73%+30.85%)-50%</f>
        <v>0.26022329399322641</v>
      </c>
      <c r="I127">
        <f>1+1/3*H127-1/3*F127-1/3*D127</f>
        <v>1.0115559128125571</v>
      </c>
      <c r="J127" s="7">
        <f>(I127-0.522467736)/(1.126089682-0.522467736)</f>
        <v>0.81025579015736637</v>
      </c>
      <c r="K127">
        <f>J127*100</f>
        <v>81.025579015736639</v>
      </c>
      <c r="L127" s="4" t="s">
        <v>276</v>
      </c>
      <c r="M127" s="4">
        <v>-3.1886670000000001</v>
      </c>
      <c r="N127" s="4">
        <v>58.996056000000003</v>
      </c>
      <c r="O127" s="8" t="s">
        <v>130</v>
      </c>
      <c r="P127">
        <f>1-0.2631*D127-0.5754*F127+0.1615*H127</f>
        <v>0.98164139531323946</v>
      </c>
      <c r="Q127">
        <f>(P127-0.33215784)/(1.049802-0.33215784)</f>
        <v>0.90502172457341468</v>
      </c>
      <c r="R127">
        <v>0.90502172457341468</v>
      </c>
      <c r="S127">
        <f>R127*100</f>
        <v>90.502172457341473</v>
      </c>
    </row>
    <row r="128" spans="1:19" x14ac:dyDescent="0.25">
      <c r="A128" s="4">
        <v>1154</v>
      </c>
      <c r="B128" s="4" t="s">
        <v>214</v>
      </c>
      <c r="C128" s="4">
        <v>0.08</v>
      </c>
      <c r="D128" s="5">
        <f>C128/0.36</f>
        <v>0.22222222222222224</v>
      </c>
      <c r="E128" s="5">
        <v>6.2883986442009105E-5</v>
      </c>
      <c r="F128" s="1">
        <f>E128/3%</f>
        <v>2.0961328814003036E-3</v>
      </c>
      <c r="G128" s="1">
        <v>1.34382890700157E-4</v>
      </c>
      <c r="H128" s="5">
        <f>(G128+30.85%)/(9.73%+30.85%)-50%</f>
        <v>0.26055786813873871</v>
      </c>
      <c r="I128">
        <f>1+1/3*H128-1/3*F128-1/3*D128</f>
        <v>1.012079837678372</v>
      </c>
      <c r="J128" s="7">
        <f>(I128-0.522467736)/(1.126089682-0.522467736)</f>
        <v>0.81112375870835551</v>
      </c>
      <c r="K128">
        <f>J128*100</f>
        <v>81.11237587083555</v>
      </c>
      <c r="L128" s="4" t="s">
        <v>210</v>
      </c>
      <c r="M128" s="4">
        <v>12.622444</v>
      </c>
      <c r="N128" s="4">
        <v>43.066167</v>
      </c>
      <c r="O128" s="8" t="s">
        <v>130</v>
      </c>
      <c r="P128">
        <f>1-0.2631*D128-0.5754*F128+0.1615*H128</f>
        <v>0.98240731417778193</v>
      </c>
      <c r="Q128">
        <f>(P128-0.33215784)/(1.049802-0.33215784)</f>
        <v>0.90608899287605449</v>
      </c>
      <c r="R128">
        <v>0.90608899287605449</v>
      </c>
      <c r="S128">
        <f>R128*100</f>
        <v>90.608899287605453</v>
      </c>
    </row>
    <row r="129" spans="1:19" x14ac:dyDescent="0.25">
      <c r="A129" s="4">
        <v>2309</v>
      </c>
      <c r="B129" s="4" t="s">
        <v>75</v>
      </c>
      <c r="C129" s="4">
        <v>0.04</v>
      </c>
      <c r="D129" s="5">
        <f>C129/0.36</f>
        <v>0.11111111111111112</v>
      </c>
      <c r="E129" s="5">
        <v>1.6000000000000001E-3</v>
      </c>
      <c r="F129" s="1">
        <f>E129/3%</f>
        <v>5.3333333333333337E-2</v>
      </c>
      <c r="G129" s="1">
        <v>2.6398129480033898E-3</v>
      </c>
      <c r="H129" s="5">
        <f>(G129+30.85%)/(9.73%+30.85%)-50%</f>
        <v>0.26673191953672604</v>
      </c>
      <c r="I129">
        <f>1+1/3*H129-1/3*F129-1/3*D129</f>
        <v>1.0340958250307608</v>
      </c>
      <c r="J129" s="7">
        <f>(I129-0.522467736)/(1.126089682-0.522467736)</f>
        <v>0.84759689806036453</v>
      </c>
      <c r="K129">
        <f>J129*100</f>
        <v>84.759689806036448</v>
      </c>
      <c r="L129" s="4" t="s">
        <v>76</v>
      </c>
      <c r="M129" s="4">
        <v>75.821860999999998</v>
      </c>
      <c r="N129" s="4">
        <v>26.924278000000001</v>
      </c>
      <c r="O129" s="8" t="s">
        <v>65</v>
      </c>
      <c r="P129">
        <f>1-0.2631*D129-0.5754*F129+0.1615*H129</f>
        <v>0.98315587167184793</v>
      </c>
      <c r="Q129">
        <f>(P129-0.33215784)/(1.049802-0.33215784)</f>
        <v>0.90713206900735888</v>
      </c>
      <c r="R129">
        <v>0.90713206900735888</v>
      </c>
      <c r="S129">
        <f>R129*100</f>
        <v>90.713206900735884</v>
      </c>
    </row>
    <row r="130" spans="1:19" x14ac:dyDescent="0.25">
      <c r="A130" s="4">
        <v>791</v>
      </c>
      <c r="B130" s="4" t="s">
        <v>66</v>
      </c>
      <c r="C130" s="4">
        <v>0.08</v>
      </c>
      <c r="D130" s="5">
        <f>C130/0.36</f>
        <v>0.22222222222222224</v>
      </c>
      <c r="E130" s="5">
        <v>0</v>
      </c>
      <c r="F130" s="1">
        <f>E130/3%</f>
        <v>0</v>
      </c>
      <c r="G130" s="1">
        <v>-2.6868182336756098E-4</v>
      </c>
      <c r="H130" s="5">
        <f>(G130+30.85%)/(9.73%+30.85%)-50%</f>
        <v>0.25956460861663988</v>
      </c>
      <c r="I130">
        <f>1+1/3*H130-1/3*F130-1/3*D130</f>
        <v>1.0124474621314725</v>
      </c>
      <c r="J130" s="7">
        <f>(I130-0.522467736)/(1.126089682-0.522467736)</f>
        <v>0.81173278966810891</v>
      </c>
      <c r="K130">
        <f>J130*100</f>
        <v>81.173278966810898</v>
      </c>
      <c r="L130" s="4" t="s">
        <v>67</v>
      </c>
      <c r="M130" s="4">
        <v>103.833333</v>
      </c>
      <c r="N130" s="4">
        <v>13.433332999999999</v>
      </c>
      <c r="O130" s="8" t="s">
        <v>65</v>
      </c>
      <c r="P130">
        <f>1-0.2631*D130-0.5754*F130+0.1615*H130</f>
        <v>0.98345301762492066</v>
      </c>
      <c r="Q130">
        <f>(P130-0.33215784)/(1.049802-0.33215784)</f>
        <v>0.90754612651612865</v>
      </c>
      <c r="R130">
        <v>0.90754612651612865</v>
      </c>
      <c r="S130">
        <f>R130*100</f>
        <v>90.75461265161286</v>
      </c>
    </row>
    <row r="131" spans="1:19" x14ac:dyDescent="0.25">
      <c r="A131" s="4">
        <v>574</v>
      </c>
      <c r="B131" s="4" t="s">
        <v>201</v>
      </c>
      <c r="C131" s="4">
        <v>0.08</v>
      </c>
      <c r="D131" s="5">
        <f>C131/0.36</f>
        <v>0.22222222222222224</v>
      </c>
      <c r="E131" s="5">
        <v>0</v>
      </c>
      <c r="F131" s="1">
        <f>E131/3%</f>
        <v>0</v>
      </c>
      <c r="G131" s="1">
        <v>-1.6916681056085699E-5</v>
      </c>
      <c r="H131" s="5">
        <f>(G131+30.85%)/(9.73%+30.85%)-50%</f>
        <v>0.26018502542864441</v>
      </c>
      <c r="I131">
        <f>1+1/3*H131-1/3*F131-1/3*D131</f>
        <v>1.0126542677354742</v>
      </c>
      <c r="J131" s="7">
        <f>(I131-0.522467736)/(1.126089682-0.522467736)</f>
        <v>0.81207539749635649</v>
      </c>
      <c r="K131">
        <f>J131*100</f>
        <v>81.207539749635643</v>
      </c>
      <c r="L131" s="4" t="s">
        <v>194</v>
      </c>
      <c r="M131" s="4">
        <v>28.227779999999999</v>
      </c>
      <c r="N131" s="4">
        <v>36.447220000000002</v>
      </c>
      <c r="O131" s="8" t="s">
        <v>130</v>
      </c>
      <c r="P131">
        <f>1-0.2631*D131-0.5754*F131+0.1615*H131</f>
        <v>0.98355321494005943</v>
      </c>
      <c r="Q131">
        <f>(P131-0.33215784)/(1.049802-0.33215784)</f>
        <v>0.90768574628972043</v>
      </c>
      <c r="R131">
        <v>0.90768574628972043</v>
      </c>
      <c r="S131">
        <f>R131*100</f>
        <v>90.768574628972047</v>
      </c>
    </row>
    <row r="132" spans="1:19" x14ac:dyDescent="0.25">
      <c r="A132" s="4">
        <v>449</v>
      </c>
      <c r="B132" s="4" t="s">
        <v>249</v>
      </c>
      <c r="C132" s="4">
        <v>0.08</v>
      </c>
      <c r="D132" s="5">
        <f>C132/0.36</f>
        <v>0.22222222222222224</v>
      </c>
      <c r="E132" s="5">
        <v>0</v>
      </c>
      <c r="F132" s="1">
        <f>E132/3%</f>
        <v>0</v>
      </c>
      <c r="G132" s="1">
        <v>-8.6195107747034098E-6</v>
      </c>
      <c r="H132" s="5">
        <f>(G132+30.85%)/(9.73%+30.85%)-50%</f>
        <v>0.26020547188079179</v>
      </c>
      <c r="I132">
        <f>1+1/3*H132-1/3*F132-1/3*D132</f>
        <v>1.0126610832195233</v>
      </c>
      <c r="J132" s="7">
        <f>(I132-0.522467736)/(1.126089682-0.522467736)</f>
        <v>0.81208668847756471</v>
      </c>
      <c r="K132">
        <f>J132*100</f>
        <v>81.208668847756471</v>
      </c>
      <c r="L132" s="4" t="s">
        <v>250</v>
      </c>
      <c r="M132" s="4">
        <v>20.531666999999999</v>
      </c>
      <c r="N132" s="4">
        <v>43.486528</v>
      </c>
      <c r="O132" s="8" t="s">
        <v>130</v>
      </c>
      <c r="P132">
        <f>1-0.2631*D132-0.5754*F132+0.1615*H132</f>
        <v>0.98355651704208125</v>
      </c>
      <c r="Q132">
        <f>(P132-0.33215784)/(1.049802-0.33215784)</f>
        <v>0.90769034759800915</v>
      </c>
      <c r="R132">
        <v>0.90769034759800948</v>
      </c>
      <c r="S132">
        <f>R132*100</f>
        <v>90.769034759800945</v>
      </c>
    </row>
    <row r="133" spans="1:19" x14ac:dyDescent="0.25">
      <c r="A133" s="4">
        <v>1822</v>
      </c>
      <c r="B133" s="4" t="s">
        <v>85</v>
      </c>
      <c r="C133" s="4">
        <v>0.08</v>
      </c>
      <c r="D133" s="5">
        <f>C133/0.36</f>
        <v>0.22222222222222224</v>
      </c>
      <c r="E133" s="5">
        <v>0</v>
      </c>
      <c r="F133" s="1">
        <f>E133/3%</f>
        <v>0</v>
      </c>
      <c r="G133" s="1">
        <v>-1.5140118064197699E-6</v>
      </c>
      <c r="H133" s="5">
        <f>(G133+30.85%)/(9.73%+30.85%)-50%</f>
        <v>0.26022298173532177</v>
      </c>
      <c r="I133">
        <f>1+1/3*H133-1/3*F133-1/3*D133</f>
        <v>1.0126669198377001</v>
      </c>
      <c r="J133" s="7">
        <f>(I133-0.522467736)/(1.126089682-0.522467736)</f>
        <v>0.8120963578048902</v>
      </c>
      <c r="K133">
        <f>J133*100</f>
        <v>81.209635780489023</v>
      </c>
      <c r="L133" s="4" t="s">
        <v>82</v>
      </c>
      <c r="M133" s="4">
        <v>55.168999999999997</v>
      </c>
      <c r="N133" s="4">
        <v>37.258028000000003</v>
      </c>
      <c r="O133" s="8" t="s">
        <v>65</v>
      </c>
      <c r="P133">
        <f>1-0.2631*D133-0.5754*F133+0.1615*H133</f>
        <v>0.98355934488358776</v>
      </c>
      <c r="Q133">
        <f>(P133-0.33215784)/(1.049802-0.33215784)</f>
        <v>0.90769428804881214</v>
      </c>
      <c r="R133">
        <v>0.90769428804881247</v>
      </c>
      <c r="S133">
        <f>R133*100</f>
        <v>90.769428804881244</v>
      </c>
    </row>
    <row r="134" spans="1:19" x14ac:dyDescent="0.25">
      <c r="A134" s="4">
        <v>1063</v>
      </c>
      <c r="B134" s="4" t="s">
        <v>326</v>
      </c>
      <c r="C134" s="4">
        <v>0.08</v>
      </c>
      <c r="D134" s="5">
        <f>C134/0.36</f>
        <v>0.22222222222222224</v>
      </c>
      <c r="E134" s="5">
        <v>0</v>
      </c>
      <c r="F134" s="1">
        <f>E134/3%</f>
        <v>0</v>
      </c>
      <c r="G134" s="1">
        <v>-3.8719786227303901E-7</v>
      </c>
      <c r="H134" s="5">
        <f>(G134+30.85%)/(9.73%+30.85%)-50%</f>
        <v>0.26022575850699292</v>
      </c>
      <c r="I134">
        <f>1+1/3*H134-1/3*F134-1/3*D134</f>
        <v>1.0126678454282567</v>
      </c>
      <c r="J134" s="7">
        <f>(I134-0.522467736)/(1.126089682-0.522467736)</f>
        <v>0.81209789119936471</v>
      </c>
      <c r="K134">
        <f>J134*100</f>
        <v>81.209789119936474</v>
      </c>
      <c r="L134" s="4" t="s">
        <v>327</v>
      </c>
      <c r="M134" s="4">
        <v>-62.837220000000002</v>
      </c>
      <c r="N134" s="4">
        <v>17.34694</v>
      </c>
      <c r="O134" s="8" t="s">
        <v>291</v>
      </c>
      <c r="P134">
        <f>1-0.2631*D134-0.5754*F134+0.1615*H134</f>
        <v>0.98355979333221266</v>
      </c>
      <c r="Q134">
        <f>(P134-0.33215784)/(1.049802-0.33215784)</f>
        <v>0.90769491293876448</v>
      </c>
      <c r="R134">
        <v>0.90769491293876481</v>
      </c>
      <c r="S134">
        <f>R134*100</f>
        <v>90.769491293876484</v>
      </c>
    </row>
    <row r="135" spans="1:19" x14ac:dyDescent="0.25">
      <c r="A135" s="4">
        <v>1295</v>
      </c>
      <c r="B135" s="4" t="s">
        <v>289</v>
      </c>
      <c r="C135" s="4">
        <v>0.08</v>
      </c>
      <c r="D135" s="5">
        <f>C135/0.36</f>
        <v>0.22222222222222224</v>
      </c>
      <c r="E135" s="5">
        <v>0</v>
      </c>
      <c r="F135" s="1">
        <f>E135/3%</f>
        <v>0</v>
      </c>
      <c r="G135" s="1">
        <v>-1.8041274024575699E-8</v>
      </c>
      <c r="H135" s="5">
        <f>(G135+30.85%)/(9.73%+30.85%)-50%</f>
        <v>0.26022666820780183</v>
      </c>
      <c r="I135">
        <f>1+1/3*H135-1/3*F135-1/3*D135</f>
        <v>1.0126681486618598</v>
      </c>
      <c r="J135" s="7">
        <f>(I135-0.522467736)/(1.126089682-0.522467736)</f>
        <v>0.81209839355618774</v>
      </c>
      <c r="K135">
        <f>J135*100</f>
        <v>81.209839355618769</v>
      </c>
      <c r="L135" s="4" t="s">
        <v>290</v>
      </c>
      <c r="M135" s="4">
        <v>-65.348860999999999</v>
      </c>
      <c r="N135" s="4">
        <v>-23.199860999999999</v>
      </c>
      <c r="O135" s="8" t="s">
        <v>291</v>
      </c>
      <c r="P135">
        <f>1-0.2631*D135-0.5754*F135+0.1615*H135</f>
        <v>0.98355994024889337</v>
      </c>
      <c r="Q135">
        <f>(P135-0.33215784)/(1.049802-0.33215784)</f>
        <v>0.90769511765955646</v>
      </c>
      <c r="R135">
        <v>0.90769511765955646</v>
      </c>
      <c r="S135">
        <f>R135*100</f>
        <v>90.769511765955642</v>
      </c>
    </row>
    <row r="136" spans="1:19" x14ac:dyDescent="0.25">
      <c r="A136" s="4">
        <v>1771</v>
      </c>
      <c r="B136" s="4" t="s">
        <v>100</v>
      </c>
      <c r="C136" s="4">
        <v>0.08</v>
      </c>
      <c r="D136" s="5">
        <f>C136/0.36</f>
        <v>0.22222222222222224</v>
      </c>
      <c r="E136" s="5">
        <v>0</v>
      </c>
      <c r="F136" s="1">
        <f>E136/3%</f>
        <v>0</v>
      </c>
      <c r="G136" s="1">
        <v>0</v>
      </c>
      <c r="H136" s="5">
        <f>(G136+30.85%)/(9.73%+30.85%)-50%</f>
        <v>0.26022671266633812</v>
      </c>
      <c r="I136">
        <f>1+1/3*H136-1/3*F136-1/3*D136</f>
        <v>1.0126681634813721</v>
      </c>
      <c r="J136" s="7">
        <f>(I136-0.522467736)/(1.126089682-0.522467736)</f>
        <v>0.81209841810717098</v>
      </c>
      <c r="K136">
        <f>J136*100</f>
        <v>81.209841810717094</v>
      </c>
      <c r="L136" s="4" t="s">
        <v>96</v>
      </c>
      <c r="M136" s="4">
        <v>141.107778</v>
      </c>
      <c r="N136" s="4">
        <v>39.001111000000002</v>
      </c>
      <c r="O136" s="8" t="s">
        <v>65</v>
      </c>
      <c r="P136">
        <f>1-0.2631*D136-0.5754*F136+0.1615*H136</f>
        <v>0.98355994742894692</v>
      </c>
      <c r="Q136">
        <f>(P136-0.33215784)/(1.049802-0.33215784)</f>
        <v>0.90769512766458937</v>
      </c>
      <c r="R136">
        <v>0.90769512766458971</v>
      </c>
      <c r="S136">
        <f>R136*100</f>
        <v>90.769512766458973</v>
      </c>
    </row>
    <row r="137" spans="1:19" x14ac:dyDescent="0.25">
      <c r="A137" s="4">
        <v>2154</v>
      </c>
      <c r="B137" s="4" t="s">
        <v>163</v>
      </c>
      <c r="C137" s="4">
        <v>0.08</v>
      </c>
      <c r="D137" s="5">
        <f>C137/0.36</f>
        <v>0.22222222222222224</v>
      </c>
      <c r="E137" s="5">
        <v>0</v>
      </c>
      <c r="F137" s="1">
        <f>E137/3%</f>
        <v>0</v>
      </c>
      <c r="G137" s="1">
        <v>4.8825461574972402E-11</v>
      </c>
      <c r="H137" s="5">
        <f>(G137+30.85%)/(9.73%+30.85%)-50%</f>
        <v>0.2602267127866571</v>
      </c>
      <c r="I137">
        <f>1+1/3*H137-1/3*F137-1/3*D137</f>
        <v>1.0126681635214783</v>
      </c>
      <c r="J137" s="7">
        <f>(I137-0.522467736)/(1.126089682-0.522467736)</f>
        <v>0.8120984181736135</v>
      </c>
      <c r="K137">
        <f>J137*100</f>
        <v>81.209841817361351</v>
      </c>
      <c r="L137" s="4" t="s">
        <v>164</v>
      </c>
      <c r="M137" s="4">
        <v>-45.598056</v>
      </c>
      <c r="N137" s="4">
        <v>61.164444000000003</v>
      </c>
      <c r="O137" s="8" t="s">
        <v>130</v>
      </c>
      <c r="P137">
        <f>1-0.2631*D137-0.5754*F137+0.1615*H137</f>
        <v>0.98355994744837849</v>
      </c>
      <c r="Q137">
        <f>(P137-0.33215784)/(1.049802-0.33215784)</f>
        <v>0.90769512769166627</v>
      </c>
      <c r="R137">
        <v>0.90769512769166627</v>
      </c>
      <c r="S137">
        <f>R137*100</f>
        <v>90.769512769166624</v>
      </c>
    </row>
    <row r="138" spans="1:19" x14ac:dyDescent="0.25">
      <c r="A138" s="4">
        <v>1681</v>
      </c>
      <c r="B138" s="4" t="s">
        <v>86</v>
      </c>
      <c r="C138" s="4">
        <v>0.08</v>
      </c>
      <c r="D138" s="5">
        <f>C138/0.36</f>
        <v>0.22222222222222224</v>
      </c>
      <c r="E138" s="5">
        <v>0</v>
      </c>
      <c r="F138" s="1">
        <f>E138/3%</f>
        <v>0</v>
      </c>
      <c r="G138" s="1">
        <v>7.7013276864287403E-6</v>
      </c>
      <c r="H138" s="5">
        <f>(G138+30.85%)/(9.73%+30.85%)-50%</f>
        <v>0.26024569080257864</v>
      </c>
      <c r="I138">
        <f>1+1/3*H138-1/3*F138-1/3*D138</f>
        <v>1.0126744895267854</v>
      </c>
      <c r="J138" s="7">
        <f>(I138-0.522467736)/(1.126089682-0.522467736)</f>
        <v>0.81210889825199539</v>
      </c>
      <c r="K138">
        <f>J138*100</f>
        <v>81.210889825199544</v>
      </c>
      <c r="L138" s="4" t="s">
        <v>82</v>
      </c>
      <c r="M138" s="4">
        <v>46.293056</v>
      </c>
      <c r="N138" s="4">
        <v>38.081389000000001</v>
      </c>
      <c r="O138" s="8" t="s">
        <v>65</v>
      </c>
      <c r="P138">
        <f>1-0.2631*D138-0.5754*F138+0.1615*H138</f>
        <v>0.98356301239794974</v>
      </c>
      <c r="Q138">
        <f>(P138-0.33215784)/(1.049802-0.33215784)</f>
        <v>0.90769939854028747</v>
      </c>
      <c r="R138">
        <v>0.90769939854028781</v>
      </c>
      <c r="S138">
        <f>R138*100</f>
        <v>90.769939854028777</v>
      </c>
    </row>
    <row r="139" spans="1:19" x14ac:dyDescent="0.25">
      <c r="A139" s="4">
        <v>2458</v>
      </c>
      <c r="B139" s="4" t="s">
        <v>215</v>
      </c>
      <c r="C139" s="4">
        <v>0.08</v>
      </c>
      <c r="D139" s="5">
        <f>C139/0.36</f>
        <v>0.22222222222222224</v>
      </c>
      <c r="E139" s="5">
        <v>0</v>
      </c>
      <c r="F139" s="1">
        <f>E139/3%</f>
        <v>0</v>
      </c>
      <c r="G139" s="1">
        <v>2.0677161521597999E-5</v>
      </c>
      <c r="H139" s="5">
        <f>(G139+30.85%)/(9.73%+30.85%)-50%</f>
        <v>0.26027766673613006</v>
      </c>
      <c r="I139">
        <f>1+1/3*H139-1/3*F139-1/3*D139</f>
        <v>1.0126851481713026</v>
      </c>
      <c r="J139" s="7">
        <f>(I139-0.522467736)/(1.126089682-0.522467736)</f>
        <v>0.81212655606677142</v>
      </c>
      <c r="K139">
        <f>J139*100</f>
        <v>81.212655606677146</v>
      </c>
      <c r="L139" s="4" t="s">
        <v>210</v>
      </c>
      <c r="M139" s="4">
        <v>9.7291699999999999</v>
      </c>
      <c r="N139" s="4">
        <v>44.106940000000002</v>
      </c>
      <c r="O139" s="8" t="s">
        <v>130</v>
      </c>
      <c r="P139">
        <f>1-0.2631*D139-0.5754*F139+0.1615*H139</f>
        <v>0.98356817651121831</v>
      </c>
      <c r="Q139">
        <f>(P139-0.33215784)/(1.049802-0.33215784)</f>
        <v>0.90770659446489244</v>
      </c>
      <c r="R139">
        <v>0.90770659446489277</v>
      </c>
      <c r="S139">
        <f>R139*100</f>
        <v>90.770659446489276</v>
      </c>
    </row>
    <row r="140" spans="1:19" x14ac:dyDescent="0.25">
      <c r="A140" s="4">
        <v>700</v>
      </c>
      <c r="B140" s="4" t="s">
        <v>79</v>
      </c>
      <c r="C140" s="4">
        <v>0.08</v>
      </c>
      <c r="D140" s="5">
        <f>C140/0.36</f>
        <v>0.22222222222222224</v>
      </c>
      <c r="E140" s="5">
        <v>0</v>
      </c>
      <c r="F140" s="1">
        <f>E140/3%</f>
        <v>0</v>
      </c>
      <c r="G140" s="1">
        <v>1.8697672839438801E-4</v>
      </c>
      <c r="H140" s="5">
        <f>(G140+30.85%)/(9.73%+30.85%)-50%</f>
        <v>0.26068747345587584</v>
      </c>
      <c r="I140">
        <f>1+1/3*H140-1/3*F140-1/3*D140</f>
        <v>1.0128217504112178</v>
      </c>
      <c r="J140" s="7">
        <f>(I140-0.522467736)/(1.126089682-0.522467736)</f>
        <v>0.81235286036339349</v>
      </c>
      <c r="K140">
        <f>J140*100</f>
        <v>81.235286036339346</v>
      </c>
      <c r="L140" s="4" t="s">
        <v>80</v>
      </c>
      <c r="M140" s="4">
        <v>110.20361</v>
      </c>
      <c r="N140" s="4">
        <v>-7.60778</v>
      </c>
      <c r="O140" s="8" t="s">
        <v>65</v>
      </c>
      <c r="P140">
        <f>1-0.2631*D140-0.5754*F140+0.1615*H140</f>
        <v>0.98363436029645723</v>
      </c>
      <c r="Q140">
        <f>(P140-0.33215784)/(1.049802-0.33215784)</f>
        <v>0.90779881814471575</v>
      </c>
      <c r="R140">
        <v>0.90779881814471608</v>
      </c>
      <c r="S140">
        <f>R140*100</f>
        <v>90.779881814471608</v>
      </c>
    </row>
    <row r="141" spans="1:19" x14ac:dyDescent="0.25">
      <c r="A141" s="4">
        <v>780</v>
      </c>
      <c r="B141" s="4" t="s">
        <v>207</v>
      </c>
      <c r="C141" s="4">
        <v>0.04</v>
      </c>
      <c r="D141" s="5">
        <f>C141/0.36</f>
        <v>0.11111111111111112</v>
      </c>
      <c r="E141" s="5">
        <v>1.5E-3</v>
      </c>
      <c r="F141" s="1">
        <f>E141/3%</f>
        <v>0.05</v>
      </c>
      <c r="G141" s="1">
        <v>-9.9333623328218792E-6</v>
      </c>
      <c r="H141" s="5">
        <f>(G141+30.85%)/(9.73%+30.85%)-50%</f>
        <v>0.26020223419829269</v>
      </c>
      <c r="I141">
        <f>1+1/3*H141-1/3*F141-1/3*D141</f>
        <v>1.0330303743623939</v>
      </c>
      <c r="J141" s="7">
        <f>(I141-0.522467736)/(1.126089682-0.522467736)</f>
        <v>0.84583180208360742</v>
      </c>
      <c r="K141">
        <f>J141*100</f>
        <v>84.583180208360744</v>
      </c>
      <c r="L141" s="4" t="s">
        <v>208</v>
      </c>
      <c r="M141" s="4">
        <v>-6.4755000000000003</v>
      </c>
      <c r="N141" s="4">
        <v>53.694693999999998</v>
      </c>
      <c r="O141" s="8" t="s">
        <v>130</v>
      </c>
      <c r="P141">
        <f>1-0.2631*D141-0.5754*F141+0.1615*H141</f>
        <v>0.98401932748969101</v>
      </c>
      <c r="Q141">
        <f>(P141-0.33215784)/(1.049802-0.33215784)</f>
        <v>0.90833525000703863</v>
      </c>
      <c r="R141">
        <v>0.90833525000703863</v>
      </c>
      <c r="S141">
        <f>R141*100</f>
        <v>90.833525000703858</v>
      </c>
    </row>
    <row r="142" spans="1:19" x14ac:dyDescent="0.25">
      <c r="A142" s="4">
        <v>92</v>
      </c>
      <c r="B142" s="4" t="s">
        <v>36</v>
      </c>
      <c r="C142" s="4">
        <v>0.04</v>
      </c>
      <c r="D142" s="5">
        <f>C142/0.36</f>
        <v>0.11111111111111112</v>
      </c>
      <c r="E142" s="5">
        <v>1.5E-3</v>
      </c>
      <c r="F142" s="1">
        <f>E142/3%</f>
        <v>0.05</v>
      </c>
      <c r="G142" s="1">
        <v>4.1719534928189999E-6</v>
      </c>
      <c r="H142" s="5">
        <f>(G142+30.85%)/(9.73%+30.85%)-50%</f>
        <v>0.26023699347829676</v>
      </c>
      <c r="I142">
        <f>1+1/3*H142-1/3*F142-1/3*D142</f>
        <v>1.033041960789062</v>
      </c>
      <c r="J142" s="7">
        <f>(I142-0.522467736)/(1.126089682-0.522467736)</f>
        <v>0.84585099692359766</v>
      </c>
      <c r="K142">
        <f>J142*100</f>
        <v>84.585099692359762</v>
      </c>
      <c r="L142" s="4" t="s">
        <v>35</v>
      </c>
      <c r="M142" s="4">
        <v>31.130410000000001</v>
      </c>
      <c r="N142" s="4">
        <v>29.976040000000001</v>
      </c>
      <c r="O142" s="8" t="s">
        <v>27</v>
      </c>
      <c r="P142">
        <f>1-0.2631*D142-0.5754*F142+0.1615*H142</f>
        <v>0.98402494111341166</v>
      </c>
      <c r="Q142">
        <f>(P142-0.33215784)/(1.049802-0.33215784)</f>
        <v>0.90834307230119693</v>
      </c>
      <c r="R142">
        <v>0.90834307230119693</v>
      </c>
      <c r="S142">
        <f>R142*100</f>
        <v>90.834307230119691</v>
      </c>
    </row>
    <row r="143" spans="1:19" x14ac:dyDescent="0.25">
      <c r="A143" s="4">
        <v>5</v>
      </c>
      <c r="B143" s="4" t="s">
        <v>307</v>
      </c>
      <c r="C143" s="4">
        <v>0.08</v>
      </c>
      <c r="D143" s="5">
        <f>C143/0.36</f>
        <v>0.22222222222222224</v>
      </c>
      <c r="E143" s="5">
        <v>0</v>
      </c>
      <c r="F143" s="1">
        <f>E143/3%</f>
        <v>0</v>
      </c>
      <c r="G143" s="1">
        <v>4.7495259122388098E-3</v>
      </c>
      <c r="H143" s="5">
        <f>(G143+30.85%)/(9.73%+30.85%)-50%</f>
        <v>0.27193081792074625</v>
      </c>
      <c r="I143">
        <f>1+1/3*H143-1/3*F143-1/3*D143</f>
        <v>1.016569531899508</v>
      </c>
      <c r="J143" s="7">
        <f>(I143-0.522467736)/(1.126089682-0.522467736)</f>
        <v>0.8185616828111616</v>
      </c>
      <c r="K143">
        <f>J143*100</f>
        <v>81.856168281116155</v>
      </c>
      <c r="L143" s="4" t="s">
        <v>308</v>
      </c>
      <c r="M143" s="4">
        <v>-78.512083000000004</v>
      </c>
      <c r="N143" s="4">
        <v>-0.22</v>
      </c>
      <c r="O143" s="8" t="s">
        <v>291</v>
      </c>
      <c r="P143">
        <f>1-0.2631*D143-0.5754*F143+0.1615*H143</f>
        <v>0.98545016042753386</v>
      </c>
      <c r="Q143">
        <f>(P143-0.33215784)/(1.049802-0.33215784)</f>
        <v>0.91032904166256146</v>
      </c>
      <c r="R143">
        <v>0.91032904166256179</v>
      </c>
      <c r="S143">
        <f>R143*100</f>
        <v>91.032904166256174</v>
      </c>
    </row>
    <row r="144" spans="1:19" x14ac:dyDescent="0.25">
      <c r="A144" s="4">
        <v>646</v>
      </c>
      <c r="B144" s="4" t="s">
        <v>217</v>
      </c>
      <c r="C144" s="4">
        <v>0.08</v>
      </c>
      <c r="D144" s="5">
        <f>C144/0.36</f>
        <v>0.22222222222222224</v>
      </c>
      <c r="E144" s="5">
        <v>0</v>
      </c>
      <c r="F144" s="1">
        <f>E144/3%</f>
        <v>0</v>
      </c>
      <c r="G144" s="1">
        <v>5.4498053978973404E-3</v>
      </c>
      <c r="H144" s="5">
        <f>(G144+30.85%)/(9.73%+30.85%)-50%</f>
        <v>0.2736564943270019</v>
      </c>
      <c r="I144">
        <f>1+1/3*H144-1/3*F144-1/3*D144</f>
        <v>1.0171447573682597</v>
      </c>
      <c r="J144" s="7">
        <f>(I144-0.522467736)/(1.126089682-0.522467736)</f>
        <v>0.81951463933065771</v>
      </c>
      <c r="K144">
        <f>J144*100</f>
        <v>81.951463933065767</v>
      </c>
      <c r="L144" s="4" t="s">
        <v>210</v>
      </c>
      <c r="M144" s="4">
        <v>14.32639</v>
      </c>
      <c r="N144" s="4">
        <v>41.073329999999999</v>
      </c>
      <c r="O144" s="8" t="s">
        <v>130</v>
      </c>
      <c r="P144">
        <f>1-0.2631*D144-0.5754*F144+0.1615*H144</f>
        <v>0.98572885716714409</v>
      </c>
      <c r="Q144">
        <f>(P144-0.33215784)/(1.049802-0.33215784)</f>
        <v>0.91071739114708905</v>
      </c>
      <c r="R144">
        <v>0.91071739114708938</v>
      </c>
      <c r="S144">
        <f>R144*100</f>
        <v>91.071739114708933</v>
      </c>
    </row>
    <row r="145" spans="1:19" x14ac:dyDescent="0.25">
      <c r="A145" s="4">
        <v>1289</v>
      </c>
      <c r="B145" s="4" t="s">
        <v>71</v>
      </c>
      <c r="C145" s="4">
        <v>0.08</v>
      </c>
      <c r="D145" s="5">
        <f>C145/0.36</f>
        <v>0.22222222222222224</v>
      </c>
      <c r="E145" s="5">
        <v>0</v>
      </c>
      <c r="F145" s="1">
        <f>E145/3%</f>
        <v>0</v>
      </c>
      <c r="G145" s="1">
        <v>9.6141505506639798E-3</v>
      </c>
      <c r="H145" s="5">
        <f>(G145+30.85%)/(9.73%+30.85%)-50%</f>
        <v>0.2839185572958699</v>
      </c>
      <c r="I145">
        <f>1+1/3*H145-1/3*F145-1/3*D145</f>
        <v>1.0205654450245492</v>
      </c>
      <c r="J145" s="7">
        <f>(I145-0.522467736)/(1.126089682-0.522467736)</f>
        <v>0.82518157652364288</v>
      </c>
      <c r="K145">
        <f>J145*100</f>
        <v>82.518157652364295</v>
      </c>
      <c r="L145" s="4" t="s">
        <v>69</v>
      </c>
      <c r="M145" s="4">
        <v>113.536461</v>
      </c>
      <c r="N145" s="4">
        <v>22.191292000000001</v>
      </c>
      <c r="O145" s="8" t="s">
        <v>65</v>
      </c>
      <c r="P145">
        <f>1-0.2631*D145-0.5754*F145+0.1615*H145</f>
        <v>0.98738618033661629</v>
      </c>
      <c r="Q145">
        <f>(P145-0.33215784)/(1.049802-0.33215784)</f>
        <v>0.91302678521987346</v>
      </c>
      <c r="R145">
        <v>0.91302678521987346</v>
      </c>
      <c r="S145">
        <f>R145*100</f>
        <v>91.302678521987346</v>
      </c>
    </row>
    <row r="146" spans="1:19" x14ac:dyDescent="0.25">
      <c r="A146" s="4">
        <v>475</v>
      </c>
      <c r="B146" s="4" t="s">
        <v>317</v>
      </c>
      <c r="C146" s="4">
        <v>0.12</v>
      </c>
      <c r="D146" s="5">
        <f>C146/0.36</f>
        <v>0.33333333333333331</v>
      </c>
      <c r="E146" s="5">
        <v>2.0000000000000001E-4</v>
      </c>
      <c r="F146" s="1">
        <f>E146/3%</f>
        <v>6.6666666666666671E-3</v>
      </c>
      <c r="G146" s="1">
        <v>9.3005658391254506E-2</v>
      </c>
      <c r="H146" s="5">
        <f>(G146+30.85%)/(9.73%+30.85%)-50%</f>
        <v>0.48941759090994219</v>
      </c>
      <c r="I146">
        <f>1+1/3*H146-1/3*F146-1/3*D146</f>
        <v>1.0498058636366474</v>
      </c>
      <c r="J146" s="7">
        <f>(I146-0.522467736)/(1.126089682-0.522467736)</f>
        <v>0.87362318605401978</v>
      </c>
      <c r="K146">
        <f>J146*100</f>
        <v>87.362318605401981</v>
      </c>
      <c r="L146" s="4" t="s">
        <v>313</v>
      </c>
      <c r="M146" s="4">
        <v>-99.132779999999997</v>
      </c>
      <c r="N146" s="4">
        <v>19.418330000000001</v>
      </c>
      <c r="O146" s="8" t="s">
        <v>291</v>
      </c>
      <c r="P146">
        <f>1-0.2631*D146-0.5754*F146+0.1615*H146</f>
        <v>0.98750494093195573</v>
      </c>
      <c r="Q146">
        <f>(P146-0.33215784)/(1.049802-0.33215784)</f>
        <v>0.91319227196380437</v>
      </c>
      <c r="R146">
        <v>0.91319227196380437</v>
      </c>
      <c r="S146">
        <f>R146*100</f>
        <v>91.319227196380439</v>
      </c>
    </row>
    <row r="147" spans="1:19" x14ac:dyDescent="0.25">
      <c r="A147" s="4">
        <v>2030</v>
      </c>
      <c r="B147" s="4" t="s">
        <v>165</v>
      </c>
      <c r="C147" s="4">
        <v>0.04</v>
      </c>
      <c r="D147" s="5">
        <f>C147/0.36</f>
        <v>0.11111111111111112</v>
      </c>
      <c r="E147" s="5">
        <v>1.30465120084301E-3</v>
      </c>
      <c r="F147" s="1">
        <f>E147/3%</f>
        <v>4.3488373361433665E-2</v>
      </c>
      <c r="G147" s="1">
        <v>2.29737616237481E-5</v>
      </c>
      <c r="H147" s="5">
        <f>(G147+30.85%)/(9.73%+30.85%)-50%</f>
        <v>0.26028332617452865</v>
      </c>
      <c r="I147">
        <f>1+1/3*H147-1/3*F147-1/3*D147</f>
        <v>1.0352279472339947</v>
      </c>
      <c r="J147" s="7">
        <f>(I147-0.522467736)/(1.126089682-0.522467736)</f>
        <v>0.84947244650709697</v>
      </c>
      <c r="K147">
        <f>J147*100</f>
        <v>84.947244650709692</v>
      </c>
      <c r="L147" s="4" t="s">
        <v>164</v>
      </c>
      <c r="M147" s="4">
        <v>12.357778</v>
      </c>
      <c r="N147" s="4">
        <v>55.913611000000003</v>
      </c>
      <c r="O147" s="8" t="s">
        <v>130</v>
      </c>
      <c r="P147">
        <f>1-0.2631*D147-0.5754*F147+0.1615*H147</f>
        <v>0.9877792138116841</v>
      </c>
      <c r="Q147">
        <f>(P147-0.33215784)/(1.049802-0.33215784)</f>
        <v>0.91357445702851425</v>
      </c>
      <c r="R147">
        <v>0.91357445702851459</v>
      </c>
      <c r="S147">
        <f>R147*100</f>
        <v>91.357445702851464</v>
      </c>
    </row>
    <row r="148" spans="1:19" x14ac:dyDescent="0.25">
      <c r="A148" s="4">
        <v>2156</v>
      </c>
      <c r="B148" s="4" t="s">
        <v>178</v>
      </c>
      <c r="C148" s="4">
        <v>0.04</v>
      </c>
      <c r="D148" s="5">
        <f>C148/0.36</f>
        <v>0.11111111111111112</v>
      </c>
      <c r="E148" s="5">
        <v>9.809187188236691E-4</v>
      </c>
      <c r="F148" s="1">
        <f>E148/3%</f>
        <v>3.269729062745564E-2</v>
      </c>
      <c r="G148" s="1">
        <v>-1.11525693580305E-2</v>
      </c>
      <c r="H148" s="5">
        <f>(G148+30.85%)/(9.73%+30.85%)-50%</f>
        <v>0.23274379162634184</v>
      </c>
      <c r="I148">
        <f>1+1/3*H148-1/3*F148-1/3*D148</f>
        <v>1.0296451299625917</v>
      </c>
      <c r="J148" s="7">
        <f>(I148-0.522467736)/(1.126089682-0.522467736)</f>
        <v>0.84022358253122853</v>
      </c>
      <c r="K148">
        <f>J148*100</f>
        <v>84.02235825312286</v>
      </c>
      <c r="L148" s="4" t="s">
        <v>173</v>
      </c>
      <c r="M148" s="4">
        <v>7.7488890000000001</v>
      </c>
      <c r="N148" s="4">
        <v>48.584443999999998</v>
      </c>
      <c r="O148" s="8" t="s">
        <v>130</v>
      </c>
      <c r="P148">
        <f>1-0.2631*D148-0.5754*F148+0.1615*H148</f>
        <v>0.98954076798728285</v>
      </c>
      <c r="Q148">
        <f>(P148-0.33215784)/(1.049802-0.33215784)</f>
        <v>0.91602909161454482</v>
      </c>
      <c r="R148">
        <v>0.91602909161454482</v>
      </c>
      <c r="S148">
        <f>R148*100</f>
        <v>91.602909161454477</v>
      </c>
    </row>
    <row r="149" spans="1:19" x14ac:dyDescent="0.25">
      <c r="A149" s="4">
        <v>1867</v>
      </c>
      <c r="B149" s="4" t="s">
        <v>218</v>
      </c>
      <c r="C149" s="4">
        <v>0.08</v>
      </c>
      <c r="D149" s="5">
        <f>C149/0.36</f>
        <v>0.22222222222222224</v>
      </c>
      <c r="E149" s="5">
        <v>0</v>
      </c>
      <c r="F149" s="1">
        <f>E149/3%</f>
        <v>0</v>
      </c>
      <c r="G149" s="1">
        <v>1.7822771385609899E-2</v>
      </c>
      <c r="H149" s="5">
        <f>(G149+30.85%)/(9.73%+30.85%)-50%</f>
        <v>0.30414679986596815</v>
      </c>
      <c r="I149">
        <f>1+1/3*H149-1/3*F149-1/3*D149</f>
        <v>1.0273081925479155</v>
      </c>
      <c r="J149" s="7">
        <f>(I149-0.522467736)/(1.126089682-0.522467736)</f>
        <v>0.83635205759718279</v>
      </c>
      <c r="K149">
        <f>J149*100</f>
        <v>83.635205759718275</v>
      </c>
      <c r="L149" s="4" t="s">
        <v>210</v>
      </c>
      <c r="M149" s="4">
        <v>14.262778000000001</v>
      </c>
      <c r="N149" s="4">
        <v>40.851388999999998</v>
      </c>
      <c r="O149" s="8" t="s">
        <v>130</v>
      </c>
      <c r="P149">
        <f>1-0.2631*D149-0.5754*F149+0.1615*H149</f>
        <v>0.9906530415116872</v>
      </c>
      <c r="Q149">
        <f>(P149-0.33215784)/(1.049802-0.33215784)</f>
        <v>0.91757898721239128</v>
      </c>
      <c r="R149">
        <v>0.91757898721239162</v>
      </c>
      <c r="S149">
        <f>R149*100</f>
        <v>91.757898721239158</v>
      </c>
    </row>
    <row r="150" spans="1:19" x14ac:dyDescent="0.25">
      <c r="A150" s="4">
        <v>1138</v>
      </c>
      <c r="B150" s="4" t="s">
        <v>189</v>
      </c>
      <c r="C150" s="4">
        <v>0.04</v>
      </c>
      <c r="D150" s="5">
        <f>C150/0.36</f>
        <v>0.11111111111111112</v>
      </c>
      <c r="E150" s="5">
        <v>1.07159216766826E-3</v>
      </c>
      <c r="F150" s="1">
        <f>E150/3%</f>
        <v>3.5719738922275333E-2</v>
      </c>
      <c r="G150" s="1">
        <v>-2.5377312159119302E-7</v>
      </c>
      <c r="H150" s="5">
        <f>(G150+30.85%)/(9.73%+30.85%)-50%</f>
        <v>0.26022608730132679</v>
      </c>
      <c r="I150">
        <f>1+1/3*H150-1/3*F150-1/3*D150</f>
        <v>1.0377984124226467</v>
      </c>
      <c r="J150" s="7">
        <f>(I150-0.522467736)/(1.126089682-0.522467736)</f>
        <v>0.85373084898183405</v>
      </c>
      <c r="K150">
        <f>J150*100</f>
        <v>85.373084898183407</v>
      </c>
      <c r="L150" s="4" t="s">
        <v>187</v>
      </c>
      <c r="M150" s="4">
        <v>9.0613060000000001</v>
      </c>
      <c r="N150" s="4">
        <v>47.698721999999997</v>
      </c>
      <c r="O150" s="8" t="s">
        <v>130</v>
      </c>
      <c r="P150">
        <f>1-0.2631*D150-0.5754*F150+0.1615*H150</f>
        <v>0.99224004198995375</v>
      </c>
      <c r="Q150">
        <f>(P150-0.33215784)/(1.049802-0.33215784)</f>
        <v>0.91979039025406939</v>
      </c>
      <c r="R150">
        <v>0.91979039025406939</v>
      </c>
      <c r="S150">
        <f>R150*100</f>
        <v>91.979039025406934</v>
      </c>
    </row>
    <row r="151" spans="1:19" x14ac:dyDescent="0.25">
      <c r="A151" s="4">
        <v>1406</v>
      </c>
      <c r="B151" s="4" t="s">
        <v>56</v>
      </c>
      <c r="C151" s="4">
        <v>0.04</v>
      </c>
      <c r="D151" s="5">
        <f>C151/0.36</f>
        <v>0.11111111111111112</v>
      </c>
      <c r="E151" s="5">
        <v>1.0507137954458799E-3</v>
      </c>
      <c r="F151" s="1">
        <f>E151/3%</f>
        <v>3.5023793181529331E-2</v>
      </c>
      <c r="G151" s="1">
        <v>-5.0578864100066097E-9</v>
      </c>
      <c r="H151" s="5">
        <f>(G151+30.85%)/(9.73%+30.85%)-50%</f>
        <v>0.26022670020234995</v>
      </c>
      <c r="I151">
        <f>1+1/3*H151-1/3*F151-1/3*D151</f>
        <v>1.0380305986365699</v>
      </c>
      <c r="J151" s="7">
        <f>(I151-0.522467736)/(1.126089682-0.522467736)</f>
        <v>0.85411550400549874</v>
      </c>
      <c r="K151">
        <f>J151*100</f>
        <v>85.411550400549871</v>
      </c>
      <c r="L151" s="4" t="s">
        <v>57</v>
      </c>
      <c r="M151" s="4">
        <v>36.263055999999999</v>
      </c>
      <c r="N151" s="4">
        <v>34.781666999999999</v>
      </c>
      <c r="O151" s="8" t="s">
        <v>27</v>
      </c>
      <c r="P151">
        <f>1-0.2631*D151-0.5754*F151+0.1615*H151</f>
        <v>0.99264058815269429</v>
      </c>
      <c r="Q151">
        <f>(P151-0.33215784)/(1.049802-0.33215784)</f>
        <v>0.92034853060421251</v>
      </c>
      <c r="R151">
        <v>0.92034853060421251</v>
      </c>
      <c r="S151">
        <f>R151*100</f>
        <v>92.034853060421256</v>
      </c>
    </row>
    <row r="152" spans="1:19" x14ac:dyDescent="0.25">
      <c r="A152" s="4">
        <v>1250</v>
      </c>
      <c r="B152" s="4" t="s">
        <v>54</v>
      </c>
      <c r="C152" s="4">
        <v>0.04</v>
      </c>
      <c r="D152" s="5">
        <f>C152/0.36</f>
        <v>0.11111111111111112</v>
      </c>
      <c r="E152" s="5">
        <v>1E-3</v>
      </c>
      <c r="F152" s="1">
        <f>E152/3%</f>
        <v>3.3333333333333333E-2</v>
      </c>
      <c r="G152" s="1">
        <v>2.3782299016932602E-9</v>
      </c>
      <c r="H152" s="5">
        <f>(G152+30.85%)/(9.73%+30.85%)-50%</f>
        <v>0.26022671852693413</v>
      </c>
      <c r="I152">
        <f>1+1/3*H152-1/3*F152-1/3*D152</f>
        <v>1.03859409136083</v>
      </c>
      <c r="J152" s="7">
        <f>(I152-0.522467736)/(1.126089682-0.522467736)</f>
        <v>0.85504902328523047</v>
      </c>
      <c r="K152">
        <f>J152*100</f>
        <v>85.504902328523045</v>
      </c>
      <c r="L152" s="4" t="s">
        <v>55</v>
      </c>
      <c r="M152" s="4">
        <v>31.828028</v>
      </c>
      <c r="N152" s="4">
        <v>18.536999999999999</v>
      </c>
      <c r="O152" s="8" t="s">
        <v>27</v>
      </c>
      <c r="P152">
        <f>1-0.2631*D152-0.5754*F152+0.1615*H152</f>
        <v>0.9936132817087665</v>
      </c>
      <c r="Q152">
        <f>(P152-0.33215784)/(1.049802-0.33215784)</f>
        <v>0.92170392873923301</v>
      </c>
      <c r="R152">
        <v>0.92170392873923301</v>
      </c>
      <c r="S152">
        <f>R152*100</f>
        <v>92.170392873923305</v>
      </c>
    </row>
    <row r="153" spans="1:19" x14ac:dyDescent="0.25">
      <c r="A153" s="4">
        <v>2455</v>
      </c>
      <c r="B153" s="4" t="s">
        <v>161</v>
      </c>
      <c r="C153" s="4">
        <v>0.04</v>
      </c>
      <c r="D153" s="5">
        <f>C153/0.36</f>
        <v>0.11111111111111112</v>
      </c>
      <c r="E153" s="5">
        <v>8.8784631866971602E-4</v>
      </c>
      <c r="F153" s="1">
        <f>E153/3%</f>
        <v>2.9594877288990535E-2</v>
      </c>
      <c r="G153" s="1">
        <v>-4.0031943095672898E-6</v>
      </c>
      <c r="H153" s="5">
        <f>(G153+30.85%)/(9.73%+30.85%)-50%</f>
        <v>0.26021684772225351</v>
      </c>
      <c r="I153">
        <f>1+1/3*H153-1/3*F153-1/3*D153</f>
        <v>1.0398369531073839</v>
      </c>
      <c r="J153" s="7">
        <f>(I153-0.522467736)/(1.126089682-0.522467736)</f>
        <v>0.85710803017653037</v>
      </c>
      <c r="K153">
        <f>J153*100</f>
        <v>85.710803017653035</v>
      </c>
      <c r="L153" s="4" t="s">
        <v>159</v>
      </c>
      <c r="M153" s="4">
        <v>15.484258000000001</v>
      </c>
      <c r="N153" s="4">
        <v>50.056649999999998</v>
      </c>
      <c r="O153" s="8" t="s">
        <v>130</v>
      </c>
      <c r="P153">
        <f>1-0.2631*D153-0.5754*F153+0.1615*H153</f>
        <v>0.99576279518172539</v>
      </c>
      <c r="Q153">
        <f>(P153-0.33215784)/(1.049802-0.33215784)</f>
        <v>0.92469916452984924</v>
      </c>
      <c r="R153">
        <v>0.92469916452984957</v>
      </c>
      <c r="S153">
        <f>R153*100</f>
        <v>92.469916452984961</v>
      </c>
    </row>
    <row r="154" spans="1:19" x14ac:dyDescent="0.25">
      <c r="A154" s="4">
        <v>1895</v>
      </c>
      <c r="B154" s="4" t="s">
        <v>273</v>
      </c>
      <c r="C154" s="4">
        <v>0.04</v>
      </c>
      <c r="D154" s="5">
        <f>C154/0.36</f>
        <v>0.11111111111111112</v>
      </c>
      <c r="E154" s="5">
        <v>2.2000000000000001E-3</v>
      </c>
      <c r="F154" s="1">
        <f>E154/3%</f>
        <v>7.3333333333333334E-2</v>
      </c>
      <c r="G154" s="1">
        <v>6.5177190929520207E-2</v>
      </c>
      <c r="H154" s="5">
        <f>(G154+30.85%)/(9.73%+30.85%)-50%</f>
        <v>0.42084078592784679</v>
      </c>
      <c r="I154">
        <f>1+1/3*H154-1/3*F154-1/3*D154</f>
        <v>1.0787987804944674</v>
      </c>
      <c r="J154" s="7">
        <f>(I154-0.522467736)/(1.126089682-0.522467736)</f>
        <v>0.92165476782460709</v>
      </c>
      <c r="K154">
        <f>J154*100</f>
        <v>92.165476782460715</v>
      </c>
      <c r="L154" s="4" t="s">
        <v>274</v>
      </c>
      <c r="M154" s="4">
        <v>33.491388999999998</v>
      </c>
      <c r="N154" s="4">
        <v>44.610833</v>
      </c>
      <c r="O154" s="8" t="s">
        <v>130</v>
      </c>
      <c r="P154">
        <f>1-0.2631*D154-0.5754*F154+0.1615*H154</f>
        <v>0.99653645359401388</v>
      </c>
      <c r="Q154">
        <f>(P154-0.33215784)/(1.049802-0.33215784)</f>
        <v>0.92577721749176367</v>
      </c>
      <c r="R154">
        <v>0.92577721749176367</v>
      </c>
      <c r="S154">
        <f>R154*100</f>
        <v>92.577721749176362</v>
      </c>
    </row>
    <row r="155" spans="1:19" x14ac:dyDescent="0.25">
      <c r="A155" s="4">
        <v>2316</v>
      </c>
      <c r="B155" s="4" t="s">
        <v>166</v>
      </c>
      <c r="C155" s="4">
        <v>0.04</v>
      </c>
      <c r="D155" s="5">
        <f>C155/0.36</f>
        <v>0.11111111111111112</v>
      </c>
      <c r="E155" s="5">
        <v>6.0977516495199998E-4</v>
      </c>
      <c r="F155" s="1">
        <f>E155/3%</f>
        <v>2.0325838831733334E-2</v>
      </c>
      <c r="G155" s="1">
        <v>1.7268941742056401E-6</v>
      </c>
      <c r="H155" s="5">
        <f>(G155+30.85%)/(9.73%+30.85%)-50%</f>
        <v>0.26023096819658509</v>
      </c>
      <c r="I155">
        <f>1+1/3*H155-1/3*F155-1/3*D155</f>
        <v>1.0429313394179136</v>
      </c>
      <c r="J155" s="7">
        <f>(I155-0.522467736)/(1.126089682-0.522467736)</f>
        <v>0.86223439499980281</v>
      </c>
      <c r="K155">
        <f>J155*100</f>
        <v>86.223439499980287</v>
      </c>
      <c r="L155" s="4" t="s">
        <v>164</v>
      </c>
      <c r="M155" s="4">
        <v>9.42</v>
      </c>
      <c r="N155" s="4">
        <v>55.756388999999999</v>
      </c>
      <c r="O155" s="8" t="s">
        <v>130</v>
      </c>
      <c r="P155">
        <f>1-0.2631*D155-0.5754*F155+0.1615*H155</f>
        <v>1.0010984803666358</v>
      </c>
      <c r="Q155">
        <f>(P155-0.33215784)/(1.049802-0.33215784)</f>
        <v>0.93213416572168017</v>
      </c>
      <c r="R155">
        <v>0.93213416572168017</v>
      </c>
      <c r="S155">
        <f>R155*100</f>
        <v>93.213416572168015</v>
      </c>
    </row>
    <row r="156" spans="1:19" x14ac:dyDescent="0.25">
      <c r="A156" s="4">
        <v>1394</v>
      </c>
      <c r="B156" s="4" t="s">
        <v>256</v>
      </c>
      <c r="C156" s="4">
        <v>0.04</v>
      </c>
      <c r="D156" s="5">
        <f>C156/0.36</f>
        <v>0.11111111111111112</v>
      </c>
      <c r="E156" s="5">
        <v>0</v>
      </c>
      <c r="F156" s="1">
        <f>E156/3%</f>
        <v>0</v>
      </c>
      <c r="G156" s="1">
        <v>-2.67284568316053E-2</v>
      </c>
      <c r="H156" s="5">
        <f>(G156+30.85%)/(9.73%+30.85%)-50%</f>
        <v>0.19436062880333838</v>
      </c>
      <c r="I156">
        <f>1+1/3*H156-1/3*F156-1/3*D156</f>
        <v>1.0277498392307425</v>
      </c>
      <c r="J156" s="7">
        <f>(I156-0.522467736)/(1.126089682-0.522467736)</f>
        <v>0.83708371867371201</v>
      </c>
      <c r="K156">
        <f>J156*100</f>
        <v>83.708371867371199</v>
      </c>
      <c r="L156" s="4" t="s">
        <v>254</v>
      </c>
      <c r="M156" s="4">
        <v>-3.0168330000000001</v>
      </c>
      <c r="N156" s="4">
        <v>43.323174999999999</v>
      </c>
      <c r="O156" s="8" t="s">
        <v>130</v>
      </c>
      <c r="P156">
        <f>1-0.2631*D156-0.5754*F156+0.1615*H156</f>
        <v>1.0021559082184057</v>
      </c>
      <c r="Q156">
        <f>(P156-0.33215784)/(1.049802-0.33215784)</f>
        <v>0.93360763671288816</v>
      </c>
      <c r="R156">
        <v>0.93360763671288816</v>
      </c>
      <c r="S156">
        <f>R156*100</f>
        <v>93.360763671288822</v>
      </c>
    </row>
    <row r="157" spans="1:19" x14ac:dyDescent="0.25">
      <c r="A157" s="4">
        <v>1542</v>
      </c>
      <c r="B157" s="4" t="s">
        <v>88</v>
      </c>
      <c r="C157" s="4">
        <v>0.04</v>
      </c>
      <c r="D157" s="5">
        <f>C157/0.36</f>
        <v>0.11111111111111112</v>
      </c>
      <c r="E157" s="5">
        <v>4.87004481119874E-4</v>
      </c>
      <c r="F157" s="1">
        <f>E157/3%</f>
        <v>1.62334827039958E-2</v>
      </c>
      <c r="G157" s="1">
        <v>-1.12528622645034E-5</v>
      </c>
      <c r="H157" s="5">
        <f>(G157+30.85%)/(9.73%+30.85%)-50%</f>
        <v>0.26019898259668683</v>
      </c>
      <c r="I157">
        <f>1+1/3*H157-1/3*F157-1/3*D157</f>
        <v>1.0442847962605268</v>
      </c>
      <c r="J157" s="7">
        <f>(I157-0.522467736)/(1.126089682-0.522467736)</f>
        <v>0.86447662103479406</v>
      </c>
      <c r="K157">
        <f>J157*100</f>
        <v>86.447662103479402</v>
      </c>
      <c r="L157" s="4" t="s">
        <v>82</v>
      </c>
      <c r="M157" s="4">
        <v>45.473332999999997</v>
      </c>
      <c r="N157" s="4">
        <v>38.978889000000002</v>
      </c>
      <c r="O157" s="8" t="s">
        <v>65</v>
      </c>
      <c r="P157">
        <f>1-0.2631*D157-0.5754*F157+0.1615*H157</f>
        <v>1.0034480564081525</v>
      </c>
      <c r="Q157">
        <f>(P157-0.33215784)/(1.049802-0.33215784)</f>
        <v>0.93540817834865764</v>
      </c>
      <c r="R157">
        <v>0.93540817834865764</v>
      </c>
      <c r="S157">
        <f>R157*100</f>
        <v>93.540817834865763</v>
      </c>
    </row>
    <row r="158" spans="1:19" x14ac:dyDescent="0.25">
      <c r="A158" s="4">
        <v>2405</v>
      </c>
      <c r="B158" s="4" t="s">
        <v>149</v>
      </c>
      <c r="C158" s="4">
        <v>0.04</v>
      </c>
      <c r="D158" s="5">
        <f>C158/0.36</f>
        <v>0.11111111111111112</v>
      </c>
      <c r="E158" s="5">
        <v>4.0000000000000002E-4</v>
      </c>
      <c r="F158" s="1">
        <f>E158/3%</f>
        <v>1.3333333333333334E-2</v>
      </c>
      <c r="G158" s="1">
        <v>9.4564962814074099E-9</v>
      </c>
      <c r="H158" s="5">
        <f>(G158+30.85%)/(9.73%+30.85%)-50%</f>
        <v>0.26022673596968038</v>
      </c>
      <c r="I158">
        <f>1+1/3*H158-1/3*F158-1/3*D158</f>
        <v>1.0452607638417453</v>
      </c>
      <c r="J158" s="7">
        <f>(I158-0.522467736)/(1.126089682-0.522467736)</f>
        <v>0.86609347341679543</v>
      </c>
      <c r="K158">
        <f>J158*100</f>
        <v>86.609347341679538</v>
      </c>
      <c r="L158" s="4" t="s">
        <v>148</v>
      </c>
      <c r="M158" s="4">
        <v>-113.652053</v>
      </c>
      <c r="N158" s="4">
        <v>49.708405999999997</v>
      </c>
      <c r="O158" s="8" t="s">
        <v>130</v>
      </c>
      <c r="P158">
        <f>1-0.2631*D158-0.5754*F158+0.1615*H158</f>
        <v>1.00512128452577</v>
      </c>
      <c r="Q158">
        <f>(P158-0.33215784)/(1.049802-0.33215784)</f>
        <v>0.93773973514362619</v>
      </c>
      <c r="R158">
        <v>0.93773973514362619</v>
      </c>
      <c r="S158">
        <f>R158*100</f>
        <v>93.773973514362623</v>
      </c>
    </row>
    <row r="159" spans="1:19" x14ac:dyDescent="0.25">
      <c r="A159" s="4">
        <v>982</v>
      </c>
      <c r="B159" s="4" t="s">
        <v>219</v>
      </c>
      <c r="C159" s="4">
        <v>0.04</v>
      </c>
      <c r="D159" s="5">
        <f>C159/0.36</f>
        <v>0.11111111111111112</v>
      </c>
      <c r="E159" s="5">
        <v>4.0000000000000002E-4</v>
      </c>
      <c r="F159" s="1">
        <f>E159/3%</f>
        <v>1.3333333333333334E-2</v>
      </c>
      <c r="G159" s="1">
        <v>5.8805489123637802E-5</v>
      </c>
      <c r="H159" s="5">
        <f>(G159+30.85%)/(9.73%+30.85%)-50%</f>
        <v>0.26037162515801782</v>
      </c>
      <c r="I159">
        <f>1+1/3*H159-1/3*F159-1/3*D159</f>
        <v>1.0453090602378579</v>
      </c>
      <c r="J159" s="7">
        <f>(I159-0.522467736)/(1.126089682-0.522467736)</f>
        <v>0.86617348441777486</v>
      </c>
      <c r="K159">
        <f>J159*100</f>
        <v>86.61734844177748</v>
      </c>
      <c r="L159" s="4" t="s">
        <v>210</v>
      </c>
      <c r="M159" s="4">
        <v>8.9913889999999999</v>
      </c>
      <c r="N159" s="4">
        <v>39.705832999999998</v>
      </c>
      <c r="O159" s="8" t="s">
        <v>130</v>
      </c>
      <c r="P159">
        <f>1-0.2631*D159-0.5754*F159+0.1615*H159</f>
        <v>1.0051446841296865</v>
      </c>
      <c r="Q159">
        <f>(P159-0.33215784)/(1.049802-0.33215784)</f>
        <v>0.93777234128079101</v>
      </c>
      <c r="R159">
        <v>0.93777234128079101</v>
      </c>
      <c r="S159">
        <f>R159*100</f>
        <v>93.777234128079101</v>
      </c>
    </row>
    <row r="160" spans="1:19" x14ac:dyDescent="0.25">
      <c r="A160" s="4">
        <v>1631</v>
      </c>
      <c r="B160" s="4" t="s">
        <v>257</v>
      </c>
      <c r="C160" s="4">
        <v>0.04</v>
      </c>
      <c r="D160" s="5">
        <f>C160/0.36</f>
        <v>0.11111111111111112</v>
      </c>
      <c r="E160" s="5">
        <v>0</v>
      </c>
      <c r="F160" s="1">
        <f>E160/3%</f>
        <v>0</v>
      </c>
      <c r="G160" s="1">
        <v>-1.6609163964705E-2</v>
      </c>
      <c r="H160" s="5">
        <f>(G160+30.85%)/(9.73%+30.85%)-50%</f>
        <v>0.21929727953498024</v>
      </c>
      <c r="I160">
        <f>1+1/3*H160-1/3*F160-1/3*D160</f>
        <v>1.0360620561412899</v>
      </c>
      <c r="J160" s="7">
        <f>(I160-0.522467736)/(1.126089682-0.522467736)</f>
        <v>0.85085428643658023</v>
      </c>
      <c r="K160">
        <f>J160*100</f>
        <v>85.08542864365802</v>
      </c>
      <c r="L160" s="4" t="s">
        <v>254</v>
      </c>
      <c r="M160" s="4">
        <v>2.1749999999999998</v>
      </c>
      <c r="N160" s="4">
        <v>41.387779999999999</v>
      </c>
      <c r="O160" s="8" t="s">
        <v>130</v>
      </c>
      <c r="P160">
        <f>1-0.2631*D160-0.5754*F160+0.1615*H160</f>
        <v>1.0061831773115659</v>
      </c>
      <c r="Q160">
        <f>(P160-0.33215784)/(1.049802-0.33215784)</f>
        <v>0.9392194277893462</v>
      </c>
      <c r="R160">
        <v>0.9392194277893462</v>
      </c>
      <c r="S160">
        <f>R160*100</f>
        <v>93.921942778934621</v>
      </c>
    </row>
    <row r="161" spans="1:19" x14ac:dyDescent="0.25">
      <c r="A161" s="4">
        <v>2087</v>
      </c>
      <c r="B161" s="4" t="s">
        <v>285</v>
      </c>
      <c r="C161" s="4">
        <v>0.04</v>
      </c>
      <c r="D161" s="5">
        <f>C161/0.36</f>
        <v>0.11111111111111112</v>
      </c>
      <c r="E161" s="5">
        <v>0</v>
      </c>
      <c r="F161" s="1">
        <f>E161/3%</f>
        <v>0</v>
      </c>
      <c r="G161" s="1">
        <v>-1.54176866686323E-2</v>
      </c>
      <c r="H161" s="5">
        <f>(G161+30.85%)/(9.73%+30.85%)-50%</f>
        <v>0.22223339904230577</v>
      </c>
      <c r="I161">
        <f>1+1/3*H161-1/3*F161-1/3*D161</f>
        <v>1.0370407626437317</v>
      </c>
      <c r="J161" s="7">
        <f>(I161-0.522467736)/(1.126089682-0.522467736)</f>
        <v>0.85247567629645415</v>
      </c>
      <c r="K161">
        <f>J161*100</f>
        <v>85.247567629645417</v>
      </c>
      <c r="L161" s="4" t="s">
        <v>276</v>
      </c>
      <c r="M161" s="4">
        <v>-5.3420610000000002</v>
      </c>
      <c r="N161" s="4">
        <v>36.122669000000002</v>
      </c>
      <c r="O161" s="8" t="s">
        <v>130</v>
      </c>
      <c r="P161">
        <f>1-0.2631*D161-0.5754*F161+0.1615*H161</f>
        <v>1.0066573606119991</v>
      </c>
      <c r="Q161">
        <f>(P161-0.33215784)/(1.049802-0.33215784)</f>
        <v>0.93988017768025756</v>
      </c>
      <c r="R161">
        <v>0.93988017768025756</v>
      </c>
      <c r="S161">
        <f>R161*100</f>
        <v>93.988017768025756</v>
      </c>
    </row>
    <row r="162" spans="1:19" x14ac:dyDescent="0.25">
      <c r="A162" s="4">
        <v>2109</v>
      </c>
      <c r="B162" s="4" t="s">
        <v>203</v>
      </c>
      <c r="C162" s="4">
        <v>0.04</v>
      </c>
      <c r="D162" s="5">
        <f>C162/0.36</f>
        <v>0.11111111111111112</v>
      </c>
      <c r="E162" s="5">
        <v>2.9999999999999997E-4</v>
      </c>
      <c r="F162" s="1">
        <f>E162/3%</f>
        <v>0.01</v>
      </c>
      <c r="G162" s="1">
        <v>-8.4518901514560194E-5</v>
      </c>
      <c r="H162" s="5">
        <f>(G162+30.85%)/(9.73%+30.85%)-50%</f>
        <v>0.26001843543244318</v>
      </c>
      <c r="I162">
        <f>1+1/3*H162-1/3*F162-1/3*D162</f>
        <v>1.046302441440444</v>
      </c>
      <c r="J162" s="7">
        <f>(I162-0.522467736)/(1.126089682-0.522467736)</f>
        <v>0.86781918535553726</v>
      </c>
      <c r="K162">
        <f>J162*100</f>
        <v>86.781918535553729</v>
      </c>
      <c r="L162" s="4" t="s">
        <v>194</v>
      </c>
      <c r="M162" s="4">
        <v>24.285278000000002</v>
      </c>
      <c r="N162" s="4">
        <v>41.014721999999999</v>
      </c>
      <c r="O162" s="8" t="s">
        <v>130</v>
      </c>
      <c r="P162">
        <f>1-0.2631*D162-0.5754*F162+0.1615*H162</f>
        <v>1.0070056439890063</v>
      </c>
      <c r="Q162">
        <f>(P162-0.33215784)/(1.049802-0.33215784)</f>
        <v>0.94036549254299839</v>
      </c>
      <c r="R162">
        <v>0.94036549254299839</v>
      </c>
      <c r="S162">
        <f>R162*100</f>
        <v>94.036549254299842</v>
      </c>
    </row>
    <row r="163" spans="1:19" x14ac:dyDescent="0.25">
      <c r="A163" s="4">
        <v>1058</v>
      </c>
      <c r="B163" s="4" t="s">
        <v>238</v>
      </c>
      <c r="C163" s="4">
        <v>0.04</v>
      </c>
      <c r="D163" s="5">
        <f>C163/0.36</f>
        <v>0.11111111111111112</v>
      </c>
      <c r="E163" s="5">
        <v>2.3727006760754999E-4</v>
      </c>
      <c r="F163" s="1">
        <f>E163/3%</f>
        <v>7.9090022535850003E-3</v>
      </c>
      <c r="G163" s="1">
        <v>-2.9929295206617399E-5</v>
      </c>
      <c r="H163" s="5">
        <f>(G163+30.85%)/(9.73%+30.85%)-50%</f>
        <v>0.26015295885853473</v>
      </c>
      <c r="I163">
        <f>1+1/3*H163-1/3*F163-1/3*D163</f>
        <v>1.0470442818312795</v>
      </c>
      <c r="J163" s="7">
        <f>(I163-0.522467736)/(1.126089682-0.522467736)</f>
        <v>0.86904816716402089</v>
      </c>
      <c r="K163">
        <f>J163*100</f>
        <v>86.904816716402095</v>
      </c>
      <c r="L163" s="4" t="s">
        <v>237</v>
      </c>
      <c r="M163" s="4">
        <v>19.666667</v>
      </c>
      <c r="N163" s="4">
        <v>49.866667</v>
      </c>
      <c r="O163" s="8" t="s">
        <v>130</v>
      </c>
      <c r="P163">
        <f>1-0.2631*D163-0.5754*F163+0.1615*H163</f>
        <v>1.0082305296256073</v>
      </c>
      <c r="Q163">
        <f>(P163-0.33215784)/(1.049802-0.33215784)</f>
        <v>0.94207230729169089</v>
      </c>
      <c r="R163">
        <v>0.94207230729169089</v>
      </c>
      <c r="S163">
        <f>R163*100</f>
        <v>94.207230729169083</v>
      </c>
    </row>
    <row r="164" spans="1:19" x14ac:dyDescent="0.25">
      <c r="A164" s="4">
        <v>2209</v>
      </c>
      <c r="B164" s="4" t="s">
        <v>58</v>
      </c>
      <c r="C164" s="4">
        <v>0.04</v>
      </c>
      <c r="D164" s="5">
        <f>C164/0.36</f>
        <v>0.11111111111111112</v>
      </c>
      <c r="E164" s="5">
        <v>2.0000000000000001E-4</v>
      </c>
      <c r="F164" s="1">
        <f>E164/3%</f>
        <v>6.6666666666666671E-3</v>
      </c>
      <c r="G164" s="1">
        <v>-1.8462447892666801E-7</v>
      </c>
      <c r="H164" s="5">
        <f>(G164+30.85%)/(9.73%+30.85%)-50%</f>
        <v>0.26022625770212193</v>
      </c>
      <c r="I164">
        <f>1+1/3*H164-1/3*F164-1/3*D164</f>
        <v>1.0474828266414482</v>
      </c>
      <c r="J164" s="7">
        <f>(I164-0.522467736)/(1.126089682-0.522467736)</f>
        <v>0.86977468947334835</v>
      </c>
      <c r="K164">
        <f>J164*100</f>
        <v>86.977468947334842</v>
      </c>
      <c r="L164" s="4" t="s">
        <v>57</v>
      </c>
      <c r="M164" s="4">
        <v>36.481670000000001</v>
      </c>
      <c r="N164" s="4">
        <v>32.518059999999998</v>
      </c>
      <c r="O164" s="8" t="s">
        <v>27</v>
      </c>
      <c r="P164">
        <f>1-0.2631*D164-0.5754*F164+0.1615*H164</f>
        <v>1.0089572072855595</v>
      </c>
      <c r="Q164">
        <f>(P164-0.33215784)/(1.049802-0.33215784)</f>
        <v>0.9430848950064048</v>
      </c>
      <c r="R164">
        <v>0.9430848950064048</v>
      </c>
      <c r="S164">
        <f>R164*100</f>
        <v>94.308489500640476</v>
      </c>
    </row>
    <row r="165" spans="1:19" x14ac:dyDescent="0.25">
      <c r="A165" s="4">
        <v>620</v>
      </c>
      <c r="B165" s="4" t="s">
        <v>204</v>
      </c>
      <c r="C165" s="4">
        <v>0.04</v>
      </c>
      <c r="D165" s="5">
        <f>C165/0.36</f>
        <v>0.11111111111111112</v>
      </c>
      <c r="E165" s="5">
        <v>2.0000000000000001E-4</v>
      </c>
      <c r="F165" s="1">
        <f>E165/3%</f>
        <v>6.6666666666666671E-3</v>
      </c>
      <c r="G165" s="1">
        <v>0</v>
      </c>
      <c r="H165" s="5">
        <f>(G165+30.85%)/(9.73%+30.85%)-50%</f>
        <v>0.26022671266633812</v>
      </c>
      <c r="I165">
        <f>1+1/3*H165-1/3*F165-1/3*D165</f>
        <v>1.047482978296187</v>
      </c>
      <c r="J165" s="7">
        <f>(I165-0.522467736)/(1.126089682-0.522467736)</f>
        <v>0.86977494071460926</v>
      </c>
      <c r="K165">
        <f>J165*100</f>
        <v>86.977494071460924</v>
      </c>
      <c r="L165" s="4" t="s">
        <v>194</v>
      </c>
      <c r="M165" s="4">
        <v>25.266670000000001</v>
      </c>
      <c r="N165" s="4">
        <v>37.4</v>
      </c>
      <c r="O165" s="8" t="s">
        <v>130</v>
      </c>
      <c r="P165">
        <f>1-0.2631*D165-0.5754*F165+0.1615*H165</f>
        <v>1.0089572807622804</v>
      </c>
      <c r="Q165">
        <f>(P165-0.33215784)/(1.049802-0.33215784)</f>
        <v>0.94308499739241314</v>
      </c>
      <c r="R165">
        <v>0.9430849973924128</v>
      </c>
      <c r="S165">
        <f>R165*100</f>
        <v>94.308499739241284</v>
      </c>
    </row>
    <row r="166" spans="1:19" x14ac:dyDescent="0.25">
      <c r="A166" s="4">
        <v>1399</v>
      </c>
      <c r="B166" s="4" t="s">
        <v>89</v>
      </c>
      <c r="C166" s="4">
        <v>0.04</v>
      </c>
      <c r="D166" s="5">
        <f>C166/0.36</f>
        <v>0.11111111111111112</v>
      </c>
      <c r="E166" s="5">
        <v>2.0000000000000001E-4</v>
      </c>
      <c r="F166" s="1">
        <f>E166/3%</f>
        <v>6.6666666666666671E-3</v>
      </c>
      <c r="G166" s="1">
        <v>2.1151376201918199E-6</v>
      </c>
      <c r="H166" s="5">
        <f>(G166+30.85%)/(9.73%+30.85%)-50%</f>
        <v>0.26023192493252889</v>
      </c>
      <c r="I166">
        <f>1+1/3*H166-1/3*F166-1/3*D166</f>
        <v>1.0474847157182505</v>
      </c>
      <c r="J166" s="7">
        <f>(I166-0.522467736)/(1.126089682-0.522467736)</f>
        <v>0.86977781904279972</v>
      </c>
      <c r="K166">
        <f>J166*100</f>
        <v>86.977781904279965</v>
      </c>
      <c r="L166" s="4" t="s">
        <v>82</v>
      </c>
      <c r="M166" s="4">
        <v>47.436667</v>
      </c>
      <c r="N166" s="4">
        <v>34.388333000000003</v>
      </c>
      <c r="O166" s="8" t="s">
        <v>65</v>
      </c>
      <c r="P166">
        <f>1-0.2631*D166-0.5754*F166+0.1615*H166</f>
        <v>1.0089581225432702</v>
      </c>
      <c r="Q166">
        <f>(P166-0.33215784)/(1.049802-0.33215784)</f>
        <v>0.94308617037066156</v>
      </c>
      <c r="R166">
        <v>0.94308617037066156</v>
      </c>
      <c r="S166">
        <f>R166*100</f>
        <v>94.308617037066156</v>
      </c>
    </row>
    <row r="167" spans="1:19" x14ac:dyDescent="0.25">
      <c r="A167" s="4">
        <v>254</v>
      </c>
      <c r="B167" s="4" t="s">
        <v>179</v>
      </c>
      <c r="C167" s="4">
        <v>0.04</v>
      </c>
      <c r="D167" s="5">
        <f>C167/0.36</f>
        <v>0.11111111111111112</v>
      </c>
      <c r="E167" s="5">
        <v>0</v>
      </c>
      <c r="F167" s="1">
        <f>E167/3%</f>
        <v>0</v>
      </c>
      <c r="G167" s="1">
        <v>-8.98607414381755E-3</v>
      </c>
      <c r="H167" s="5">
        <f>(G167+30.85%)/(9.73%+30.85%)-50%</f>
        <v>0.23808261669833042</v>
      </c>
      <c r="I167">
        <f>1+1/3*H167-1/3*F167-1/3*D167</f>
        <v>1.0423238351957398</v>
      </c>
      <c r="J167" s="7">
        <f>(I167-0.522467736)/(1.126089682-0.522467736)</f>
        <v>0.8612279633645723</v>
      </c>
      <c r="K167">
        <f>J167*100</f>
        <v>86.122796336457228</v>
      </c>
      <c r="L167" s="4" t="s">
        <v>173</v>
      </c>
      <c r="M167" s="4">
        <v>4.8061109999999996</v>
      </c>
      <c r="N167" s="4">
        <v>43.952778000000002</v>
      </c>
      <c r="O167" s="8" t="s">
        <v>130</v>
      </c>
      <c r="P167">
        <f>1-0.2631*D167-0.5754*F167+0.1615*H167</f>
        <v>1.0092170092634469</v>
      </c>
      <c r="Q167">
        <f>(P167-0.33215784)/(1.049802-0.33215784)</f>
        <v>0.94344691561824601</v>
      </c>
      <c r="R167">
        <v>0.94344691561824601</v>
      </c>
      <c r="S167">
        <f>R167*100</f>
        <v>94.344691561824604</v>
      </c>
    </row>
    <row r="168" spans="1:19" x14ac:dyDescent="0.25">
      <c r="A168" s="4">
        <v>1116</v>
      </c>
      <c r="B168" s="4" t="s">
        <v>37</v>
      </c>
      <c r="C168" s="4">
        <v>0.04</v>
      </c>
      <c r="D168" s="5">
        <f>C168/0.36</f>
        <v>0.11111111111111112</v>
      </c>
      <c r="E168" s="5">
        <v>1.5899999999999999E-4</v>
      </c>
      <c r="F168" s="1">
        <f>E168/3%</f>
        <v>5.3E-3</v>
      </c>
      <c r="G168" s="1">
        <v>2.9977347649293501E-7</v>
      </c>
      <c r="H168" s="5">
        <f>(G168+30.85%)/(9.73%+30.85%)-50%</f>
        <v>0.26022745138855718</v>
      </c>
      <c r="I168">
        <f>1+1/3*H168-1/3*F168-1/3*D168</f>
        <v>1.047938780092482</v>
      </c>
      <c r="J168" s="7">
        <f>(I168-0.522467736)/(1.126089682-0.522467736)</f>
        <v>0.87053005208740708</v>
      </c>
      <c r="K168">
        <f>J168*100</f>
        <v>87.053005208740714</v>
      </c>
      <c r="L168" s="4" t="s">
        <v>35</v>
      </c>
      <c r="M168" s="4">
        <v>33.975430000000003</v>
      </c>
      <c r="N168" s="4">
        <v>28.556229999999999</v>
      </c>
      <c r="O168" s="8" t="s">
        <v>27</v>
      </c>
      <c r="P168">
        <f>1-0.2631*D168-0.5754*F168+0.1615*H168</f>
        <v>1.0097437800659186</v>
      </c>
      <c r="Q168">
        <f>(P168-0.33215784)/(1.049802-0.33215784)</f>
        <v>0.94418094347192716</v>
      </c>
      <c r="R168">
        <v>0.94418094347192716</v>
      </c>
      <c r="S168">
        <f>R168*100</f>
        <v>94.418094347192721</v>
      </c>
    </row>
    <row r="169" spans="1:19" x14ac:dyDescent="0.25">
      <c r="A169" s="4">
        <v>1449</v>
      </c>
      <c r="B169" s="4" t="s">
        <v>23</v>
      </c>
      <c r="C169" s="4">
        <v>0.04</v>
      </c>
      <c r="D169" s="5">
        <f>C169/0.36</f>
        <v>0.11111111111111112</v>
      </c>
      <c r="E169" s="5">
        <v>1.3762397422427601E-4</v>
      </c>
      <c r="F169" s="1">
        <f>E169/3%</f>
        <v>4.5874658074758672E-3</v>
      </c>
      <c r="G169" s="1">
        <v>0</v>
      </c>
      <c r="H169" s="5">
        <f>(G169+30.85%)/(9.73%+30.85%)-50%</f>
        <v>0.26022671266633812</v>
      </c>
      <c r="I169">
        <f>1+1/3*H169-1/3*F169-1/3*D169</f>
        <v>1.0481760452492506</v>
      </c>
      <c r="J169" s="7">
        <f>(I169-0.522467736)/(1.126089682-0.522467736)</f>
        <v>0.87092312122338011</v>
      </c>
      <c r="K169">
        <f>J169*100</f>
        <v>87.092312122338015</v>
      </c>
      <c r="L169" s="4" t="s">
        <v>24</v>
      </c>
      <c r="M169" s="4">
        <v>35.833888999999999</v>
      </c>
      <c r="N169" s="4">
        <v>-4.7244440000000001</v>
      </c>
      <c r="O169" s="8" t="s">
        <v>17</v>
      </c>
      <c r="P169">
        <f>1-0.2631*D169-0.5754*F169+0.1615*H169</f>
        <v>1.0101536529366586</v>
      </c>
      <c r="Q169">
        <f>(P169-0.33215784)/(1.049802-0.33215784)</f>
        <v>0.94475208010702505</v>
      </c>
      <c r="R169">
        <v>0.94475208010702505</v>
      </c>
      <c r="S169">
        <f>R169*100</f>
        <v>94.475208010702502</v>
      </c>
    </row>
    <row r="170" spans="1:19" x14ac:dyDescent="0.25">
      <c r="A170" s="4">
        <v>1297</v>
      </c>
      <c r="B170" s="4" t="s">
        <v>244</v>
      </c>
      <c r="C170" s="4">
        <v>0.04</v>
      </c>
      <c r="D170" s="5">
        <f>C170/0.36</f>
        <v>0.11111111111111112</v>
      </c>
      <c r="E170" s="5">
        <v>1.37360110303143E-4</v>
      </c>
      <c r="F170" s="1">
        <f>E170/3%</f>
        <v>4.5786703434381E-3</v>
      </c>
      <c r="G170" s="1">
        <v>0</v>
      </c>
      <c r="H170" s="5">
        <f>(G170+30.85%)/(9.73%+30.85%)-50%</f>
        <v>0.26022671266633812</v>
      </c>
      <c r="I170">
        <f>1+1/3*H170-1/3*F170-1/3*D170</f>
        <v>1.0481789770705965</v>
      </c>
      <c r="J170" s="7">
        <f>(I170-0.522467736)/(1.126089682-0.522467736)</f>
        <v>0.87092797827234159</v>
      </c>
      <c r="K170">
        <f>J170*100</f>
        <v>87.092797827234165</v>
      </c>
      <c r="L170" s="4" t="s">
        <v>243</v>
      </c>
      <c r="M170" s="4">
        <v>-28.541167000000002</v>
      </c>
      <c r="N170" s="4">
        <v>38.513444</v>
      </c>
      <c r="O170" s="8" t="s">
        <v>130</v>
      </c>
      <c r="P170">
        <f>1-0.2631*D170-0.5754*F170+0.1615*H170</f>
        <v>1.0101587138466661</v>
      </c>
      <c r="Q170">
        <f>(P170-0.33215784)/(1.049802-0.33215784)</f>
        <v>0.94475913222322638</v>
      </c>
      <c r="R170">
        <v>0.94475913222322605</v>
      </c>
      <c r="S170">
        <f>R170*100</f>
        <v>94.475913222322603</v>
      </c>
    </row>
    <row r="171" spans="1:19" x14ac:dyDescent="0.25">
      <c r="A171" s="4">
        <v>1160</v>
      </c>
      <c r="B171" s="4" t="s">
        <v>136</v>
      </c>
      <c r="C171" s="4">
        <v>0.04</v>
      </c>
      <c r="D171" s="5">
        <f>C171/0.36</f>
        <v>0.11111111111111112</v>
      </c>
      <c r="E171" s="5">
        <v>2.0000000000000001E-4</v>
      </c>
      <c r="F171" s="1">
        <f>E171/3%</f>
        <v>6.6666666666666671E-3</v>
      </c>
      <c r="G171" s="1">
        <v>3.5813455822339101E-3</v>
      </c>
      <c r="H171" s="5">
        <f>(G171+30.85%)/(9.73%+30.85%)-50%</f>
        <v>0.2690521083840165</v>
      </c>
      <c r="I171">
        <f>1+1/3*H171-1/3*F171-1/3*D171</f>
        <v>1.0504247768687465</v>
      </c>
      <c r="J171" s="7">
        <f>(I171-0.522467736)/(1.126089682-0.522467736)</f>
        <v>0.87464851860894155</v>
      </c>
      <c r="K171">
        <f>J171*100</f>
        <v>87.464851860894157</v>
      </c>
      <c r="L171" s="4" t="s">
        <v>137</v>
      </c>
      <c r="M171" s="4">
        <v>3.2252700000000001</v>
      </c>
      <c r="N171" s="4">
        <v>51.208910000000003</v>
      </c>
      <c r="O171" s="8" t="s">
        <v>130</v>
      </c>
      <c r="P171">
        <f>1-0.2631*D171-0.5754*F171+0.1615*H171</f>
        <v>1.0103825821706853</v>
      </c>
      <c r="Q171">
        <f>(P171-0.33215784)/(1.049802-0.33215784)</f>
        <v>0.94507108114791238</v>
      </c>
      <c r="R171">
        <v>0.94507108114791238</v>
      </c>
      <c r="S171">
        <f>R171*100</f>
        <v>94.507108114791237</v>
      </c>
    </row>
    <row r="172" spans="1:19" x14ac:dyDescent="0.25">
      <c r="A172" s="4">
        <v>1862</v>
      </c>
      <c r="B172" s="4" t="s">
        <v>59</v>
      </c>
      <c r="C172" s="4">
        <v>0.04</v>
      </c>
      <c r="D172" s="5">
        <f>C172/0.36</f>
        <v>0.11111111111111112</v>
      </c>
      <c r="E172" s="5">
        <v>1E-4</v>
      </c>
      <c r="F172" s="1">
        <f>E172/3%</f>
        <v>3.3333333333333335E-3</v>
      </c>
      <c r="G172" s="1">
        <v>-2.3459085034300501E-4</v>
      </c>
      <c r="H172" s="5">
        <f>(G172+30.85%)/(9.73%+30.85%)-50%</f>
        <v>0.25964861791438398</v>
      </c>
      <c r="I172">
        <f>1+1/3*H172-1/3*F172-1/3*D172</f>
        <v>1.0484013911566465</v>
      </c>
      <c r="J172" s="7">
        <f>(I172-0.522467736)/(1.126089682-0.522467736)</f>
        <v>0.87129644414327945</v>
      </c>
      <c r="K172">
        <f>J172*100</f>
        <v>87.129644414327942</v>
      </c>
      <c r="L172" s="4" t="s">
        <v>57</v>
      </c>
      <c r="M172" s="4">
        <v>36.30639</v>
      </c>
      <c r="N172" s="4">
        <v>33.511389999999999</v>
      </c>
      <c r="O172" s="8" t="s">
        <v>27</v>
      </c>
      <c r="P172">
        <f>1-0.2631*D172-0.5754*F172+0.1615*H172</f>
        <v>1.0107819184598397</v>
      </c>
      <c r="Q172">
        <f>(P172-0.33215784)/(1.049802-0.33215784)</f>
        <v>0.94562753560182211</v>
      </c>
      <c r="R172">
        <v>0.94562753560182211</v>
      </c>
      <c r="S172">
        <f>R172*100</f>
        <v>94.562753560182216</v>
      </c>
    </row>
    <row r="173" spans="1:19" x14ac:dyDescent="0.25">
      <c r="A173" s="4">
        <v>2206</v>
      </c>
      <c r="B173" s="4" t="s">
        <v>190</v>
      </c>
      <c r="C173" s="4">
        <v>0.04</v>
      </c>
      <c r="D173" s="5">
        <f>C173/0.36</f>
        <v>0.11111111111111112</v>
      </c>
      <c r="E173" s="5">
        <v>1E-4</v>
      </c>
      <c r="F173" s="1">
        <f>E173/3%</f>
        <v>3.3333333333333335E-3</v>
      </c>
      <c r="G173" s="1">
        <v>0</v>
      </c>
      <c r="H173" s="5">
        <f>(G173+30.85%)/(9.73%+30.85%)-50%</f>
        <v>0.26022671266633812</v>
      </c>
      <c r="I173">
        <f>1+1/3*H173-1/3*F173-1/3*D173</f>
        <v>1.048594089407298</v>
      </c>
      <c r="J173" s="7">
        <f>(I173-0.522467736)/(1.126089682-0.522467736)</f>
        <v>0.87161568079782525</v>
      </c>
      <c r="K173">
        <f>J173*100</f>
        <v>87.161568079782526</v>
      </c>
      <c r="L173" s="4" t="s">
        <v>187</v>
      </c>
      <c r="M173" s="4">
        <v>9.4541109999999993</v>
      </c>
      <c r="N173" s="4">
        <v>54.461944000000003</v>
      </c>
      <c r="O173" s="8" t="s">
        <v>130</v>
      </c>
      <c r="P173">
        <f>1-0.2631*D173-0.5754*F173+0.1615*H173</f>
        <v>1.0108752807622803</v>
      </c>
      <c r="Q173">
        <f>(P173-0.33215784)/(1.049802-0.33215784)</f>
        <v>0.94575763113892042</v>
      </c>
      <c r="R173">
        <v>0.94575763113892042</v>
      </c>
      <c r="S173">
        <f>R173*100</f>
        <v>94.575763113892037</v>
      </c>
    </row>
    <row r="174" spans="1:19" x14ac:dyDescent="0.25">
      <c r="A174" s="4">
        <v>1587</v>
      </c>
      <c r="B174" s="4" t="s">
        <v>72</v>
      </c>
      <c r="C174" s="4">
        <v>0.04</v>
      </c>
      <c r="D174" s="5">
        <f>C174/0.36</f>
        <v>0.11111111111111112</v>
      </c>
      <c r="E174" s="5">
        <v>1E-4</v>
      </c>
      <c r="F174" s="1">
        <f>E174/3%</f>
        <v>3.3333333333333335E-3</v>
      </c>
      <c r="G174" s="1">
        <v>1.99718782230365E-8</v>
      </c>
      <c r="H174" s="5">
        <f>(G174+30.85%)/(9.73%+30.85%)-50%</f>
        <v>0.26022676188240068</v>
      </c>
      <c r="I174">
        <f>1+1/3*H174-1/3*F174-1/3*D174</f>
        <v>1.0485941058126522</v>
      </c>
      <c r="J174" s="7">
        <f>(I174-0.522467736)/(1.126089682-0.522467736)</f>
        <v>0.87161570797601895</v>
      </c>
      <c r="K174">
        <f>J174*100</f>
        <v>87.161570797601897</v>
      </c>
      <c r="L174" s="4" t="s">
        <v>69</v>
      </c>
      <c r="M174" s="4">
        <v>113.563333</v>
      </c>
      <c r="N174" s="4">
        <v>39.030555999999997</v>
      </c>
      <c r="O174" s="8" t="s">
        <v>65</v>
      </c>
      <c r="P174">
        <f>1-0.2631*D174-0.5754*F174+0.1615*H174</f>
        <v>1.0108752887106744</v>
      </c>
      <c r="Q174">
        <f>(P174-0.33215784)/(1.049802-0.33215784)</f>
        <v>0.94575764221459635</v>
      </c>
      <c r="R174">
        <v>0.94575764221459635</v>
      </c>
      <c r="S174">
        <f>R174*100</f>
        <v>94.575764221459636</v>
      </c>
    </row>
    <row r="175" spans="1:19" x14ac:dyDescent="0.25">
      <c r="A175" s="4">
        <v>1132</v>
      </c>
      <c r="B175" s="4" t="s">
        <v>262</v>
      </c>
      <c r="C175" s="4">
        <v>0.04</v>
      </c>
      <c r="D175" s="5">
        <f>C175/0.36</f>
        <v>0.11111111111111112</v>
      </c>
      <c r="E175" s="5">
        <v>9.7436108780223904E-5</v>
      </c>
      <c r="F175" s="1">
        <f>E175/3%</f>
        <v>3.2478702926741301E-3</v>
      </c>
      <c r="G175" s="1">
        <v>-6.6946630064251094E-8</v>
      </c>
      <c r="H175" s="5">
        <f>(G175+30.85%)/(9.73%+30.85%)-50%</f>
        <v>0.26022654769189235</v>
      </c>
      <c r="I175">
        <f>1+1/3*H175-1/3*F175-1/3*D175</f>
        <v>1.0486225220960357</v>
      </c>
      <c r="J175" s="7">
        <f>(I175-0.522467736)/(1.126089682-0.522467736)</f>
        <v>0.87166278426867494</v>
      </c>
      <c r="K175">
        <f>J175*100</f>
        <v>87.166278426867493</v>
      </c>
      <c r="L175" s="4" t="s">
        <v>263</v>
      </c>
      <c r="M175" s="4">
        <v>16.483329999999999</v>
      </c>
      <c r="N175" s="4">
        <v>56.325000000000003</v>
      </c>
      <c r="O175" s="8" t="s">
        <v>130</v>
      </c>
      <c r="P175">
        <f>1-0.2631*D175-0.5754*F175+0.1615*H175</f>
        <v>1.0109244295525026</v>
      </c>
      <c r="Q175">
        <f>(P175-0.33215784)/(1.049802-0.33215784)</f>
        <v>0.94582611743472234</v>
      </c>
      <c r="R175">
        <v>0.94582611743472234</v>
      </c>
      <c r="S175">
        <f>R175*100</f>
        <v>94.582611743472228</v>
      </c>
    </row>
    <row r="176" spans="1:19" x14ac:dyDescent="0.25">
      <c r="A176" s="4">
        <v>864</v>
      </c>
      <c r="B176" s="4" t="s">
        <v>264</v>
      </c>
      <c r="C176" s="4">
        <v>0.04</v>
      </c>
      <c r="D176" s="5">
        <f>C176/0.36</f>
        <v>0.11111111111111112</v>
      </c>
      <c r="E176" s="5">
        <v>3.43E-5</v>
      </c>
      <c r="F176" s="1">
        <f>E176/3%</f>
        <v>1.1433333333333334E-3</v>
      </c>
      <c r="G176" s="1">
        <v>-1.0533367157939601E-7</v>
      </c>
      <c r="H176" s="5">
        <f>(G176+30.85%)/(9.73%+30.85%)-50%</f>
        <v>0.26022645309593007</v>
      </c>
      <c r="I176">
        <f>1+1/3*H176-1/3*F176-1/3*D176</f>
        <v>1.0493240028838287</v>
      </c>
      <c r="J176" s="7">
        <f>(I176-0.522467736)/(1.126089682-0.522467736)</f>
        <v>0.87282490369200183</v>
      </c>
      <c r="K176">
        <f>J176*100</f>
        <v>87.28249036920019</v>
      </c>
      <c r="L176" s="4" t="s">
        <v>263</v>
      </c>
      <c r="M176" s="4">
        <v>18.295829999999999</v>
      </c>
      <c r="N176" s="4">
        <v>57.641669999999998</v>
      </c>
      <c r="O176" s="8" t="s">
        <v>130</v>
      </c>
      <c r="P176">
        <f>1-0.2631*D176-0.5754*F176+0.1615*H176</f>
        <v>1.0121353648416593</v>
      </c>
      <c r="Q176">
        <f>(P176-0.33215784)/(1.049802-0.33215784)</f>
        <v>0.94751349309615984</v>
      </c>
      <c r="R176">
        <v>0.94751349309615984</v>
      </c>
      <c r="S176">
        <f>R176*100</f>
        <v>94.751349309615989</v>
      </c>
    </row>
    <row r="177" spans="1:19" x14ac:dyDescent="0.25">
      <c r="A177" s="4">
        <v>1228</v>
      </c>
      <c r="B177" s="4" t="s">
        <v>239</v>
      </c>
      <c r="C177" s="4">
        <v>0.04</v>
      </c>
      <c r="D177" s="5">
        <f>C177/0.36</f>
        <v>0.11111111111111112</v>
      </c>
      <c r="E177" s="5">
        <v>0</v>
      </c>
      <c r="F177" s="1">
        <f>E177/3%</f>
        <v>0</v>
      </c>
      <c r="G177" s="1">
        <v>-1.58913924938856E-3</v>
      </c>
      <c r="H177" s="5">
        <f>(G177+30.85%)/(9.73%+30.85%)-50%</f>
        <v>0.25631064748795318</v>
      </c>
      <c r="I177">
        <f>1+1/3*H177-1/3*F177-1/3*D177</f>
        <v>1.0483998454589474</v>
      </c>
      <c r="J177" s="7">
        <f>(I177-0.522467736)/(1.126089682-0.522467736)</f>
        <v>0.87129388343833913</v>
      </c>
      <c r="K177">
        <f>J177*100</f>
        <v>87.129388343833909</v>
      </c>
      <c r="L177" s="4" t="s">
        <v>237</v>
      </c>
      <c r="M177" s="4">
        <v>16.195944000000001</v>
      </c>
      <c r="N177" s="4">
        <v>51.054277999999996</v>
      </c>
      <c r="O177" s="8" t="s">
        <v>130</v>
      </c>
      <c r="P177">
        <f>1-0.2631*D177-0.5754*F177+0.1615*H177</f>
        <v>1.0121608362359711</v>
      </c>
      <c r="Q177">
        <f>(P177-0.33215784)/(1.049802-0.33215784)</f>
        <v>0.94754898616602856</v>
      </c>
      <c r="R177">
        <v>0.94754898616602856</v>
      </c>
      <c r="S177">
        <f>R177*100</f>
        <v>94.754898616602858</v>
      </c>
    </row>
    <row r="178" spans="1:19" x14ac:dyDescent="0.25">
      <c r="A178" s="4">
        <v>272</v>
      </c>
      <c r="B178" s="4" t="s">
        <v>77</v>
      </c>
      <c r="C178" s="4">
        <v>0.04</v>
      </c>
      <c r="D178" s="5">
        <f>C178/0.36</f>
        <v>0.11111111111111112</v>
      </c>
      <c r="E178" s="5">
        <v>0</v>
      </c>
      <c r="F178" s="1">
        <f>E178/3%</f>
        <v>0</v>
      </c>
      <c r="G178" s="1">
        <v>-1.3979943737352401E-3</v>
      </c>
      <c r="H178" s="5">
        <f>(G178+30.85%)/(9.73%+30.85%)-50%</f>
        <v>0.25678167970986887</v>
      </c>
      <c r="I178">
        <f>1+1/3*H178-1/3*F178-1/3*D178</f>
        <v>1.0485568561995859</v>
      </c>
      <c r="J178" s="7">
        <f>(I178-0.522467736)/(1.126089682-0.522467736)</f>
        <v>0.87155399780574916</v>
      </c>
      <c r="K178">
        <f>J178*100</f>
        <v>87.155399780574911</v>
      </c>
      <c r="L178" s="4" t="s">
        <v>76</v>
      </c>
      <c r="M178" s="4">
        <v>72.935829999999996</v>
      </c>
      <c r="N178" s="4">
        <v>18.966670000000001</v>
      </c>
      <c r="O178" s="8" t="s">
        <v>65</v>
      </c>
      <c r="P178">
        <f>1-0.2631*D178-0.5754*F178+0.1615*H178</f>
        <v>1.0122369079398106</v>
      </c>
      <c r="Q178">
        <f>(P178-0.33215784)/(1.049802-0.33215784)</f>
        <v>0.9476549881487375</v>
      </c>
      <c r="R178">
        <v>0.9476549881487375</v>
      </c>
      <c r="S178">
        <f>R178*100</f>
        <v>94.765498814873752</v>
      </c>
    </row>
    <row r="179" spans="1:19" x14ac:dyDescent="0.25">
      <c r="A179" s="4">
        <v>984</v>
      </c>
      <c r="B179" s="4" t="s">
        <v>240</v>
      </c>
      <c r="C179" s="4">
        <v>0.04</v>
      </c>
      <c r="D179" s="5">
        <f>C179/0.36</f>
        <v>0.11111111111111112</v>
      </c>
      <c r="E179" s="5">
        <v>0</v>
      </c>
      <c r="F179" s="1">
        <f>E179/3%</f>
        <v>0</v>
      </c>
      <c r="G179" s="1">
        <v>-9.4656519126183397E-4</v>
      </c>
      <c r="H179" s="5">
        <f>(G179+30.85%)/(9.73%+30.85%)-50%</f>
        <v>0.25789412224923147</v>
      </c>
      <c r="I179">
        <f>1+1/3*H179-1/3*F179-1/3*D179</f>
        <v>1.0489276703793735</v>
      </c>
      <c r="J179" s="7">
        <f>(I179-0.522467736)/(1.126089682-0.522467736)</f>
        <v>0.87216831307749298</v>
      </c>
      <c r="K179">
        <f>J179*100</f>
        <v>87.216831307749302</v>
      </c>
      <c r="L179" s="4" t="s">
        <v>237</v>
      </c>
      <c r="M179" s="4">
        <v>18.604167</v>
      </c>
      <c r="N179" s="4">
        <v>53.010556000000001</v>
      </c>
      <c r="O179" s="8" t="s">
        <v>130</v>
      </c>
      <c r="P179">
        <f>1-0.2631*D179-0.5754*F179+0.1615*H179</f>
        <v>1.0124165674099175</v>
      </c>
      <c r="Q179">
        <f>(P179-0.33215784)/(1.049802-0.33215784)</f>
        <v>0.94790533432323554</v>
      </c>
      <c r="R179">
        <v>0.94790533432323554</v>
      </c>
      <c r="S179">
        <f>R179*100</f>
        <v>94.790533432323556</v>
      </c>
    </row>
    <row r="180" spans="1:19" x14ac:dyDescent="0.25">
      <c r="A180" s="4">
        <v>2263</v>
      </c>
      <c r="B180" s="4" t="s">
        <v>258</v>
      </c>
      <c r="C180" s="4">
        <v>0.04</v>
      </c>
      <c r="D180" s="5">
        <f>C180/0.36</f>
        <v>0.11111111111111112</v>
      </c>
      <c r="E180" s="5">
        <v>0</v>
      </c>
      <c r="F180" s="1">
        <f>E180/3%</f>
        <v>0</v>
      </c>
      <c r="G180" s="1">
        <v>-8.2072939845695598E-4</v>
      </c>
      <c r="H180" s="5">
        <f>(G180+30.85%)/(9.73%+30.85%)-50%</f>
        <v>0.25820421538083549</v>
      </c>
      <c r="I180">
        <f>1+1/3*H180-1/3*F180-1/3*D180</f>
        <v>1.0490310347565748</v>
      </c>
      <c r="J180" s="7">
        <f>(I180-0.522467736)/(1.126089682-0.522467736)</f>
        <v>0.87233955333455493</v>
      </c>
      <c r="K180">
        <f>J180*100</f>
        <v>87.233955333455498</v>
      </c>
      <c r="L180" s="4" t="s">
        <v>254</v>
      </c>
      <c r="M180" s="4">
        <v>-15.661194</v>
      </c>
      <c r="N180" s="4">
        <v>28.044388999999999</v>
      </c>
      <c r="O180" s="8" t="s">
        <v>130</v>
      </c>
      <c r="P180">
        <f>1-0.2631*D180-0.5754*F180+0.1615*H180</f>
        <v>1.0124666474506716</v>
      </c>
      <c r="Q180">
        <f>(P180-0.33215784)/(1.049802-0.33215784)</f>
        <v>0.94797511826846292</v>
      </c>
      <c r="R180">
        <v>0.94797511826846292</v>
      </c>
      <c r="S180">
        <f>R180*100</f>
        <v>94.797511826846289</v>
      </c>
    </row>
    <row r="181" spans="1:19" x14ac:dyDescent="0.25">
      <c r="A181" s="4">
        <v>2124</v>
      </c>
      <c r="B181" s="4" t="s">
        <v>259</v>
      </c>
      <c r="C181" s="4">
        <v>0.04</v>
      </c>
      <c r="D181" s="5">
        <f>C181/0.36</f>
        <v>0.11111111111111112</v>
      </c>
      <c r="E181" s="5">
        <v>0</v>
      </c>
      <c r="F181" s="1">
        <f>E181/3%</f>
        <v>0</v>
      </c>
      <c r="G181" s="1">
        <v>-4.2617819370613299E-4</v>
      </c>
      <c r="H181" s="5">
        <f>(G181+30.85%)/(9.73%+30.85%)-50%</f>
        <v>0.25917649533340048</v>
      </c>
      <c r="I181">
        <f>1+1/3*H181-1/3*F181-1/3*D181</f>
        <v>1.0493551280740965</v>
      </c>
      <c r="J181" s="7">
        <f>(I181-0.522467736)/(1.126089682-0.522467736)</f>
        <v>0.87287646773879313</v>
      </c>
      <c r="K181">
        <f>J181*100</f>
        <v>87.287646773879317</v>
      </c>
      <c r="L181" s="4" t="s">
        <v>254</v>
      </c>
      <c r="M181" s="4">
        <v>-4.1167499999999997</v>
      </c>
      <c r="N181" s="4">
        <v>40.948472000000002</v>
      </c>
      <c r="O181" s="8" t="s">
        <v>130</v>
      </c>
      <c r="P181">
        <f>1-0.2631*D181-0.5754*F181+0.1615*H181</f>
        <v>1.012623670663011</v>
      </c>
      <c r="Q181">
        <f>(P181-0.33215784)/(1.049802-0.33215784)</f>
        <v>0.94819392198915275</v>
      </c>
      <c r="R181">
        <v>0.94819392198915242</v>
      </c>
      <c r="S181">
        <f>R181*100</f>
        <v>94.819392198915239</v>
      </c>
    </row>
    <row r="182" spans="1:19" x14ac:dyDescent="0.25">
      <c r="A182" s="4">
        <v>1951</v>
      </c>
      <c r="B182" s="4" t="s">
        <v>180</v>
      </c>
      <c r="C182" s="4">
        <v>0.04</v>
      </c>
      <c r="D182" s="5">
        <f>C182/0.36</f>
        <v>0.11111111111111112</v>
      </c>
      <c r="E182" s="5">
        <v>0</v>
      </c>
      <c r="F182" s="1">
        <f>E182/3%</f>
        <v>0</v>
      </c>
      <c r="G182" s="1">
        <v>-3.7975390861417498E-4</v>
      </c>
      <c r="H182" s="5">
        <f>(G182+30.85%)/(9.73%+30.85%)-50%</f>
        <v>0.25929089721879206</v>
      </c>
      <c r="I182">
        <f>1+1/3*H182-1/3*F182-1/3*D182</f>
        <v>1.0493932620358937</v>
      </c>
      <c r="J182" s="7">
        <f>(I182-0.522467736)/(1.126089682-0.522467736)</f>
        <v>0.87293964297960391</v>
      </c>
      <c r="K182">
        <f>J182*100</f>
        <v>87.293964297960386</v>
      </c>
      <c r="L182" s="4" t="s">
        <v>173</v>
      </c>
      <c r="M182" s="4">
        <v>2.3016670000000001</v>
      </c>
      <c r="N182" s="4">
        <v>49.895000000000003</v>
      </c>
      <c r="O182" s="8" t="s">
        <v>130</v>
      </c>
      <c r="P182">
        <f>1-0.2631*D182-0.5754*F182+0.1615*H182</f>
        <v>1.0126421465675015</v>
      </c>
      <c r="Q182">
        <f>(P182-0.33215784)/(1.049802-0.33215784)</f>
        <v>0.94821966720596129</v>
      </c>
      <c r="R182">
        <v>0.94821966720596129</v>
      </c>
      <c r="S182">
        <f>R182*100</f>
        <v>94.821966720596123</v>
      </c>
    </row>
    <row r="183" spans="1:19" x14ac:dyDescent="0.25">
      <c r="A183" s="4">
        <v>2070</v>
      </c>
      <c r="B183" s="4" t="s">
        <v>260</v>
      </c>
      <c r="C183" s="4">
        <v>0.04</v>
      </c>
      <c r="D183" s="5">
        <f>C183/0.36</f>
        <v>0.11111111111111112</v>
      </c>
      <c r="E183" s="5">
        <v>0</v>
      </c>
      <c r="F183" s="1">
        <f>E183/3%</f>
        <v>0</v>
      </c>
      <c r="G183" s="1">
        <v>-1.84634582068878E-4</v>
      </c>
      <c r="H183" s="5">
        <f>(G183+30.85%)/(9.73%+30.85%)-50%</f>
        <v>0.25977172355330491</v>
      </c>
      <c r="I183">
        <f>1+1/3*H183-1/3*F183-1/3*D183</f>
        <v>1.0495535374807312</v>
      </c>
      <c r="J183" s="7">
        <f>(I183-0.522467736)/(1.126089682-0.522467736)</f>
        <v>0.87320516587170482</v>
      </c>
      <c r="K183">
        <f>J183*100</f>
        <v>87.320516587170488</v>
      </c>
      <c r="L183" s="4" t="s">
        <v>254</v>
      </c>
      <c r="M183" s="4">
        <v>-3.7040109999999999</v>
      </c>
      <c r="N183" s="4">
        <v>42.340733</v>
      </c>
      <c r="O183" s="8" t="s">
        <v>130</v>
      </c>
      <c r="P183">
        <f>1-0.2631*D183-0.5754*F183+0.1615*H183</f>
        <v>1.0127198000205253</v>
      </c>
      <c r="Q183">
        <f>(P183-0.33215784)/(1.049802-0.33215784)</f>
        <v>0.94832787327430546</v>
      </c>
      <c r="R183">
        <v>0.94832787327430579</v>
      </c>
      <c r="S183">
        <f>R183*100</f>
        <v>94.83278732743058</v>
      </c>
    </row>
    <row r="184" spans="1:19" x14ac:dyDescent="0.25">
      <c r="A184" s="4">
        <v>1927</v>
      </c>
      <c r="B184" s="4" t="s">
        <v>156</v>
      </c>
      <c r="C184" s="4">
        <v>0.04</v>
      </c>
      <c r="D184" s="5">
        <f>C184/0.36</f>
        <v>0.11111111111111112</v>
      </c>
      <c r="E184" s="5">
        <v>0</v>
      </c>
      <c r="F184" s="1">
        <f>E184/3%</f>
        <v>0</v>
      </c>
      <c r="G184" s="1">
        <v>-1.7597768816390299E-4</v>
      </c>
      <c r="H184" s="5">
        <f>(G184+30.85%)/(9.73%+30.85%)-50%</f>
        <v>0.25979305646090711</v>
      </c>
      <c r="I184">
        <f>1+1/3*H184-1/3*F184-1/3*D184</f>
        <v>1.049560648449932</v>
      </c>
      <c r="J184" s="7">
        <f>(I184-0.522467736)/(1.126089682-0.522467736)</f>
        <v>0.87321694637313951</v>
      </c>
      <c r="K184">
        <f>J184*100</f>
        <v>87.321694637313954</v>
      </c>
      <c r="L184" s="4" t="s">
        <v>157</v>
      </c>
      <c r="M184" s="4">
        <v>33.343943000000003</v>
      </c>
      <c r="N184" s="4">
        <v>34.796740999999997</v>
      </c>
      <c r="O184" s="8" t="s">
        <v>130</v>
      </c>
      <c r="P184">
        <f>1-0.2631*D184-0.5754*F184+0.1615*H184</f>
        <v>1.0127232452851032</v>
      </c>
      <c r="Q184">
        <f>(P184-0.33215784)/(1.049802-0.33215784)</f>
        <v>0.94833267407220767</v>
      </c>
      <c r="R184">
        <v>0.94833267407220767</v>
      </c>
      <c r="S184">
        <f>R184*100</f>
        <v>94.833267407220774</v>
      </c>
    </row>
    <row r="185" spans="1:19" x14ac:dyDescent="0.25">
      <c r="A185" s="4">
        <v>1127</v>
      </c>
      <c r="B185" s="4" t="s">
        <v>154</v>
      </c>
      <c r="C185" s="4">
        <v>0.04</v>
      </c>
      <c r="D185" s="5">
        <f>C185/0.36</f>
        <v>0.11111111111111112</v>
      </c>
      <c r="E185" s="5">
        <v>0</v>
      </c>
      <c r="F185" s="1">
        <f>E185/3%</f>
        <v>0</v>
      </c>
      <c r="G185" s="1">
        <v>-1.17599565656616E-4</v>
      </c>
      <c r="H185" s="5">
        <f>(G185+30.85%)/(9.73%+30.85%)-50%</f>
        <v>0.25993691580666189</v>
      </c>
      <c r="I185">
        <f>1+1/3*H185-1/3*F185-1/3*D185</f>
        <v>1.0496086015651838</v>
      </c>
      <c r="J185" s="7">
        <f>(I185-0.522467736)/(1.126089682-0.522467736)</f>
        <v>0.87329638867236259</v>
      </c>
      <c r="K185">
        <f>J185*100</f>
        <v>87.329638867236255</v>
      </c>
      <c r="L185" s="4" t="s">
        <v>152</v>
      </c>
      <c r="M185" s="4">
        <v>15.89038</v>
      </c>
      <c r="N185" s="4">
        <v>43.736289999999997</v>
      </c>
      <c r="O185" s="8" t="s">
        <v>130</v>
      </c>
      <c r="P185">
        <f>1-0.2631*D185-0.5754*F185+0.1615*H185</f>
        <v>1.0127464785694427</v>
      </c>
      <c r="Q185">
        <f>(P185-0.33215784)/(1.049802-0.33215784)</f>
        <v>0.94836504845164871</v>
      </c>
      <c r="R185">
        <v>0.94836504845164871</v>
      </c>
      <c r="S185">
        <f>R185*100</f>
        <v>94.836504845164868</v>
      </c>
    </row>
    <row r="186" spans="1:19" x14ac:dyDescent="0.25">
      <c r="A186" s="4">
        <v>2168</v>
      </c>
      <c r="B186" s="4" t="s">
        <v>248</v>
      </c>
      <c r="C186" s="4">
        <v>0.04</v>
      </c>
      <c r="D186" s="5">
        <f>C186/0.36</f>
        <v>0.11111111111111112</v>
      </c>
      <c r="E186" s="5">
        <v>0</v>
      </c>
      <c r="F186" s="1">
        <f>E186/3%</f>
        <v>0</v>
      </c>
      <c r="G186" s="1">
        <v>-9.7990032872875905E-5</v>
      </c>
      <c r="H186" s="5">
        <f>(G186+30.85%)/(9.73%+30.85%)-50%</f>
        <v>0.2599852389529993</v>
      </c>
      <c r="I186">
        <f>1+1/3*H186-1/3*F186-1/3*D186</f>
        <v>1.0496247092806295</v>
      </c>
      <c r="J186" s="7">
        <f>(I186-0.522467736)/(1.126089682-0.522467736)</f>
        <v>0.87332307377808549</v>
      </c>
      <c r="K186">
        <f>J186*100</f>
        <v>87.332307377808547</v>
      </c>
      <c r="L186" s="4" t="s">
        <v>246</v>
      </c>
      <c r="M186" s="4">
        <v>48.652777999999998</v>
      </c>
      <c r="N186" s="4">
        <v>55.770277999999998</v>
      </c>
      <c r="O186" s="8" t="s">
        <v>130</v>
      </c>
      <c r="P186">
        <f>1-0.2631*D186-0.5754*F186+0.1615*H186</f>
        <v>1.012754282757576</v>
      </c>
      <c r="Q186">
        <f>(P186-0.33215784)/(1.049802-0.33215784)</f>
        <v>0.94837592318395803</v>
      </c>
      <c r="R186">
        <v>0.94837592318395803</v>
      </c>
      <c r="S186">
        <f>R186*100</f>
        <v>94.837592318395807</v>
      </c>
    </row>
    <row r="187" spans="1:19" x14ac:dyDescent="0.25">
      <c r="A187" s="4">
        <v>822</v>
      </c>
      <c r="B187" s="4" t="s">
        <v>167</v>
      </c>
      <c r="C187" s="4">
        <v>0.04</v>
      </c>
      <c r="D187" s="5">
        <f>C187/0.36</f>
        <v>0.11111111111111112</v>
      </c>
      <c r="E187" s="5">
        <v>0</v>
      </c>
      <c r="F187" s="1">
        <f>E187/3%</f>
        <v>0</v>
      </c>
      <c r="G187" s="1">
        <v>-8.2797634978779504E-5</v>
      </c>
      <c r="H187" s="5">
        <f>(G187+30.85%)/(9.73%+30.85%)-50%</f>
        <v>0.26002267709468019</v>
      </c>
      <c r="I187">
        <f>1+1/3*H187-1/3*F187-1/3*D187</f>
        <v>1.0496371886611897</v>
      </c>
      <c r="J187" s="7">
        <f>(I187-0.522467736)/(1.126089682-0.522467736)</f>
        <v>0.87334374794449532</v>
      </c>
      <c r="K187">
        <f>J187*100</f>
        <v>87.334374794449531</v>
      </c>
      <c r="L187" s="4" t="s">
        <v>164</v>
      </c>
      <c r="M187" s="4">
        <v>12.079722</v>
      </c>
      <c r="N187" s="4">
        <v>55.642221999999997</v>
      </c>
      <c r="O187" s="8" t="s">
        <v>130</v>
      </c>
      <c r="P187">
        <f>1-0.2631*D187-0.5754*F187+0.1615*H187</f>
        <v>1.0127603290174576</v>
      </c>
      <c r="Q187">
        <f>(P187-0.33215784)/(1.049802-0.33215784)</f>
        <v>0.94838434833421859</v>
      </c>
      <c r="R187">
        <v>0.94838434833421825</v>
      </c>
      <c r="S187">
        <f>R187*100</f>
        <v>94.838434833421829</v>
      </c>
    </row>
    <row r="188" spans="1:19" x14ac:dyDescent="0.25">
      <c r="A188" s="4">
        <v>1583</v>
      </c>
      <c r="B188" s="4" t="s">
        <v>286</v>
      </c>
      <c r="C188" s="4">
        <v>0.04</v>
      </c>
      <c r="D188" s="5">
        <f>C188/0.36</f>
        <v>0.11111111111111112</v>
      </c>
      <c r="E188" s="5">
        <v>0</v>
      </c>
      <c r="F188" s="1">
        <f>E188/3%</f>
        <v>0</v>
      </c>
      <c r="G188" s="1">
        <v>-6.6698530892646499E-5</v>
      </c>
      <c r="H188" s="5">
        <f>(G188+30.85%)/(9.73%+30.85%)-50%</f>
        <v>0.26006234960351737</v>
      </c>
      <c r="I188">
        <f>1+1/3*H188-1/3*F188-1/3*D188</f>
        <v>1.0496504128308022</v>
      </c>
      <c r="J188" s="7">
        <f>(I188-0.522467736)/(1.126089682-0.522467736)</f>
        <v>0.87336565597766103</v>
      </c>
      <c r="K188">
        <f>J188*100</f>
        <v>87.336565597766096</v>
      </c>
      <c r="L188" s="4" t="s">
        <v>276</v>
      </c>
      <c r="M188" s="4">
        <v>-3.0877780000000001</v>
      </c>
      <c r="N188" s="4">
        <v>52.970278</v>
      </c>
      <c r="O188" s="8" t="s">
        <v>130</v>
      </c>
      <c r="P188">
        <f>1-0.2631*D188-0.5754*F188+0.1615*H188</f>
        <v>1.0127667361276347</v>
      </c>
      <c r="Q188">
        <f>(P188-0.33215784)/(1.049802-0.33215784)</f>
        <v>0.94839327631069248</v>
      </c>
      <c r="R188">
        <v>0.94839327631069248</v>
      </c>
      <c r="S188">
        <f>R188*100</f>
        <v>94.839327631069253</v>
      </c>
    </row>
    <row r="189" spans="1:19" x14ac:dyDescent="0.25">
      <c r="A189" s="4">
        <v>1741</v>
      </c>
      <c r="B189" s="4" t="s">
        <v>60</v>
      </c>
      <c r="C189" s="4">
        <v>0.04</v>
      </c>
      <c r="D189" s="5">
        <f>C189/0.36</f>
        <v>0.11111111111111112</v>
      </c>
      <c r="E189" s="5">
        <v>0</v>
      </c>
      <c r="F189" s="1">
        <f>E189/3%</f>
        <v>0</v>
      </c>
      <c r="G189" s="1">
        <v>-3.7830633964290497E-5</v>
      </c>
      <c r="H189" s="5">
        <f>(G189+30.85%)/(9.73%+30.85%)-50%</f>
        <v>0.26013348784138912</v>
      </c>
      <c r="I189">
        <f>1+1/3*H189-1/3*F189-1/3*D189</f>
        <v>1.0496741255767594</v>
      </c>
      <c r="J189" s="7">
        <f>(I189-0.522467736)/(1.126089682-0.522467736)</f>
        <v>0.87340494007943092</v>
      </c>
      <c r="K189">
        <f>J189*100</f>
        <v>87.340494007943093</v>
      </c>
      <c r="L189" s="4" t="s">
        <v>61</v>
      </c>
      <c r="M189" s="4">
        <v>10.706939999999999</v>
      </c>
      <c r="N189" s="4">
        <v>35.296390000000002</v>
      </c>
      <c r="O189" s="8" t="s">
        <v>27</v>
      </c>
      <c r="P189">
        <f>1-0.2631*D189-0.5754*F189+0.1615*H189</f>
        <v>1.012778224953051</v>
      </c>
      <c r="Q189">
        <f>(P189-0.33215784)/(1.049802-0.33215784)</f>
        <v>0.94840928539438141</v>
      </c>
      <c r="R189">
        <v>0.94840928539438141</v>
      </c>
      <c r="S189">
        <f>R189*100</f>
        <v>94.840928539438139</v>
      </c>
    </row>
    <row r="190" spans="1:19" x14ac:dyDescent="0.25">
      <c r="A190" s="4">
        <v>1065</v>
      </c>
      <c r="B190" s="4" t="s">
        <v>73</v>
      </c>
      <c r="C190" s="4">
        <v>0.04</v>
      </c>
      <c r="D190" s="5">
        <f>C190/0.36</f>
        <v>0.11111111111111112</v>
      </c>
      <c r="E190" s="5">
        <v>0</v>
      </c>
      <c r="F190" s="1">
        <f>E190/3%</f>
        <v>0</v>
      </c>
      <c r="G190" s="1">
        <v>-3.6924208841003099E-5</v>
      </c>
      <c r="H190" s="5">
        <f>(G190+30.85%)/(9.73%+30.85%)-50%</f>
        <v>0.26013572151591668</v>
      </c>
      <c r="I190">
        <f>1+1/3*H190-1/3*F190-1/3*D190</f>
        <v>1.0496748701349352</v>
      </c>
      <c r="J190" s="7">
        <f>(I190-0.522467736)/(1.126089682-0.522467736)</f>
        <v>0.87340617356370154</v>
      </c>
      <c r="K190">
        <f>J190*100</f>
        <v>87.34061735637016</v>
      </c>
      <c r="L190" s="4" t="s">
        <v>69</v>
      </c>
      <c r="M190" s="4">
        <v>105.705</v>
      </c>
      <c r="N190" s="4">
        <v>29.70111</v>
      </c>
      <c r="O190" s="8" t="s">
        <v>65</v>
      </c>
      <c r="P190">
        <f>1-0.2631*D190-0.5754*F190+0.1615*H190</f>
        <v>1.0127785856914873</v>
      </c>
      <c r="Q190">
        <f>(P190-0.33215784)/(1.049802-0.33215784)</f>
        <v>0.94840978806472465</v>
      </c>
      <c r="R190">
        <v>0.94840978806472465</v>
      </c>
      <c r="S190">
        <f>R190*100</f>
        <v>94.840978806472464</v>
      </c>
    </row>
    <row r="191" spans="1:19" x14ac:dyDescent="0.25">
      <c r="A191" s="4">
        <v>111</v>
      </c>
      <c r="B191" s="4" t="s">
        <v>29</v>
      </c>
      <c r="C191" s="4">
        <v>0.04</v>
      </c>
      <c r="D191" s="5">
        <f>C191/0.36</f>
        <v>0.11111111111111112</v>
      </c>
      <c r="E191" s="5">
        <v>0</v>
      </c>
      <c r="F191" s="1">
        <f>E191/3%</f>
        <v>0</v>
      </c>
      <c r="G191" s="1">
        <v>-3.1732791570362297E-5</v>
      </c>
      <c r="H191" s="5">
        <f>(G191+30.85%)/(9.73%+30.85%)-50%</f>
        <v>0.26014851455995469</v>
      </c>
      <c r="I191">
        <f>1+1/3*H191-1/3*F191-1/3*D191</f>
        <v>1.0496791344829479</v>
      </c>
      <c r="J191" s="7">
        <f>(I191-0.522467736)/(1.126089682-0.522467736)</f>
        <v>0.87341323816438576</v>
      </c>
      <c r="K191">
        <f>J191*100</f>
        <v>87.341323816438575</v>
      </c>
      <c r="L191" s="4" t="s">
        <v>26</v>
      </c>
      <c r="M191" s="4">
        <v>4.7868399999999998</v>
      </c>
      <c r="N191" s="4">
        <v>35.818440000000002</v>
      </c>
      <c r="O191" s="8" t="s">
        <v>27</v>
      </c>
      <c r="P191">
        <f>1-0.2631*D191-0.5754*F191+0.1615*H191</f>
        <v>1.0127806517680993</v>
      </c>
      <c r="Q191">
        <f>(P191-0.33215784)/(1.049802-0.33215784)</f>
        <v>0.94841266703556726</v>
      </c>
      <c r="R191">
        <v>0.94841266703556759</v>
      </c>
      <c r="S191">
        <f>R191*100</f>
        <v>94.841266703556755</v>
      </c>
    </row>
    <row r="192" spans="1:19" x14ac:dyDescent="0.25">
      <c r="A192" s="4">
        <v>993</v>
      </c>
      <c r="B192" s="4" t="s">
        <v>220</v>
      </c>
      <c r="C192" s="4">
        <v>0.04</v>
      </c>
      <c r="D192" s="5">
        <f>C192/0.36</f>
        <v>0.11111111111111112</v>
      </c>
      <c r="E192" s="5">
        <v>0</v>
      </c>
      <c r="F192" s="1">
        <f>E192/3%</f>
        <v>0</v>
      </c>
      <c r="G192" s="1">
        <v>-5.66430842108733E-6</v>
      </c>
      <c r="H192" s="5">
        <f>(G192+30.85%)/(9.73%+30.85%)-50%</f>
        <v>0.26021275429171742</v>
      </c>
      <c r="I192">
        <f>1+1/3*H192-1/3*F192-1/3*D192</f>
        <v>1.0497005477268688</v>
      </c>
      <c r="J192" s="7">
        <f>(I192-0.522467736)/(1.126089682-0.522467736)</f>
        <v>0.87344871275914293</v>
      </c>
      <c r="K192">
        <f>J192*100</f>
        <v>87.344871275914286</v>
      </c>
      <c r="L192" s="4" t="s">
        <v>210</v>
      </c>
      <c r="M192" s="4">
        <v>15.266667</v>
      </c>
      <c r="N192" s="4">
        <v>40.283332999999999</v>
      </c>
      <c r="O192" s="8" t="s">
        <v>130</v>
      </c>
      <c r="P192">
        <f>1-0.2631*D192-0.5754*F192+0.1615*H192</f>
        <v>1.012791026484779</v>
      </c>
      <c r="Q192">
        <f>(P192-0.33215784)/(1.049802-0.33215784)</f>
        <v>0.94842712366638515</v>
      </c>
      <c r="R192">
        <v>0.94842712366638515</v>
      </c>
      <c r="S192">
        <f>R192*100</f>
        <v>94.842712366638509</v>
      </c>
    </row>
    <row r="193" spans="1:19" x14ac:dyDescent="0.25">
      <c r="A193" s="4">
        <v>2029</v>
      </c>
      <c r="B193" s="4" t="s">
        <v>168</v>
      </c>
      <c r="C193" s="4">
        <v>0.04</v>
      </c>
      <c r="D193" s="5">
        <f>C193/0.36</f>
        <v>0.11111111111111112</v>
      </c>
      <c r="E193" s="5">
        <v>0</v>
      </c>
      <c r="F193" s="1">
        <f>E193/3%</f>
        <v>0</v>
      </c>
      <c r="G193" s="1">
        <v>-5.5064634164273002E-6</v>
      </c>
      <c r="H193" s="5">
        <f>(G193+30.85%)/(9.73%+30.85%)-50%</f>
        <v>0.26021314326412914</v>
      </c>
      <c r="I193">
        <f>1+1/3*H193-1/3*F193-1/3*D193</f>
        <v>1.0497006773843394</v>
      </c>
      <c r="J193" s="7">
        <f>(I193-0.522467736)/(1.126089682-0.522467736)</f>
        <v>0.87344892755827575</v>
      </c>
      <c r="K193">
        <f>J193*100</f>
        <v>87.344892755827573</v>
      </c>
      <c r="L193" s="4" t="s">
        <v>164</v>
      </c>
      <c r="M193" s="4">
        <v>9.4813890000000001</v>
      </c>
      <c r="N193" s="4">
        <v>55.355556</v>
      </c>
      <c r="O193" s="8" t="s">
        <v>130</v>
      </c>
      <c r="P193">
        <f>1-0.2631*D193-0.5754*F193+0.1615*H193</f>
        <v>1.0127910893038234</v>
      </c>
      <c r="Q193">
        <f>(P193-0.33215784)/(1.049802-0.33215784)</f>
        <v>0.94842721120147278</v>
      </c>
      <c r="R193">
        <v>0.94842721120147278</v>
      </c>
      <c r="S193">
        <f>R193*100</f>
        <v>94.842721120147274</v>
      </c>
    </row>
    <row r="194" spans="1:19" x14ac:dyDescent="0.25">
      <c r="A194" s="4">
        <v>182</v>
      </c>
      <c r="B194" s="4" t="s">
        <v>181</v>
      </c>
      <c r="C194" s="4">
        <v>0.04</v>
      </c>
      <c r="D194" s="5">
        <f>C194/0.36</f>
        <v>0.11111111111111112</v>
      </c>
      <c r="E194" s="5">
        <v>0</v>
      </c>
      <c r="F194" s="1">
        <f>E194/3%</f>
        <v>0</v>
      </c>
      <c r="G194" s="1">
        <v>-4.2378661815579098E-6</v>
      </c>
      <c r="H194" s="5">
        <f>(G194+30.85%)/(9.73%+30.85%)-50%</f>
        <v>0.26021626942784248</v>
      </c>
      <c r="I194">
        <f>1+1/3*H194-1/3*F194-1/3*D194</f>
        <v>1.0497017194389104</v>
      </c>
      <c r="J194" s="7">
        <f>(I194-0.522467736)/(1.126089682-0.522467736)</f>
        <v>0.87345065389473187</v>
      </c>
      <c r="K194">
        <f>J194*100</f>
        <v>87.345065389473191</v>
      </c>
      <c r="L194" s="4" t="s">
        <v>173</v>
      </c>
      <c r="M194" s="4">
        <v>4.6306940000000001</v>
      </c>
      <c r="N194" s="4">
        <v>43.677638999999999</v>
      </c>
      <c r="O194" s="8" t="s">
        <v>130</v>
      </c>
      <c r="P194">
        <f>1-0.2631*D194-0.5754*F194+0.1615*H194</f>
        <v>1.0127915941792631</v>
      </c>
      <c r="Q194">
        <f>(P194-0.33215784)/(1.049802-0.33215784)</f>
        <v>0.94842791471927146</v>
      </c>
      <c r="R194">
        <v>0.94842791471927146</v>
      </c>
      <c r="S194">
        <f>R194*100</f>
        <v>94.842791471927143</v>
      </c>
    </row>
    <row r="195" spans="1:19" x14ac:dyDescent="0.25">
      <c r="A195" s="4">
        <v>1271</v>
      </c>
      <c r="B195" s="4" t="s">
        <v>40</v>
      </c>
      <c r="C195" s="4">
        <v>0.04</v>
      </c>
      <c r="D195" s="5">
        <f>C195/0.36</f>
        <v>0.11111111111111112</v>
      </c>
      <c r="E195" s="5">
        <v>0</v>
      </c>
      <c r="F195" s="1">
        <f>E195/3%</f>
        <v>0</v>
      </c>
      <c r="G195" s="1">
        <v>-3.9803525272031798E-6</v>
      </c>
      <c r="H195" s="5">
        <f>(G195+30.85%)/(9.73%+30.85%)-50%</f>
        <v>0.26021690401052933</v>
      </c>
      <c r="I195">
        <f>1+1/3*H195-1/3*F195-1/3*D195</f>
        <v>1.0497019309664728</v>
      </c>
      <c r="J195" s="7">
        <f>(I195-0.522467736)/(1.126089682-0.522467736)</f>
        <v>0.87345100432526834</v>
      </c>
      <c r="K195">
        <f>J195*100</f>
        <v>87.345100432526834</v>
      </c>
      <c r="L195" s="4" t="s">
        <v>39</v>
      </c>
      <c r="M195" s="4">
        <v>35.920560000000002</v>
      </c>
      <c r="N195" s="4">
        <v>31.501670000000001</v>
      </c>
      <c r="O195" s="8" t="s">
        <v>27</v>
      </c>
      <c r="P195">
        <f>1-0.2631*D195-0.5754*F195+0.1615*H195</f>
        <v>1.0127916966643671</v>
      </c>
      <c r="Q195">
        <f>(P195-0.33215784)/(1.049802-0.33215784)</f>
        <v>0.94842805752696036</v>
      </c>
      <c r="R195">
        <v>0.94842805752696036</v>
      </c>
      <c r="S195">
        <f>R195*100</f>
        <v>94.842805752696037</v>
      </c>
    </row>
    <row r="196" spans="1:19" x14ac:dyDescent="0.25">
      <c r="A196" s="4">
        <v>1022</v>
      </c>
      <c r="B196" s="4" t="s">
        <v>265</v>
      </c>
      <c r="C196" s="4">
        <v>0.04</v>
      </c>
      <c r="D196" s="5">
        <f>C196/0.36</f>
        <v>0.11111111111111112</v>
      </c>
      <c r="E196" s="5">
        <v>0</v>
      </c>
      <c r="F196" s="1">
        <f>E196/3%</f>
        <v>0</v>
      </c>
      <c r="G196" s="1">
        <v>-3.6246743075130901E-6</v>
      </c>
      <c r="H196" s="5">
        <f>(G196+30.85%)/(9.73%+30.85%)-50%</f>
        <v>0.26021778049702426</v>
      </c>
      <c r="I196">
        <f>1+1/3*H196-1/3*F196-1/3*D196</f>
        <v>1.0497022231286377</v>
      </c>
      <c r="J196" s="7">
        <f>(I196-0.522467736)/(1.126089682-0.522467736)</f>
        <v>0.87345148834041531</v>
      </c>
      <c r="K196">
        <f>J196*100</f>
        <v>87.345148834041524</v>
      </c>
      <c r="L196" s="4" t="s">
        <v>263</v>
      </c>
      <c r="M196" s="4">
        <v>15.58333</v>
      </c>
      <c r="N196" s="4">
        <v>56.166670000000003</v>
      </c>
      <c r="O196" s="8" t="s">
        <v>130</v>
      </c>
      <c r="P196">
        <f>1-0.2631*D196-0.5754*F196+0.1615*H196</f>
        <v>1.0127918382169361</v>
      </c>
      <c r="Q196">
        <f>(P196-0.33215784)/(1.049802-0.33215784)</f>
        <v>0.94842825477314019</v>
      </c>
      <c r="R196">
        <v>0.94842825477314019</v>
      </c>
      <c r="S196">
        <f>R196*100</f>
        <v>94.842825477314022</v>
      </c>
    </row>
    <row r="197" spans="1:19" x14ac:dyDescent="0.25">
      <c r="A197" s="4">
        <v>2148</v>
      </c>
      <c r="B197" s="4" t="s">
        <v>90</v>
      </c>
      <c r="C197" s="4">
        <v>0.04</v>
      </c>
      <c r="D197" s="5">
        <f>C197/0.36</f>
        <v>0.11111111111111112</v>
      </c>
      <c r="E197" s="5">
        <v>0</v>
      </c>
      <c r="F197" s="1">
        <f>E197/3%</f>
        <v>0</v>
      </c>
      <c r="G197" s="1">
        <v>-2.3485607325270901E-6</v>
      </c>
      <c r="H197" s="5">
        <f>(G197+30.85%)/(9.73%+30.85%)-50%</f>
        <v>0.26022092518301498</v>
      </c>
      <c r="I197">
        <f>1+1/3*H197-1/3*F197-1/3*D197</f>
        <v>1.0497032713573013</v>
      </c>
      <c r="J197" s="7">
        <f>(I197-0.522467736)/(1.126089682-0.522467736)</f>
        <v>0.8734532249052811</v>
      </c>
      <c r="K197">
        <f>J197*100</f>
        <v>87.345322490528105</v>
      </c>
      <c r="L197" s="4" t="s">
        <v>82</v>
      </c>
      <c r="M197" s="4">
        <v>54.369166999999997</v>
      </c>
      <c r="N197" s="4">
        <v>31.901389000000002</v>
      </c>
      <c r="O197" s="8" t="s">
        <v>65</v>
      </c>
      <c r="P197">
        <f>1-0.2631*D197-0.5754*F197+0.1615*H197</f>
        <v>1.0127923460837236</v>
      </c>
      <c r="Q197">
        <f>(P197-0.33215784)/(1.049802-0.33215784)</f>
        <v>0.94842896245922725</v>
      </c>
      <c r="R197">
        <v>0.94842896245922725</v>
      </c>
      <c r="S197">
        <f>R197*100</f>
        <v>94.842896245922731</v>
      </c>
    </row>
    <row r="198" spans="1:19" x14ac:dyDescent="0.25">
      <c r="A198" s="4">
        <v>1600</v>
      </c>
      <c r="B198" s="4" t="s">
        <v>15</v>
      </c>
      <c r="C198" s="4">
        <v>0.04</v>
      </c>
      <c r="D198" s="5">
        <f>C198/0.36</f>
        <v>0.11111111111111112</v>
      </c>
      <c r="E198" s="5">
        <v>3.7507366848461697E-8</v>
      </c>
      <c r="F198" s="1">
        <f>E198/3%</f>
        <v>1.2502455616153899E-6</v>
      </c>
      <c r="G198" s="1">
        <v>1.2715965114209199E-8</v>
      </c>
      <c r="H198" s="5">
        <f>(G198+30.85%)/(9.73%+30.85%)-50%</f>
        <v>0.2602267440018855</v>
      </c>
      <c r="I198">
        <f>1+1/3*H198-1/3*F198-1/3*D198</f>
        <v>1.049704794215071</v>
      </c>
      <c r="J198" s="7">
        <f>(I198-0.522467736)/(1.126089682-0.522467736)</f>
        <v>0.8734557477720849</v>
      </c>
      <c r="K198">
        <f>J198*100</f>
        <v>87.345574777208483</v>
      </c>
      <c r="L198" s="4" t="s">
        <v>16</v>
      </c>
      <c r="M198" s="4">
        <v>-23.605194000000001</v>
      </c>
      <c r="N198" s="4">
        <v>14.915139</v>
      </c>
      <c r="O198" t="s">
        <v>17</v>
      </c>
      <c r="P198">
        <f>1-0.2631*D198-0.5754*F198+0.1615*H198</f>
        <v>1.012792566431675</v>
      </c>
      <c r="Q198">
        <f>(P198-0.33215784)/(1.049802-0.33215784)</f>
        <v>0.9484292695026949</v>
      </c>
      <c r="R198">
        <v>0.9484292695026949</v>
      </c>
      <c r="S198">
        <f>R198*100</f>
        <v>94.842926950269486</v>
      </c>
    </row>
    <row r="199" spans="1:19" x14ac:dyDescent="0.25">
      <c r="A199" s="4">
        <v>1254</v>
      </c>
      <c r="B199" s="4" t="s">
        <v>91</v>
      </c>
      <c r="C199" s="4">
        <v>0.04</v>
      </c>
      <c r="D199" s="5">
        <f>C199/0.36</f>
        <v>0.11111111111111112</v>
      </c>
      <c r="E199" s="5">
        <v>0</v>
      </c>
      <c r="F199" s="1">
        <f>E199/3%</f>
        <v>0</v>
      </c>
      <c r="G199" s="1">
        <v>-1.5153948894225499E-6</v>
      </c>
      <c r="H199" s="5">
        <f>(G199+30.85%)/(9.73%+30.85%)-50%</f>
        <v>0.26022297832703445</v>
      </c>
      <c r="I199">
        <f>1+1/3*H199-1/3*F199-1/3*D199</f>
        <v>1.0497039557386412</v>
      </c>
      <c r="J199" s="7">
        <f>(I199-0.522467736)/(1.126089682-0.522467736)</f>
        <v>0.87345435869662902</v>
      </c>
      <c r="K199">
        <f>J199*100</f>
        <v>87.345435869662907</v>
      </c>
      <c r="L199" s="4" t="s">
        <v>82</v>
      </c>
      <c r="M199" s="4">
        <v>47.234999999999999</v>
      </c>
      <c r="N199" s="4">
        <v>36.603889000000002</v>
      </c>
      <c r="O199" s="8" t="s">
        <v>65</v>
      </c>
      <c r="P199">
        <f>1-0.2631*D199-0.5754*F199+0.1615*H199</f>
        <v>1.0127926776664826</v>
      </c>
      <c r="Q199">
        <f>(P199-0.33215784)/(1.049802-0.33215784)</f>
        <v>0.94842942450264311</v>
      </c>
      <c r="R199">
        <v>0.94842942450264311</v>
      </c>
      <c r="S199">
        <f>R199*100</f>
        <v>94.842942450264317</v>
      </c>
    </row>
    <row r="200" spans="1:19" x14ac:dyDescent="0.25">
      <c r="A200" s="4">
        <v>515</v>
      </c>
      <c r="B200" s="4" t="s">
        <v>49</v>
      </c>
      <c r="C200" s="4">
        <v>0.04</v>
      </c>
      <c r="D200" s="5">
        <f>C200/0.36</f>
        <v>0.11111111111111112</v>
      </c>
      <c r="E200" s="5">
        <v>0</v>
      </c>
      <c r="F200" s="1">
        <f>E200/3%</f>
        <v>0</v>
      </c>
      <c r="G200" s="1">
        <v>-1.1211612951389899E-6</v>
      </c>
      <c r="H200" s="5">
        <f>(G200+30.85%)/(9.73%+30.85%)-50%</f>
        <v>0.26022394982430963</v>
      </c>
      <c r="I200">
        <f>1+1/3*H200-1/3*F200-1/3*D200</f>
        <v>1.0497042795710663</v>
      </c>
      <c r="J200" s="7">
        <f>(I200-0.522467736)/(1.126089682-0.522467736)</f>
        <v>0.87345489517882169</v>
      </c>
      <c r="K200">
        <f>J200*100</f>
        <v>87.345489517882172</v>
      </c>
      <c r="L200" s="4" t="s">
        <v>47</v>
      </c>
      <c r="M200" s="4">
        <v>-7.1288900000000002</v>
      </c>
      <c r="N200" s="4">
        <v>31.047219999999999</v>
      </c>
      <c r="O200" s="8" t="s">
        <v>27</v>
      </c>
      <c r="P200">
        <f>1-0.2631*D200-0.5754*F200+0.1615*H200</f>
        <v>1.0127928345632926</v>
      </c>
      <c r="Q200">
        <f>(P200-0.33215784)/(1.049802-0.33215784)</f>
        <v>0.94842964313022859</v>
      </c>
      <c r="R200">
        <v>0.94842964313022893</v>
      </c>
      <c r="S200">
        <f>R200*100</f>
        <v>94.84296431302289</v>
      </c>
    </row>
    <row r="201" spans="1:19" x14ac:dyDescent="0.25">
      <c r="A201" s="4">
        <v>816</v>
      </c>
      <c r="B201" s="4" t="s">
        <v>162</v>
      </c>
      <c r="C201" s="4">
        <v>0.04</v>
      </c>
      <c r="D201" s="5">
        <f>C201/0.36</f>
        <v>0.11111111111111112</v>
      </c>
      <c r="E201" s="5">
        <v>0</v>
      </c>
      <c r="F201" s="1">
        <f>E201/3%</f>
        <v>0</v>
      </c>
      <c r="G201" s="1">
        <v>-1.10996559308302E-6</v>
      </c>
      <c r="H201" s="5">
        <f>(G201+30.85%)/(9.73%+30.85%)-50%</f>
        <v>0.26022397741352121</v>
      </c>
      <c r="I201">
        <f>1+1/3*H201-1/3*F201-1/3*D201</f>
        <v>1.0497042887674701</v>
      </c>
      <c r="J201" s="7">
        <f>(I201-0.522467736)/(1.126089682-0.522467736)</f>
        <v>0.87345491041419188</v>
      </c>
      <c r="K201">
        <f>J201*100</f>
        <v>87.345491041419194</v>
      </c>
      <c r="L201" s="4" t="s">
        <v>159</v>
      </c>
      <c r="M201" s="4">
        <v>15.942057999999999</v>
      </c>
      <c r="N201" s="4">
        <v>49.580199999999998</v>
      </c>
      <c r="O201" s="8" t="s">
        <v>130</v>
      </c>
      <c r="P201">
        <f>1-0.2631*D201-0.5754*F201+0.1615*H201</f>
        <v>1.0127928390189505</v>
      </c>
      <c r="Q201">
        <f>(P201-0.33215784)/(1.049802-0.33215784)</f>
        <v>0.94842964933895724</v>
      </c>
      <c r="R201">
        <v>0.9484296493389569</v>
      </c>
      <c r="S201">
        <f>R201*100</f>
        <v>94.842964933895686</v>
      </c>
    </row>
    <row r="202" spans="1:19" x14ac:dyDescent="0.25">
      <c r="A202" s="4">
        <v>1471</v>
      </c>
      <c r="B202" s="4" t="s">
        <v>119</v>
      </c>
      <c r="C202" s="4">
        <v>0.04</v>
      </c>
      <c r="D202" s="5">
        <f>C202/0.36</f>
        <v>0.11111111111111112</v>
      </c>
      <c r="E202" s="5">
        <v>0</v>
      </c>
      <c r="F202" s="1">
        <f>E202/3%</f>
        <v>0</v>
      </c>
      <c r="G202" s="1">
        <v>-3.2457122614955299E-7</v>
      </c>
      <c r="H202" s="5">
        <f>(G202+30.85%)/(9.73%+30.85%)-50%</f>
        <v>0.2602259128358152</v>
      </c>
      <c r="I202">
        <f>1+1/3*H202-1/3*F202-1/3*D202</f>
        <v>1.0497049339082347</v>
      </c>
      <c r="J202" s="7">
        <f>(I202-0.522467736)/(1.126089682-0.522467736)</f>
        <v>0.87345597919701012</v>
      </c>
      <c r="K202">
        <f>J202*100</f>
        <v>87.345597919701007</v>
      </c>
      <c r="L202" s="4" t="s">
        <v>120</v>
      </c>
      <c r="M202" s="4">
        <v>58.198611</v>
      </c>
      <c r="N202" s="4">
        <v>37.999721999999998</v>
      </c>
      <c r="O202" s="8" t="s">
        <v>65</v>
      </c>
      <c r="P202">
        <f>1-0.2631*D202-0.5754*F202+0.1615*H202</f>
        <v>1.0127931515896509</v>
      </c>
      <c r="Q202">
        <f>(P202-0.33215784)/(1.049802-0.33215784)</f>
        <v>0.94843008489005332</v>
      </c>
      <c r="R202">
        <v>0.94843008489005332</v>
      </c>
      <c r="S202">
        <f>R202*100</f>
        <v>94.843008489005328</v>
      </c>
    </row>
    <row r="203" spans="1:19" x14ac:dyDescent="0.25">
      <c r="A203" s="4">
        <v>1615</v>
      </c>
      <c r="B203" s="4" t="s">
        <v>325</v>
      </c>
      <c r="C203" s="4">
        <v>0.04</v>
      </c>
      <c r="D203" s="5">
        <f>C203/0.36</f>
        <v>0.11111111111111112</v>
      </c>
      <c r="E203" s="5">
        <v>0</v>
      </c>
      <c r="F203" s="1">
        <f>E203/3%</f>
        <v>0</v>
      </c>
      <c r="G203" s="1">
        <v>-2.9809240084795702E-7</v>
      </c>
      <c r="H203" s="5">
        <f>(G203+30.85%)/(9.73%+30.85%)-50%</f>
        <v>0.26022597808674008</v>
      </c>
      <c r="I203">
        <f>1+1/3*H203-1/3*F203-1/3*D203</f>
        <v>1.0497049556585429</v>
      </c>
      <c r="J203" s="7">
        <f>(I203-0.522467736)/(1.126089682-0.522467736)</f>
        <v>0.87345601523000793</v>
      </c>
      <c r="K203">
        <f>J203*100</f>
        <v>87.345601523000795</v>
      </c>
      <c r="L203" s="4" t="s">
        <v>321</v>
      </c>
      <c r="M203" s="4">
        <v>-77.521388999999999</v>
      </c>
      <c r="N203" s="4">
        <v>-10.891667</v>
      </c>
      <c r="O203" s="8" t="s">
        <v>291</v>
      </c>
      <c r="P203">
        <f>1-0.2631*D203-0.5754*F203+0.1615*H203</f>
        <v>1.0127931621276751</v>
      </c>
      <c r="Q203">
        <f>(P203-0.33215784)/(1.049802-0.33215784)</f>
        <v>0.94843009957424473</v>
      </c>
      <c r="R203">
        <v>0.94843009957424473</v>
      </c>
      <c r="S203">
        <f>R203*100</f>
        <v>94.843009957424471</v>
      </c>
    </row>
    <row r="204" spans="1:19" x14ac:dyDescent="0.25">
      <c r="A204" s="4">
        <v>47</v>
      </c>
      <c r="B204" s="4" t="s">
        <v>145</v>
      </c>
      <c r="C204" s="4">
        <v>0.04</v>
      </c>
      <c r="D204" s="5">
        <f>C204/0.36</f>
        <v>0.11111111111111112</v>
      </c>
      <c r="E204" s="5">
        <v>0</v>
      </c>
      <c r="F204" s="1">
        <f>E204/3%</f>
        <v>0</v>
      </c>
      <c r="G204" s="1">
        <v>-1.04100333619736E-7</v>
      </c>
      <c r="H204" s="5">
        <f>(G204+30.85%)/(9.73%+30.85%)-50%</f>
        <v>0.26022645613520545</v>
      </c>
      <c r="I204">
        <f>1+1/3*H204-1/3*F204-1/3*D204</f>
        <v>1.0497051150080314</v>
      </c>
      <c r="J204" s="7">
        <f>(I204-0.522467736)/(1.126089682-0.522467736)</f>
        <v>0.87345627921889957</v>
      </c>
      <c r="K204">
        <f>J204*100</f>
        <v>87.345627921889957</v>
      </c>
      <c r="L204" s="4" t="s">
        <v>141</v>
      </c>
      <c r="M204" s="4">
        <v>27.118894000000001</v>
      </c>
      <c r="N204" s="4">
        <v>43.277374999999999</v>
      </c>
      <c r="O204" s="8" t="s">
        <v>130</v>
      </c>
      <c r="P204">
        <f>1-0.2631*D204-0.5754*F204+0.1615*H204</f>
        <v>1.0127932393325023</v>
      </c>
      <c r="Q204">
        <f>(P204-0.33215784)/(1.049802-0.33215784)</f>
        <v>0.94843020715517623</v>
      </c>
      <c r="R204">
        <v>0.94843020715517623</v>
      </c>
      <c r="S204">
        <f>R204*100</f>
        <v>94.843020715517625</v>
      </c>
    </row>
    <row r="205" spans="1:19" x14ac:dyDescent="0.25">
      <c r="A205" s="4">
        <v>415</v>
      </c>
      <c r="B205" s="4" t="s">
        <v>45</v>
      </c>
      <c r="C205" s="4">
        <v>0.04</v>
      </c>
      <c r="D205" s="5">
        <f>C205/0.36</f>
        <v>0.11111111111111112</v>
      </c>
      <c r="E205" s="5">
        <v>0</v>
      </c>
      <c r="F205" s="1">
        <f>E205/3%</f>
        <v>0</v>
      </c>
      <c r="G205" s="1">
        <v>-7.6413257323183902E-8</v>
      </c>
      <c r="H205" s="5">
        <f>(G205+30.85%)/(9.73%+30.85%)-50%</f>
        <v>0.26022652436358473</v>
      </c>
      <c r="I205">
        <f>1+1/3*H205-1/3*F205-1/3*D205</f>
        <v>1.0497051377508246</v>
      </c>
      <c r="J205" s="7">
        <f>(I205-0.522467736)/(1.126089682-0.522467736)</f>
        <v>0.87345631689611347</v>
      </c>
      <c r="K205">
        <f>J205*100</f>
        <v>87.345631689611352</v>
      </c>
      <c r="L205" s="4" t="s">
        <v>42</v>
      </c>
      <c r="M205" s="4">
        <v>9.5</v>
      </c>
      <c r="N205" s="4">
        <v>30.133333</v>
      </c>
      <c r="O205" s="8" t="s">
        <v>27</v>
      </c>
      <c r="P205">
        <f>1-0.2631*D205-0.5754*F205+0.1615*H205</f>
        <v>1.0127932503513857</v>
      </c>
      <c r="Q205">
        <f>(P205-0.33215784)/(1.049802-0.33215784)</f>
        <v>0.94843022250942</v>
      </c>
      <c r="R205">
        <v>0.94843022250942</v>
      </c>
      <c r="S205">
        <f>R205*100</f>
        <v>94.843022250941999</v>
      </c>
    </row>
    <row r="206" spans="1:19" x14ac:dyDescent="0.25">
      <c r="A206" s="4">
        <v>1589</v>
      </c>
      <c r="B206" s="4" t="s">
        <v>20</v>
      </c>
      <c r="C206" s="4">
        <v>0.04</v>
      </c>
      <c r="D206" s="5">
        <f>C206/0.36</f>
        <v>0.11111111111111112</v>
      </c>
      <c r="E206" s="5">
        <v>0</v>
      </c>
      <c r="F206" s="1">
        <f>E206/3%</f>
        <v>0</v>
      </c>
      <c r="G206" s="1">
        <v>0</v>
      </c>
      <c r="H206" s="5">
        <f>(G206+30.85%)/(9.73%+30.85%)-50%</f>
        <v>0.26022671266633812</v>
      </c>
      <c r="I206">
        <f>1+1/3*H206-1/3*F206-1/3*D206</f>
        <v>1.0497052005184091</v>
      </c>
      <c r="J206" s="7">
        <f>(I206-0.522467736)/(1.126089682-0.522467736)</f>
        <v>0.87345642088104125</v>
      </c>
      <c r="K206">
        <f>J206*100</f>
        <v>87.345642088104128</v>
      </c>
      <c r="L206" s="4" t="s">
        <v>19</v>
      </c>
      <c r="M206" s="4">
        <v>39.596111000000001</v>
      </c>
      <c r="N206" s="4">
        <v>-3.9319440000000001</v>
      </c>
      <c r="O206" s="8" t="s">
        <v>17</v>
      </c>
      <c r="P206">
        <f>1-0.2631*D206-0.5754*F206+0.1615*H206</f>
        <v>1.0127932807622804</v>
      </c>
      <c r="Q206">
        <f>(P206-0.33215784)/(1.049802-0.33215784)</f>
        <v>0.94843026488542803</v>
      </c>
      <c r="R206">
        <v>0.94843026488542803</v>
      </c>
      <c r="S206">
        <f>R206*100</f>
        <v>94.843026488542804</v>
      </c>
    </row>
    <row r="207" spans="1:19" x14ac:dyDescent="0.25">
      <c r="A207" s="4">
        <v>2221</v>
      </c>
      <c r="B207" s="4" t="s">
        <v>169</v>
      </c>
      <c r="C207" s="4">
        <v>0.04</v>
      </c>
      <c r="D207" s="5">
        <f>C207/0.36</f>
        <v>0.11111111111111112</v>
      </c>
      <c r="E207" s="5">
        <v>0</v>
      </c>
      <c r="F207" s="1">
        <f>E207/3%</f>
        <v>0</v>
      </c>
      <c r="G207" s="1">
        <v>0</v>
      </c>
      <c r="H207" s="5">
        <f>(G207+30.85%)/(9.73%+30.85%)-50%</f>
        <v>0.26022671266633812</v>
      </c>
      <c r="I207">
        <f>1+1/3*H207-1/3*F207-1/3*D207</f>
        <v>1.0497052005184091</v>
      </c>
      <c r="J207" s="7">
        <f>(I207-0.522467736)/(1.126089682-0.522467736)</f>
        <v>0.87345642088104125</v>
      </c>
      <c r="K207">
        <f>J207*100</f>
        <v>87.345642088104128</v>
      </c>
      <c r="L207" s="4" t="s">
        <v>164</v>
      </c>
      <c r="M207" s="4">
        <v>-51.433205999999998</v>
      </c>
      <c r="N207" s="4">
        <v>67.063930999999997</v>
      </c>
      <c r="O207" s="8" t="s">
        <v>130</v>
      </c>
      <c r="P207">
        <f>1-0.2631*D207-0.5754*F207+0.1615*H207</f>
        <v>1.0127932807622804</v>
      </c>
      <c r="Q207">
        <f>(P207-0.33215784)/(1.049802-0.33215784)</f>
        <v>0.94843026488542803</v>
      </c>
      <c r="R207">
        <v>0.94843026488542803</v>
      </c>
      <c r="S207">
        <f>R207*100</f>
        <v>94.843026488542804</v>
      </c>
    </row>
    <row r="208" spans="1:19" x14ac:dyDescent="0.25">
      <c r="A208" s="4">
        <v>2317</v>
      </c>
      <c r="B208" s="4" t="s">
        <v>182</v>
      </c>
      <c r="C208" s="4">
        <v>0.04</v>
      </c>
      <c r="D208" s="5">
        <f>C208/0.36</f>
        <v>0.11111111111111112</v>
      </c>
      <c r="E208" s="5">
        <v>0</v>
      </c>
      <c r="F208" s="1">
        <f>E208/3%</f>
        <v>0</v>
      </c>
      <c r="G208" s="1">
        <v>0</v>
      </c>
      <c r="H208" s="5">
        <f>(G208+30.85%)/(9.73%+30.85%)-50%</f>
        <v>0.26022671266633812</v>
      </c>
      <c r="I208">
        <f>1+1/3*H208-1/3*F208-1/3*D208</f>
        <v>1.0497052005184091</v>
      </c>
      <c r="J208" s="7">
        <f>(I208-0.522467736)/(1.126089682-0.522467736)</f>
        <v>0.87345642088104125</v>
      </c>
      <c r="K208">
        <f>J208*100</f>
        <v>87.345642088104128</v>
      </c>
      <c r="L208" s="4" t="s">
        <v>173</v>
      </c>
      <c r="M208" s="4">
        <v>-1.5105599999999999</v>
      </c>
      <c r="N208" s="4">
        <v>48.635559999999998</v>
      </c>
      <c r="O208" s="8" t="s">
        <v>130</v>
      </c>
      <c r="P208">
        <f>1-0.2631*D208-0.5754*F208+0.1615*H208</f>
        <v>1.0127932807622804</v>
      </c>
      <c r="Q208">
        <f>(P208-0.33215784)/(1.049802-0.33215784)</f>
        <v>0.94843026488542803</v>
      </c>
      <c r="R208">
        <v>0.94843026488542803</v>
      </c>
      <c r="S208">
        <f>R208*100</f>
        <v>94.843026488542804</v>
      </c>
    </row>
    <row r="209" spans="1:19" x14ac:dyDescent="0.25">
      <c r="A209" s="4">
        <v>1864</v>
      </c>
      <c r="B209" s="4" t="s">
        <v>191</v>
      </c>
      <c r="C209" s="4">
        <v>0.04</v>
      </c>
      <c r="D209" s="5">
        <f>C209/0.36</f>
        <v>0.11111111111111112</v>
      </c>
      <c r="E209" s="5">
        <v>0</v>
      </c>
      <c r="F209" s="1">
        <f>E209/3%</f>
        <v>0</v>
      </c>
      <c r="G209" s="1">
        <v>0</v>
      </c>
      <c r="H209" s="5">
        <f>(G209+30.85%)/(9.73%+30.85%)-50%</f>
        <v>0.26022671266633812</v>
      </c>
      <c r="I209">
        <f>1+1/3*H209-1/3*F209-1/3*D209</f>
        <v>1.0497052005184091</v>
      </c>
      <c r="J209" s="7">
        <f>(I209-0.522467736)/(1.126089682-0.522467736)</f>
        <v>0.87345642088104125</v>
      </c>
      <c r="K209">
        <f>J209*100</f>
        <v>87.345642088104128</v>
      </c>
      <c r="L209" s="4" t="s">
        <v>187</v>
      </c>
      <c r="M209" s="4">
        <v>10.900138999999999</v>
      </c>
      <c r="N209" s="4">
        <v>47.681277999999999</v>
      </c>
      <c r="O209" s="8" t="s">
        <v>130</v>
      </c>
      <c r="P209">
        <f>1-0.2631*D209-0.5754*F209+0.1615*H209</f>
        <v>1.0127932807622804</v>
      </c>
      <c r="Q209">
        <f>(P209-0.33215784)/(1.049802-0.33215784)</f>
        <v>0.94843026488542803</v>
      </c>
      <c r="R209">
        <v>0.94843026488542803</v>
      </c>
      <c r="S209">
        <f>R209*100</f>
        <v>94.843026488542804</v>
      </c>
    </row>
    <row r="210" spans="1:19" x14ac:dyDescent="0.25">
      <c r="A210" s="4">
        <v>2254</v>
      </c>
      <c r="B210" s="4" t="s">
        <v>234</v>
      </c>
      <c r="C210" s="4">
        <v>0.04</v>
      </c>
      <c r="D210" s="5">
        <f>C210/0.36</f>
        <v>0.11111111111111112</v>
      </c>
      <c r="E210" s="5">
        <v>0</v>
      </c>
      <c r="F210" s="1">
        <f>E210/3%</f>
        <v>0</v>
      </c>
      <c r="G210" s="1">
        <v>0</v>
      </c>
      <c r="H210" s="5">
        <f>(G210+30.85%)/(9.73%+30.85%)-50%</f>
        <v>0.26022671266633812</v>
      </c>
      <c r="I210">
        <f>1+1/3*H210-1/3*F210-1/3*D210</f>
        <v>1.0497052005184091</v>
      </c>
      <c r="J210" s="7">
        <f>(I210-0.522467736)/(1.126089682-0.522467736)</f>
        <v>0.87345642088104125</v>
      </c>
      <c r="K210">
        <f>J210*100</f>
        <v>87.345642088104128</v>
      </c>
      <c r="L210" s="4" t="s">
        <v>235</v>
      </c>
      <c r="M210" s="4">
        <v>11.75</v>
      </c>
      <c r="N210" s="4">
        <v>65.616669999999999</v>
      </c>
      <c r="O210" s="8" t="s">
        <v>130</v>
      </c>
      <c r="P210">
        <f>1-0.2631*D210-0.5754*F210+0.1615*H210</f>
        <v>1.0127932807622804</v>
      </c>
      <c r="Q210">
        <f>(P210-0.33215784)/(1.049802-0.33215784)</f>
        <v>0.94843026488542803</v>
      </c>
      <c r="R210">
        <v>0.94843026488542803</v>
      </c>
      <c r="S210">
        <f>R210*100</f>
        <v>94.843026488542804</v>
      </c>
    </row>
    <row r="211" spans="1:19" x14ac:dyDescent="0.25">
      <c r="A211" s="4">
        <v>1905</v>
      </c>
      <c r="B211" s="4" t="s">
        <v>21</v>
      </c>
      <c r="C211" s="4">
        <v>0.04</v>
      </c>
      <c r="D211" s="5">
        <f>C211/0.36</f>
        <v>0.11111111111111112</v>
      </c>
      <c r="E211" s="5">
        <v>0</v>
      </c>
      <c r="F211" s="1">
        <f>E211/3%</f>
        <v>0</v>
      </c>
      <c r="G211" s="1">
        <v>5.7847396903321401E-11</v>
      </c>
      <c r="H211" s="5">
        <f>(G211+30.85%)/(9.73%+30.85%)-50%</f>
        <v>0.26022671280888954</v>
      </c>
      <c r="I211">
        <f>1+1/3*H211-1/3*F211-1/3*D211</f>
        <v>1.0497052005659262</v>
      </c>
      <c r="J211" s="7">
        <f>(I211-0.522467736)/(1.126089682-0.522467736)</f>
        <v>0.87345642095976128</v>
      </c>
      <c r="K211">
        <f>J211*100</f>
        <v>87.345642095976132</v>
      </c>
      <c r="L211" s="4" t="s">
        <v>22</v>
      </c>
      <c r="M211" s="4">
        <v>7.9913889999999999</v>
      </c>
      <c r="N211" s="4">
        <v>16.973610999999998</v>
      </c>
      <c r="O211" s="8" t="s">
        <v>17</v>
      </c>
      <c r="P211">
        <f>1-0.2631*D211-0.5754*F211+0.1615*H211</f>
        <v>1.0127932807853024</v>
      </c>
      <c r="Q211">
        <f>(P211-0.33215784)/(1.049802-0.33215784)</f>
        <v>0.94843026491750804</v>
      </c>
      <c r="R211">
        <v>0.94843026491750804</v>
      </c>
      <c r="S211">
        <f>R211*100</f>
        <v>94.843026491750805</v>
      </c>
    </row>
    <row r="212" spans="1:19" x14ac:dyDescent="0.25">
      <c r="A212" s="4">
        <v>2248</v>
      </c>
      <c r="B212" s="4" t="s">
        <v>150</v>
      </c>
      <c r="C212" s="4">
        <v>0.04</v>
      </c>
      <c r="D212" s="5">
        <f>C212/0.36</f>
        <v>0.11111111111111112</v>
      </c>
      <c r="E212" s="5">
        <v>0</v>
      </c>
      <c r="F212" s="1">
        <f>E212/3%</f>
        <v>0</v>
      </c>
      <c r="G212" s="1">
        <v>2.9308654911428602E-10</v>
      </c>
      <c r="H212" s="5">
        <f>(G212+30.85%)/(9.73%+30.85%)-50%</f>
        <v>0.26022671338858194</v>
      </c>
      <c r="I212">
        <f>1+1/3*H212-1/3*F212-1/3*D212</f>
        <v>1.049705200759157</v>
      </c>
      <c r="J212" s="7">
        <f>(I212-0.522467736)/(1.126089682-0.522467736)</f>
        <v>0.8734564212798801</v>
      </c>
      <c r="K212">
        <f>J212*100</f>
        <v>87.345642127988015</v>
      </c>
      <c r="L212" s="4" t="s">
        <v>148</v>
      </c>
      <c r="M212" s="4">
        <v>-55.55</v>
      </c>
      <c r="N212" s="4">
        <v>51.584721999999999</v>
      </c>
      <c r="O212" s="8" t="s">
        <v>130</v>
      </c>
      <c r="P212">
        <f>1-0.2631*D212-0.5754*F212+0.1615*H212</f>
        <v>1.0127932808789226</v>
      </c>
      <c r="Q212">
        <f>(P212-0.33215784)/(1.049802-0.33215784)</f>
        <v>0.94843026504796291</v>
      </c>
      <c r="R212">
        <v>0.94843026504796291</v>
      </c>
      <c r="S212">
        <f>R212*100</f>
        <v>94.843026504796285</v>
      </c>
    </row>
    <row r="213" spans="1:19" x14ac:dyDescent="0.25">
      <c r="A213" s="4">
        <v>1153</v>
      </c>
      <c r="B213" s="4" t="s">
        <v>261</v>
      </c>
      <c r="C213" s="4">
        <v>0.04</v>
      </c>
      <c r="D213" s="5">
        <f>C213/0.36</f>
        <v>0.11111111111111112</v>
      </c>
      <c r="E213" s="5">
        <v>0</v>
      </c>
      <c r="F213" s="1">
        <f>E213/3%</f>
        <v>0</v>
      </c>
      <c r="G213" s="1">
        <v>1.09332162854435E-7</v>
      </c>
      <c r="H213" s="5">
        <f>(G213+30.85%)/(9.73%+30.85%)-50%</f>
        <v>0.26022698209010076</v>
      </c>
      <c r="I213">
        <f>1+1/3*H213-1/3*F213-1/3*D213</f>
        <v>1.04970529032633</v>
      </c>
      <c r="J213" s="7">
        <f>(I213-0.522467736)/(1.126089682-0.522467736)</f>
        <v>0.87345656966277707</v>
      </c>
      <c r="K213">
        <f>J213*100</f>
        <v>87.345656966277701</v>
      </c>
      <c r="L213" s="4" t="s">
        <v>254</v>
      </c>
      <c r="M213" s="4">
        <v>-3.5152779999999999</v>
      </c>
      <c r="N213" s="4">
        <v>42.349722</v>
      </c>
      <c r="O213" s="8" t="s">
        <v>130</v>
      </c>
      <c r="P213">
        <f>1-0.2631*D213-0.5754*F213+0.1615*H213</f>
        <v>1.012793324274218</v>
      </c>
      <c r="Q213">
        <f>(P213-0.33215784)/(1.049802-0.33215784)</f>
        <v>0.94843032551706141</v>
      </c>
      <c r="R213">
        <v>0.94843032551706141</v>
      </c>
      <c r="S213">
        <f>R213*100</f>
        <v>94.843032551706145</v>
      </c>
    </row>
    <row r="214" spans="1:19" x14ac:dyDescent="0.25">
      <c r="A214" s="4">
        <v>212</v>
      </c>
      <c r="B214" s="4" t="s">
        <v>30</v>
      </c>
      <c r="C214" s="4">
        <v>0.04</v>
      </c>
      <c r="D214" s="5">
        <f>C214/0.36</f>
        <v>0.11111111111111112</v>
      </c>
      <c r="E214" s="5">
        <v>0</v>
      </c>
      <c r="F214" s="1">
        <f>E214/3%</f>
        <v>0</v>
      </c>
      <c r="G214" s="1">
        <v>3.3302809900255502E-7</v>
      </c>
      <c r="H214" s="5">
        <f>(G214+30.85%)/(9.73%+30.85%)-50%</f>
        <v>0.26022753333686299</v>
      </c>
      <c r="I214">
        <f>1+1/3*H214-1/3*F214-1/3*D214</f>
        <v>1.0497054740752507</v>
      </c>
      <c r="J214" s="7">
        <f>(I214-0.522467736)/(1.126089682-0.522467736)</f>
        <v>0.87345687407338035</v>
      </c>
      <c r="K214">
        <f>J214*100</f>
        <v>87.345687407338033</v>
      </c>
      <c r="L214" s="4" t="s">
        <v>26</v>
      </c>
      <c r="M214" s="4">
        <v>5.7366700000000002</v>
      </c>
      <c r="N214" s="4">
        <v>36.32056</v>
      </c>
      <c r="O214" s="8" t="s">
        <v>27</v>
      </c>
      <c r="P214">
        <f>1-0.2631*D214-0.5754*F214+0.1615*H214</f>
        <v>1.01279341330057</v>
      </c>
      <c r="Q214">
        <f>(P214-0.33215784)/(1.049802-0.33215784)</f>
        <v>0.94843044957067602</v>
      </c>
      <c r="R214">
        <v>0.94843044957067602</v>
      </c>
      <c r="S214">
        <f>R214*100</f>
        <v>94.843044957067605</v>
      </c>
    </row>
    <row r="215" spans="1:19" x14ac:dyDescent="0.25">
      <c r="A215" s="4">
        <v>2000</v>
      </c>
      <c r="B215" s="4" t="s">
        <v>92</v>
      </c>
      <c r="C215" s="4">
        <v>0.04</v>
      </c>
      <c r="D215" s="5">
        <f>C215/0.36</f>
        <v>0.11111111111111112</v>
      </c>
      <c r="E215" s="5">
        <v>0</v>
      </c>
      <c r="F215" s="1">
        <f>E215/3%</f>
        <v>0</v>
      </c>
      <c r="G215" s="1">
        <v>8.0150446766410599E-7</v>
      </c>
      <c r="H215" s="5">
        <f>(G215+30.85%)/(9.73%+30.85%)-50%</f>
        <v>0.26022868778823971</v>
      </c>
      <c r="I215">
        <f>1+1/3*H215-1/3*F215-1/3*D215</f>
        <v>1.0497058588923762</v>
      </c>
      <c r="J215" s="7">
        <f>(I215-0.522467736)/(1.126089682-0.522467736)</f>
        <v>0.87345751158685725</v>
      </c>
      <c r="K215">
        <f>J215*100</f>
        <v>87.345751158685729</v>
      </c>
      <c r="L215" s="4" t="s">
        <v>82</v>
      </c>
      <c r="M215" s="4">
        <v>61.327778000000002</v>
      </c>
      <c r="N215" s="4">
        <v>30.593889000000001</v>
      </c>
      <c r="O215" s="8" t="s">
        <v>65</v>
      </c>
      <c r="P215">
        <f>1-0.2631*D215-0.5754*F215+0.1615*H215</f>
        <v>1.0127935997444675</v>
      </c>
      <c r="Q215">
        <f>(P215-0.33215784)/(1.049802-0.33215784)</f>
        <v>0.94843070937059892</v>
      </c>
      <c r="R215">
        <v>0.94843070937059892</v>
      </c>
      <c r="S215">
        <f>R215*100</f>
        <v>94.843070937059892</v>
      </c>
    </row>
    <row r="216" spans="1:19" x14ac:dyDescent="0.25">
      <c r="A216" s="4">
        <v>48</v>
      </c>
      <c r="B216" s="4" t="s">
        <v>146</v>
      </c>
      <c r="C216" s="4">
        <v>0.04</v>
      </c>
      <c r="D216" s="5">
        <f>C216/0.36</f>
        <v>0.11111111111111112</v>
      </c>
      <c r="E216" s="5">
        <v>0</v>
      </c>
      <c r="F216" s="1">
        <f>E216/3%</f>
        <v>0</v>
      </c>
      <c r="G216" s="1">
        <v>1.7094188817157201E-6</v>
      </c>
      <c r="H216" s="5">
        <f>(G216+30.85%)/(9.73%+30.85%)-50%</f>
        <v>0.26023092513277901</v>
      </c>
      <c r="I216">
        <f>1+1/3*H216-1/3*F216-1/3*D216</f>
        <v>1.0497066046738894</v>
      </c>
      <c r="J216" s="7">
        <f>(I216-0.522467736)/(1.126089682-0.522467736)</f>
        <v>0.87345874709778937</v>
      </c>
      <c r="K216">
        <f>J216*100</f>
        <v>87.34587470977894</v>
      </c>
      <c r="L216" s="4" t="s">
        <v>141</v>
      </c>
      <c r="M216" s="4">
        <v>25.399172</v>
      </c>
      <c r="N216" s="4">
        <v>42.625774</v>
      </c>
      <c r="O216" s="8" t="s">
        <v>130</v>
      </c>
      <c r="P216">
        <f>1-0.2631*D216-0.5754*F216+0.1615*H216</f>
        <v>1.0127939610756105</v>
      </c>
      <c r="Q216">
        <f>(P216-0.33215784)/(1.049802-0.33215784)</f>
        <v>0.94843121286684839</v>
      </c>
      <c r="R216">
        <v>0.94843121286684839</v>
      </c>
      <c r="S216">
        <f>R216*100</f>
        <v>94.843121286684834</v>
      </c>
    </row>
    <row r="217" spans="1:19" x14ac:dyDescent="0.25">
      <c r="A217" s="4">
        <v>1821</v>
      </c>
      <c r="B217" s="4" t="s">
        <v>93</v>
      </c>
      <c r="C217" s="4">
        <v>0.04</v>
      </c>
      <c r="D217" s="5">
        <f>C217/0.36</f>
        <v>0.11111111111111112</v>
      </c>
      <c r="E217" s="5">
        <v>0</v>
      </c>
      <c r="F217" s="1">
        <f>E217/3%</f>
        <v>0</v>
      </c>
      <c r="G217" s="1">
        <v>3.7111381415085202E-6</v>
      </c>
      <c r="H217" s="5">
        <f>(G217+30.85%)/(9.73%+30.85%)-50%</f>
        <v>0.26023585790572079</v>
      </c>
      <c r="I217">
        <f>1+1/3*H217-1/3*F217-1/3*D217</f>
        <v>1.0497082489315366</v>
      </c>
      <c r="J217" s="7">
        <f>(I217-0.522467736)/(1.126089682-0.522467736)</f>
        <v>0.8734614710836518</v>
      </c>
      <c r="K217">
        <f>J217*100</f>
        <v>87.346147108365173</v>
      </c>
      <c r="L217" s="4" t="s">
        <v>82</v>
      </c>
      <c r="M217" s="4">
        <v>51.685277999999997</v>
      </c>
      <c r="N217" s="4">
        <v>32.669722</v>
      </c>
      <c r="O217" s="8" t="s">
        <v>65</v>
      </c>
      <c r="P217">
        <f>1-0.2631*D217-0.5754*F217+0.1615*H217</f>
        <v>1.0127947577184406</v>
      </c>
      <c r="Q217">
        <f>(P217-0.33215784)/(1.049802-0.33215784)</f>
        <v>0.94843232294740709</v>
      </c>
      <c r="R217">
        <v>0.94843232294740709</v>
      </c>
      <c r="S217">
        <f>R217*100</f>
        <v>94.843232294740716</v>
      </c>
    </row>
    <row r="218" spans="1:19" x14ac:dyDescent="0.25">
      <c r="A218" s="4">
        <v>1625</v>
      </c>
      <c r="B218" s="4" t="s">
        <v>50</v>
      </c>
      <c r="C218" s="4">
        <v>0.04</v>
      </c>
      <c r="D218" s="5">
        <f>C218/0.36</f>
        <v>0.11111111111111112</v>
      </c>
      <c r="E218" s="5">
        <v>0</v>
      </c>
      <c r="F218" s="1">
        <f>E218/3%</f>
        <v>0</v>
      </c>
      <c r="G218" s="1">
        <v>3.9012458097813596E-6</v>
      </c>
      <c r="H218" s="5">
        <f>(G218+30.85%)/(9.73%+30.85%)-50%</f>
        <v>0.26023632638198568</v>
      </c>
      <c r="I218">
        <f>1+1/3*H218-1/3*F218-1/3*D218</f>
        <v>1.0497084050902916</v>
      </c>
      <c r="J218" s="7">
        <f>(I218-0.522467736)/(1.126089682-0.522467736)</f>
        <v>0.87346172978656356</v>
      </c>
      <c r="K218">
        <f>J218*100</f>
        <v>87.346172978656355</v>
      </c>
      <c r="L218" s="4" t="s">
        <v>47</v>
      </c>
      <c r="M218" s="4">
        <v>-5.55694</v>
      </c>
      <c r="N218" s="4">
        <v>34.073889999999999</v>
      </c>
      <c r="O218" s="8" t="s">
        <v>27</v>
      </c>
      <c r="P218">
        <f>1-0.2631*D218-0.5754*F218+0.1615*H218</f>
        <v>1.0127948333773573</v>
      </c>
      <c r="Q218">
        <f>(P218-0.33215784)/(1.049802-0.33215784)</f>
        <v>0.94843242837419228</v>
      </c>
      <c r="R218">
        <v>0.94843242837419228</v>
      </c>
      <c r="S218">
        <f>R218*100</f>
        <v>94.843242837419226</v>
      </c>
    </row>
    <row r="219" spans="1:19" x14ac:dyDescent="0.25">
      <c r="A219" s="4">
        <v>459</v>
      </c>
      <c r="B219" s="4" t="s">
        <v>221</v>
      </c>
      <c r="C219" s="4">
        <v>0.04</v>
      </c>
      <c r="D219" s="5">
        <f>C219/0.36</f>
        <v>0.11111111111111112</v>
      </c>
      <c r="E219" s="5">
        <v>0</v>
      </c>
      <c r="F219" s="1">
        <f>E219/3%</f>
        <v>0</v>
      </c>
      <c r="G219" s="1">
        <v>5.4315570248695802E-5</v>
      </c>
      <c r="H219" s="5">
        <f>(G219+30.85%)/(9.73%+30.85%)-50%</f>
        <v>0.26036056079410719</v>
      </c>
      <c r="I219">
        <f>1+1/3*H219-1/3*F219-1/3*D219</f>
        <v>1.0497498165609989</v>
      </c>
      <c r="J219" s="7">
        <f>(I219-0.522467736)/(1.126089682-0.522467736)</f>
        <v>0.87353033476519582</v>
      </c>
      <c r="K219">
        <f>J219*100</f>
        <v>87.353033476519585</v>
      </c>
      <c r="L219" s="4" t="s">
        <v>210</v>
      </c>
      <c r="M219" s="4">
        <v>16.270944</v>
      </c>
      <c r="N219" s="4">
        <v>41.084806</v>
      </c>
      <c r="O219" s="8" t="s">
        <v>130</v>
      </c>
      <c r="P219">
        <f>1-0.2631*D219-0.5754*F219+0.1615*H219</f>
        <v>1.0128148972349149</v>
      </c>
      <c r="Q219">
        <f>(P219-0.33215784)/(1.049802-0.33215784)</f>
        <v>0.94846038632142571</v>
      </c>
      <c r="R219">
        <v>0.94846038632142571</v>
      </c>
      <c r="S219">
        <f>R219*100</f>
        <v>94.846038632142566</v>
      </c>
    </row>
    <row r="220" spans="1:19" x14ac:dyDescent="0.25">
      <c r="A220" s="4">
        <v>2121</v>
      </c>
      <c r="B220" s="4" t="s">
        <v>225</v>
      </c>
      <c r="C220" s="4">
        <v>0.04</v>
      </c>
      <c r="D220" s="5">
        <f>C220/0.36</f>
        <v>0.11111111111111112</v>
      </c>
      <c r="E220" s="5">
        <v>0</v>
      </c>
      <c r="F220" s="1">
        <f>E220/3%</f>
        <v>0</v>
      </c>
      <c r="G220" s="1">
        <v>8.84480489772585E-4</v>
      </c>
      <c r="H220" s="5">
        <f>(G220+30.85%)/(9.73%+30.85%)-50%</f>
        <v>0.26240630973329859</v>
      </c>
      <c r="I220">
        <f>1+1/3*H220-1/3*F220-1/3*D220</f>
        <v>1.0504317328740627</v>
      </c>
      <c r="J220" s="7">
        <f>(I220-0.522467736)/(1.126089682-0.522467736)</f>
        <v>0.87466004238696571</v>
      </c>
      <c r="K220">
        <f>J220*100</f>
        <v>87.46600423869657</v>
      </c>
      <c r="L220" s="4" t="s">
        <v>226</v>
      </c>
      <c r="M220" s="4">
        <v>14.26947</v>
      </c>
      <c r="N220" s="4">
        <v>36.049079999999996</v>
      </c>
      <c r="O220" s="8" t="s">
        <v>130</v>
      </c>
      <c r="P220">
        <f>1-0.2631*D220-0.5754*F220+0.1615*H220</f>
        <v>1.0131452856885943</v>
      </c>
      <c r="Q220">
        <f>(P220-0.33215784)/(1.049802-0.33215784)</f>
        <v>0.94892076553454341</v>
      </c>
      <c r="R220">
        <v>0.94892076553454374</v>
      </c>
      <c r="S220">
        <f>R220*100</f>
        <v>94.892076553454373</v>
      </c>
    </row>
    <row r="221" spans="1:19" x14ac:dyDescent="0.25">
      <c r="A221" s="4">
        <v>2266</v>
      </c>
      <c r="B221" s="4" t="s">
        <v>192</v>
      </c>
      <c r="C221" s="4">
        <v>0.04</v>
      </c>
      <c r="D221" s="5">
        <f>C221/0.36</f>
        <v>0.11111111111111112</v>
      </c>
      <c r="E221" s="5">
        <v>0</v>
      </c>
      <c r="F221" s="1">
        <f>E221/3%</f>
        <v>0</v>
      </c>
      <c r="G221" s="1">
        <v>1.4675720663181299E-3</v>
      </c>
      <c r="H221" s="5">
        <f>(G221+30.85%)/(9.73%+30.85%)-50%</f>
        <v>0.26384320371197179</v>
      </c>
      <c r="I221">
        <f>1+1/3*H221-1/3*F221-1/3*D221</f>
        <v>1.0509106975336202</v>
      </c>
      <c r="J221" s="7">
        <f>(I221-0.522467736)/(1.126089682-0.522467736)</f>
        <v>0.87545352688952816</v>
      </c>
      <c r="K221">
        <f>J221*100</f>
        <v>87.545352688952818</v>
      </c>
      <c r="L221" s="4" t="s">
        <v>187</v>
      </c>
      <c r="M221" s="4">
        <v>10.901999999999999</v>
      </c>
      <c r="N221" s="4">
        <v>48.365471999999997</v>
      </c>
      <c r="O221" s="8" t="s">
        <v>130</v>
      </c>
      <c r="P221">
        <f>1-0.2631*D221-0.5754*F221+0.1615*H221</f>
        <v>1.0133773440661502</v>
      </c>
      <c r="Q221">
        <f>(P221-0.33215784)/(1.049802-0.33215784)</f>
        <v>0.94924412687501047</v>
      </c>
      <c r="R221">
        <v>0.94924412687501047</v>
      </c>
      <c r="S221">
        <f>R221*100</f>
        <v>94.924412687501047</v>
      </c>
    </row>
    <row r="222" spans="1:19" x14ac:dyDescent="0.25">
      <c r="A222" s="4">
        <v>1677</v>
      </c>
      <c r="B222" s="4" t="s">
        <v>78</v>
      </c>
      <c r="C222" s="4">
        <v>0.04</v>
      </c>
      <c r="D222" s="5">
        <f>C222/0.36</f>
        <v>0.11111111111111112</v>
      </c>
      <c r="E222" s="5">
        <v>0</v>
      </c>
      <c r="F222" s="1">
        <f>E222/3%</f>
        <v>0</v>
      </c>
      <c r="G222" s="1">
        <v>2.6398129480033898E-3</v>
      </c>
      <c r="H222" s="5">
        <f>(G222+30.85%)/(9.73%+30.85%)-50%</f>
        <v>0.26673191953672604</v>
      </c>
      <c r="I222">
        <f>1+1/3*H222-1/3*F222-1/3*D222</f>
        <v>1.0518736028085385</v>
      </c>
      <c r="J222" s="7">
        <f>(I222-0.522467736)/(1.126089682-0.522467736)</f>
        <v>0.87704873939182215</v>
      </c>
      <c r="K222">
        <f>J222*100</f>
        <v>87.704873939182221</v>
      </c>
      <c r="L222" s="4" t="s">
        <v>76</v>
      </c>
      <c r="M222" s="4">
        <v>75.825000000000003</v>
      </c>
      <c r="N222" s="4">
        <v>26.924721999999999</v>
      </c>
      <c r="O222" s="8" t="s">
        <v>65</v>
      </c>
      <c r="P222">
        <f>1-0.2631*D222-0.5754*F222+0.1615*H222</f>
        <v>1.0138438716718479</v>
      </c>
      <c r="Q222">
        <f>(P222-0.33215784)/(1.049802-0.33215784)</f>
        <v>0.94989420895147803</v>
      </c>
      <c r="R222">
        <v>0.94989420895147803</v>
      </c>
      <c r="S222">
        <f>R222*100</f>
        <v>94.989420895147802</v>
      </c>
    </row>
    <row r="223" spans="1:19" x14ac:dyDescent="0.25">
      <c r="A223" s="4">
        <v>105</v>
      </c>
      <c r="B223" s="4" t="s">
        <v>155</v>
      </c>
      <c r="C223" s="4">
        <v>0.04</v>
      </c>
      <c r="D223" s="5">
        <f>C223/0.36</f>
        <v>0.11111111111111112</v>
      </c>
      <c r="E223" s="5">
        <v>0</v>
      </c>
      <c r="F223" s="1">
        <f>E223/3%</f>
        <v>0</v>
      </c>
      <c r="G223" s="1">
        <v>3.17262615395989E-3</v>
      </c>
      <c r="H223" s="5">
        <f>(G223+30.85%)/(9.73%+30.85%)-50%</f>
        <v>0.26804491413001452</v>
      </c>
      <c r="I223">
        <f>1+1/3*H223-1/3*F223-1/3*D223</f>
        <v>1.0523112676729678</v>
      </c>
      <c r="J223" s="7">
        <f>(I223-0.522467736)/(1.126089682-0.522467736)</f>
        <v>0.87777380392489546</v>
      </c>
      <c r="K223">
        <f>J223*100</f>
        <v>87.777380392489547</v>
      </c>
      <c r="L223" s="4" t="s">
        <v>152</v>
      </c>
      <c r="M223" s="4">
        <v>16.439167000000001</v>
      </c>
      <c r="N223" s="4">
        <v>43.508889000000003</v>
      </c>
      <c r="O223" s="8" t="s">
        <v>130</v>
      </c>
      <c r="P223">
        <f>1-0.2631*D223-0.5754*F223+0.1615*H223</f>
        <v>1.0140559202986641</v>
      </c>
      <c r="Q223">
        <f>(P223-0.33215784)/(1.049802-0.33215784)</f>
        <v>0.95018968773976253</v>
      </c>
      <c r="R223">
        <v>0.95018968773976253</v>
      </c>
      <c r="S223">
        <f>R223*100</f>
        <v>95.018968773976255</v>
      </c>
    </row>
    <row r="224" spans="1:19" x14ac:dyDescent="0.25">
      <c r="A224" s="4">
        <v>1739</v>
      </c>
      <c r="B224" s="4" t="s">
        <v>241</v>
      </c>
      <c r="C224" s="4">
        <v>0.04</v>
      </c>
      <c r="D224" s="5">
        <f>C224/0.36</f>
        <v>0.11111111111111112</v>
      </c>
      <c r="E224" s="5">
        <v>0</v>
      </c>
      <c r="F224" s="1">
        <f>E224/3%</f>
        <v>0</v>
      </c>
      <c r="G224" s="1">
        <v>3.19152562052743E-3</v>
      </c>
      <c r="H224" s="5">
        <f>(G224+30.85%)/(9.73%+30.85%)-50%</f>
        <v>0.26809148748281775</v>
      </c>
      <c r="I224">
        <f>1+1/3*H224-1/3*F224-1/3*D224</f>
        <v>1.0523267921239023</v>
      </c>
      <c r="J224" s="7">
        <f>(I224-0.522467736)/(1.126089682-0.522467736)</f>
        <v>0.87779952275609019</v>
      </c>
      <c r="K224">
        <f>J224*100</f>
        <v>87.77995227560902</v>
      </c>
      <c r="L224" s="4" t="s">
        <v>237</v>
      </c>
      <c r="M224" s="4">
        <v>19.937221999999998</v>
      </c>
      <c r="N224" s="4">
        <v>50.061388999999998</v>
      </c>
      <c r="O224" s="8" t="s">
        <v>130</v>
      </c>
      <c r="P224">
        <f>1-0.2631*D224-0.5754*F224+0.1615*H224</f>
        <v>1.0140634418951417</v>
      </c>
      <c r="Q224">
        <f>(P224-0.33215784)/(1.049802-0.33215784)</f>
        <v>0.95020016869522328</v>
      </c>
      <c r="R224">
        <v>0.95020016869522328</v>
      </c>
      <c r="S224">
        <f>R224*100</f>
        <v>95.020016869522323</v>
      </c>
    </row>
    <row r="225" spans="1:19" x14ac:dyDescent="0.25">
      <c r="A225" s="4">
        <v>1888</v>
      </c>
      <c r="B225" s="4" t="s">
        <v>94</v>
      </c>
      <c r="C225" s="4">
        <v>0.04</v>
      </c>
      <c r="D225" s="5">
        <f>C225/0.36</f>
        <v>0.11111111111111112</v>
      </c>
      <c r="E225" s="5">
        <v>0</v>
      </c>
      <c r="F225" s="1">
        <f>E225/3%</f>
        <v>0</v>
      </c>
      <c r="G225" s="1">
        <v>4.3351845371282401E-3</v>
      </c>
      <c r="H225" s="5">
        <f>(G225+30.85%)/(9.73%+30.85%)-50%</f>
        <v>0.27090976968242542</v>
      </c>
      <c r="I225">
        <f>1+1/3*H225-1/3*F225-1/3*D225</f>
        <v>1.0532662195237714</v>
      </c>
      <c r="J225" s="7">
        <f>(I225-0.522467736)/(1.126089682-0.522467736)</f>
        <v>0.8793558402592796</v>
      </c>
      <c r="K225">
        <f>J225*100</f>
        <v>87.935584025927966</v>
      </c>
      <c r="L225" s="4" t="s">
        <v>82</v>
      </c>
      <c r="M225" s="4">
        <v>51.420510999999998</v>
      </c>
      <c r="N225" s="4">
        <v>35.680366999999997</v>
      </c>
      <c r="O225" s="8" t="s">
        <v>65</v>
      </c>
      <c r="P225">
        <f>1-0.2631*D225-0.5754*F225+0.1615*H225</f>
        <v>1.0145185944703783</v>
      </c>
      <c r="Q225">
        <f>(P225-0.33215784)/(1.049802-0.33215784)</f>
        <v>0.95083440025538335</v>
      </c>
      <c r="R225">
        <v>0.95083440025538335</v>
      </c>
      <c r="S225">
        <f>R225*100</f>
        <v>95.083440025538337</v>
      </c>
    </row>
    <row r="226" spans="1:19" x14ac:dyDescent="0.25">
      <c r="A226" s="4">
        <v>1032</v>
      </c>
      <c r="B226" s="4" t="s">
        <v>74</v>
      </c>
      <c r="C226" s="4">
        <v>0.04</v>
      </c>
      <c r="D226" s="5">
        <f>C226/0.36</f>
        <v>0.11111111111111112</v>
      </c>
      <c r="E226" s="5">
        <v>3.5E-4</v>
      </c>
      <c r="F226" s="1">
        <f>E226/3%</f>
        <v>1.1666666666666667E-2</v>
      </c>
      <c r="G226" s="1">
        <v>2.2724042654630901E-2</v>
      </c>
      <c r="H226" s="5">
        <f>(G226+30.85%)/(9.73%+30.85%)-50%</f>
        <v>0.31622484636429504</v>
      </c>
      <c r="I226">
        <f>1+1/3*H226-1/3*F226-1/3*D226</f>
        <v>1.0644823561955059</v>
      </c>
      <c r="J226" s="7">
        <f>(I226-0.522467736)/(1.126089682-0.522467736)</f>
        <v>0.8979372333747222</v>
      </c>
      <c r="K226">
        <f>J226*100</f>
        <v>89.793723337472215</v>
      </c>
      <c r="L226" s="4" t="s">
        <v>69</v>
      </c>
      <c r="M226" s="4">
        <v>116.141111</v>
      </c>
      <c r="N226" s="4">
        <v>39.910556</v>
      </c>
      <c r="O226" s="8" t="s">
        <v>65</v>
      </c>
      <c r="P226">
        <f>1-0.2631*D226-0.5754*F226+0.1615*H226</f>
        <v>1.0151239793545004</v>
      </c>
      <c r="Q226">
        <f>(P226-0.33215784)/(1.049802-0.33215784)</f>
        <v>0.95167797276368904</v>
      </c>
      <c r="R226">
        <v>0.95167797276368904</v>
      </c>
      <c r="S226">
        <f>R226*100</f>
        <v>95.167797276368901</v>
      </c>
    </row>
    <row r="227" spans="1:19" x14ac:dyDescent="0.25">
      <c r="A227" s="4">
        <v>454</v>
      </c>
      <c r="B227" s="4" t="s">
        <v>222</v>
      </c>
      <c r="C227" s="4">
        <v>0.04</v>
      </c>
      <c r="D227" s="5">
        <f>C227/0.36</f>
        <v>0.11111111111111112</v>
      </c>
      <c r="E227" s="5">
        <v>0</v>
      </c>
      <c r="F227" s="1">
        <f>E227/3%</f>
        <v>0</v>
      </c>
      <c r="G227" s="1">
        <v>5.9329361291087096E-3</v>
      </c>
      <c r="H227" s="5">
        <f>(G227+30.85%)/(9.73%+30.85%)-50%</f>
        <v>0.27484705798203235</v>
      </c>
      <c r="I227">
        <f>1+1/3*H227-1/3*F227-1/3*D227</f>
        <v>1.0545786489569737</v>
      </c>
      <c r="J227" s="7">
        <f>(I227-0.522467736)/(1.126089682-0.522467736)</f>
        <v>0.88153009757695888</v>
      </c>
      <c r="K227">
        <f>J227*100</f>
        <v>88.153009757695884</v>
      </c>
      <c r="L227" s="4" t="s">
        <v>210</v>
      </c>
      <c r="M227" s="4">
        <v>12.338944</v>
      </c>
      <c r="N227" s="4">
        <v>45.434305999999999</v>
      </c>
      <c r="O227" s="8" t="s">
        <v>130</v>
      </c>
      <c r="P227">
        <f>1-0.2631*D227-0.5754*F227+0.1615*H227</f>
        <v>1.0151544665307648</v>
      </c>
      <c r="Q227">
        <f>(P227-0.33215784)/(1.049802-0.33215784)</f>
        <v>0.95172045506614988</v>
      </c>
      <c r="R227">
        <v>0.95172045506614988</v>
      </c>
      <c r="S227">
        <f>R227*100</f>
        <v>95.172045506614992</v>
      </c>
    </row>
    <row r="228" spans="1:19" ht="12" customHeight="1" x14ac:dyDescent="0.25">
      <c r="A228" s="4">
        <v>1743</v>
      </c>
      <c r="B228" s="4" t="s">
        <v>62</v>
      </c>
      <c r="C228" s="4">
        <v>0.04</v>
      </c>
      <c r="D228" s="5">
        <f>C228/0.36</f>
        <v>0.11111111111111112</v>
      </c>
      <c r="E228" s="5">
        <v>0</v>
      </c>
      <c r="F228" s="1">
        <f>E228/3%</f>
        <v>0</v>
      </c>
      <c r="G228" s="1">
        <v>3.5474666161965603E-2</v>
      </c>
      <c r="H228" s="5">
        <f>(G228+30.85%)/(9.73%+30.85%)-50%</f>
        <v>0.34764580128626321</v>
      </c>
      <c r="I228">
        <f>1+1/3*H228-1/3*F228-1/3*D228</f>
        <v>1.0788448967250508</v>
      </c>
      <c r="J228" s="7">
        <f>(I228-0.522467736)/(1.126089682-0.522467736)</f>
        <v>0.92173116701931657</v>
      </c>
      <c r="K228">
        <f>J228*100</f>
        <v>92.173116701931662</v>
      </c>
      <c r="L228" s="4" t="s">
        <v>61</v>
      </c>
      <c r="M228" s="4">
        <v>10.63861</v>
      </c>
      <c r="N228" s="4">
        <v>35.827779999999997</v>
      </c>
      <c r="O228" s="8" t="s">
        <v>27</v>
      </c>
      <c r="P228">
        <f>1-0.2631*D228-0.5754*F228+0.1615*H228</f>
        <v>1.0269114635743981</v>
      </c>
      <c r="Q228">
        <f>(P228-0.33215784)/(1.049802-0.33215784)</f>
        <v>0.96810322204029109</v>
      </c>
      <c r="R228">
        <v>0.96810322204029109</v>
      </c>
      <c r="S228">
        <f>R228*100</f>
        <v>96.810322204029106</v>
      </c>
    </row>
    <row r="229" spans="1:19" x14ac:dyDescent="0.25">
      <c r="A229" s="4">
        <v>143</v>
      </c>
      <c r="B229" s="4" t="s">
        <v>227</v>
      </c>
      <c r="C229" s="4">
        <v>0.04</v>
      </c>
      <c r="D229" s="5">
        <f>C229/0.36</f>
        <v>0.11111111111111112</v>
      </c>
      <c r="E229" s="5">
        <v>0</v>
      </c>
      <c r="F229" s="1">
        <f>E229/3%</f>
        <v>0</v>
      </c>
      <c r="G229" s="1">
        <v>3.7443433113878703E-2</v>
      </c>
      <c r="H229" s="5">
        <f>(G229+30.85%)/(9.73%+30.85%)-50%</f>
        <v>0.35249737090655175</v>
      </c>
      <c r="I229">
        <f>1+1/3*H229-1/3*F229-1/3*D229</f>
        <v>1.0804620865984802</v>
      </c>
      <c r="J229" s="7">
        <f>(I229-0.522467736)/(1.126089682-0.522467736)</f>
        <v>0.92441031061928991</v>
      </c>
      <c r="K229">
        <f>J229*100</f>
        <v>92.441031061928996</v>
      </c>
      <c r="L229" s="4" t="s">
        <v>226</v>
      </c>
      <c r="M229" s="4">
        <v>14.51444</v>
      </c>
      <c r="N229" s="4">
        <v>35.900559999999999</v>
      </c>
      <c r="O229" s="8" t="s">
        <v>130</v>
      </c>
      <c r="P229">
        <f>1-0.2631*D229-0.5754*F229+0.1615*H229</f>
        <v>1.0276949920680747</v>
      </c>
      <c r="Q229">
        <f>(P229-0.33215784)/(1.049802-0.33215784)</f>
        <v>0.9691950284498585</v>
      </c>
      <c r="R229">
        <v>0.96919502844985872</v>
      </c>
      <c r="S229">
        <f>R229*100</f>
        <v>96.919502844985871</v>
      </c>
    </row>
    <row r="230" spans="1:19" x14ac:dyDescent="0.25">
      <c r="A230" s="4">
        <v>2291</v>
      </c>
      <c r="B230" s="4" t="s">
        <v>33</v>
      </c>
      <c r="C230" s="4">
        <v>0.04</v>
      </c>
      <c r="D230" s="5">
        <f>C230/0.36</f>
        <v>0.11111111111111112</v>
      </c>
      <c r="E230" s="5">
        <v>0</v>
      </c>
      <c r="F230" s="1">
        <f>E230/3%</f>
        <v>0</v>
      </c>
      <c r="G230" s="1">
        <v>9.2990467993153206E-2</v>
      </c>
      <c r="H230" s="5">
        <f>(G230+30.85%)/(9.73%+30.85%)-50%</f>
        <v>0.48938015769628684</v>
      </c>
      <c r="I230">
        <f>1+1/3*H230-1/3*F230-1/3*D230</f>
        <v>1.1260896821950586</v>
      </c>
      <c r="J230" s="7">
        <f>(I230-0.522467736)/(1.126089682-0.522467736)</f>
        <v>1.0000000003231471</v>
      </c>
      <c r="K230">
        <f>J230*100</f>
        <v>100.0000000323147</v>
      </c>
      <c r="L230" s="4" t="s">
        <v>32</v>
      </c>
      <c r="M230" s="4">
        <v>50.512777999999997</v>
      </c>
      <c r="N230" s="4">
        <v>26.149722000000001</v>
      </c>
      <c r="O230" s="8" t="s">
        <v>27</v>
      </c>
      <c r="P230">
        <f>1-0.2631*D230-0.5754*F230+0.1615*H230</f>
        <v>1.0498015621346171</v>
      </c>
      <c r="Q230">
        <f>(P230-0.33215784)/(1.049802-0.33215784)</f>
        <v>0.9999993898572479</v>
      </c>
      <c r="R230">
        <v>0.9999993898572479</v>
      </c>
      <c r="S230">
        <f>R230*100</f>
        <v>99.999938985724796</v>
      </c>
    </row>
    <row r="232" spans="1:19" x14ac:dyDescent="0.25">
      <c r="G232" s="1"/>
    </row>
    <row r="233" spans="1:19" x14ac:dyDescent="0.25">
      <c r="G233" s="1"/>
    </row>
    <row r="234" spans="1:19" x14ac:dyDescent="0.25">
      <c r="G234" s="1"/>
    </row>
    <row r="235" spans="1:19" x14ac:dyDescent="0.25">
      <c r="G235" s="1"/>
    </row>
    <row r="236" spans="1:19" x14ac:dyDescent="0.25">
      <c r="G236" s="1"/>
    </row>
  </sheetData>
  <sortState xmlns:xlrd2="http://schemas.microsoft.com/office/spreadsheetml/2017/richdata2" ref="A2:S236">
    <sortCondition ref="R1:R236"/>
  </sortState>
  <phoneticPr fontId="6" type="noConversion"/>
  <conditionalFormatting sqref="B1:B1048576">
    <cfRule type="duplicateValues" dxfId="1" priority="1" stopIfTrue="1"/>
    <cfRule type="duplicateValues" dxfId="0" priority="2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EPR</cp:lastModifiedBy>
  <dcterms:created xsi:type="dcterms:W3CDTF">2024-04-27T08:46:00Z</dcterms:created>
  <dcterms:modified xsi:type="dcterms:W3CDTF">2025-06-19T09:05:40Z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27DAAA5A2892413EA10333DE961F2718_13</vt:lpwstr>
  </property>
  <property fmtid="{D5CDD505-2E9C-101B-9397-08002B2CF9AE}" pid="3" name="KSOProductBuildVer">
    <vt:lpwstr>2052-12.1.0.19770</vt:lpwstr>
  </property>
</Properties>
</file>