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  <sheet name="重要政策" sheetId="2" r:id="rId3"/>
  </sheets>
  <calcPr calcId="152511"/>
</workbook>
</file>

<file path=xl/calcChain.xml><?xml version="1.0" encoding="utf-8"?>
<calcChain xmlns="http://schemas.openxmlformats.org/spreadsheetml/2006/main">
  <c r="D6" i="1" l="1"/>
  <c r="K5" i="1"/>
  <c r="K6" i="1"/>
  <c r="K3" i="1"/>
  <c r="K2" i="1"/>
  <c r="D5" i="1" l="1"/>
  <c r="A12" i="1"/>
  <c r="D3" i="1"/>
  <c r="F5" i="1" l="1"/>
  <c r="F3" i="1"/>
  <c r="F6" i="1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F5" i="3"/>
  <c r="E5" i="3"/>
  <c r="D5" i="3"/>
  <c r="C2" i="3"/>
  <c r="G2" i="3"/>
  <c r="G5" i="3" s="1"/>
  <c r="H2" i="3" l="1"/>
  <c r="D6" i="3"/>
  <c r="B17" i="3"/>
  <c r="E6" i="3"/>
  <c r="G6" i="3"/>
  <c r="F6" i="3"/>
  <c r="F7" i="3"/>
  <c r="D7" i="3"/>
  <c r="G7" i="3"/>
  <c r="E7" i="3"/>
  <c r="C7" i="3"/>
  <c r="H7" i="3" s="1"/>
  <c r="C5" i="3"/>
  <c r="H5" i="3" s="1"/>
  <c r="C6" i="3"/>
  <c r="H6" i="3" s="1"/>
  <c r="F8" i="3" l="1"/>
  <c r="D8" i="3"/>
  <c r="G8" i="3"/>
  <c r="E8" i="3"/>
  <c r="C8" i="3"/>
  <c r="H8" i="3" s="1"/>
  <c r="D9" i="3" l="1"/>
  <c r="F9" i="3"/>
  <c r="E9" i="3"/>
  <c r="G9" i="3"/>
  <c r="C9" i="3"/>
  <c r="H9" i="3" s="1"/>
  <c r="G10" i="3" l="1"/>
  <c r="E10" i="3"/>
  <c r="D10" i="3"/>
  <c r="F10" i="3"/>
  <c r="C10" i="3"/>
  <c r="H10" i="3" s="1"/>
  <c r="J5" i="3"/>
  <c r="J6" i="3" s="1"/>
  <c r="J7" i="3" s="1"/>
  <c r="J8" i="3" s="1"/>
  <c r="J9" i="3" s="1"/>
  <c r="G11" i="3" l="1"/>
  <c r="E11" i="3"/>
  <c r="F11" i="3"/>
  <c r="D11" i="3"/>
  <c r="C11" i="3"/>
  <c r="H11" i="3" s="1"/>
  <c r="H6" i="1"/>
  <c r="H5" i="1"/>
  <c r="H3" i="1"/>
  <c r="G12" i="3" l="1"/>
  <c r="E12" i="3"/>
  <c r="F12" i="3"/>
  <c r="D12" i="3"/>
  <c r="C12" i="3"/>
  <c r="H12" i="3" s="1"/>
  <c r="J10" i="3"/>
  <c r="J11" i="3" l="1"/>
  <c r="G13" i="3"/>
  <c r="D13" i="3"/>
  <c r="E13" i="3"/>
  <c r="F13" i="3"/>
  <c r="C13" i="3"/>
  <c r="H13" i="3" s="1"/>
  <c r="L5" i="1"/>
  <c r="M5" i="1" s="1"/>
  <c r="N5" i="1" s="1"/>
  <c r="E6" i="1"/>
  <c r="L6" i="1"/>
  <c r="M6" i="1" s="1"/>
  <c r="N6" i="1" s="1"/>
  <c r="J12" i="3" l="1"/>
  <c r="F14" i="3"/>
  <c r="D14" i="3"/>
  <c r="E14" i="3"/>
  <c r="G14" i="3"/>
  <c r="C14" i="3"/>
  <c r="H14" i="3" s="1"/>
  <c r="O5" i="1"/>
  <c r="P5" i="1" s="1"/>
  <c r="O6" i="1"/>
  <c r="P6" i="1" s="1"/>
  <c r="J13" i="3" l="1"/>
  <c r="D15" i="3"/>
  <c r="F15" i="3"/>
  <c r="G15" i="3"/>
  <c r="E15" i="3"/>
  <c r="C15" i="3"/>
  <c r="H15" i="3" s="1"/>
  <c r="E19" i="1"/>
  <c r="C19" i="1"/>
  <c r="C18" i="1"/>
  <c r="E18" i="1" s="1"/>
  <c r="F16" i="3" l="1"/>
  <c r="F17" i="3" s="1"/>
  <c r="D16" i="3"/>
  <c r="D17" i="3" s="1"/>
  <c r="G16" i="3"/>
  <c r="G17" i="3" s="1"/>
  <c r="E16" i="3"/>
  <c r="E17" i="3" s="1"/>
  <c r="C16" i="3"/>
  <c r="H16" i="3" s="1"/>
  <c r="H17" i="3" s="1"/>
  <c r="J14" i="3"/>
  <c r="J15" i="3" s="1"/>
  <c r="E5" i="1"/>
  <c r="C17" i="3" l="1"/>
  <c r="J16" i="3"/>
  <c r="C4" i="1" l="1"/>
  <c r="D4" i="1" s="1"/>
  <c r="F4" i="1" s="1"/>
  <c r="E3" i="1"/>
  <c r="E2" i="1"/>
  <c r="D2" i="1"/>
  <c r="F2" i="1" l="1"/>
  <c r="H2" i="1"/>
  <c r="L2" i="1" s="1"/>
  <c r="M2" i="1" s="1"/>
  <c r="N2" i="1" s="1"/>
  <c r="L3" i="1"/>
  <c r="M3" i="1" s="1"/>
  <c r="N3" i="1" s="1"/>
  <c r="E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办公室，社保公积金，福利</t>
        </r>
      </text>
    </comment>
  </commentList>
</comments>
</file>

<file path=xl/sharedStrings.xml><?xml version="1.0" encoding="utf-8"?>
<sst xmlns="http://schemas.openxmlformats.org/spreadsheetml/2006/main" count="34" uniqueCount="33">
  <si>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</si>
  <si>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</si>
  <si>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</si>
  <si>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</si>
  <si>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</si>
  <si>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</si>
  <si>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</si>
  <si>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</si>
  <si>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</si>
  <si>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</si>
  <si>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</si>
  <si>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</si>
  <si>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</si>
  <si>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</si>
  <si>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</si>
  <si>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</si>
  <si>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</si>
  <si>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</si>
  <si>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</si>
  <si>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</si>
  <si>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</si>
  <si>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</si>
  <si>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</si>
  <si>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</si>
  <si>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</si>
  <si>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</si>
  <si>
    <t>支持部门均摊</t>
    <phoneticPr fontId="1" type="noConversion"/>
  </si>
  <si>
    <t>人数</t>
    <phoneticPr fontId="1" type="noConversion"/>
  </si>
  <si>
    <t>个人其他开销</t>
    <phoneticPr fontId="1" type="noConversion"/>
  </si>
  <si>
    <t>团建人均</t>
    <phoneticPr fontId="1" type="noConversion"/>
  </si>
  <si>
    <t>研发外包</t>
    <phoneticPr fontId="1" type="noConversion"/>
  </si>
  <si>
    <t>发行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</si>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</sst>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4" fillId="0" borderId="0" xfId="0" applyFont="1"/>
    <xf numFmtId="9" fontId="5" fillId="0" borderId="0" xfId="0" applyNumberFormat="1" applyFont="1"/>
    <xf numFmtId="0" fontId="5" fillId="0" borderId="0" xfId="0" applyFont="1"/>
    <xf numFmtId="176" fontId="5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tabSelected="1" zoomScaleNormal="100" workbookViewId="0">
      <selection activeCell="D6" sqref="D6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2" width="11.625" bestFit="1" customWidth="1"/>
    <col min="13" max="16" width="10.5" bestFit="1" customWidth="1"/>
    <col min="17" max="17" width="9" customWidth="1"/>
  </cols>
  <sheetData>
    <row r="1" spans="1:17" x14ac:dyDescent="0.15">
      <c r="A1" s="5" t="s">
        <v>0</v>
      </c>
      <c r="B1" s="7" t="s">
        <v>1</v>
      </c>
      <c r="C1" s="7" t="s">
        <v>6</v>
      </c>
      <c r="D1" t="s">
        <v>7</v>
      </c>
      <c r="E1" s="7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</row>
    <row r="2" spans="1:17" x14ac:dyDescent="0.15">
      <c r="A2" s="6">
        <v>0.5</v>
      </c>
      <c r="B2" s="6">
        <v>0.3</v>
      </c>
      <c r="C2" s="8">
        <v>100000</v>
      </c>
      <c r="D2" s="1">
        <f>C2*$A$2</f>
        <v>50000</v>
      </c>
      <c r="E2" s="8">
        <f>C2*$B$2</f>
        <v>30000</v>
      </c>
      <c r="F2" s="1">
        <f>D2/$A$14</f>
        <v>1000000</v>
      </c>
      <c r="H2" s="2">
        <f>D2*30</f>
        <v>1500000</v>
      </c>
      <c r="I2">
        <v>1</v>
      </c>
      <c r="J2">
        <v>2</v>
      </c>
      <c r="K2" s="2">
        <f>10000*I2*J2</f>
        <v>20000</v>
      </c>
      <c r="L2" s="2">
        <f>H2-K2</f>
        <v>1480000</v>
      </c>
      <c r="M2" s="2">
        <f>L2*30%</f>
        <v>444000</v>
      </c>
      <c r="N2" s="2">
        <f>M2*40%</f>
        <v>177600</v>
      </c>
      <c r="O2" s="2">
        <f>M2-N2</f>
        <v>266400</v>
      </c>
      <c r="P2" s="2">
        <f>O2/I2</f>
        <v>266400</v>
      </c>
    </row>
    <row r="3" spans="1:17" x14ac:dyDescent="0.15">
      <c r="A3" s="7"/>
      <c r="B3" s="7"/>
      <c r="C3" s="8">
        <v>1000000</v>
      </c>
      <c r="D3" s="1">
        <f>C3*$A$2</f>
        <v>500000</v>
      </c>
      <c r="E3" s="8">
        <f>C3*$B$2</f>
        <v>300000</v>
      </c>
      <c r="F3" s="1">
        <f t="shared" ref="F3:F6" si="0">D3/$A$14</f>
        <v>10000000</v>
      </c>
      <c r="H3" s="2">
        <f>D3*30</f>
        <v>15000000</v>
      </c>
      <c r="I3">
        <v>1</v>
      </c>
      <c r="J3">
        <v>3</v>
      </c>
      <c r="K3" s="2">
        <f>10000*I3*J3</f>
        <v>30000</v>
      </c>
      <c r="L3" s="2">
        <f>H3-K3</f>
        <v>14970000</v>
      </c>
      <c r="M3" s="2">
        <f>L3*30%</f>
        <v>4491000</v>
      </c>
      <c r="N3" s="2">
        <f>M3*40%</f>
        <v>1796400</v>
      </c>
      <c r="O3" s="2">
        <f>M3-N3</f>
        <v>2694600</v>
      </c>
      <c r="P3" s="2">
        <f>O3/I3</f>
        <v>2694600</v>
      </c>
    </row>
    <row r="4" spans="1:17" x14ac:dyDescent="0.15">
      <c r="A4" s="7"/>
      <c r="B4" s="7"/>
      <c r="C4" s="8">
        <f>C3*10</f>
        <v>10000000</v>
      </c>
      <c r="D4" s="1">
        <f>C4*$A$2</f>
        <v>5000000</v>
      </c>
      <c r="E4" s="8">
        <f>C4*$B$2</f>
        <v>3000000</v>
      </c>
      <c r="F4" s="1">
        <f t="shared" si="0"/>
        <v>100000000</v>
      </c>
    </row>
    <row r="5" spans="1:17" x14ac:dyDescent="0.15">
      <c r="A5" s="7"/>
      <c r="B5" s="7"/>
      <c r="C5" s="8">
        <v>10000</v>
      </c>
      <c r="D5" s="1">
        <f>C5*$A$2</f>
        <v>5000</v>
      </c>
      <c r="E5" s="8">
        <f>C5*$B$2</f>
        <v>3000</v>
      </c>
      <c r="F5" s="1">
        <f t="shared" si="0"/>
        <v>100000</v>
      </c>
      <c r="H5" s="2">
        <f>D5*30</f>
        <v>150000</v>
      </c>
      <c r="I5">
        <v>1</v>
      </c>
      <c r="J5">
        <v>1</v>
      </c>
      <c r="K5" s="2">
        <f>10000*I5*J5</f>
        <v>10000</v>
      </c>
      <c r="L5" s="2">
        <f>H5-K5</f>
        <v>140000</v>
      </c>
      <c r="M5" s="2">
        <f>L5*30%</f>
        <v>42000</v>
      </c>
      <c r="N5" s="2">
        <f>M5*40%</f>
        <v>16800</v>
      </c>
      <c r="O5" s="2">
        <f>M5-N5</f>
        <v>25200</v>
      </c>
      <c r="P5" s="2">
        <f>O5/I5</f>
        <v>25200</v>
      </c>
      <c r="Q5" s="2"/>
    </row>
    <row r="6" spans="1:17" x14ac:dyDescent="0.15">
      <c r="A6" s="7"/>
      <c r="B6" s="7"/>
      <c r="C6" s="8">
        <v>400</v>
      </c>
      <c r="D6" s="1">
        <f>C6*$A$2</f>
        <v>200</v>
      </c>
      <c r="E6" s="8">
        <f>C6*$B$2</f>
        <v>120</v>
      </c>
      <c r="F6" s="1">
        <f t="shared" si="0"/>
        <v>4000</v>
      </c>
      <c r="H6" s="2">
        <f>D6*30</f>
        <v>6000</v>
      </c>
      <c r="I6">
        <v>1</v>
      </c>
      <c r="J6">
        <v>1</v>
      </c>
      <c r="K6" s="2">
        <f>10000*I6*J6</f>
        <v>10000</v>
      </c>
      <c r="L6" s="2">
        <f>H6-K6</f>
        <v>-4000</v>
      </c>
      <c r="M6" s="2">
        <f>L6*30%</f>
        <v>-1200</v>
      </c>
      <c r="N6" s="2">
        <f>M6*40%</f>
        <v>-480</v>
      </c>
      <c r="O6" s="2">
        <f>M6-N6</f>
        <v>-720</v>
      </c>
      <c r="P6" s="2">
        <f>O6/I6</f>
        <v>-720</v>
      </c>
      <c r="Q6" s="2"/>
    </row>
    <row r="8" spans="1:17" x14ac:dyDescent="0.15">
      <c r="A8" t="s">
        <v>3</v>
      </c>
    </row>
    <row r="9" spans="1:17" x14ac:dyDescent="0.15">
      <c r="A9" s="2">
        <v>20000</v>
      </c>
    </row>
    <row r="10" spans="1:17" x14ac:dyDescent="0.15">
      <c r="A10" s="2">
        <v>40000</v>
      </c>
    </row>
    <row r="11" spans="1:17" x14ac:dyDescent="0.15">
      <c r="A11" t="s">
        <v>5</v>
      </c>
    </row>
    <row r="12" spans="1:17" x14ac:dyDescent="0.15">
      <c r="A12" s="2">
        <f>AVERAGE(A9:A10)</f>
        <v>30000</v>
      </c>
    </row>
    <row r="13" spans="1:17" x14ac:dyDescent="0.15">
      <c r="A13" t="s">
        <v>2</v>
      </c>
    </row>
    <row r="14" spans="1:17" x14ac:dyDescent="0.15">
      <c r="A14" s="3">
        <v>0.05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2">
        <v>10000000</v>
      </c>
      <c r="C18" s="2">
        <f>B18/30</f>
        <v>333333.33333333331</v>
      </c>
      <c r="D18" s="2">
        <v>5200000</v>
      </c>
      <c r="E18" s="4">
        <f>C18/D18</f>
        <v>6.4102564102564097E-2</v>
      </c>
    </row>
    <row r="19" spans="1:5" x14ac:dyDescent="0.15">
      <c r="A19" t="s">
        <v>25</v>
      </c>
      <c r="B19" s="2">
        <v>100000000</v>
      </c>
      <c r="C19" s="2">
        <f>B19/30</f>
        <v>3333333.3333333335</v>
      </c>
      <c r="D19" s="2">
        <v>20000000</v>
      </c>
      <c r="E19" s="4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I1" sqref="I1:I1048576"/>
    </sheetView>
  </sheetViews>
  <sheetFormatPr defaultRowHeight="13.5" x14ac:dyDescent="0.15"/>
  <cols>
    <col min="1" max="2" width="5.25" bestFit="1" customWidth="1"/>
    <col min="3" max="3" width="6.5" bestFit="1" customWidth="1"/>
    <col min="4" max="5" width="13" bestFit="1" customWidth="1"/>
    <col min="6" max="6" width="9" customWidth="1"/>
    <col min="7" max="7" width="5.5" bestFit="1" customWidth="1"/>
    <col min="8" max="8" width="6.5" bestFit="1" customWidth="1"/>
    <col min="9" max="9" width="6.5" customWidth="1"/>
    <col min="10" max="10" width="9" bestFit="1" customWidth="1"/>
    <col min="11" max="11" width="5.25" bestFit="1" customWidth="1"/>
  </cols>
  <sheetData>
    <row r="1" spans="1:11" x14ac:dyDescent="0.15">
      <c r="B1" t="s">
        <v>27</v>
      </c>
      <c r="D1" t="s">
        <v>28</v>
      </c>
      <c r="E1" t="s">
        <v>26</v>
      </c>
      <c r="F1" t="s">
        <v>29</v>
      </c>
      <c r="J1" t="s">
        <v>30</v>
      </c>
      <c r="K1" t="s">
        <v>31</v>
      </c>
    </row>
    <row r="2" spans="1:11" x14ac:dyDescent="0.15">
      <c r="B2">
        <v>3</v>
      </c>
      <c r="C2" s="4">
        <f>(3.5+3+1.4)/$B$2</f>
        <v>2.6333333333333333</v>
      </c>
      <c r="D2">
        <v>0.4</v>
      </c>
      <c r="E2">
        <v>0.1</v>
      </c>
      <c r="F2">
        <v>0.05</v>
      </c>
      <c r="G2">
        <f>SUM(D2:F2)</f>
        <v>0.55000000000000004</v>
      </c>
      <c r="H2" s="4">
        <f>C2+G2</f>
        <v>3.1833333333333336</v>
      </c>
    </row>
    <row r="4" spans="1:11" x14ac:dyDescent="0.15">
      <c r="B4" t="s">
        <v>27</v>
      </c>
    </row>
    <row r="5" spans="1:11" x14ac:dyDescent="0.15">
      <c r="A5">
        <v>1</v>
      </c>
      <c r="B5">
        <v>3</v>
      </c>
      <c r="C5">
        <f t="shared" ref="C5:C16" si="0">$B5*$C$2</f>
        <v>7.9</v>
      </c>
      <c r="D5">
        <f t="shared" ref="D5:D16" si="1">$B5*$D$2</f>
        <v>1.2000000000000002</v>
      </c>
      <c r="E5">
        <f t="shared" ref="E5:E16" si="2">$B5*$E$2</f>
        <v>0.30000000000000004</v>
      </c>
      <c r="F5">
        <f t="shared" ref="F5:F16" si="3">$B5*$F$2</f>
        <v>0.15000000000000002</v>
      </c>
      <c r="G5">
        <f t="shared" ref="G5:G16" si="4">$B5*$G$2</f>
        <v>1.6500000000000001</v>
      </c>
      <c r="H5">
        <f>C5+G5</f>
        <v>9.5500000000000007</v>
      </c>
      <c r="J5">
        <f>H5</f>
        <v>9.5500000000000007</v>
      </c>
    </row>
    <row r="6" spans="1:11" x14ac:dyDescent="0.15">
      <c r="A6">
        <v>2</v>
      </c>
      <c r="B6">
        <f>B5</f>
        <v>3</v>
      </c>
      <c r="C6">
        <f t="shared" si="0"/>
        <v>7.9</v>
      </c>
      <c r="D6">
        <f t="shared" si="1"/>
        <v>1.2000000000000002</v>
      </c>
      <c r="E6">
        <f t="shared" si="2"/>
        <v>0.30000000000000004</v>
      </c>
      <c r="F6">
        <f t="shared" si="3"/>
        <v>0.15000000000000002</v>
      </c>
      <c r="G6">
        <f t="shared" si="4"/>
        <v>1.6500000000000001</v>
      </c>
      <c r="H6">
        <f t="shared" ref="H6:H16" si="5">C6+G6</f>
        <v>9.5500000000000007</v>
      </c>
      <c r="J6">
        <f t="shared" ref="J6:J16" si="6">H6+J5</f>
        <v>19.100000000000001</v>
      </c>
    </row>
    <row r="7" spans="1:11" x14ac:dyDescent="0.15">
      <c r="A7">
        <v>3</v>
      </c>
      <c r="B7">
        <f t="shared" ref="B7:B16" si="7">B6</f>
        <v>3</v>
      </c>
      <c r="C7">
        <f t="shared" si="0"/>
        <v>7.9</v>
      </c>
      <c r="D7">
        <f t="shared" si="1"/>
        <v>1.2000000000000002</v>
      </c>
      <c r="E7">
        <f t="shared" si="2"/>
        <v>0.30000000000000004</v>
      </c>
      <c r="F7">
        <f t="shared" si="3"/>
        <v>0.15000000000000002</v>
      </c>
      <c r="G7">
        <f t="shared" si="4"/>
        <v>1.6500000000000001</v>
      </c>
      <c r="H7">
        <f t="shared" si="5"/>
        <v>9.5500000000000007</v>
      </c>
      <c r="J7">
        <f t="shared" si="6"/>
        <v>28.650000000000002</v>
      </c>
    </row>
    <row r="8" spans="1:11" x14ac:dyDescent="0.15">
      <c r="A8">
        <v>4</v>
      </c>
      <c r="B8">
        <f t="shared" si="7"/>
        <v>3</v>
      </c>
      <c r="C8">
        <f t="shared" si="0"/>
        <v>7.9</v>
      </c>
      <c r="D8">
        <f t="shared" si="1"/>
        <v>1.2000000000000002</v>
      </c>
      <c r="E8">
        <f t="shared" si="2"/>
        <v>0.30000000000000004</v>
      </c>
      <c r="F8">
        <f t="shared" si="3"/>
        <v>0.15000000000000002</v>
      </c>
      <c r="G8">
        <f t="shared" si="4"/>
        <v>1.6500000000000001</v>
      </c>
      <c r="H8">
        <f t="shared" si="5"/>
        <v>9.5500000000000007</v>
      </c>
      <c r="J8">
        <f t="shared" si="6"/>
        <v>38.200000000000003</v>
      </c>
    </row>
    <row r="9" spans="1:11" x14ac:dyDescent="0.15">
      <c r="A9">
        <v>5</v>
      </c>
      <c r="B9">
        <f t="shared" si="7"/>
        <v>3</v>
      </c>
      <c r="C9">
        <f t="shared" si="0"/>
        <v>7.9</v>
      </c>
      <c r="D9">
        <f t="shared" si="1"/>
        <v>1.2000000000000002</v>
      </c>
      <c r="E9">
        <f t="shared" si="2"/>
        <v>0.30000000000000004</v>
      </c>
      <c r="F9">
        <f t="shared" si="3"/>
        <v>0.15000000000000002</v>
      </c>
      <c r="G9">
        <f t="shared" si="4"/>
        <v>1.6500000000000001</v>
      </c>
      <c r="H9">
        <f t="shared" si="5"/>
        <v>9.5500000000000007</v>
      </c>
      <c r="J9">
        <f t="shared" si="6"/>
        <v>47.75</v>
      </c>
    </row>
    <row r="10" spans="1:11" x14ac:dyDescent="0.15">
      <c r="A10">
        <v>6</v>
      </c>
      <c r="B10">
        <f t="shared" si="7"/>
        <v>3</v>
      </c>
      <c r="C10">
        <f t="shared" si="0"/>
        <v>7.9</v>
      </c>
      <c r="D10">
        <f t="shared" si="1"/>
        <v>1.2000000000000002</v>
      </c>
      <c r="E10">
        <f t="shared" si="2"/>
        <v>0.30000000000000004</v>
      </c>
      <c r="F10">
        <f t="shared" si="3"/>
        <v>0.15000000000000002</v>
      </c>
      <c r="G10">
        <f t="shared" si="4"/>
        <v>1.6500000000000001</v>
      </c>
      <c r="H10">
        <f t="shared" si="5"/>
        <v>9.5500000000000007</v>
      </c>
      <c r="J10">
        <f t="shared" si="6"/>
        <v>57.3</v>
      </c>
    </row>
    <row r="11" spans="1:11" x14ac:dyDescent="0.15">
      <c r="A11">
        <v>7</v>
      </c>
      <c r="B11">
        <f t="shared" si="7"/>
        <v>3</v>
      </c>
      <c r="C11">
        <f t="shared" si="0"/>
        <v>7.9</v>
      </c>
      <c r="D11">
        <f t="shared" si="1"/>
        <v>1.2000000000000002</v>
      </c>
      <c r="E11">
        <f t="shared" si="2"/>
        <v>0.30000000000000004</v>
      </c>
      <c r="F11">
        <f t="shared" si="3"/>
        <v>0.15000000000000002</v>
      </c>
      <c r="G11">
        <f t="shared" si="4"/>
        <v>1.6500000000000001</v>
      </c>
      <c r="H11">
        <f t="shared" si="5"/>
        <v>9.5500000000000007</v>
      </c>
      <c r="J11">
        <f t="shared" si="6"/>
        <v>66.849999999999994</v>
      </c>
    </row>
    <row r="12" spans="1:11" x14ac:dyDescent="0.15">
      <c r="A12">
        <v>8</v>
      </c>
      <c r="B12">
        <f t="shared" si="7"/>
        <v>3</v>
      </c>
      <c r="C12">
        <f t="shared" si="0"/>
        <v>7.9</v>
      </c>
      <c r="D12">
        <f t="shared" si="1"/>
        <v>1.2000000000000002</v>
      </c>
      <c r="E12">
        <f t="shared" si="2"/>
        <v>0.30000000000000004</v>
      </c>
      <c r="F12">
        <f t="shared" si="3"/>
        <v>0.15000000000000002</v>
      </c>
      <c r="G12">
        <f t="shared" si="4"/>
        <v>1.6500000000000001</v>
      </c>
      <c r="H12">
        <f t="shared" si="5"/>
        <v>9.5500000000000007</v>
      </c>
      <c r="J12">
        <f t="shared" si="6"/>
        <v>76.399999999999991</v>
      </c>
    </row>
    <row r="13" spans="1:11" x14ac:dyDescent="0.15">
      <c r="A13">
        <v>9</v>
      </c>
      <c r="B13">
        <f t="shared" si="7"/>
        <v>3</v>
      </c>
      <c r="C13">
        <f t="shared" si="0"/>
        <v>7.9</v>
      </c>
      <c r="D13">
        <f t="shared" si="1"/>
        <v>1.2000000000000002</v>
      </c>
      <c r="E13">
        <f t="shared" si="2"/>
        <v>0.30000000000000004</v>
      </c>
      <c r="F13">
        <f t="shared" si="3"/>
        <v>0.15000000000000002</v>
      </c>
      <c r="G13">
        <f t="shared" si="4"/>
        <v>1.6500000000000001</v>
      </c>
      <c r="H13">
        <f t="shared" si="5"/>
        <v>9.5500000000000007</v>
      </c>
      <c r="J13">
        <f t="shared" si="6"/>
        <v>85.949999999999989</v>
      </c>
    </row>
    <row r="14" spans="1:11" x14ac:dyDescent="0.15">
      <c r="A14">
        <v>10</v>
      </c>
      <c r="B14">
        <f t="shared" si="7"/>
        <v>3</v>
      </c>
      <c r="C14">
        <f t="shared" si="0"/>
        <v>7.9</v>
      </c>
      <c r="D14">
        <f t="shared" si="1"/>
        <v>1.2000000000000002</v>
      </c>
      <c r="E14">
        <f t="shared" si="2"/>
        <v>0.30000000000000004</v>
      </c>
      <c r="F14">
        <f t="shared" si="3"/>
        <v>0.15000000000000002</v>
      </c>
      <c r="G14">
        <f t="shared" si="4"/>
        <v>1.6500000000000001</v>
      </c>
      <c r="H14">
        <f t="shared" si="5"/>
        <v>9.5500000000000007</v>
      </c>
      <c r="J14">
        <f t="shared" si="6"/>
        <v>95.499999999999986</v>
      </c>
    </row>
    <row r="15" spans="1:11" x14ac:dyDescent="0.15">
      <c r="A15">
        <v>11</v>
      </c>
      <c r="B15">
        <f t="shared" si="7"/>
        <v>3</v>
      </c>
      <c r="C15">
        <f t="shared" si="0"/>
        <v>7.9</v>
      </c>
      <c r="D15">
        <f t="shared" si="1"/>
        <v>1.2000000000000002</v>
      </c>
      <c r="E15">
        <f t="shared" si="2"/>
        <v>0.30000000000000004</v>
      </c>
      <c r="F15">
        <f t="shared" si="3"/>
        <v>0.15000000000000002</v>
      </c>
      <c r="G15">
        <f t="shared" si="4"/>
        <v>1.6500000000000001</v>
      </c>
      <c r="H15">
        <f t="shared" si="5"/>
        <v>9.5500000000000007</v>
      </c>
      <c r="J15">
        <f t="shared" si="6"/>
        <v>105.04999999999998</v>
      </c>
    </row>
    <row r="16" spans="1:11" x14ac:dyDescent="0.15">
      <c r="A16">
        <v>12</v>
      </c>
      <c r="B16">
        <f t="shared" si="7"/>
        <v>3</v>
      </c>
      <c r="C16">
        <f t="shared" si="0"/>
        <v>7.9</v>
      </c>
      <c r="D16">
        <f t="shared" si="1"/>
        <v>1.2000000000000002</v>
      </c>
      <c r="E16">
        <f t="shared" si="2"/>
        <v>0.30000000000000004</v>
      </c>
      <c r="F16">
        <f t="shared" si="3"/>
        <v>0.15000000000000002</v>
      </c>
      <c r="G16">
        <f t="shared" si="4"/>
        <v>1.6500000000000001</v>
      </c>
      <c r="H16">
        <f t="shared" si="5"/>
        <v>9.5500000000000007</v>
      </c>
      <c r="J16">
        <f t="shared" si="6"/>
        <v>114.59999999999998</v>
      </c>
    </row>
    <row r="17" spans="1:8" x14ac:dyDescent="0.15">
      <c r="A17" t="s">
        <v>32</v>
      </c>
      <c r="B17">
        <f>AVERAGE(B6:B16)</f>
        <v>3</v>
      </c>
      <c r="C17">
        <f t="shared" ref="C17:H17" si="8">SUM(C5:C16)</f>
        <v>94.800000000000011</v>
      </c>
      <c r="D17">
        <f t="shared" si="8"/>
        <v>14.399999999999999</v>
      </c>
      <c r="E17">
        <f t="shared" si="8"/>
        <v>3.5999999999999996</v>
      </c>
      <c r="F17">
        <f t="shared" si="8"/>
        <v>1.7999999999999998</v>
      </c>
      <c r="G17">
        <f t="shared" si="8"/>
        <v>19.799999999999997</v>
      </c>
      <c r="H17">
        <f t="shared" si="8"/>
        <v>114.59999999999998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10"/>
  </cols>
  <sheetData>
    <row r="1" spans="1:1" x14ac:dyDescent="0.15">
      <c r="A1" s="9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2019-09-10T06:10:27Z</dcterms:modified>
</cp:coreProperties>
</file>