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重要政策" sheetId="2" r:id="rId2"/>
  </sheets>
  <calcPr calcId="152511"/>
</workbook>
</file>

<file path=xl/calcChain.xml><?xml version="1.0" encoding="utf-8"?>
<calcChain xmlns="http://schemas.openxmlformats.org/spreadsheetml/2006/main">
  <c r="K3" i="1" l="1"/>
  <c r="K2" i="1"/>
  <c r="H3" i="1" l="1"/>
  <c r="A10" i="1" l="1"/>
  <c r="A12" i="1" s="1"/>
  <c r="C4" i="1"/>
  <c r="D4" i="1" s="1"/>
  <c r="E3" i="1"/>
  <c r="E2" i="1"/>
  <c r="H2" i="1" s="1"/>
  <c r="D3" i="1"/>
  <c r="D2" i="1"/>
  <c r="L3" i="1" l="1"/>
  <c r="M3" i="1" s="1"/>
  <c r="N3" i="1" s="1"/>
  <c r="F3" i="1"/>
  <c r="F2" i="1"/>
  <c r="L2" i="1"/>
  <c r="M2" i="1" s="1"/>
  <c r="E4" i="1"/>
  <c r="F4" i="1"/>
  <c r="O3" i="1" l="1"/>
  <c r="P3" i="1" s="1"/>
  <c r="O2" i="1"/>
  <c r="P2" i="1" s="1"/>
  <c r="N2" i="1"/>
</calcChain>
</file>

<file path=xl/sharedStrings.xml><?xml version="1.0" encoding="utf-8"?>
<sst xmlns="http://schemas.openxmlformats.org/spreadsheetml/2006/main" count="19" uniqueCount="19">
  <si>
    <t>新分成比例（流水）</t>
    <phoneticPr fontId="1" type="noConversion"/>
  </si>
  <si>
    <t>原分成比例（流水）</t>
    <phoneticPr fontId="1" type="noConversion"/>
  </si>
  <si>
    <t>广告ARPUDAU</t>
    <phoneticPr fontId="1" type="noConversion"/>
  </si>
  <si>
    <t>100万DAU的单日广告收入区间</t>
    <phoneticPr fontId="1" type="noConversion"/>
  </si>
  <si>
    <t>需DAU规模</t>
    <phoneticPr fontId="1" type="noConversion"/>
  </si>
  <si>
    <t>平均收入</t>
    <phoneticPr fontId="1" type="noConversion"/>
  </si>
  <si>
    <t>单日广告流水</t>
    <phoneticPr fontId="1" type="noConversion"/>
  </si>
  <si>
    <t>开发者日分成 新</t>
    <phoneticPr fontId="1" type="noConversion"/>
  </si>
  <si>
    <t>开发者日分成 原</t>
    <phoneticPr fontId="1" type="noConversion"/>
  </si>
  <si>
    <t>开发者月分成 新</t>
    <phoneticPr fontId="1" type="noConversion"/>
  </si>
  <si>
    <t>利润</t>
    <phoneticPr fontId="1" type="noConversion"/>
  </si>
  <si>
    <t>经营成本</t>
    <phoneticPr fontId="1" type="noConversion"/>
  </si>
  <si>
    <t>团队分成</t>
    <phoneticPr fontId="1" type="noConversion"/>
  </si>
  <si>
    <t>发行分成</t>
    <phoneticPr fontId="1" type="noConversion"/>
  </si>
  <si>
    <t>开发分成</t>
    <phoneticPr fontId="1" type="noConversion"/>
  </si>
  <si>
    <t>开发人数</t>
    <phoneticPr fontId="1" type="noConversion"/>
  </si>
  <si>
    <t>人均分成</t>
    <phoneticPr fontId="1" type="noConversion"/>
  </si>
  <si>
    <t>开发周期</t>
    <phoneticPr fontId="1" type="noConversion"/>
  </si>
  <si>
    <t>2018年8月1日至12月31日期间，小程序流量主广告收入分成比例优化上调，单日广告流水10-100万区间的部分，开发者可获得的分成由原来流水的30%上调到50%。
累计独立访问用户（UV）不低于1000且无严重违规记录的小程序都可以在后台自助申请开通广告位。
从微信官方公布的信息来看，在道具内购分成方面，安卓系统的道具内购采取6:4的分成比例。4月19日微信修改扶持计划，如果在2018年月经营流水低于50万元，微信不抽取40%的道具内购分成，50万以上抽成不变。
广告收入分成规则是：小游戏单日广告收入流水10万元以内（包含10万元），开发者可获其中50%的分成；单日广告收入流水超过10万元的部分，开发者可获其中30%的分成，腾讯获得70%。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</si>
</sst>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);[Red]\(#,##0\)"/>
    <numFmt numFmtId="177" formatCode="#,##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176" fontId="0" fillId="0" borderId="0" xfId="0" applyNumberFormat="1"/>
    <xf numFmtId="3" fontId="0" fillId="0" borderId="0" xfId="0" applyNumberFormat="1"/>
    <xf numFmtId="177" fontId="0" fillId="0" borderId="0" xfId="0" applyNumberForma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C12" sqref="C12"/>
    </sheetView>
  </sheetViews>
  <sheetFormatPr defaultRowHeight="13.5" x14ac:dyDescent="0.15"/>
  <cols>
    <col min="1" max="1" width="28" bestFit="1" customWidth="1"/>
    <col min="2" max="2" width="19.25" bestFit="1" customWidth="1"/>
    <col min="3" max="3" width="13" bestFit="1" customWidth="1"/>
    <col min="4" max="5" width="16.25" bestFit="1" customWidth="1"/>
    <col min="6" max="6" width="13.875" bestFit="1" customWidth="1"/>
    <col min="8" max="8" width="16.25" bestFit="1" customWidth="1"/>
    <col min="9" max="9" width="9" bestFit="1" customWidth="1"/>
    <col min="10" max="10" width="9" customWidth="1"/>
    <col min="11" max="11" width="9" bestFit="1" customWidth="1"/>
    <col min="12" max="13" width="10.5" bestFit="1" customWidth="1"/>
    <col min="14" max="16" width="9" bestFit="1" customWidth="1"/>
  </cols>
  <sheetData>
    <row r="1" spans="1:16" x14ac:dyDescent="0.1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4</v>
      </c>
      <c r="H1" t="s">
        <v>9</v>
      </c>
      <c r="I1" t="s">
        <v>15</v>
      </c>
      <c r="J1" t="s">
        <v>17</v>
      </c>
      <c r="K1" t="s">
        <v>11</v>
      </c>
      <c r="L1" t="s">
        <v>10</v>
      </c>
      <c r="M1" t="s">
        <v>12</v>
      </c>
      <c r="N1" t="s">
        <v>13</v>
      </c>
      <c r="O1" t="s">
        <v>14</v>
      </c>
      <c r="P1" t="s">
        <v>16</v>
      </c>
    </row>
    <row r="2" spans="1:16" x14ac:dyDescent="0.15">
      <c r="A2" s="1">
        <v>0.5</v>
      </c>
      <c r="B2" s="1">
        <v>0.3</v>
      </c>
      <c r="C2" s="2">
        <v>100000</v>
      </c>
      <c r="D2" s="2">
        <f>C2*$A$2</f>
        <v>50000</v>
      </c>
      <c r="E2" s="2">
        <f>C2*$B$2</f>
        <v>30000</v>
      </c>
      <c r="F2" s="2">
        <f>C2/$A$12</f>
        <v>3333333.3333333335</v>
      </c>
      <c r="H2" s="3">
        <f>E2*30</f>
        <v>900000</v>
      </c>
      <c r="I2">
        <v>5</v>
      </c>
      <c r="J2">
        <v>1</v>
      </c>
      <c r="K2" s="3">
        <f>500000/25*I2*J2</f>
        <v>100000</v>
      </c>
      <c r="L2" s="3">
        <f>H2-K2</f>
        <v>800000</v>
      </c>
      <c r="M2" s="3">
        <f>L2*20%</f>
        <v>160000</v>
      </c>
      <c r="N2" s="3">
        <f>M2*50%</f>
        <v>80000</v>
      </c>
      <c r="O2" s="3">
        <f>M2*50%</f>
        <v>80000</v>
      </c>
      <c r="P2" s="3">
        <f>O2/I2</f>
        <v>16000</v>
      </c>
    </row>
    <row r="3" spans="1:16" x14ac:dyDescent="0.15">
      <c r="C3" s="2">
        <v>1000000</v>
      </c>
      <c r="D3" s="2">
        <f>C3*$A$2</f>
        <v>500000</v>
      </c>
      <c r="E3" s="2">
        <f>C3*$B$2</f>
        <v>300000</v>
      </c>
      <c r="F3" s="2">
        <f>C3/$A$12</f>
        <v>33333333.333333336</v>
      </c>
      <c r="H3" s="3">
        <f>E3*30</f>
        <v>9000000</v>
      </c>
      <c r="I3">
        <v>10</v>
      </c>
      <c r="J3">
        <v>1</v>
      </c>
      <c r="K3" s="3">
        <f>500000/25*I3*J3</f>
        <v>200000</v>
      </c>
      <c r="L3" s="3">
        <f>H3-K3</f>
        <v>8800000</v>
      </c>
      <c r="M3" s="3">
        <f>L3*20%</f>
        <v>1760000</v>
      </c>
      <c r="N3" s="3">
        <f>M3*50%</f>
        <v>880000</v>
      </c>
      <c r="O3" s="3">
        <f>M3*50%</f>
        <v>880000</v>
      </c>
      <c r="P3" s="3">
        <f>O3/I3</f>
        <v>88000</v>
      </c>
    </row>
    <row r="4" spans="1:16" x14ac:dyDescent="0.15">
      <c r="C4" s="2">
        <f>C3*10</f>
        <v>10000000</v>
      </c>
      <c r="D4" s="2">
        <f>C4*$A$2</f>
        <v>5000000</v>
      </c>
      <c r="E4" s="2">
        <f>C4*$B$2</f>
        <v>3000000</v>
      </c>
      <c r="F4" s="2">
        <f>C4/$A$12</f>
        <v>333333333.33333337</v>
      </c>
    </row>
    <row r="6" spans="1:16" x14ac:dyDescent="0.15">
      <c r="A6" t="s">
        <v>3</v>
      </c>
    </row>
    <row r="7" spans="1:16" x14ac:dyDescent="0.15">
      <c r="A7" s="3">
        <v>20000</v>
      </c>
    </row>
    <row r="8" spans="1:16" x14ac:dyDescent="0.15">
      <c r="A8" s="3">
        <v>40000</v>
      </c>
    </row>
    <row r="9" spans="1:16" x14ac:dyDescent="0.15">
      <c r="A9" t="s">
        <v>5</v>
      </c>
    </row>
    <row r="10" spans="1:16" x14ac:dyDescent="0.15">
      <c r="A10" s="3">
        <f>AVERAGE(A7:A8)</f>
        <v>30000</v>
      </c>
    </row>
    <row r="11" spans="1:16" x14ac:dyDescent="0.15">
      <c r="A11" t="s">
        <v>2</v>
      </c>
    </row>
    <row r="12" spans="1:16" x14ac:dyDescent="0.15">
      <c r="A12" s="4">
        <f>A10/1000000</f>
        <v>0.03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1048576"/>
    </sheetView>
  </sheetViews>
  <sheetFormatPr defaultRowHeight="13.5" x14ac:dyDescent="0.15"/>
  <cols>
    <col min="1" max="16384" width="9" style="5"/>
  </cols>
  <sheetData>
    <row r="1" spans="1:1" x14ac:dyDescent="0.15">
      <c r="A1" s="6" t="s">
        <v>18</v>
      </c>
    </row>
  </sheetData>
  <mergeCells count="1">
    <mergeCell ref="A1:XFD104857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重要政策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2018-08-02T08:20:52Z</dcterms:modified>
</cp:coreProperties>
</file>