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x173\Desktop\MCP\house_invest\"/>
    </mc:Choice>
  </mc:AlternateContent>
  <xr:revisionPtr revIDLastSave="0" documentId="13_ncr:1_{5AF291CE-DF87-4BBC-81B6-3D26EC6ABB58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买家投资计算器" sheetId="1" r:id="rId1"/>
    <sheet name="使用说明" sheetId="2" r:id="rId2"/>
  </sheets>
  <calcPr calcId="191029"/>
</workbook>
</file>

<file path=xl/calcChain.xml><?xml version="1.0" encoding="utf-8"?>
<calcChain xmlns="http://schemas.openxmlformats.org/spreadsheetml/2006/main">
  <c r="I6" i="1" l="1"/>
  <c r="C6" i="1"/>
  <c r="J6" i="1" s="1"/>
  <c r="I5" i="1"/>
  <c r="C5" i="1"/>
  <c r="J5" i="1" s="1"/>
  <c r="I4" i="1"/>
  <c r="C4" i="1"/>
  <c r="J4" i="1" s="1"/>
  <c r="I3" i="1"/>
  <c r="C3" i="1"/>
  <c r="J3" i="1" s="1"/>
  <c r="I2" i="1"/>
  <c r="C2" i="1"/>
  <c r="J2" i="1" s="1"/>
  <c r="K3" i="1" l="1"/>
  <c r="M3" i="1"/>
  <c r="L3" i="1"/>
  <c r="N3" i="1"/>
  <c r="M5" i="1"/>
  <c r="L5" i="1"/>
  <c r="K5" i="1"/>
  <c r="N5" i="1"/>
  <c r="N2" i="1"/>
  <c r="M2" i="1"/>
  <c r="L2" i="1"/>
  <c r="K2" i="1"/>
  <c r="N6" i="1"/>
  <c r="M6" i="1"/>
  <c r="L6" i="1"/>
  <c r="K6" i="1"/>
  <c r="L4" i="1"/>
  <c r="K4" i="1"/>
  <c r="N4" i="1"/>
  <c r="M4" i="1"/>
</calcChain>
</file>

<file path=xl/sharedStrings.xml><?xml version="1.0" encoding="utf-8"?>
<sst xmlns="http://schemas.openxmlformats.org/spreadsheetml/2006/main" count="88" uniqueCount="88">
  <si>
    <t>物业地址</t>
  </si>
  <si>
    <t>每周租金 (NZD)</t>
  </si>
  <si>
    <t>年租金收入 (NZD)</t>
  </si>
  <si>
    <t>Body Corp年费</t>
  </si>
  <si>
    <t>市政费率年费</t>
  </si>
  <si>
    <t>房东保险年费</t>
  </si>
  <si>
    <t>物业管理费年费</t>
  </si>
  <si>
    <t>维修预备金年费</t>
  </si>
  <si>
    <t>总年度支出</t>
  </si>
  <si>
    <t>净年收入</t>
  </si>
  <si>
    <t>合理购买价@6%</t>
  </si>
  <si>
    <t>合理购买价@6.5%</t>
  </si>
  <si>
    <t>合理购买价@7%</t>
  </si>
  <si>
    <t>合理购买价@8%</t>
  </si>
  <si>
    <t>建造年份</t>
  </si>
  <si>
    <t>政府估值 (RV)</t>
  </si>
  <si>
    <t>咨询价格/格局</t>
  </si>
  <si>
    <t>出租情况</t>
  </si>
  <si>
    <t>物业链接</t>
  </si>
  <si>
    <t>备注</t>
  </si>
  <si>
    <t>Unit 12/45 Queen Street, Auckland CBD</t>
  </si>
  <si>
    <t>$475000 / 1卧1卫+书房</t>
  </si>
  <si>
    <t>长期租约至2026年3月</t>
  </si>
  <si>
    <t>https://example.com/property1</t>
  </si>
  <si>
    <t>市中心位置优越，近天空塔</t>
  </si>
  <si>
    <t>Apt 8/123 Lambton Quay, Wellington</t>
  </si>
  <si>
    <t>$395000 / 2卧1卫</t>
  </si>
  <si>
    <t>月租约，租客稳定</t>
  </si>
  <si>
    <t>https://example.com/property2</t>
  </si>
  <si>
    <t>政府区域，公交便利</t>
  </si>
  <si>
    <t>Unit 15/78 Cashel Street, Christchurch</t>
  </si>
  <si>
    <t>$310000 / 1卧1卫</t>
  </si>
  <si>
    <t>空置待租</t>
  </si>
  <si>
    <t>https://example.com/property3</t>
  </si>
  <si>
    <t>重建区新建筑，现代化设施</t>
  </si>
  <si>
    <t>Apt 6/234 Tay Street, Hamilton</t>
  </si>
  <si>
    <t>$275000 / 2卧1卫</t>
  </si>
  <si>
    <t>已出租，租期6个月</t>
  </si>
  <si>
    <t>https://example.com/property4</t>
  </si>
  <si>
    <t>近大学，学生租赁需求稳定</t>
  </si>
  <si>
    <t>Unit 22/156 Riccarton Road, Christchurch</t>
  </si>
  <si>
    <t>$335000 / 1卧1卫+停车位</t>
  </si>
  <si>
    <t>长期租约至2025年12月</t>
  </si>
  <si>
    <t>https://example.com/property5</t>
  </si>
  <si>
    <t>近商场和大学，包含停车位</t>
  </si>
  <si>
    <t>买家投资回报率计算器 - 2025年版（公寓/Unit/Townhouse专用）</t>
  </si>
  <si>
    <t>🎯 买家专用功能：</t>
  </si>
  <si>
    <t>• 根据您的目标净收益率自动计算合理购买价格</t>
  </si>
  <si>
    <t>• 专注公寓、Unit、Townhouse投资分析</t>
  </si>
  <si>
    <t>• 无需猜测，直接知道应该出价多少</t>
  </si>
  <si>
    <t>• 避免过高出价，确保投资回报达标</t>
  </si>
  <si>
    <t>💰 目标收益率说明：</t>
  </si>
  <si>
    <t>• 6%：保守型投资者，追求稳定回报</t>
  </si>
  <si>
    <t>• 6.5%：平衡型投资者，适中风险收益比</t>
  </si>
  <si>
    <t>• 7%：积极型投资者，追求较高回报</t>
  </si>
  <si>
    <t>• 8%：激进型投资者，高风险高回报</t>
  </si>
  <si>
    <t>📊 如何使用：</t>
  </si>
  <si>
    <t>1. 修改物业管理费和维修预备金（手动输入）</t>
  </si>
  <si>
    <t>2. 选择您的目标净收益率（建议6.5-7%）</t>
  </si>
  <si>
    <t>3. 查看对应的"合理购买价"列</t>
  </si>
  <si>
    <t>4. 将此价格作为您的最高出价参考</t>
  </si>
  <si>
    <t>5. 考虑RV估值、建造年份等因素微调</t>
  </si>
  <si>
    <t>✏️ 可修改参数：</t>
  </si>
  <si>
    <t>• 每周租金：根据市场情况调整</t>
  </si>
  <si>
    <t>• 物业管理费：可以手动输入实际金额</t>
  </si>
  <si>
    <t>• 维修预备金：根据建筑年份和状况调整</t>
  </si>
  <si>
    <t>• 其他费用：Body Corp、市政费、保险等</t>
  </si>
  <si>
    <t>⚠️ 重要提醒：</t>
  </si>
  <si>
    <t>• 计算基于46周出租（已考虑6周空置期）</t>
  </si>
  <si>
    <t>• 物业管理费和维修预备金需要手动输入</t>
  </si>
  <si>
    <t>• 价格为税前净收益率，需考虑个人所得税</t>
  </si>
  <si>
    <t>• 建议在计算价格基础上再留10-15%安全边际</t>
  </si>
  <si>
    <t>🏠 投资决策流程：</t>
  </si>
  <si>
    <t>1. 确定目标收益率</t>
  </si>
  <si>
    <t>2. 输入准确的管理费用</t>
  </si>
  <si>
    <t>3. 查看合理购买价</t>
  </si>
  <si>
    <t>4. 对比咨询价格和RV</t>
  </si>
  <si>
    <t>5. 评估建造年份和出租状况</t>
  </si>
  <si>
    <t>6. 制定出价策略</t>
  </si>
  <si>
    <t>💡 实用技巧：</t>
  </si>
  <si>
    <t>• 物业管理费：一般为年租金的5-8%</t>
  </si>
  <si>
    <t>• 维修预备金：新建筑2-3%，老建筑3-5%</t>
  </si>
  <si>
    <t>• 如果RV &gt; 合理购买价，需要很大折让才值得投资</t>
  </si>
  <si>
    <t>• 空置物业可以更接近目标价格出价</t>
  </si>
  <si>
    <t>• 长期租约物业风险较低，可接受稍高价格</t>
  </si>
  <si>
    <t>• 老建筑需预留额外维修成本</t>
  </si>
  <si>
    <t>文件创建时间：2025年09月02日</t>
  </si>
  <si>
    <t>专为新西兰买家设计，助您做出明智投资决策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</si>
</sst>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76" fontId="0" fillId="0" borderId="0" xfId="0" applyNumberFormat="1"/>
    <xf numFmtId="176" fontId="1" fillId="3" borderId="0" xfId="0" applyNumberFormat="1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roperty3" TargetMode="External"/><Relationship Id="rId2" Type="http://schemas.openxmlformats.org/officeDocument/2006/relationships/hyperlink" Target="https://example.com/property2" TargetMode="External"/><Relationship Id="rId1" Type="http://schemas.openxmlformats.org/officeDocument/2006/relationships/hyperlink" Target="https://example.com/property1" TargetMode="External"/><Relationship Id="rId5" Type="http://schemas.openxmlformats.org/officeDocument/2006/relationships/hyperlink" Target="https://example.com/property5" TargetMode="External"/><Relationship Id="rId4" Type="http://schemas.openxmlformats.org/officeDocument/2006/relationships/hyperlink" Target="https://example.com/property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O50" sqref="O50"/>
    </sheetView>
  </sheetViews>
  <sheetFormatPr defaultRowHeight="13.5" x14ac:dyDescent="0.15"/>
  <cols>
    <col min="1" max="1" width="40.75" customWidth="1"/>
    <col min="2" max="10" width="15.75" customWidth="1"/>
    <col min="11" max="14" width="18.75" customWidth="1"/>
    <col min="15" max="15" width="10.75" customWidth="1"/>
    <col min="16" max="16" width="15.75" customWidth="1"/>
    <col min="17" max="17" width="25.75" customWidth="1"/>
    <col min="18" max="18" width="20.75" customWidth="1"/>
    <col min="19" max="20" width="30.75" customWidth="1"/>
  </cols>
  <sheetData>
    <row r="1" spans="1:2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25">
      <c r="A2" t="s">
        <v>20</v>
      </c>
      <c r="B2" s="2">
        <v>650</v>
      </c>
      <c r="C2" s="2">
        <f>B2*46</f>
        <v>29900</v>
      </c>
      <c r="D2" s="2">
        <v>4500</v>
      </c>
      <c r="E2" s="2">
        <v>2800</v>
      </c>
      <c r="F2" s="2">
        <v>1200</v>
      </c>
      <c r="G2" s="2">
        <v>1800</v>
      </c>
      <c r="H2" s="2">
        <v>900</v>
      </c>
      <c r="I2" s="2">
        <f>SUM(D2:H2)</f>
        <v>11200</v>
      </c>
      <c r="J2" s="2">
        <f>C2-I2</f>
        <v>18700</v>
      </c>
      <c r="K2" s="3">
        <f>J2/0.06</f>
        <v>311666.66666666669</v>
      </c>
      <c r="L2" s="3">
        <f>J2/0.065</f>
        <v>287692.30769230769</v>
      </c>
      <c r="M2" s="3">
        <f>J2/0.07</f>
        <v>267142.8571428571</v>
      </c>
      <c r="N2" s="3">
        <f>J2/0.08</f>
        <v>233750</v>
      </c>
      <c r="O2">
        <v>2015</v>
      </c>
      <c r="P2" s="2">
        <v>520000</v>
      </c>
      <c r="Q2" t="s">
        <v>21</v>
      </c>
      <c r="R2" t="s">
        <v>22</v>
      </c>
      <c r="S2" s="4" t="s">
        <v>23</v>
      </c>
      <c r="T2" t="s">
        <v>24</v>
      </c>
    </row>
    <row r="3" spans="1:20" ht="15" x14ac:dyDescent="0.25">
      <c r="A3" t="s">
        <v>25</v>
      </c>
      <c r="B3" s="2">
        <v>550</v>
      </c>
      <c r="C3" s="2">
        <f>B3*46</f>
        <v>25300</v>
      </c>
      <c r="D3" s="2">
        <v>3800</v>
      </c>
      <c r="E3" s="2">
        <v>2200</v>
      </c>
      <c r="F3" s="2">
        <v>1100</v>
      </c>
      <c r="G3" s="2">
        <v>1600</v>
      </c>
      <c r="H3" s="2">
        <v>800</v>
      </c>
      <c r="I3" s="2">
        <f>SUM(D3:H3)</f>
        <v>9500</v>
      </c>
      <c r="J3" s="2">
        <f>C3-I3</f>
        <v>15800</v>
      </c>
      <c r="K3" s="3">
        <f>J3/0.06</f>
        <v>263333.33333333337</v>
      </c>
      <c r="L3" s="3">
        <f>J3/0.065</f>
        <v>243076.92307692306</v>
      </c>
      <c r="M3" s="3">
        <f>J3/0.07</f>
        <v>225714.28571428568</v>
      </c>
      <c r="N3" s="3">
        <f>J3/0.08</f>
        <v>197500</v>
      </c>
      <c r="O3">
        <v>2012</v>
      </c>
      <c r="P3" s="2">
        <v>420000</v>
      </c>
      <c r="Q3" t="s">
        <v>26</v>
      </c>
      <c r="R3" t="s">
        <v>27</v>
      </c>
      <c r="S3" s="4" t="s">
        <v>28</v>
      </c>
      <c r="T3" t="s">
        <v>29</v>
      </c>
    </row>
    <row r="4" spans="1:20" ht="15" x14ac:dyDescent="0.25">
      <c r="A4" t="s">
        <v>30</v>
      </c>
      <c r="B4" s="2">
        <v>420</v>
      </c>
      <c r="C4" s="2">
        <f>B4*46</f>
        <v>19320</v>
      </c>
      <c r="D4" s="2">
        <v>2800</v>
      </c>
      <c r="E4" s="2">
        <v>1800</v>
      </c>
      <c r="F4" s="2">
        <v>950</v>
      </c>
      <c r="G4" s="2">
        <v>1200</v>
      </c>
      <c r="H4" s="2">
        <v>600</v>
      </c>
      <c r="I4" s="2">
        <f>SUM(D4:H4)</f>
        <v>7350</v>
      </c>
      <c r="J4" s="2">
        <f>C4-I4</f>
        <v>11970</v>
      </c>
      <c r="K4" s="3">
        <f>J4/0.06</f>
        <v>199500</v>
      </c>
      <c r="L4" s="3">
        <f>J4/0.065</f>
        <v>184153.84615384616</v>
      </c>
      <c r="M4" s="3">
        <f>J4/0.07</f>
        <v>170999.99999999997</v>
      </c>
      <c r="N4" s="3">
        <f>J4/0.08</f>
        <v>149625</v>
      </c>
      <c r="O4">
        <v>2018</v>
      </c>
      <c r="P4" s="2">
        <v>340000</v>
      </c>
      <c r="Q4" t="s">
        <v>31</v>
      </c>
      <c r="R4" t="s">
        <v>32</v>
      </c>
      <c r="S4" s="4" t="s">
        <v>33</v>
      </c>
      <c r="T4" t="s">
        <v>34</v>
      </c>
    </row>
    <row r="5" spans="1:20" ht="15" x14ac:dyDescent="0.25">
      <c r="A5" t="s">
        <v>35</v>
      </c>
      <c r="B5" s="2">
        <v>380</v>
      </c>
      <c r="C5" s="2">
        <f>B5*46</f>
        <v>17480</v>
      </c>
      <c r="D5" s="2">
        <v>2400</v>
      </c>
      <c r="E5" s="2">
        <v>1600</v>
      </c>
      <c r="F5" s="2">
        <v>850</v>
      </c>
      <c r="G5" s="2">
        <v>1100</v>
      </c>
      <c r="H5" s="2">
        <v>550</v>
      </c>
      <c r="I5" s="2">
        <f>SUM(D5:H5)</f>
        <v>6500</v>
      </c>
      <c r="J5" s="2">
        <f>C5-I5</f>
        <v>10980</v>
      </c>
      <c r="K5" s="3">
        <f>J5/0.06</f>
        <v>183000</v>
      </c>
      <c r="L5" s="3">
        <f>J5/0.065</f>
        <v>168923.07692307691</v>
      </c>
      <c r="M5" s="3">
        <f>J5/0.07</f>
        <v>156857.14285714284</v>
      </c>
      <c r="N5" s="3">
        <f>J5/0.08</f>
        <v>137250</v>
      </c>
      <c r="O5">
        <v>2010</v>
      </c>
      <c r="P5" s="2">
        <v>300000</v>
      </c>
      <c r="Q5" t="s">
        <v>36</v>
      </c>
      <c r="R5" t="s">
        <v>37</v>
      </c>
      <c r="S5" s="4" t="s">
        <v>38</v>
      </c>
      <c r="T5" t="s">
        <v>39</v>
      </c>
    </row>
    <row r="6" spans="1:20" ht="15" x14ac:dyDescent="0.25">
      <c r="A6" t="s">
        <v>40</v>
      </c>
      <c r="B6" s="2">
        <v>440</v>
      </c>
      <c r="C6" s="2">
        <f>B6*46</f>
        <v>20240</v>
      </c>
      <c r="D6" s="2">
        <v>3200</v>
      </c>
      <c r="E6" s="2">
        <v>1900</v>
      </c>
      <c r="F6" s="2">
        <v>1000</v>
      </c>
      <c r="G6" s="2">
        <v>1300</v>
      </c>
      <c r="H6" s="2">
        <v>650</v>
      </c>
      <c r="I6" s="2">
        <f>SUM(D6:H6)</f>
        <v>8050</v>
      </c>
      <c r="J6" s="2">
        <f>C6-I6</f>
        <v>12190</v>
      </c>
      <c r="K6" s="3">
        <f>J6/0.06</f>
        <v>203166.66666666669</v>
      </c>
      <c r="L6" s="3">
        <f>J6/0.065</f>
        <v>187538.46153846153</v>
      </c>
      <c r="M6" s="3">
        <f>J6/0.07</f>
        <v>174142.85714285713</v>
      </c>
      <c r="N6" s="3">
        <f>J6/0.08</f>
        <v>152375</v>
      </c>
      <c r="O6">
        <v>2016</v>
      </c>
      <c r="P6" s="2">
        <v>360000</v>
      </c>
      <c r="Q6" t="s">
        <v>41</v>
      </c>
      <c r="R6" t="s">
        <v>42</v>
      </c>
      <c r="S6" s="4" t="s">
        <v>43</v>
      </c>
      <c r="T6" t="s">
        <v>44</v>
      </c>
    </row>
  </sheetData>
  <phoneticPr fontId="3" type="noConversion"/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5" r:id="rId4" xr:uid="{00000000-0004-0000-0000-000003000000}"/>
    <hyperlink ref="S6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"/>
  <sheetViews>
    <sheetView workbookViewId="0"/>
  </sheetViews>
  <sheetFormatPr defaultRowHeight="13.5" x14ac:dyDescent="0.15"/>
  <cols>
    <col min="1" max="1" width="60.75" customWidth="1"/>
  </cols>
  <sheetData>
    <row r="1" spans="1:1" x14ac:dyDescent="0.15">
      <c r="A1" t="s">
        <v>45</v>
      </c>
    </row>
    <row r="3" spans="1:1" x14ac:dyDescent="0.15">
      <c r="A3" t="s">
        <v>46</v>
      </c>
    </row>
    <row r="4" spans="1:1" x14ac:dyDescent="0.15">
      <c r="A4" t="s">
        <v>47</v>
      </c>
    </row>
    <row r="5" spans="1:1" x14ac:dyDescent="0.15">
      <c r="A5" t="s">
        <v>48</v>
      </c>
    </row>
    <row r="6" spans="1:1" x14ac:dyDescent="0.15">
      <c r="A6" t="s">
        <v>49</v>
      </c>
    </row>
    <row r="7" spans="1:1" x14ac:dyDescent="0.15">
      <c r="A7" t="s">
        <v>50</v>
      </c>
    </row>
    <row r="9" spans="1:1" x14ac:dyDescent="0.15">
      <c r="A9" t="s">
        <v>51</v>
      </c>
    </row>
    <row r="10" spans="1:1" x14ac:dyDescent="0.15">
      <c r="A10" t="s">
        <v>52</v>
      </c>
    </row>
    <row r="11" spans="1:1" x14ac:dyDescent="0.15">
      <c r="A11" t="s">
        <v>53</v>
      </c>
    </row>
    <row r="12" spans="1:1" x14ac:dyDescent="0.15">
      <c r="A12" t="s">
        <v>54</v>
      </c>
    </row>
    <row r="13" spans="1:1" x14ac:dyDescent="0.15">
      <c r="A13" t="s">
        <v>55</v>
      </c>
    </row>
    <row r="15" spans="1:1" x14ac:dyDescent="0.15">
      <c r="A15" t="s">
        <v>56</v>
      </c>
    </row>
    <row r="16" spans="1:1" x14ac:dyDescent="0.15">
      <c r="A16" t="s">
        <v>57</v>
      </c>
    </row>
    <row r="17" spans="1:1" x14ac:dyDescent="0.15">
      <c r="A17" t="s">
        <v>58</v>
      </c>
    </row>
    <row r="18" spans="1:1" x14ac:dyDescent="0.15">
      <c r="A18" t="s">
        <v>59</v>
      </c>
    </row>
    <row r="19" spans="1:1" x14ac:dyDescent="0.15">
      <c r="A19" t="s">
        <v>60</v>
      </c>
    </row>
    <row r="20" spans="1:1" x14ac:dyDescent="0.15">
      <c r="A20" t="s">
        <v>61</v>
      </c>
    </row>
    <row r="22" spans="1:1" x14ac:dyDescent="0.15">
      <c r="A22" t="s">
        <v>62</v>
      </c>
    </row>
    <row r="23" spans="1:1" x14ac:dyDescent="0.15">
      <c r="A23" t="s">
        <v>63</v>
      </c>
    </row>
    <row r="24" spans="1:1" x14ac:dyDescent="0.15">
      <c r="A24" t="s">
        <v>64</v>
      </c>
    </row>
    <row r="25" spans="1:1" x14ac:dyDescent="0.15">
      <c r="A25" t="s">
        <v>65</v>
      </c>
    </row>
    <row r="26" spans="1:1" x14ac:dyDescent="0.15">
      <c r="A26" t="s">
        <v>66</v>
      </c>
    </row>
    <row r="28" spans="1:1" x14ac:dyDescent="0.15">
      <c r="A28" t="s">
        <v>67</v>
      </c>
    </row>
    <row r="29" spans="1:1" x14ac:dyDescent="0.15">
      <c r="A29" t="s">
        <v>68</v>
      </c>
    </row>
    <row r="30" spans="1:1" x14ac:dyDescent="0.15">
      <c r="A30" t="s">
        <v>69</v>
      </c>
    </row>
    <row r="31" spans="1:1" x14ac:dyDescent="0.15">
      <c r="A31" t="s">
        <v>70</v>
      </c>
    </row>
    <row r="32" spans="1:1" x14ac:dyDescent="0.15">
      <c r="A32" t="s">
        <v>71</v>
      </c>
    </row>
    <row r="34" spans="1:1" x14ac:dyDescent="0.15">
      <c r="A34" t="s">
        <v>72</v>
      </c>
    </row>
    <row r="35" spans="1:1" x14ac:dyDescent="0.15">
      <c r="A35" t="s">
        <v>73</v>
      </c>
    </row>
    <row r="36" spans="1:1" x14ac:dyDescent="0.15">
      <c r="A36" t="s">
        <v>74</v>
      </c>
    </row>
    <row r="37" spans="1:1" x14ac:dyDescent="0.15">
      <c r="A37" t="s">
        <v>75</v>
      </c>
    </row>
    <row r="38" spans="1:1" x14ac:dyDescent="0.15">
      <c r="A38" t="s">
        <v>76</v>
      </c>
    </row>
    <row r="39" spans="1:1" x14ac:dyDescent="0.15">
      <c r="A39" t="s">
        <v>77</v>
      </c>
    </row>
    <row r="40" spans="1:1" x14ac:dyDescent="0.15">
      <c r="A40" t="s">
        <v>78</v>
      </c>
    </row>
    <row r="42" spans="1:1" x14ac:dyDescent="0.15">
      <c r="A42" t="s">
        <v>79</v>
      </c>
    </row>
    <row r="43" spans="1:1" x14ac:dyDescent="0.15">
      <c r="A43" t="s">
        <v>80</v>
      </c>
    </row>
    <row r="44" spans="1:1" x14ac:dyDescent="0.15">
      <c r="A44" t="s">
        <v>81</v>
      </c>
    </row>
    <row r="45" spans="1:1" x14ac:dyDescent="0.15">
      <c r="A45" t="s">
        <v>82</v>
      </c>
    </row>
    <row r="46" spans="1:1" x14ac:dyDescent="0.15">
      <c r="A46" t="s">
        <v>83</v>
      </c>
    </row>
    <row r="47" spans="1:1" x14ac:dyDescent="0.15">
      <c r="A47" t="s">
        <v>84</v>
      </c>
    </row>
    <row r="48" spans="1:1" x14ac:dyDescent="0.15">
      <c r="A48" t="s">
        <v>85</v>
      </c>
    </row>
    <row r="50" spans="1:1" x14ac:dyDescent="0.15">
      <c r="A50" t="s">
        <v>86</v>
      </c>
    </row>
    <row r="51" spans="1:1" x14ac:dyDescent="0.15">
      <c r="A51" t="s">
        <v>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买家投资计算器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Huang, Godfrey</cp:lastModifiedBy>
  <dcterms:created xsi:type="dcterms:W3CDTF">2025-09-01T23:37:05Z</dcterms:created>
  <dcterms:modified xsi:type="dcterms:W3CDTF">2025-09-02T00:41:05Z</dcterms:modified>
</cp:coreProperties>
</file>