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pkobob\Downloads\Documents\"/>
    </mc:Choice>
  </mc:AlternateContent>
  <xr:revisionPtr revIDLastSave="0" documentId="13_ncr:1_{5D0671CD-520A-41AC-A10A-7A769AAFD5EF}" xr6:coauthVersionLast="47" xr6:coauthVersionMax="47" xr10:uidLastSave="{00000000-0000-0000-0000-000000000000}"/>
  <bookViews>
    <workbookView xWindow="-108" yWindow="-108" windowWidth="30936" windowHeight="16776" tabRatio="444" xr2:uid="{00000000-000D-0000-FFFF-FFFF00000000}"/>
  </bookViews>
  <sheets>
    <sheet name="WB" sheetId="1" r:id="rId1"/>
    <sheet name="Ozon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WB!$A$1:$T$2</definedName>
    <definedName name="name30">[1]validation!$AE$1:$AE$19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F2" i="11"/>
  <c r="G2" i="11" s="1"/>
  <c r="L2" i="11"/>
  <c r="D2" i="1"/>
  <c r="I2" i="1"/>
  <c r="K2" i="1" s="1"/>
  <c r="J2" i="1" s="1"/>
  <c r="L2" i="1" s="1"/>
  <c r="P2" i="1"/>
  <c r="R2" i="1" l="1"/>
  <c r="M2" i="11"/>
  <c r="N2" i="11" s="1"/>
  <c r="O2" i="11" s="1"/>
  <c r="S2" i="11"/>
  <c r="R2" i="11" s="1"/>
  <c r="T2" i="11" s="1"/>
  <c r="U2" i="11" s="1"/>
  <c r="H2" i="11"/>
  <c r="I2" i="11" s="1"/>
  <c r="J2" i="11" s="1"/>
  <c r="Q2" i="1"/>
  <c r="S2" i="1"/>
  <c r="T2" i="1" s="1"/>
</calcChain>
</file>

<file path=xl/sharedStrings.xml><?xml version="1.0" encoding="utf-8"?>
<sst xmlns="http://schemas.openxmlformats.org/spreadsheetml/2006/main" count="42" uniqueCount="29">
  <si>
    <t>Р7031</t>
  </si>
  <si>
    <t>озон</t>
  </si>
  <si>
    <t>Прибыль в %</t>
  </si>
  <si>
    <t>Салюты</t>
  </si>
  <si>
    <t>ПИР</t>
  </si>
  <si>
    <t>Прибыль</t>
  </si>
  <si>
    <t xml:space="preserve">Щелкунчик (0.8*10) 24/1 </t>
  </si>
  <si>
    <t>Закупочная</t>
  </si>
  <si>
    <t>Цена у ПИР</t>
  </si>
  <si>
    <t>Налог</t>
  </si>
  <si>
    <t>% + Доставка</t>
  </si>
  <si>
    <t>Цена для Акции</t>
  </si>
  <si>
    <t>Уменьшение процента</t>
  </si>
  <si>
    <t>Комиссия категории</t>
  </si>
  <si>
    <t>Мин возможная ставка %</t>
  </si>
  <si>
    <t>Доставка</t>
  </si>
  <si>
    <t>Разница прибыли</t>
  </si>
  <si>
    <t>Название</t>
  </si>
  <si>
    <t>Арт</t>
  </si>
  <si>
    <t>Категория</t>
  </si>
  <si>
    <t>Цена на WB</t>
  </si>
  <si>
    <t>расчет</t>
  </si>
  <si>
    <t>Закуп прайсу</t>
  </si>
  <si>
    <t>минус налоги</t>
  </si>
  <si>
    <t>Продвижение</t>
  </si>
  <si>
    <t>Плата озона</t>
  </si>
  <si>
    <t>Прибыль в рублях</t>
  </si>
  <si>
    <t>Установка прибыли</t>
  </si>
  <si>
    <t>Максимальное продвижение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</si>
</sst>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%"/>
  </numFmts>
  <fonts count="4" x14ac:knownFonts="1">
    <font>
      <sz val="8"/>
      <name val="Arial"/>
      <family val="2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 applyAlignment="1">
      <alignment horizontal="right" vertical="top" wrapText="1"/>
    </xf>
    <xf numFmtId="1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9" fontId="2" fillId="2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164" fontId="2" fillId="2" borderId="3" xfId="0" applyNumberFormat="1" applyFont="1" applyFill="1" applyBorder="1"/>
    <xf numFmtId="0" fontId="2" fillId="4" borderId="2" xfId="0" applyFont="1" applyFill="1" applyBorder="1"/>
    <xf numFmtId="9" fontId="2" fillId="2" borderId="2" xfId="0" applyNumberFormat="1" applyFont="1" applyFill="1" applyBorder="1"/>
    <xf numFmtId="0" fontId="2" fillId="2" borderId="2" xfId="0" applyFont="1" applyFill="1" applyBorder="1"/>
    <xf numFmtId="165" fontId="2" fillId="0" borderId="2" xfId="0" applyNumberFormat="1" applyFont="1" applyBorder="1"/>
    <xf numFmtId="1" fontId="2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164" fontId="0" fillId="2" borderId="1" xfId="0" applyNumberFormat="1" applyFill="1" applyBorder="1"/>
    <xf numFmtId="164" fontId="0" fillId="5" borderId="1" xfId="0" applyNumberFormat="1" applyFill="1" applyBorder="1"/>
    <xf numFmtId="0" fontId="3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2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4B4B4"/>
      <rgbColor rgb="00993366"/>
      <rgbColor rgb="00C3C3C3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S/Downloads/2021-09-03%20&#1041;&#1072;&#1090;&#1072;&#1088;&#1077;&#1103;%20&#1089;&#1072;&#1083;&#1102;&#1090;&#1086;&#1074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YandexDisk/YandexDisk/&#1062;&#1045;&#1053;&#1067;/&#1062;&#1077;&#1085;&#1086;&#1086;&#1073;&#1088;&#1072;&#1079;&#1086;&#1074;&#1072;&#1085;&#1080;&#1077;&#10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YandexDisk/YandexDisk/&#1062;&#1045;&#1053;&#1067;/&#1062;&#1077;&#1085;&#1099;-&#1089;&#1082;&#1080;&#1076;&#1082;&#1080;-&#1072;&#108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validation"/>
      <sheetName val="configs"/>
      <sheetName val="info"/>
      <sheetName val="Шаблон для поставщика"/>
      <sheetName val="Атр. Документация PDF"/>
      <sheetName val="Атр. Видеоролик"/>
    </sheetNames>
    <sheetDataSet>
      <sheetData sheetId="0" refreshError="1"/>
      <sheetData sheetId="1">
        <row r="1">
          <cell r="AE1" t="str">
            <v/>
          </cell>
        </row>
        <row r="2">
          <cell r="AE2" t="str">
            <v>0,8"</v>
          </cell>
        </row>
        <row r="3">
          <cell r="AE3" t="str">
            <v>1 1/2"</v>
          </cell>
        </row>
        <row r="4">
          <cell r="AE4" t="str">
            <v>1 1/4"</v>
          </cell>
        </row>
        <row r="5">
          <cell r="AE5" t="str">
            <v>1"</v>
          </cell>
        </row>
        <row r="6">
          <cell r="AE6" t="str">
            <v>1,2"</v>
          </cell>
        </row>
        <row r="7">
          <cell r="AE7" t="str">
            <v>1,5"</v>
          </cell>
        </row>
        <row r="8">
          <cell r="AE8" t="str">
            <v>1/2"</v>
          </cell>
        </row>
        <row r="9">
          <cell r="AE9" t="str">
            <v>1/4"</v>
          </cell>
        </row>
        <row r="10">
          <cell r="AE10" t="str">
            <v>2 1/2"</v>
          </cell>
        </row>
        <row r="11">
          <cell r="AE11" t="str">
            <v>2"</v>
          </cell>
        </row>
        <row r="12">
          <cell r="AE12" t="str">
            <v>3 1/2"</v>
          </cell>
        </row>
        <row r="13">
          <cell r="AE13" t="str">
            <v>3"</v>
          </cell>
        </row>
        <row r="14">
          <cell r="AE14" t="str">
            <v>3/4"</v>
          </cell>
        </row>
        <row r="15">
          <cell r="AE15" t="str">
            <v>3/8"</v>
          </cell>
        </row>
        <row r="16">
          <cell r="AE16" t="str">
            <v>4"</v>
          </cell>
        </row>
        <row r="17">
          <cell r="AE17" t="str">
            <v>5"</v>
          </cell>
        </row>
        <row r="18">
          <cell r="AE18" t="str">
            <v>5/8"</v>
          </cell>
        </row>
        <row r="19">
          <cell r="AE19" t="str">
            <v>6"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алюты"/>
      <sheetName val="Прайс"/>
      <sheetName val="Розница"/>
    </sheetNames>
    <sheetDataSet>
      <sheetData sheetId="0">
        <row r="1">
          <cell r="B1" t="str">
            <v>Арт + кол-во</v>
          </cell>
          <cell r="C1" t="str">
            <v>Название</v>
          </cell>
          <cell r="D1" t="str">
            <v>Категория</v>
          </cell>
          <cell r="E1" t="str">
            <v>Кол-во</v>
          </cell>
          <cell r="F1" t="str">
            <v>Прайс</v>
          </cell>
          <cell r="G1" t="str">
            <v>Закупочная</v>
          </cell>
        </row>
        <row r="2">
          <cell r="B2" t="str">
            <v>LDC301</v>
          </cell>
          <cell r="C2" t="str">
            <v xml:space="preserve">Ермак (1.25"*100) 1/1/1 </v>
          </cell>
          <cell r="D2" t="str">
            <v>Салюты</v>
          </cell>
          <cell r="E2">
            <v>1</v>
          </cell>
          <cell r="F2">
            <v>15650</v>
          </cell>
          <cell r="G2">
            <v>10955</v>
          </cell>
        </row>
        <row r="3">
          <cell r="B3" t="str">
            <v>LDC302</v>
          </cell>
          <cell r="C3" t="str">
            <v>Новогодний сувенир (1.25*100)</v>
          </cell>
          <cell r="D3" t="str">
            <v>Салюты</v>
          </cell>
          <cell r="E3">
            <v>1</v>
          </cell>
          <cell r="F3">
            <v>15650</v>
          </cell>
          <cell r="G3">
            <v>10955</v>
          </cell>
        </row>
        <row r="4">
          <cell r="B4" t="str">
            <v>LDC303</v>
          </cell>
          <cell r="C4" t="str">
            <v xml:space="preserve">Столичный (1.25*100) </v>
          </cell>
          <cell r="D4" t="str">
            <v>Салюты</v>
          </cell>
          <cell r="E4">
            <v>1</v>
          </cell>
          <cell r="F4">
            <v>15650</v>
          </cell>
          <cell r="G4">
            <v>10955</v>
          </cell>
        </row>
        <row r="5">
          <cell r="B5" t="str">
            <v>LDC304</v>
          </cell>
          <cell r="C5" t="str">
            <v>Новогодний сюрприз (1.25*100) 1/1/1</v>
          </cell>
          <cell r="D5" t="str">
            <v>Салюты</v>
          </cell>
          <cell r="E5">
            <v>1</v>
          </cell>
          <cell r="F5">
            <v>15650</v>
          </cell>
          <cell r="G5">
            <v>10955</v>
          </cell>
        </row>
        <row r="6">
          <cell r="B6" t="str">
            <v>LDC307</v>
          </cell>
          <cell r="C6" t="str">
            <v xml:space="preserve">Флагман (1.25"*100) 1/1/1 </v>
          </cell>
          <cell r="D6" t="str">
            <v>Салюты</v>
          </cell>
          <cell r="E6">
            <v>1</v>
          </cell>
          <cell r="F6">
            <v>15650</v>
          </cell>
          <cell r="G6">
            <v>10955</v>
          </cell>
        </row>
        <row r="7">
          <cell r="B7" t="str">
            <v>LDC308</v>
          </cell>
          <cell r="C7" t="str">
            <v xml:space="preserve">Семь чудес света (1.25"*100) 1/1/1 </v>
          </cell>
          <cell r="D7" t="str">
            <v>Салюты</v>
          </cell>
          <cell r="E7">
            <v>1</v>
          </cell>
          <cell r="F7">
            <v>15650</v>
          </cell>
          <cell r="G7">
            <v>10955</v>
          </cell>
        </row>
        <row r="8">
          <cell r="B8" t="str">
            <v>LDC310</v>
          </cell>
          <cell r="C8" t="str">
            <v xml:space="preserve">Властелин колец (1.25"*100) 1/1/1 </v>
          </cell>
          <cell r="D8" t="str">
            <v>Салюты</v>
          </cell>
          <cell r="E8">
            <v>1</v>
          </cell>
          <cell r="F8">
            <v>15650</v>
          </cell>
          <cell r="G8">
            <v>10955</v>
          </cell>
        </row>
        <row r="9">
          <cell r="B9" t="str">
            <v>LDC311</v>
          </cell>
          <cell r="C9" t="str">
            <v xml:space="preserve">Иван Грозный (1.25*100) 1/1/1 </v>
          </cell>
          <cell r="D9" t="str">
            <v>Салюты</v>
          </cell>
          <cell r="E9">
            <v>1</v>
          </cell>
          <cell r="F9">
            <v>15650</v>
          </cell>
          <cell r="G9">
            <v>10955</v>
          </cell>
        </row>
        <row r="10">
          <cell r="B10" t="str">
            <v>LDC312</v>
          </cell>
          <cell r="C10" t="str">
            <v xml:space="preserve">Подарок (1.25*100) 1/1/1 </v>
          </cell>
          <cell r="D10" t="str">
            <v>Салюты</v>
          </cell>
          <cell r="E10">
            <v>1</v>
          </cell>
          <cell r="F10">
            <v>15650</v>
          </cell>
          <cell r="G10">
            <v>10955</v>
          </cell>
        </row>
        <row r="11">
          <cell r="B11" t="str">
            <v>LDC405</v>
          </cell>
          <cell r="C11" t="str">
            <v xml:space="preserve">Престиж (1*30. 1.2*80) 1/1/1 </v>
          </cell>
          <cell r="D11" t="str">
            <v>Салюты</v>
          </cell>
          <cell r="E11">
            <v>1</v>
          </cell>
          <cell r="F11">
            <v>16700</v>
          </cell>
          <cell r="G11">
            <v>11690</v>
          </cell>
        </row>
        <row r="12">
          <cell r="B12" t="str">
            <v>LDC408</v>
          </cell>
          <cell r="C12" t="str">
            <v>Катапульта (0.8"х21.1"х12.1.2"х10.1.4"х8) 2/1</v>
          </cell>
          <cell r="D12" t="str">
            <v>Салюты</v>
          </cell>
          <cell r="E12">
            <v>1</v>
          </cell>
          <cell r="F12">
            <v>7500</v>
          </cell>
          <cell r="G12">
            <v>5250</v>
          </cell>
        </row>
        <row r="13">
          <cell r="B13" t="str">
            <v>LDC409</v>
          </cell>
          <cell r="C13" t="str">
            <v xml:space="preserve">Космический (0.8"х42.1"х24.1.2"х30.1.5"х16) </v>
          </cell>
          <cell r="D13" t="str">
            <v>Салюты</v>
          </cell>
          <cell r="E13">
            <v>1</v>
          </cell>
          <cell r="F13">
            <v>15500</v>
          </cell>
          <cell r="G13">
            <v>10850</v>
          </cell>
        </row>
        <row r="14">
          <cell r="B14" t="str">
            <v>Р7002</v>
          </cell>
          <cell r="C14" t="str">
            <v>Три богатыря  12/1</v>
          </cell>
          <cell r="D14" t="str">
            <v>Салюты</v>
          </cell>
          <cell r="E14">
            <v>1</v>
          </cell>
          <cell r="F14">
            <v>1100</v>
          </cell>
          <cell r="G14">
            <v>770</v>
          </cell>
        </row>
        <row r="15">
          <cell r="B15" t="str">
            <v>Р7004</v>
          </cell>
          <cell r="C15" t="str">
            <v xml:space="preserve">Праздничный салют 12/1 </v>
          </cell>
          <cell r="D15" t="str">
            <v>Салюты</v>
          </cell>
          <cell r="E15">
            <v>1</v>
          </cell>
          <cell r="F15">
            <v>2000</v>
          </cell>
          <cell r="G15">
            <v>1400</v>
          </cell>
        </row>
        <row r="16">
          <cell r="B16" t="str">
            <v>Р7006</v>
          </cell>
          <cell r="C16" t="str">
            <v xml:space="preserve">Олимп 12/1 </v>
          </cell>
          <cell r="D16" t="str">
            <v>Салюты</v>
          </cell>
          <cell r="E16">
            <v>1</v>
          </cell>
          <cell r="F16">
            <v>2000</v>
          </cell>
          <cell r="G16">
            <v>1400</v>
          </cell>
        </row>
        <row r="17">
          <cell r="B17" t="str">
            <v>Р7021</v>
          </cell>
          <cell r="C17" t="str">
            <v>Теремок (0.6*25) 24/1</v>
          </cell>
          <cell r="D17" t="str">
            <v>Салюты</v>
          </cell>
          <cell r="E17">
            <v>1</v>
          </cell>
          <cell r="F17">
            <v>1230</v>
          </cell>
          <cell r="G17">
            <v>861</v>
          </cell>
        </row>
        <row r="18">
          <cell r="B18" t="str">
            <v>Р7022</v>
          </cell>
          <cell r="C18" t="str">
            <v>Зимушка (0.6*36)  16/1</v>
          </cell>
          <cell r="D18" t="str">
            <v>Салюты</v>
          </cell>
          <cell r="E18">
            <v>1</v>
          </cell>
          <cell r="F18">
            <v>1780</v>
          </cell>
          <cell r="G18">
            <v>1246</v>
          </cell>
        </row>
        <row r="19">
          <cell r="B19" t="str">
            <v>Р7023</v>
          </cell>
          <cell r="C19" t="str">
            <v>Белые снежинки (0.6*49)  12/1</v>
          </cell>
          <cell r="D19" t="str">
            <v>Салюты</v>
          </cell>
          <cell r="E19">
            <v>1</v>
          </cell>
          <cell r="F19">
            <v>2420</v>
          </cell>
          <cell r="G19">
            <v>1694</v>
          </cell>
        </row>
        <row r="20">
          <cell r="B20" t="str">
            <v>Р7024</v>
          </cell>
          <cell r="C20" t="str">
            <v>Новогодний торт (0.6*100) 6/1</v>
          </cell>
          <cell r="D20" t="str">
            <v>Салюты</v>
          </cell>
          <cell r="E20">
            <v>1</v>
          </cell>
          <cell r="F20">
            <v>5250</v>
          </cell>
          <cell r="G20">
            <v>3674.9999999999995</v>
          </cell>
        </row>
        <row r="21">
          <cell r="B21" t="str">
            <v>Р7025</v>
          </cell>
          <cell r="C21" t="str">
            <v>Зимние узоры (0.6*150; 0.8*8) 4/1</v>
          </cell>
          <cell r="D21" t="str">
            <v>Салюты</v>
          </cell>
          <cell r="E21">
            <v>1</v>
          </cell>
          <cell r="F21">
            <v>7800</v>
          </cell>
          <cell r="G21">
            <v>5460</v>
          </cell>
        </row>
        <row r="22">
          <cell r="B22" t="str">
            <v>Р7030</v>
          </cell>
          <cell r="C22" t="str">
            <v xml:space="preserve">12 месяцев (0.6 * 42. 0.8 * 5. 1*4) 12/1 </v>
          </cell>
          <cell r="D22" t="str">
            <v>Салюты</v>
          </cell>
          <cell r="E22">
            <v>1</v>
          </cell>
          <cell r="F22">
            <v>2330</v>
          </cell>
          <cell r="G22">
            <v>1631</v>
          </cell>
        </row>
        <row r="23">
          <cell r="B23" t="str">
            <v>Р7031</v>
          </cell>
          <cell r="C23" t="str">
            <v xml:space="preserve">Щелкунчик (0.8*10) 24/1 </v>
          </cell>
          <cell r="D23" t="str">
            <v>Салюты</v>
          </cell>
          <cell r="E23">
            <v>1</v>
          </cell>
          <cell r="F23">
            <v>600</v>
          </cell>
          <cell r="G23">
            <v>420</v>
          </cell>
        </row>
        <row r="24">
          <cell r="B24" t="str">
            <v>Р7032</v>
          </cell>
          <cell r="C24" t="str">
            <v xml:space="preserve">Адреналин (0.8*16) 24/1 </v>
          </cell>
          <cell r="D24" t="str">
            <v>Салюты</v>
          </cell>
          <cell r="E24">
            <v>1</v>
          </cell>
          <cell r="F24">
            <v>960</v>
          </cell>
          <cell r="G24">
            <v>672</v>
          </cell>
        </row>
        <row r="25">
          <cell r="B25" t="str">
            <v>Р7033</v>
          </cell>
          <cell r="C25" t="str">
            <v xml:space="preserve">Фокус (0.8*19) 20/1 </v>
          </cell>
          <cell r="D25" t="str">
            <v>Салюты</v>
          </cell>
          <cell r="E25">
            <v>1</v>
          </cell>
          <cell r="F25">
            <v>1125</v>
          </cell>
          <cell r="G25">
            <v>787.5</v>
          </cell>
        </row>
        <row r="26">
          <cell r="B26" t="str">
            <v>Р7034</v>
          </cell>
          <cell r="C26" t="str">
            <v xml:space="preserve">Талисман (0.8 * 12) 24/1 </v>
          </cell>
          <cell r="D26" t="str">
            <v>Салюты</v>
          </cell>
          <cell r="E26">
            <v>1</v>
          </cell>
          <cell r="F26">
            <v>810</v>
          </cell>
          <cell r="G26">
            <v>567</v>
          </cell>
        </row>
        <row r="27">
          <cell r="B27" t="str">
            <v>Р7035</v>
          </cell>
          <cell r="C27" t="str">
            <v xml:space="preserve">Жар-птица (0.8*15. 1.2*35)  4/1 </v>
          </cell>
          <cell r="D27" t="str">
            <v>Салюты</v>
          </cell>
          <cell r="E27">
            <v>1</v>
          </cell>
          <cell r="F27">
            <v>6700</v>
          </cell>
          <cell r="G27">
            <v>4690</v>
          </cell>
        </row>
        <row r="28">
          <cell r="B28" t="str">
            <v>Р7036</v>
          </cell>
          <cell r="C28" t="str">
            <v xml:space="preserve">Дед  мороз (1*16)  16/1 </v>
          </cell>
          <cell r="D28" t="str">
            <v>Салюты</v>
          </cell>
          <cell r="E28">
            <v>1</v>
          </cell>
          <cell r="F28">
            <v>1560</v>
          </cell>
          <cell r="G28">
            <v>1092</v>
          </cell>
        </row>
        <row r="29">
          <cell r="B29" t="str">
            <v>Р7038</v>
          </cell>
          <cell r="C29" t="str">
            <v xml:space="preserve">Легенда (1*11) 18/1 </v>
          </cell>
          <cell r="D29" t="str">
            <v>Салюты</v>
          </cell>
          <cell r="E29">
            <v>1</v>
          </cell>
          <cell r="F29">
            <v>1150</v>
          </cell>
          <cell r="G29">
            <v>805</v>
          </cell>
        </row>
        <row r="30">
          <cell r="B30" t="str">
            <v>Р7040</v>
          </cell>
          <cell r="C30" t="str">
            <v xml:space="preserve">Морозко (0.8*36) 12/1 </v>
          </cell>
          <cell r="D30" t="str">
            <v>Салюты</v>
          </cell>
          <cell r="E30">
            <v>1</v>
          </cell>
          <cell r="F30">
            <v>2100</v>
          </cell>
          <cell r="G30">
            <v>1470</v>
          </cell>
        </row>
        <row r="31">
          <cell r="B31" t="str">
            <v>Р7041</v>
          </cell>
          <cell r="C31" t="str">
            <v xml:space="preserve">Золотой дракон (0.8*100) 1/4/1 </v>
          </cell>
          <cell r="D31" t="str">
            <v>Салюты</v>
          </cell>
          <cell r="E31">
            <v>1</v>
          </cell>
          <cell r="F31">
            <v>5800</v>
          </cell>
          <cell r="G31">
            <v>4059.9999999999995</v>
          </cell>
        </row>
        <row r="32">
          <cell r="B32" t="str">
            <v>Р7042</v>
          </cell>
          <cell r="C32" t="str">
            <v xml:space="preserve">Алхимик (1*16) 16/1 </v>
          </cell>
          <cell r="D32" t="str">
            <v>Салюты</v>
          </cell>
          <cell r="E32">
            <v>1</v>
          </cell>
          <cell r="F32">
            <v>1440</v>
          </cell>
          <cell r="G32">
            <v>1007.9999999999999</v>
          </cell>
        </row>
        <row r="33">
          <cell r="B33" t="str">
            <v>Р7043</v>
          </cell>
          <cell r="C33" t="str">
            <v xml:space="preserve">Ледниковый период (1*20)  12/1 </v>
          </cell>
          <cell r="D33" t="str">
            <v>Салюты</v>
          </cell>
          <cell r="E33">
            <v>1</v>
          </cell>
          <cell r="F33">
            <v>1790</v>
          </cell>
          <cell r="G33">
            <v>1253</v>
          </cell>
        </row>
        <row r="34">
          <cell r="B34" t="str">
            <v>Р7044</v>
          </cell>
          <cell r="C34" t="str">
            <v xml:space="preserve">Времена года (1*24) 1/12/1 </v>
          </cell>
          <cell r="D34" t="str">
            <v>Салюты</v>
          </cell>
          <cell r="E34">
            <v>1</v>
          </cell>
          <cell r="F34">
            <v>2150</v>
          </cell>
          <cell r="G34">
            <v>1505</v>
          </cell>
        </row>
        <row r="35">
          <cell r="B35" t="str">
            <v>Р7047</v>
          </cell>
          <cell r="C35" t="str">
            <v xml:space="preserve">Принц Персии (1.1*24) 8/1 </v>
          </cell>
          <cell r="D35" t="str">
            <v>Салюты</v>
          </cell>
          <cell r="E35">
            <v>1</v>
          </cell>
          <cell r="F35">
            <v>2880</v>
          </cell>
          <cell r="G35">
            <v>2015.9999999999998</v>
          </cell>
        </row>
        <row r="36">
          <cell r="B36" t="str">
            <v>Р7048</v>
          </cell>
          <cell r="C36" t="str">
            <v xml:space="preserve">С Рождеством! (1.1*36)  6/1 </v>
          </cell>
          <cell r="D36" t="str">
            <v>Салюты</v>
          </cell>
          <cell r="E36">
            <v>1</v>
          </cell>
          <cell r="F36">
            <v>4310</v>
          </cell>
          <cell r="G36">
            <v>3017</v>
          </cell>
        </row>
        <row r="37">
          <cell r="B37" t="str">
            <v>Р7053</v>
          </cell>
          <cell r="C37" t="str">
            <v xml:space="preserve">Амазонка (1.2*19)  8/1 </v>
          </cell>
          <cell r="D37" t="str">
            <v>Салюты</v>
          </cell>
          <cell r="E37">
            <v>1</v>
          </cell>
          <cell r="F37">
            <v>2300</v>
          </cell>
          <cell r="G37">
            <v>1610</v>
          </cell>
        </row>
        <row r="38">
          <cell r="B38" t="str">
            <v>Р7054</v>
          </cell>
          <cell r="C38" t="str">
            <v xml:space="preserve">Атлант (1.2*19)  8/1 </v>
          </cell>
          <cell r="D38" t="str">
            <v>Салюты</v>
          </cell>
          <cell r="E38">
            <v>1</v>
          </cell>
          <cell r="F38">
            <v>2300</v>
          </cell>
          <cell r="G38">
            <v>1610</v>
          </cell>
        </row>
        <row r="39">
          <cell r="B39" t="str">
            <v>Р7055</v>
          </cell>
          <cell r="C39" t="str">
            <v xml:space="preserve">Русалочка (1.2*19)  8/1 </v>
          </cell>
          <cell r="D39" t="str">
            <v>Салюты</v>
          </cell>
          <cell r="E39">
            <v>1</v>
          </cell>
          <cell r="F39">
            <v>2300</v>
          </cell>
          <cell r="G39">
            <v>1610</v>
          </cell>
        </row>
        <row r="40">
          <cell r="B40" t="str">
            <v>Р7056</v>
          </cell>
          <cell r="C40" t="str">
            <v xml:space="preserve">Геракл (1.2*36)  4/1 </v>
          </cell>
          <cell r="D40" t="str">
            <v>Салюты</v>
          </cell>
          <cell r="E40">
            <v>1</v>
          </cell>
          <cell r="F40">
            <v>4900</v>
          </cell>
          <cell r="G40">
            <v>3430</v>
          </cell>
        </row>
        <row r="41">
          <cell r="B41" t="str">
            <v>Р7057</v>
          </cell>
          <cell r="C41" t="str">
            <v xml:space="preserve">В гостях у сказки (1.2*49)  4/1 </v>
          </cell>
          <cell r="D41" t="str">
            <v>Салюты</v>
          </cell>
          <cell r="E41">
            <v>1</v>
          </cell>
          <cell r="F41">
            <v>6630</v>
          </cell>
          <cell r="G41">
            <v>4641</v>
          </cell>
        </row>
        <row r="42">
          <cell r="B42" t="str">
            <v>Р7058</v>
          </cell>
          <cell r="C42" t="str">
            <v xml:space="preserve">Чародеи (0.8*60.  1*40  )  2/1 </v>
          </cell>
          <cell r="D42" t="str">
            <v>Салюты</v>
          </cell>
          <cell r="E42">
            <v>1</v>
          </cell>
          <cell r="F42">
            <v>9250</v>
          </cell>
          <cell r="G42">
            <v>6475</v>
          </cell>
        </row>
        <row r="43">
          <cell r="B43" t="str">
            <v>Р7059</v>
          </cell>
          <cell r="C43" t="str">
            <v xml:space="preserve">Новогодний корпоратив (1.2*100)  2/1  </v>
          </cell>
          <cell r="D43" t="str">
            <v>Салюты</v>
          </cell>
          <cell r="E43">
            <v>1</v>
          </cell>
          <cell r="F43">
            <v>13500</v>
          </cell>
          <cell r="G43">
            <v>9450</v>
          </cell>
        </row>
        <row r="44">
          <cell r="B44" t="str">
            <v>Р7060</v>
          </cell>
          <cell r="C44" t="str">
            <v xml:space="preserve">Калейдоскоп (0.8*19) 18/1 </v>
          </cell>
          <cell r="D44" t="str">
            <v>Салюты</v>
          </cell>
          <cell r="E44">
            <v>1</v>
          </cell>
          <cell r="F44">
            <v>1200</v>
          </cell>
          <cell r="G44">
            <v>840</v>
          </cell>
        </row>
        <row r="45">
          <cell r="B45" t="str">
            <v>Р7061</v>
          </cell>
          <cell r="C45" t="str">
            <v xml:space="preserve">Бенефис (0.8*19)  18/1  </v>
          </cell>
          <cell r="D45" t="str">
            <v>Салюты</v>
          </cell>
          <cell r="E45">
            <v>1</v>
          </cell>
          <cell r="F45">
            <v>1200</v>
          </cell>
          <cell r="G45">
            <v>840</v>
          </cell>
        </row>
        <row r="46">
          <cell r="B46" t="str">
            <v>Р7062</v>
          </cell>
          <cell r="C46" t="str">
            <v xml:space="preserve">Аншлаг (0.8*19)  18/1  </v>
          </cell>
          <cell r="D46" t="str">
            <v>Салюты</v>
          </cell>
          <cell r="E46">
            <v>1</v>
          </cell>
          <cell r="F46">
            <v>1200</v>
          </cell>
          <cell r="G46">
            <v>840</v>
          </cell>
        </row>
        <row r="47">
          <cell r="B47" t="str">
            <v>Р7063</v>
          </cell>
          <cell r="C47" t="str">
            <v xml:space="preserve">Монако (1*13) </v>
          </cell>
          <cell r="D47" t="str">
            <v>Салюты</v>
          </cell>
          <cell r="E47">
            <v>1</v>
          </cell>
          <cell r="F47">
            <v>1350</v>
          </cell>
          <cell r="G47">
            <v>944.99999999999989</v>
          </cell>
        </row>
        <row r="48">
          <cell r="B48" t="str">
            <v>Р7064</v>
          </cell>
          <cell r="C48" t="str">
            <v xml:space="preserve">Дракоша (1*16) 12/1 </v>
          </cell>
          <cell r="D48" t="str">
            <v>Салюты</v>
          </cell>
          <cell r="E48">
            <v>1</v>
          </cell>
          <cell r="F48">
            <v>1560</v>
          </cell>
          <cell r="G48">
            <v>1092</v>
          </cell>
        </row>
        <row r="49">
          <cell r="B49" t="str">
            <v>Р7065</v>
          </cell>
          <cell r="C49" t="str">
            <v>На абордаж! (1*19)</v>
          </cell>
          <cell r="D49" t="str">
            <v>Салюты</v>
          </cell>
          <cell r="E49">
            <v>1</v>
          </cell>
          <cell r="F49">
            <v>1900</v>
          </cell>
          <cell r="G49">
            <v>1330</v>
          </cell>
        </row>
        <row r="50">
          <cell r="B50" t="str">
            <v>Р7066</v>
          </cell>
          <cell r="C50" t="str">
            <v xml:space="preserve">Сабантуй (1*19) </v>
          </cell>
          <cell r="D50" t="str">
            <v>Салюты</v>
          </cell>
          <cell r="E50">
            <v>1</v>
          </cell>
          <cell r="F50">
            <v>1900</v>
          </cell>
          <cell r="G50">
            <v>1330</v>
          </cell>
        </row>
        <row r="51">
          <cell r="B51" t="str">
            <v>Р7067</v>
          </cell>
          <cell r="C51" t="str">
            <v xml:space="preserve">Факир (1*19) </v>
          </cell>
          <cell r="D51" t="str">
            <v>Салюты</v>
          </cell>
          <cell r="E51">
            <v>1</v>
          </cell>
          <cell r="F51">
            <v>1900</v>
          </cell>
          <cell r="G51">
            <v>1330</v>
          </cell>
        </row>
        <row r="52">
          <cell r="B52" t="str">
            <v>Р7068</v>
          </cell>
          <cell r="C52" t="str">
            <v xml:space="preserve">Сказочный город (1*19)  </v>
          </cell>
          <cell r="D52" t="str">
            <v>Салюты</v>
          </cell>
          <cell r="E52">
            <v>1</v>
          </cell>
          <cell r="F52">
            <v>1900</v>
          </cell>
          <cell r="G52">
            <v>1330</v>
          </cell>
        </row>
        <row r="53">
          <cell r="B53" t="str">
            <v>Р7069</v>
          </cell>
          <cell r="C53" t="str">
            <v>Авиатор (1*19) 12/1</v>
          </cell>
          <cell r="D53" t="str">
            <v>Салюты</v>
          </cell>
          <cell r="E53">
            <v>1</v>
          </cell>
          <cell r="F53">
            <v>1900</v>
          </cell>
          <cell r="G53">
            <v>1330</v>
          </cell>
        </row>
        <row r="54">
          <cell r="B54" t="str">
            <v>Р7070</v>
          </cell>
          <cell r="C54" t="str">
            <v xml:space="preserve">Бермудский треугольник (1.25*19) 1/6/1 </v>
          </cell>
          <cell r="D54" t="str">
            <v>Салюты</v>
          </cell>
          <cell r="E54">
            <v>1</v>
          </cell>
          <cell r="F54">
            <v>2750</v>
          </cell>
          <cell r="G54">
            <v>1924.9999999999998</v>
          </cell>
        </row>
        <row r="55">
          <cell r="B55" t="str">
            <v>Р7072</v>
          </cell>
          <cell r="C55" t="str">
            <v xml:space="preserve">Ассорти (1.25*19) 1/6/1 </v>
          </cell>
          <cell r="D55" t="str">
            <v>Салюты</v>
          </cell>
          <cell r="E55">
            <v>1</v>
          </cell>
          <cell r="F55">
            <v>2750</v>
          </cell>
          <cell r="G55">
            <v>1924.9999999999998</v>
          </cell>
        </row>
        <row r="56">
          <cell r="B56" t="str">
            <v>Р7073</v>
          </cell>
          <cell r="C56" t="str">
            <v xml:space="preserve">Тройка (1.25*19) 1/6/1 </v>
          </cell>
          <cell r="D56" t="str">
            <v>Салюты</v>
          </cell>
          <cell r="E56">
            <v>1</v>
          </cell>
          <cell r="F56">
            <v>2750</v>
          </cell>
          <cell r="G56">
            <v>1924.9999999999998</v>
          </cell>
        </row>
        <row r="57">
          <cell r="B57" t="str">
            <v>Р7074</v>
          </cell>
          <cell r="C57" t="str">
            <v>Праздничный десерт (1.25*19) 1/6/1</v>
          </cell>
          <cell r="D57" t="str">
            <v>Салюты</v>
          </cell>
          <cell r="E57">
            <v>1</v>
          </cell>
          <cell r="F57">
            <v>2750</v>
          </cell>
          <cell r="G57">
            <v>1924.9999999999998</v>
          </cell>
        </row>
        <row r="58">
          <cell r="B58" t="str">
            <v>Р7075</v>
          </cell>
          <cell r="C58" t="str">
            <v xml:space="preserve">Поцелуй снегурочки (1.25*19) 1/6/1 </v>
          </cell>
          <cell r="D58" t="str">
            <v>Салюты</v>
          </cell>
          <cell r="E58">
            <v>1</v>
          </cell>
          <cell r="F58">
            <v>2750</v>
          </cell>
          <cell r="G58">
            <v>1924.9999999999998</v>
          </cell>
        </row>
        <row r="59">
          <cell r="B59" t="str">
            <v>Р7076</v>
          </cell>
          <cell r="C59" t="str">
            <v>Звездный вихрь (1.25*19) 1/6/1 (04.23)</v>
          </cell>
          <cell r="D59" t="str">
            <v>Салюты</v>
          </cell>
          <cell r="E59">
            <v>1</v>
          </cell>
          <cell r="F59">
            <v>2750</v>
          </cell>
          <cell r="G59">
            <v>1924.9999999999998</v>
          </cell>
        </row>
        <row r="60">
          <cell r="B60" t="str">
            <v>Р7077</v>
          </cell>
          <cell r="C60" t="str">
            <v xml:space="preserve">Казачий (1.25*19) 1/6/1 </v>
          </cell>
          <cell r="D60" t="str">
            <v>Салюты</v>
          </cell>
          <cell r="E60">
            <v>1</v>
          </cell>
          <cell r="F60">
            <v>2850</v>
          </cell>
          <cell r="G60">
            <v>1994.9999999999998</v>
          </cell>
        </row>
        <row r="61">
          <cell r="B61" t="str">
            <v>Р7078</v>
          </cell>
          <cell r="C61" t="str">
            <v xml:space="preserve">Курский соловей (1.25*19) 1/6/1 </v>
          </cell>
          <cell r="D61" t="str">
            <v>Салюты</v>
          </cell>
          <cell r="E61">
            <v>1</v>
          </cell>
          <cell r="F61">
            <v>2750</v>
          </cell>
          <cell r="G61">
            <v>1924.9999999999998</v>
          </cell>
        </row>
        <row r="62">
          <cell r="B62" t="str">
            <v>Р7079</v>
          </cell>
          <cell r="C62" t="str">
            <v xml:space="preserve">Бессонница (1.25*19) 1/6/1 </v>
          </cell>
          <cell r="D62" t="str">
            <v>Салюты</v>
          </cell>
          <cell r="E62">
            <v>1</v>
          </cell>
          <cell r="F62">
            <v>2750</v>
          </cell>
          <cell r="G62">
            <v>1924.9999999999998</v>
          </cell>
        </row>
        <row r="63">
          <cell r="B63" t="str">
            <v>Р7080</v>
          </cell>
          <cell r="C63" t="str">
            <v xml:space="preserve">Полный экстаз (1.25*19) 6/1 </v>
          </cell>
          <cell r="D63" t="str">
            <v>Салюты</v>
          </cell>
          <cell r="E63">
            <v>1</v>
          </cell>
          <cell r="F63">
            <v>2750</v>
          </cell>
          <cell r="G63">
            <v>1924.9999999999998</v>
          </cell>
        </row>
        <row r="64">
          <cell r="B64" t="str">
            <v>Р7081</v>
          </cell>
          <cell r="C64" t="str">
            <v xml:space="preserve">Зимняя ночь (1.25*19) 1/6/1 </v>
          </cell>
          <cell r="D64" t="str">
            <v>Салюты</v>
          </cell>
          <cell r="E64">
            <v>1</v>
          </cell>
          <cell r="F64">
            <v>2750</v>
          </cell>
          <cell r="G64">
            <v>1924.9999999999998</v>
          </cell>
        </row>
        <row r="65">
          <cell r="B65" t="str">
            <v>Р7082</v>
          </cell>
          <cell r="C65" t="str">
            <v xml:space="preserve">Шахерезада (1.25*19) 6/1 </v>
          </cell>
          <cell r="D65" t="str">
            <v>Салюты</v>
          </cell>
          <cell r="E65">
            <v>1</v>
          </cell>
          <cell r="F65">
            <v>2750</v>
          </cell>
          <cell r="G65">
            <v>1924.9999999999998</v>
          </cell>
        </row>
        <row r="66">
          <cell r="B66" t="str">
            <v>Р7083</v>
          </cell>
          <cell r="C66" t="str">
            <v xml:space="preserve">Смоленский звездопад (1.25*19) 1/6/1 </v>
          </cell>
          <cell r="D66" t="str">
            <v>Салюты</v>
          </cell>
          <cell r="E66">
            <v>1</v>
          </cell>
          <cell r="F66">
            <v>2750</v>
          </cell>
          <cell r="G66">
            <v>1924.9999999999998</v>
          </cell>
        </row>
        <row r="67">
          <cell r="B67" t="str">
            <v>Р7085</v>
          </cell>
          <cell r="C67" t="str">
            <v xml:space="preserve">Новогодний(1.25*19) 1/6/1 </v>
          </cell>
          <cell r="D67" t="str">
            <v>Салюты</v>
          </cell>
          <cell r="E67">
            <v>1</v>
          </cell>
          <cell r="F67">
            <v>2750</v>
          </cell>
          <cell r="G67">
            <v>1924.9999999999998</v>
          </cell>
        </row>
        <row r="68">
          <cell r="B68" t="str">
            <v>Р7086</v>
          </cell>
          <cell r="C68" t="str">
            <v xml:space="preserve">С днем рождения! (1.25*19) 1/6/1 </v>
          </cell>
          <cell r="D68" t="str">
            <v>Салюты</v>
          </cell>
          <cell r="E68">
            <v>1</v>
          </cell>
          <cell r="F68">
            <v>2750</v>
          </cell>
          <cell r="G68">
            <v>1924.9999999999998</v>
          </cell>
        </row>
        <row r="69">
          <cell r="B69" t="str">
            <v>Р7087</v>
          </cell>
          <cell r="C69" t="str">
            <v xml:space="preserve">Оазис (1.25*19) 6/1 </v>
          </cell>
          <cell r="D69" t="str">
            <v>Салюты</v>
          </cell>
          <cell r="E69">
            <v>1</v>
          </cell>
          <cell r="F69">
            <v>2750</v>
          </cell>
          <cell r="G69">
            <v>1924.9999999999998</v>
          </cell>
        </row>
        <row r="70">
          <cell r="B70" t="str">
            <v>Р7088</v>
          </cell>
          <cell r="C70" t="str">
            <v xml:space="preserve">Хохлома (1.25*19) 1/6/1 </v>
          </cell>
          <cell r="D70" t="str">
            <v>Салюты</v>
          </cell>
          <cell r="E70">
            <v>1</v>
          </cell>
          <cell r="F70">
            <v>2750</v>
          </cell>
          <cell r="G70">
            <v>1924.9999999999998</v>
          </cell>
        </row>
        <row r="71">
          <cell r="B71" t="str">
            <v>Р7089</v>
          </cell>
          <cell r="C71" t="str">
            <v xml:space="preserve">Сокровища Агры (1.25 * 19) 1/6/1 </v>
          </cell>
          <cell r="D71" t="str">
            <v>Салюты</v>
          </cell>
          <cell r="E71">
            <v>1</v>
          </cell>
          <cell r="F71">
            <v>2750</v>
          </cell>
          <cell r="G71">
            <v>1924.9999999999998</v>
          </cell>
        </row>
        <row r="72">
          <cell r="B72" t="str">
            <v>Р7090</v>
          </cell>
          <cell r="C72" t="str">
            <v xml:space="preserve">Мертвая петля (1.25*19) 1/6/1 </v>
          </cell>
          <cell r="D72" t="str">
            <v>Салюты</v>
          </cell>
          <cell r="E72">
            <v>1</v>
          </cell>
          <cell r="F72">
            <v>2750</v>
          </cell>
          <cell r="G72">
            <v>1924.9999999999998</v>
          </cell>
        </row>
        <row r="73">
          <cell r="B73" t="str">
            <v>Р7091</v>
          </cell>
          <cell r="C73" t="str">
            <v xml:space="preserve">Свадьба (1.25*19) 8/1 </v>
          </cell>
          <cell r="D73" t="str">
            <v>Салюты</v>
          </cell>
          <cell r="E73">
            <v>1</v>
          </cell>
          <cell r="F73">
            <v>2750</v>
          </cell>
          <cell r="G73">
            <v>1924.9999999999998</v>
          </cell>
        </row>
        <row r="74">
          <cell r="B74" t="str">
            <v>Р7100</v>
          </cell>
          <cell r="C74" t="str">
            <v xml:space="preserve">Красный дракон (0.8*100) </v>
          </cell>
          <cell r="D74" t="str">
            <v>Салюты</v>
          </cell>
          <cell r="E74">
            <v>1</v>
          </cell>
          <cell r="F74">
            <v>5800</v>
          </cell>
          <cell r="G74">
            <v>4059.9999999999995</v>
          </cell>
        </row>
        <row r="75">
          <cell r="B75" t="str">
            <v>Р7101</v>
          </cell>
          <cell r="C75" t="str">
            <v xml:space="preserve">Золото инков (0.8*100) </v>
          </cell>
          <cell r="D75" t="str">
            <v>Салюты</v>
          </cell>
          <cell r="E75">
            <v>1</v>
          </cell>
          <cell r="F75">
            <v>6000</v>
          </cell>
          <cell r="G75">
            <v>4200</v>
          </cell>
        </row>
        <row r="76">
          <cell r="B76" t="str">
            <v>Р7103</v>
          </cell>
          <cell r="C76" t="str">
            <v xml:space="preserve">Джокер (1 * 100) (2/1) </v>
          </cell>
          <cell r="D76" t="str">
            <v>Салюты</v>
          </cell>
          <cell r="E76">
            <v>1</v>
          </cell>
          <cell r="F76">
            <v>10000</v>
          </cell>
          <cell r="G76">
            <v>7000</v>
          </cell>
        </row>
        <row r="77">
          <cell r="B77" t="str">
            <v>Р7104</v>
          </cell>
          <cell r="C77" t="str">
            <v xml:space="preserve">Эксклюзив (1 * 100)2/1 </v>
          </cell>
          <cell r="D77" t="str">
            <v>Салюты</v>
          </cell>
          <cell r="E77">
            <v>1</v>
          </cell>
          <cell r="F77">
            <v>10000</v>
          </cell>
          <cell r="G77">
            <v>7000</v>
          </cell>
        </row>
        <row r="78">
          <cell r="B78" t="str">
            <v>Р7105</v>
          </cell>
          <cell r="C78" t="str">
            <v>Арсенал (1*100) 2/1</v>
          </cell>
          <cell r="D78" t="str">
            <v>Салюты</v>
          </cell>
          <cell r="E78">
            <v>1</v>
          </cell>
          <cell r="F78">
            <v>10000</v>
          </cell>
          <cell r="G78">
            <v>7000</v>
          </cell>
        </row>
        <row r="79">
          <cell r="B79" t="str">
            <v>Р7107</v>
          </cell>
          <cell r="C79" t="str">
            <v xml:space="preserve">Форсаж (1*100)  1/2/1  </v>
          </cell>
          <cell r="D79" t="str">
            <v>Салюты</v>
          </cell>
          <cell r="E79">
            <v>1</v>
          </cell>
          <cell r="F79">
            <v>10000</v>
          </cell>
          <cell r="G79">
            <v>7000</v>
          </cell>
        </row>
        <row r="80">
          <cell r="B80" t="str">
            <v>Р7659</v>
          </cell>
          <cell r="C80" t="str">
            <v xml:space="preserve">Фараон (0.8*25) 16/1 </v>
          </cell>
          <cell r="D80" t="str">
            <v>Салюты</v>
          </cell>
          <cell r="E80">
            <v>1</v>
          </cell>
          <cell r="F80">
            <v>1510</v>
          </cell>
          <cell r="G80">
            <v>1057</v>
          </cell>
        </row>
        <row r="81">
          <cell r="B81" t="str">
            <v>Р7660</v>
          </cell>
          <cell r="C81" t="str">
            <v xml:space="preserve">Саванна (1*25) 8/1 </v>
          </cell>
          <cell r="D81" t="str">
            <v>Салюты</v>
          </cell>
          <cell r="E81">
            <v>1</v>
          </cell>
          <cell r="F81">
            <v>2500</v>
          </cell>
          <cell r="G81">
            <v>1750</v>
          </cell>
        </row>
        <row r="82">
          <cell r="B82" t="str">
            <v>Р7661</v>
          </cell>
          <cell r="C82" t="str">
            <v>Династия (1*25)  8/1 (04.22)</v>
          </cell>
          <cell r="D82" t="str">
            <v>Салюты</v>
          </cell>
          <cell r="E82">
            <v>1</v>
          </cell>
          <cell r="F82">
            <v>2500</v>
          </cell>
          <cell r="G82">
            <v>1750</v>
          </cell>
        </row>
        <row r="83">
          <cell r="B83" t="str">
            <v>Р7662</v>
          </cell>
          <cell r="C83" t="str">
            <v xml:space="preserve">Фантазия (1*25)  8/1 </v>
          </cell>
          <cell r="D83" t="str">
            <v>Салюты</v>
          </cell>
          <cell r="E83">
            <v>1</v>
          </cell>
          <cell r="F83">
            <v>2500</v>
          </cell>
          <cell r="G83">
            <v>1750</v>
          </cell>
        </row>
        <row r="84">
          <cell r="B84" t="str">
            <v>Р7663</v>
          </cell>
          <cell r="C84" t="str">
            <v xml:space="preserve">Арктика (0.8*26) 1/12/1 </v>
          </cell>
          <cell r="D84" t="str">
            <v>Салюты</v>
          </cell>
          <cell r="E84">
            <v>1</v>
          </cell>
          <cell r="F84">
            <v>1950</v>
          </cell>
          <cell r="G84">
            <v>1365</v>
          </cell>
        </row>
        <row r="85">
          <cell r="B85" t="str">
            <v>Р7665</v>
          </cell>
          <cell r="C85" t="str">
            <v xml:space="preserve">Влюбленные сердца (1.25 х25) 1/4/1 </v>
          </cell>
          <cell r="D85" t="str">
            <v>Салюты</v>
          </cell>
          <cell r="E85">
            <v>1</v>
          </cell>
          <cell r="F85">
            <v>3750</v>
          </cell>
          <cell r="G85">
            <v>2625</v>
          </cell>
        </row>
        <row r="86">
          <cell r="B86" t="str">
            <v>Р7666</v>
          </cell>
          <cell r="C86" t="str">
            <v xml:space="preserve">Адмирал (1.25*25) 1/4/1 </v>
          </cell>
          <cell r="D86" t="str">
            <v>Салюты</v>
          </cell>
          <cell r="E86">
            <v>1</v>
          </cell>
          <cell r="F86">
            <v>3750</v>
          </cell>
          <cell r="G86">
            <v>2625</v>
          </cell>
        </row>
        <row r="87">
          <cell r="B87" t="str">
            <v>Р7667</v>
          </cell>
          <cell r="C87" t="str">
            <v xml:space="preserve">Юрий Долгорукий (1.25*25) 1/4/1 </v>
          </cell>
          <cell r="D87" t="str">
            <v>Салюты</v>
          </cell>
          <cell r="E87">
            <v>1</v>
          </cell>
          <cell r="F87">
            <v>3750</v>
          </cell>
          <cell r="G87">
            <v>2625</v>
          </cell>
        </row>
        <row r="88">
          <cell r="B88" t="str">
            <v>Р7668</v>
          </cell>
          <cell r="C88" t="str">
            <v xml:space="preserve">Александр Невский (1.25*25) 1/4/1 </v>
          </cell>
          <cell r="D88" t="str">
            <v>Салюты</v>
          </cell>
          <cell r="E88">
            <v>1</v>
          </cell>
          <cell r="F88">
            <v>3750</v>
          </cell>
          <cell r="G88">
            <v>2625</v>
          </cell>
        </row>
        <row r="89">
          <cell r="B89" t="str">
            <v>Р7669</v>
          </cell>
          <cell r="C89" t="str">
            <v xml:space="preserve">Экстрим (0.8*100) 1/4/1 </v>
          </cell>
          <cell r="D89" t="str">
            <v>Салюты</v>
          </cell>
          <cell r="E89">
            <v>1</v>
          </cell>
          <cell r="F89">
            <v>6000</v>
          </cell>
          <cell r="G89">
            <v>4200</v>
          </cell>
        </row>
        <row r="90">
          <cell r="B90" t="str">
            <v>Р7670</v>
          </cell>
          <cell r="C90" t="str">
            <v xml:space="preserve">Казачья сотня (0.8*100) 1/4/1 </v>
          </cell>
          <cell r="D90" t="str">
            <v>Салюты</v>
          </cell>
          <cell r="E90">
            <v>1</v>
          </cell>
          <cell r="F90">
            <v>6000</v>
          </cell>
          <cell r="G90">
            <v>4200</v>
          </cell>
        </row>
        <row r="91">
          <cell r="B91" t="str">
            <v>Р7671</v>
          </cell>
          <cell r="C91" t="str">
            <v xml:space="preserve">Кутузов (1.25*25) 1/4/1 </v>
          </cell>
          <cell r="D91" t="str">
            <v>Салюты</v>
          </cell>
          <cell r="E91">
            <v>1</v>
          </cell>
          <cell r="F91">
            <v>3750</v>
          </cell>
          <cell r="G91">
            <v>2625</v>
          </cell>
        </row>
        <row r="92">
          <cell r="B92" t="str">
            <v>Р7674</v>
          </cell>
          <cell r="C92" t="str">
            <v xml:space="preserve">Григорий Потемкин (1.25*25) 1/4/1 </v>
          </cell>
          <cell r="D92" t="str">
            <v>Салюты</v>
          </cell>
          <cell r="E92">
            <v>1</v>
          </cell>
          <cell r="F92">
            <v>3750</v>
          </cell>
          <cell r="G92">
            <v>2625</v>
          </cell>
        </row>
        <row r="93">
          <cell r="B93" t="str">
            <v>Р7675</v>
          </cell>
          <cell r="C93" t="str">
            <v xml:space="preserve">Суворов (1.25*25) 1/4/1 </v>
          </cell>
          <cell r="D93" t="str">
            <v>Салюты</v>
          </cell>
          <cell r="E93">
            <v>1</v>
          </cell>
          <cell r="F93">
            <v>3750</v>
          </cell>
          <cell r="G93">
            <v>2625</v>
          </cell>
        </row>
        <row r="94">
          <cell r="B94" t="str">
            <v>Р7678</v>
          </cell>
          <cell r="C94" t="str">
            <v xml:space="preserve">Золотое руно (1.25*25) 1/4/1 </v>
          </cell>
          <cell r="D94" t="str">
            <v>Салюты</v>
          </cell>
          <cell r="E94">
            <v>1</v>
          </cell>
          <cell r="F94">
            <v>3750</v>
          </cell>
          <cell r="G94">
            <v>2625</v>
          </cell>
        </row>
        <row r="95">
          <cell r="B95" t="str">
            <v>Р8004</v>
          </cell>
          <cell r="C95" t="str">
            <v xml:space="preserve">Зимняя сказка (0.8*16) 24/1 </v>
          </cell>
          <cell r="D95" t="str">
            <v>Салюты</v>
          </cell>
          <cell r="E95">
            <v>1</v>
          </cell>
          <cell r="F95">
            <v>1000</v>
          </cell>
          <cell r="G95">
            <v>700</v>
          </cell>
        </row>
        <row r="96">
          <cell r="B96" t="str">
            <v>Р8006</v>
          </cell>
          <cell r="C96" t="str">
            <v>Ну погоди! (0.8*16) 24/1</v>
          </cell>
          <cell r="D96" t="str">
            <v>Салюты</v>
          </cell>
          <cell r="E96">
            <v>1</v>
          </cell>
          <cell r="F96">
            <v>1000</v>
          </cell>
          <cell r="G96">
            <v>700</v>
          </cell>
        </row>
        <row r="97">
          <cell r="B97" t="str">
            <v>Р8007</v>
          </cell>
          <cell r="C97" t="str">
            <v xml:space="preserve">Снеговик (0.8*16) 1/24/1 </v>
          </cell>
          <cell r="D97" t="str">
            <v>Салюты</v>
          </cell>
          <cell r="E97">
            <v>1</v>
          </cell>
          <cell r="F97">
            <v>800</v>
          </cell>
          <cell r="G97">
            <v>560</v>
          </cell>
        </row>
        <row r="98">
          <cell r="B98" t="str">
            <v>Р8009</v>
          </cell>
          <cell r="C98" t="str">
            <v xml:space="preserve">Мечта (0.8*12) 24/1 </v>
          </cell>
          <cell r="D98" t="str">
            <v>Салюты</v>
          </cell>
          <cell r="E98">
            <v>1</v>
          </cell>
          <cell r="F98">
            <v>800</v>
          </cell>
          <cell r="G98">
            <v>560</v>
          </cell>
        </row>
        <row r="99">
          <cell r="B99" t="str">
            <v>Р8074</v>
          </cell>
          <cell r="C99" t="str">
            <v xml:space="preserve">Санта (0.8*36)  12/1 </v>
          </cell>
          <cell r="D99" t="str">
            <v>Салюты</v>
          </cell>
          <cell r="E99">
            <v>1</v>
          </cell>
          <cell r="F99">
            <v>2100</v>
          </cell>
          <cell r="G99">
            <v>1470</v>
          </cell>
        </row>
        <row r="100">
          <cell r="B100" t="str">
            <v>Р8075</v>
          </cell>
          <cell r="C100" t="str">
            <v xml:space="preserve">Байкерский (0.8*36)  8/1 </v>
          </cell>
          <cell r="D100" t="str">
            <v>Салюты</v>
          </cell>
          <cell r="E100">
            <v>1</v>
          </cell>
          <cell r="F100">
            <v>2250</v>
          </cell>
          <cell r="G100">
            <v>1575</v>
          </cell>
        </row>
        <row r="101">
          <cell r="B101" t="str">
            <v>Р8077</v>
          </cell>
          <cell r="C101" t="str">
            <v xml:space="preserve">Лазурит (0.8*36) 1/12/1 </v>
          </cell>
          <cell r="D101" t="str">
            <v>Салюты</v>
          </cell>
          <cell r="E101">
            <v>1</v>
          </cell>
          <cell r="F101">
            <v>2250</v>
          </cell>
          <cell r="G101">
            <v>1575</v>
          </cell>
        </row>
        <row r="102">
          <cell r="B102" t="str">
            <v>Р8078</v>
          </cell>
          <cell r="C102" t="str">
            <v xml:space="preserve">Маскарад (1*36)  6/1 </v>
          </cell>
          <cell r="D102" t="str">
            <v>Салюты</v>
          </cell>
          <cell r="E102">
            <v>1</v>
          </cell>
          <cell r="F102">
            <v>3750</v>
          </cell>
          <cell r="G102">
            <v>2625</v>
          </cell>
        </row>
        <row r="103">
          <cell r="B103" t="str">
            <v>Р8079</v>
          </cell>
          <cell r="C103" t="str">
            <v>Аквамарин (1*36)  6/1</v>
          </cell>
          <cell r="D103" t="str">
            <v>Салюты</v>
          </cell>
          <cell r="E103">
            <v>1</v>
          </cell>
          <cell r="F103">
            <v>3750</v>
          </cell>
          <cell r="G103">
            <v>2625</v>
          </cell>
        </row>
        <row r="104">
          <cell r="B104" t="str">
            <v>Р8080</v>
          </cell>
          <cell r="C104" t="str">
            <v xml:space="preserve">Львиное сердце (1.25*36) 1/4/1 </v>
          </cell>
          <cell r="D104" t="str">
            <v>Салюты</v>
          </cell>
          <cell r="E104">
            <v>1</v>
          </cell>
          <cell r="F104">
            <v>5500</v>
          </cell>
          <cell r="G104">
            <v>3849.9999999999995</v>
          </cell>
        </row>
        <row r="105">
          <cell r="B105" t="str">
            <v>Р8081</v>
          </cell>
          <cell r="C105" t="str">
            <v xml:space="preserve">Космическая битва (1.25*36) 4/1 </v>
          </cell>
          <cell r="D105" t="str">
            <v>Салюты</v>
          </cell>
          <cell r="E105">
            <v>1</v>
          </cell>
          <cell r="F105">
            <v>5500</v>
          </cell>
          <cell r="G105">
            <v>3849.9999999999995</v>
          </cell>
        </row>
        <row r="106">
          <cell r="B106" t="str">
            <v>Р8082</v>
          </cell>
          <cell r="C106" t="str">
            <v xml:space="preserve">Звездопад (1.25*36) 4/1 </v>
          </cell>
          <cell r="D106" t="str">
            <v>Салюты</v>
          </cell>
          <cell r="E106">
            <v>1</v>
          </cell>
          <cell r="F106">
            <v>5500</v>
          </cell>
          <cell r="G106">
            <v>3849.9999999999995</v>
          </cell>
        </row>
        <row r="107">
          <cell r="B107" t="str">
            <v>Р8083</v>
          </cell>
          <cell r="C107" t="str">
            <v xml:space="preserve">Кавказ (1.25*36) 4/1 </v>
          </cell>
          <cell r="D107" t="str">
            <v>Салюты</v>
          </cell>
          <cell r="E107">
            <v>1</v>
          </cell>
          <cell r="F107">
            <v>5500</v>
          </cell>
          <cell r="G107">
            <v>3849.9999999999995</v>
          </cell>
        </row>
        <row r="108">
          <cell r="B108" t="str">
            <v>Р8084</v>
          </cell>
          <cell r="C108" t="str">
            <v xml:space="preserve">Новогодняя ночь (1.25*36) 4/1 </v>
          </cell>
          <cell r="D108" t="str">
            <v>Салюты</v>
          </cell>
          <cell r="E108">
            <v>1</v>
          </cell>
          <cell r="F108">
            <v>5500</v>
          </cell>
          <cell r="G108">
            <v>3849.9999999999995</v>
          </cell>
        </row>
        <row r="109">
          <cell r="B109" t="str">
            <v>Р8085</v>
          </cell>
          <cell r="C109" t="str">
            <v xml:space="preserve">Ярость богов (1.25*36) 4/1 </v>
          </cell>
          <cell r="D109" t="str">
            <v>Салюты</v>
          </cell>
          <cell r="E109">
            <v>1</v>
          </cell>
          <cell r="F109">
            <v>5500</v>
          </cell>
          <cell r="G109">
            <v>3849.9999999999995</v>
          </cell>
        </row>
        <row r="110">
          <cell r="B110" t="str">
            <v>Р8087</v>
          </cell>
          <cell r="C110" t="str">
            <v xml:space="preserve">Млечный путь (1.25*36) 1/4/1 </v>
          </cell>
          <cell r="D110" t="str">
            <v>Салюты</v>
          </cell>
          <cell r="E110">
            <v>1</v>
          </cell>
          <cell r="F110">
            <v>5500</v>
          </cell>
          <cell r="G110">
            <v>3849.9999999999995</v>
          </cell>
        </row>
        <row r="111">
          <cell r="B111" t="str">
            <v>Р8089</v>
          </cell>
          <cell r="C111" t="str">
            <v xml:space="preserve">Куранты (1.25*36) 1/4/1 </v>
          </cell>
          <cell r="D111" t="str">
            <v>Салюты</v>
          </cell>
          <cell r="E111">
            <v>1</v>
          </cell>
          <cell r="F111">
            <v>5500</v>
          </cell>
          <cell r="G111">
            <v>3849.9999999999995</v>
          </cell>
        </row>
        <row r="112">
          <cell r="B112" t="str">
            <v>Р8101</v>
          </cell>
          <cell r="C112" t="str">
            <v xml:space="preserve">Шапка Мономаха (1*15) 1/12/1 </v>
          </cell>
          <cell r="D112" t="str">
            <v>Салюты</v>
          </cell>
          <cell r="E112">
            <v>1</v>
          </cell>
          <cell r="F112">
            <v>1500</v>
          </cell>
          <cell r="G112">
            <v>1050</v>
          </cell>
        </row>
        <row r="113">
          <cell r="B113" t="str">
            <v>Р8102</v>
          </cell>
          <cell r="C113" t="str">
            <v xml:space="preserve">Сказка (1*15) 12/1 </v>
          </cell>
          <cell r="D113" t="str">
            <v>Салюты</v>
          </cell>
          <cell r="E113">
            <v>1</v>
          </cell>
          <cell r="F113">
            <v>1500</v>
          </cell>
          <cell r="G113">
            <v>1050</v>
          </cell>
        </row>
        <row r="114">
          <cell r="B114" t="str">
            <v>Р8103</v>
          </cell>
          <cell r="C114" t="str">
            <v xml:space="preserve">На бис! (0.75*25) 24/1 </v>
          </cell>
          <cell r="D114" t="str">
            <v>Салюты</v>
          </cell>
          <cell r="E114">
            <v>1</v>
          </cell>
          <cell r="F114">
            <v>1580</v>
          </cell>
          <cell r="G114">
            <v>1106</v>
          </cell>
        </row>
        <row r="115">
          <cell r="B115" t="str">
            <v>Р8104</v>
          </cell>
          <cell r="C115" t="str">
            <v xml:space="preserve">Старая Москва (1.25*13) 16/1 </v>
          </cell>
          <cell r="D115" t="str">
            <v>Салюты</v>
          </cell>
          <cell r="E115">
            <v>1</v>
          </cell>
          <cell r="F115">
            <v>1900</v>
          </cell>
          <cell r="G115">
            <v>1330</v>
          </cell>
        </row>
        <row r="116">
          <cell r="B116" t="str">
            <v>Р8110</v>
          </cell>
          <cell r="C116" t="str">
            <v xml:space="preserve">Орфей (0.8*7) 24/1 </v>
          </cell>
          <cell r="D116" t="str">
            <v>Салюты</v>
          </cell>
          <cell r="E116">
            <v>1</v>
          </cell>
          <cell r="F116">
            <v>880</v>
          </cell>
          <cell r="G116">
            <v>616</v>
          </cell>
        </row>
        <row r="117">
          <cell r="B117" t="str">
            <v>Р8110</v>
          </cell>
          <cell r="C117" t="str">
            <v xml:space="preserve">Орфей (0.8*7) 24/1 </v>
          </cell>
          <cell r="D117" t="str">
            <v>Салюты</v>
          </cell>
          <cell r="E117">
            <v>1</v>
          </cell>
          <cell r="F117">
            <v>1760</v>
          </cell>
          <cell r="G117">
            <v>1232</v>
          </cell>
        </row>
        <row r="118">
          <cell r="B118" t="str">
            <v>Р8111</v>
          </cell>
          <cell r="C118" t="str">
            <v xml:space="preserve">Метелица (0.8*16) 1/36/1 </v>
          </cell>
          <cell r="D118" t="str">
            <v>Салюты</v>
          </cell>
          <cell r="E118">
            <v>1</v>
          </cell>
          <cell r="F118">
            <v>1000</v>
          </cell>
          <cell r="G118">
            <v>700</v>
          </cell>
        </row>
        <row r="119">
          <cell r="B119" t="str">
            <v>Р8112</v>
          </cell>
          <cell r="C119" t="str">
            <v>Снежный вальс (1*8) 1/20/1</v>
          </cell>
          <cell r="D119" t="str">
            <v>Салюты</v>
          </cell>
          <cell r="E119">
            <v>1</v>
          </cell>
          <cell r="F119">
            <v>820</v>
          </cell>
          <cell r="G119">
            <v>574</v>
          </cell>
        </row>
        <row r="120">
          <cell r="B120" t="str">
            <v>Р8113</v>
          </cell>
          <cell r="C120" t="str">
            <v xml:space="preserve">Карнавал (1*8) 1/12/1 </v>
          </cell>
          <cell r="D120" t="str">
            <v>Салюты</v>
          </cell>
          <cell r="E120">
            <v>1</v>
          </cell>
          <cell r="F120">
            <v>820</v>
          </cell>
          <cell r="G120">
            <v>574</v>
          </cell>
        </row>
        <row r="121">
          <cell r="B121" t="str">
            <v>Р8114</v>
          </cell>
          <cell r="C121" t="str">
            <v xml:space="preserve">Гороскоп (1*16) 1/12/1 </v>
          </cell>
          <cell r="D121" t="str">
            <v>Салюты</v>
          </cell>
          <cell r="E121">
            <v>1</v>
          </cell>
          <cell r="F121">
            <v>1650</v>
          </cell>
          <cell r="G121">
            <v>1155</v>
          </cell>
        </row>
        <row r="122">
          <cell r="B122" t="str">
            <v>Р8204</v>
          </cell>
          <cell r="C122" t="str">
            <v xml:space="preserve">Огни Казани (1.25*13) 1/16/1 </v>
          </cell>
          <cell r="D122" t="str">
            <v>Салюты</v>
          </cell>
          <cell r="E122">
            <v>1</v>
          </cell>
          <cell r="F122">
            <v>1900</v>
          </cell>
          <cell r="G122">
            <v>1330</v>
          </cell>
        </row>
        <row r="123">
          <cell r="B123" t="str">
            <v>Р8205</v>
          </cell>
          <cell r="C123" t="str">
            <v xml:space="preserve">Кубанский (1.25*13) 1/16/1 </v>
          </cell>
          <cell r="D123" t="str">
            <v>Салюты</v>
          </cell>
          <cell r="E123">
            <v>1</v>
          </cell>
          <cell r="F123">
            <v>1900</v>
          </cell>
          <cell r="G123">
            <v>1330</v>
          </cell>
        </row>
        <row r="124">
          <cell r="B124" t="str">
            <v>Р8206</v>
          </cell>
          <cell r="C124" t="str">
            <v xml:space="preserve">Огни Рязани (1.25*13) 1/16/1 </v>
          </cell>
          <cell r="D124" t="str">
            <v>Салюты</v>
          </cell>
          <cell r="E124">
            <v>1</v>
          </cell>
          <cell r="F124">
            <v>1900</v>
          </cell>
          <cell r="G124">
            <v>1330</v>
          </cell>
        </row>
        <row r="125">
          <cell r="B125" t="str">
            <v>Р8207</v>
          </cell>
          <cell r="C125" t="str">
            <v xml:space="preserve">Южная ночь (1*16) 1/18/1 </v>
          </cell>
          <cell r="D125" t="str">
            <v>Салюты</v>
          </cell>
          <cell r="E125">
            <v>1</v>
          </cell>
          <cell r="F125">
            <v>1650</v>
          </cell>
          <cell r="G125">
            <v>1155</v>
          </cell>
        </row>
        <row r="126">
          <cell r="B126" t="str">
            <v>Р9078</v>
          </cell>
          <cell r="C126" t="str">
            <v xml:space="preserve">Звездочет (0.8*49) 1/8/1 </v>
          </cell>
          <cell r="D126" t="str">
            <v>Салюты</v>
          </cell>
          <cell r="E126">
            <v>1</v>
          </cell>
          <cell r="F126">
            <v>2750</v>
          </cell>
          <cell r="G126">
            <v>1924.9999999999998</v>
          </cell>
        </row>
        <row r="127">
          <cell r="B127" t="str">
            <v>Р9080</v>
          </cell>
          <cell r="C127" t="str">
            <v xml:space="preserve">Сафари (0.8*49) 1/8/1 </v>
          </cell>
          <cell r="D127" t="str">
            <v>Салюты</v>
          </cell>
          <cell r="E127">
            <v>1</v>
          </cell>
          <cell r="F127">
            <v>3060</v>
          </cell>
          <cell r="G127">
            <v>2142</v>
          </cell>
        </row>
        <row r="128">
          <cell r="B128" t="str">
            <v>Р9081</v>
          </cell>
          <cell r="C128" t="str">
            <v xml:space="preserve">Легион (0.8*49)  8/1 </v>
          </cell>
          <cell r="D128" t="str">
            <v>Салюты</v>
          </cell>
          <cell r="E128">
            <v>1</v>
          </cell>
          <cell r="F128">
            <v>3060</v>
          </cell>
          <cell r="G128">
            <v>2142</v>
          </cell>
        </row>
        <row r="129">
          <cell r="B129" t="str">
            <v>Р9082</v>
          </cell>
          <cell r="C129" t="str">
            <v xml:space="preserve">Аристократ (0.8*50)  4/1 </v>
          </cell>
          <cell r="D129" t="str">
            <v>Салюты</v>
          </cell>
          <cell r="E129">
            <v>1</v>
          </cell>
          <cell r="F129">
            <v>3150</v>
          </cell>
          <cell r="G129">
            <v>2205</v>
          </cell>
        </row>
        <row r="130">
          <cell r="B130" t="str">
            <v>Р9083</v>
          </cell>
          <cell r="C130" t="str">
            <v xml:space="preserve">Феникс (1*49)  4/1 </v>
          </cell>
          <cell r="D130" t="str">
            <v>Салюты</v>
          </cell>
          <cell r="E130">
            <v>1</v>
          </cell>
          <cell r="F130">
            <v>5000</v>
          </cell>
          <cell r="G130">
            <v>3500</v>
          </cell>
        </row>
        <row r="131">
          <cell r="B131" t="str">
            <v>Р9084</v>
          </cell>
          <cell r="C131" t="str">
            <v xml:space="preserve">Атлантида (1*49)  4/1 </v>
          </cell>
          <cell r="D131" t="str">
            <v>Салюты</v>
          </cell>
          <cell r="E131">
            <v>1</v>
          </cell>
          <cell r="F131">
            <v>5000</v>
          </cell>
          <cell r="G131">
            <v>3500</v>
          </cell>
        </row>
        <row r="132">
          <cell r="B132" t="str">
            <v>Р9085</v>
          </cell>
          <cell r="C132" t="str">
            <v xml:space="preserve">Торнадо (1.25*49) 1/2/1 </v>
          </cell>
          <cell r="D132" t="str">
            <v>Салюты</v>
          </cell>
          <cell r="E132">
            <v>1</v>
          </cell>
          <cell r="F132">
            <v>7400</v>
          </cell>
          <cell r="G132">
            <v>5180</v>
          </cell>
        </row>
        <row r="133">
          <cell r="B133" t="str">
            <v>Р9086</v>
          </cell>
          <cell r="C133" t="str">
            <v xml:space="preserve">Свадебный букет (1.25*49) 1/2/1 </v>
          </cell>
          <cell r="D133" t="str">
            <v>Салюты</v>
          </cell>
          <cell r="E133">
            <v>1</v>
          </cell>
          <cell r="F133">
            <v>7400</v>
          </cell>
          <cell r="G133">
            <v>5180</v>
          </cell>
        </row>
        <row r="134">
          <cell r="B134" t="str">
            <v>Р9087</v>
          </cell>
          <cell r="C134" t="str">
            <v xml:space="preserve">Юбилейный (1*100) 1/2/1 </v>
          </cell>
          <cell r="D134" t="str">
            <v>Салюты</v>
          </cell>
          <cell r="E134">
            <v>1</v>
          </cell>
          <cell r="F134">
            <v>10250</v>
          </cell>
          <cell r="G134">
            <v>7174.9999999999991</v>
          </cell>
        </row>
        <row r="135">
          <cell r="B135" t="str">
            <v>Р9091</v>
          </cell>
          <cell r="C135" t="str">
            <v xml:space="preserve">Ураган (1.25*49) 1/2/1 </v>
          </cell>
          <cell r="D135" t="str">
            <v>Салюты</v>
          </cell>
          <cell r="E135">
            <v>1</v>
          </cell>
          <cell r="F135">
            <v>7400</v>
          </cell>
          <cell r="G135">
            <v>5180</v>
          </cell>
        </row>
        <row r="136">
          <cell r="B136" t="str">
            <v>Р9096</v>
          </cell>
          <cell r="C136" t="str">
            <v xml:space="preserve">Хризантема (1.25*49) 2/1 </v>
          </cell>
          <cell r="D136" t="str">
            <v>Салюты</v>
          </cell>
          <cell r="E136">
            <v>1</v>
          </cell>
          <cell r="F136">
            <v>7400</v>
          </cell>
          <cell r="G136">
            <v>5180</v>
          </cell>
        </row>
        <row r="137">
          <cell r="B137" t="str">
            <v>Р9097</v>
          </cell>
          <cell r="C137" t="str">
            <v>Золотой пион (1.25*49) 2/1</v>
          </cell>
          <cell r="D137" t="str">
            <v>Салюты</v>
          </cell>
          <cell r="E137">
            <v>1</v>
          </cell>
          <cell r="F137">
            <v>7400</v>
          </cell>
          <cell r="G137">
            <v>5180</v>
          </cell>
        </row>
        <row r="138">
          <cell r="B138" t="str">
            <v>Р9098</v>
          </cell>
          <cell r="C138" t="str">
            <v xml:space="preserve">Фирменный (1.25*49) 2/1 </v>
          </cell>
          <cell r="D138" t="str">
            <v>Салюты</v>
          </cell>
          <cell r="E138">
            <v>1</v>
          </cell>
          <cell r="F138">
            <v>7400</v>
          </cell>
          <cell r="G138">
            <v>5180</v>
          </cell>
        </row>
        <row r="139">
          <cell r="B139" t="str">
            <v>Р9099</v>
          </cell>
          <cell r="C139" t="str">
            <v>Фейерверк-мастер (1.25*49) 2/1</v>
          </cell>
          <cell r="D139" t="str">
            <v>Салюты</v>
          </cell>
          <cell r="E139">
            <v>1</v>
          </cell>
          <cell r="F139">
            <v>7400</v>
          </cell>
          <cell r="G139">
            <v>5180</v>
          </cell>
        </row>
        <row r="140">
          <cell r="B140" t="str">
            <v>Р9100</v>
          </cell>
          <cell r="C140" t="str">
            <v xml:space="preserve">Пегас (1.2*49) 2/1 </v>
          </cell>
          <cell r="D140" t="str">
            <v>Салюты</v>
          </cell>
          <cell r="E140">
            <v>1</v>
          </cell>
          <cell r="F140">
            <v>7400</v>
          </cell>
          <cell r="G140">
            <v>5180</v>
          </cell>
        </row>
        <row r="141">
          <cell r="B141" t="str">
            <v>Р9101</v>
          </cell>
          <cell r="C141" t="str">
            <v xml:space="preserve">Эйфелева башня (1.25*49) 2/1 </v>
          </cell>
          <cell r="D141" t="str">
            <v>Салюты</v>
          </cell>
          <cell r="E141">
            <v>1</v>
          </cell>
          <cell r="F141">
            <v>7400</v>
          </cell>
          <cell r="G141">
            <v>5180</v>
          </cell>
        </row>
        <row r="142">
          <cell r="B142" t="str">
            <v>Р9102</v>
          </cell>
          <cell r="C142" t="str">
            <v xml:space="preserve">Витязь (1.2*49) 2/1 </v>
          </cell>
          <cell r="D142" t="str">
            <v>Салюты</v>
          </cell>
          <cell r="E142">
            <v>1</v>
          </cell>
          <cell r="F142">
            <v>7400</v>
          </cell>
          <cell r="G142">
            <v>5180</v>
          </cell>
        </row>
        <row r="143">
          <cell r="B143" t="str">
            <v>С9008</v>
          </cell>
          <cell r="C143" t="str">
            <v>Громовержец (2*19) 3/1 3 кл</v>
          </cell>
          <cell r="D143" t="str">
            <v>Салюты</v>
          </cell>
          <cell r="E143">
            <v>1</v>
          </cell>
          <cell r="F143">
            <v>7500</v>
          </cell>
          <cell r="G143">
            <v>5250</v>
          </cell>
        </row>
        <row r="144">
          <cell r="B144" t="str">
            <v>С9011</v>
          </cell>
          <cell r="C144" t="str">
            <v xml:space="preserve">Императорский (1.5*49) 1/2/1 3кл </v>
          </cell>
          <cell r="D144" t="str">
            <v>Салюты</v>
          </cell>
          <cell r="E144">
            <v>1</v>
          </cell>
          <cell r="F144">
            <v>12300</v>
          </cell>
          <cell r="G144">
            <v>8610</v>
          </cell>
        </row>
        <row r="145">
          <cell r="B145" t="str">
            <v>С9012</v>
          </cell>
          <cell r="C145" t="str">
            <v>Красная площадь (2*36) 1/2/1 3 кл</v>
          </cell>
          <cell r="D145" t="str">
            <v>Салюты</v>
          </cell>
          <cell r="E145">
            <v>1</v>
          </cell>
          <cell r="F145">
            <v>15000</v>
          </cell>
          <cell r="G145">
            <v>10500</v>
          </cell>
        </row>
        <row r="146">
          <cell r="B146" t="str">
            <v>Р9088</v>
          </cell>
          <cell r="C146" t="str">
            <v>Соточка (1"х100)</v>
          </cell>
          <cell r="D146" t="str">
            <v>Салюты</v>
          </cell>
          <cell r="E146">
            <v>1</v>
          </cell>
          <cell r="F146">
            <v>8000</v>
          </cell>
          <cell r="G146">
            <v>5600</v>
          </cell>
        </row>
        <row r="147">
          <cell r="B147" t="str">
            <v>Р9089</v>
          </cell>
          <cell r="C147" t="str">
            <v>Лапландия (1"х100)</v>
          </cell>
          <cell r="D147" t="str">
            <v>Салюты</v>
          </cell>
          <cell r="E147">
            <v>1</v>
          </cell>
          <cell r="F147">
            <v>8000</v>
          </cell>
          <cell r="G147">
            <v>5600</v>
          </cell>
        </row>
        <row r="148">
          <cell r="B148" t="str">
            <v>LDC508</v>
          </cell>
          <cell r="C148" t="str">
            <v>Коронный (0,8"х200)</v>
          </cell>
          <cell r="D148" t="str">
            <v>Салюты</v>
          </cell>
          <cell r="E148">
            <v>1</v>
          </cell>
          <cell r="F148">
            <v>14500</v>
          </cell>
          <cell r="G148">
            <v>10150</v>
          </cell>
        </row>
        <row r="149">
          <cell r="B149" t="str">
            <v>LDC507</v>
          </cell>
          <cell r="C149" t="str">
            <v>Китайская стена (0,8"х200)</v>
          </cell>
          <cell r="D149" t="str">
            <v>Салюты</v>
          </cell>
          <cell r="E149">
            <v>1</v>
          </cell>
          <cell r="F149">
            <v>14500</v>
          </cell>
          <cell r="G149">
            <v>10150</v>
          </cell>
        </row>
        <row r="150">
          <cell r="B150" t="str">
            <v>Р7658</v>
          </cell>
          <cell r="C150" t="str">
            <v>Клеопатра (0.8*25)</v>
          </cell>
          <cell r="D150" t="str">
            <v>Салюты</v>
          </cell>
          <cell r="E150">
            <v>1</v>
          </cell>
          <cell r="F150">
            <v>1450</v>
          </cell>
          <cell r="G150">
            <v>1014.9999999999999</v>
          </cell>
        </row>
        <row r="151">
          <cell r="B151" t="str">
            <v>Р3006-4</v>
          </cell>
          <cell r="C151" t="str">
            <v xml:space="preserve">Волшебный 1/36/4 </v>
          </cell>
          <cell r="D151" t="str">
            <v>Фонтаны</v>
          </cell>
          <cell r="E151">
            <v>4</v>
          </cell>
          <cell r="F151">
            <v>960</v>
          </cell>
          <cell r="G151">
            <v>672</v>
          </cell>
        </row>
        <row r="152">
          <cell r="B152" t="str">
            <v>Р3006-8</v>
          </cell>
          <cell r="C152" t="str">
            <v xml:space="preserve">Волшебный 1/36/4 </v>
          </cell>
          <cell r="D152" t="str">
            <v>Фонтаны</v>
          </cell>
          <cell r="E152">
            <v>8</v>
          </cell>
          <cell r="F152">
            <v>1920</v>
          </cell>
          <cell r="G152">
            <v>1344</v>
          </cell>
        </row>
        <row r="153">
          <cell r="B153" t="str">
            <v>Р3007-4</v>
          </cell>
          <cell r="C153" t="str">
            <v xml:space="preserve">Сказочный 1/36/4 </v>
          </cell>
          <cell r="D153" t="str">
            <v>Фонтаны</v>
          </cell>
          <cell r="E153">
            <v>4</v>
          </cell>
          <cell r="F153">
            <v>960</v>
          </cell>
          <cell r="G153">
            <v>672</v>
          </cell>
        </row>
        <row r="154">
          <cell r="B154" t="str">
            <v>Р3007-8</v>
          </cell>
          <cell r="C154" t="str">
            <v xml:space="preserve">Сказочный 1/36/4 </v>
          </cell>
          <cell r="D154" t="str">
            <v>Фонтаны</v>
          </cell>
          <cell r="E154">
            <v>8</v>
          </cell>
          <cell r="F154">
            <v>1920</v>
          </cell>
          <cell r="G154">
            <v>1344</v>
          </cell>
        </row>
        <row r="155">
          <cell r="B155" t="str">
            <v>Р3008-4</v>
          </cell>
          <cell r="C155" t="str">
            <v xml:space="preserve">Новогодний 1/36/4 </v>
          </cell>
          <cell r="D155" t="str">
            <v>Фонтаны</v>
          </cell>
          <cell r="E155">
            <v>4</v>
          </cell>
          <cell r="F155">
            <v>960</v>
          </cell>
          <cell r="G155">
            <v>672</v>
          </cell>
        </row>
        <row r="156">
          <cell r="B156" t="str">
            <v>Р3008-8</v>
          </cell>
          <cell r="C156" t="str">
            <v xml:space="preserve">Новогодний 1/36/4 </v>
          </cell>
          <cell r="D156" t="str">
            <v>Фонтаны</v>
          </cell>
          <cell r="E156">
            <v>8</v>
          </cell>
          <cell r="F156">
            <v>1920</v>
          </cell>
          <cell r="G156">
            <v>1344</v>
          </cell>
        </row>
        <row r="157">
          <cell r="B157" t="str">
            <v>Р3010</v>
          </cell>
          <cell r="C157" t="str">
            <v xml:space="preserve">Цветной фонтан 1/20/1 </v>
          </cell>
          <cell r="D157" t="str">
            <v>Фонтаны</v>
          </cell>
          <cell r="E157">
            <v>1</v>
          </cell>
          <cell r="F157">
            <v>1500</v>
          </cell>
          <cell r="G157">
            <v>1050</v>
          </cell>
        </row>
        <row r="158">
          <cell r="B158" t="str">
            <v>Р3010-2</v>
          </cell>
          <cell r="C158" t="str">
            <v xml:space="preserve">Цветной фонтан 1/20/1 </v>
          </cell>
          <cell r="D158" t="str">
            <v>Фонтаны</v>
          </cell>
          <cell r="E158">
            <v>2</v>
          </cell>
          <cell r="F158">
            <v>3000</v>
          </cell>
          <cell r="G158">
            <v>2100</v>
          </cell>
        </row>
        <row r="159">
          <cell r="B159" t="str">
            <v>Р3011</v>
          </cell>
          <cell r="C159" t="str">
            <v xml:space="preserve">Золотой фонтан 1/20/1 </v>
          </cell>
          <cell r="D159" t="str">
            <v>Фонтаны</v>
          </cell>
          <cell r="E159">
            <v>1</v>
          </cell>
          <cell r="F159">
            <v>1500</v>
          </cell>
          <cell r="G159">
            <v>1050</v>
          </cell>
        </row>
        <row r="160">
          <cell r="B160" t="str">
            <v>Р3011-2</v>
          </cell>
          <cell r="C160" t="str">
            <v xml:space="preserve">Золотой фонтан 1/20/1 </v>
          </cell>
          <cell r="D160" t="str">
            <v>Фонтаны</v>
          </cell>
          <cell r="E160">
            <v>2</v>
          </cell>
          <cell r="F160">
            <v>3000</v>
          </cell>
          <cell r="G160">
            <v>2100</v>
          </cell>
        </row>
        <row r="161">
          <cell r="B161" t="str">
            <v>Р3012</v>
          </cell>
          <cell r="C161" t="str">
            <v xml:space="preserve">Серебрянный фонтан 1/20/1 </v>
          </cell>
          <cell r="D161" t="str">
            <v>Фонтаны</v>
          </cell>
          <cell r="E161">
            <v>1</v>
          </cell>
          <cell r="F161">
            <v>1500</v>
          </cell>
          <cell r="G161">
            <v>1050</v>
          </cell>
        </row>
        <row r="162">
          <cell r="B162" t="str">
            <v>Р3012-2</v>
          </cell>
          <cell r="C162" t="str">
            <v xml:space="preserve">Серебрянный фонтан 1/20/1 </v>
          </cell>
          <cell r="D162" t="str">
            <v>Фонтаны</v>
          </cell>
          <cell r="E162">
            <v>2</v>
          </cell>
          <cell r="F162">
            <v>3000</v>
          </cell>
          <cell r="G162">
            <v>2100</v>
          </cell>
        </row>
        <row r="163">
          <cell r="B163" t="str">
            <v>Р3014</v>
          </cell>
          <cell r="C163" t="str">
            <v xml:space="preserve">Алладин 1/12/1 </v>
          </cell>
          <cell r="D163" t="str">
            <v>Фонтаны</v>
          </cell>
          <cell r="E163">
            <v>1</v>
          </cell>
          <cell r="F163">
            <v>820</v>
          </cell>
          <cell r="G163">
            <v>574</v>
          </cell>
        </row>
        <row r="164">
          <cell r="B164" t="str">
            <v>Р3014-2</v>
          </cell>
          <cell r="C164" t="str">
            <v xml:space="preserve">Алладин 1/12/1 </v>
          </cell>
          <cell r="D164" t="str">
            <v>Фонтаны</v>
          </cell>
          <cell r="E164">
            <v>2</v>
          </cell>
          <cell r="F164">
            <v>1640</v>
          </cell>
          <cell r="G164">
            <v>1148</v>
          </cell>
        </row>
        <row r="165">
          <cell r="B165" t="str">
            <v>Р3016</v>
          </cell>
          <cell r="C165" t="str">
            <v xml:space="preserve">Король Лев 1/12/1 </v>
          </cell>
          <cell r="D165" t="str">
            <v>Фонтаны</v>
          </cell>
          <cell r="E165">
            <v>1</v>
          </cell>
          <cell r="F165">
            <v>820</v>
          </cell>
          <cell r="G165">
            <v>574</v>
          </cell>
        </row>
        <row r="166">
          <cell r="B166" t="str">
            <v>Р3016-2</v>
          </cell>
          <cell r="C166" t="str">
            <v xml:space="preserve">Король Лев 1/12/1 </v>
          </cell>
          <cell r="D166" t="str">
            <v>Фонтаны</v>
          </cell>
          <cell r="E166">
            <v>2</v>
          </cell>
          <cell r="F166">
            <v>1640</v>
          </cell>
          <cell r="G166">
            <v>1148</v>
          </cell>
        </row>
        <row r="167">
          <cell r="B167" t="str">
            <v>Р3019-6</v>
          </cell>
          <cell r="C167" t="str">
            <v>Серебрянный фонтан  16/6</v>
          </cell>
          <cell r="D167" t="str">
            <v>Фонтаны</v>
          </cell>
          <cell r="E167">
            <v>6</v>
          </cell>
          <cell r="F167">
            <v>2100</v>
          </cell>
          <cell r="G167">
            <v>1470</v>
          </cell>
        </row>
        <row r="168">
          <cell r="B168" t="str">
            <v>Р3020-6</v>
          </cell>
          <cell r="C168" t="str">
            <v>Золотой  фонтан  16/6</v>
          </cell>
          <cell r="D168" t="str">
            <v>Фонтаны</v>
          </cell>
          <cell r="E168">
            <v>6</v>
          </cell>
          <cell r="F168">
            <v>2100</v>
          </cell>
          <cell r="G168">
            <v>1470</v>
          </cell>
        </row>
        <row r="169">
          <cell r="B169" t="str">
            <v>Р3021-6</v>
          </cell>
          <cell r="C169" t="str">
            <v>Цветной    фонтан  16/6</v>
          </cell>
          <cell r="D169" t="str">
            <v>Фонтаны</v>
          </cell>
          <cell r="E169">
            <v>6</v>
          </cell>
          <cell r="F169">
            <v>2100</v>
          </cell>
          <cell r="G169">
            <v>1470</v>
          </cell>
        </row>
        <row r="170">
          <cell r="B170" t="str">
            <v>Р3025-10</v>
          </cell>
          <cell r="C170" t="str">
            <v>Праздничный  24/7</v>
          </cell>
          <cell r="D170" t="str">
            <v>Фонтаны</v>
          </cell>
          <cell r="E170">
            <v>10</v>
          </cell>
          <cell r="F170">
            <v>2800</v>
          </cell>
          <cell r="G170">
            <v>1959.9999999999998</v>
          </cell>
        </row>
        <row r="171">
          <cell r="B171" t="str">
            <v>Р3025-12</v>
          </cell>
          <cell r="C171" t="str">
            <v>Праздничный  24/8</v>
          </cell>
          <cell r="D171" t="str">
            <v>Фонтаны</v>
          </cell>
          <cell r="E171">
            <v>12</v>
          </cell>
          <cell r="F171">
            <v>3360</v>
          </cell>
          <cell r="G171">
            <v>2352</v>
          </cell>
        </row>
        <row r="172">
          <cell r="B172" t="str">
            <v>Р3025-4</v>
          </cell>
          <cell r="C172" t="str">
            <v>Праздничный  24/4</v>
          </cell>
          <cell r="D172" t="str">
            <v>Фонтаны</v>
          </cell>
          <cell r="E172">
            <v>4</v>
          </cell>
          <cell r="F172">
            <v>1120</v>
          </cell>
          <cell r="G172">
            <v>784</v>
          </cell>
        </row>
        <row r="173">
          <cell r="B173" t="str">
            <v>Р3025-6</v>
          </cell>
          <cell r="C173" t="str">
            <v>Праздничный  24/5</v>
          </cell>
          <cell r="D173" t="str">
            <v>Фонтаны</v>
          </cell>
          <cell r="E173">
            <v>6</v>
          </cell>
          <cell r="F173">
            <v>1680</v>
          </cell>
          <cell r="G173">
            <v>1176</v>
          </cell>
        </row>
        <row r="174">
          <cell r="B174" t="str">
            <v>Р3025-8</v>
          </cell>
          <cell r="C174" t="str">
            <v>Праздничный  24/6</v>
          </cell>
          <cell r="D174" t="str">
            <v>Фонтаны</v>
          </cell>
          <cell r="E174">
            <v>8</v>
          </cell>
          <cell r="F174">
            <v>2240</v>
          </cell>
          <cell r="G174">
            <v>1568</v>
          </cell>
        </row>
        <row r="175">
          <cell r="B175" t="str">
            <v>Р2026</v>
          </cell>
          <cell r="C175" t="str">
            <v>Волшебный дождь (1" х 5 залпов)   1/24/4</v>
          </cell>
          <cell r="D175" t="str">
            <v>Римские</v>
          </cell>
          <cell r="E175">
            <v>1</v>
          </cell>
          <cell r="F175">
            <v>800</v>
          </cell>
          <cell r="G175">
            <v>560</v>
          </cell>
        </row>
        <row r="176">
          <cell r="B176" t="str">
            <v>Р2027</v>
          </cell>
          <cell r="C176" t="str">
            <v>Морские брызги (1" х 5 залпов)   1/24/4</v>
          </cell>
          <cell r="D176" t="str">
            <v>Римские</v>
          </cell>
          <cell r="E176">
            <v>1</v>
          </cell>
          <cell r="F176">
            <v>800</v>
          </cell>
          <cell r="G176">
            <v>560</v>
          </cell>
        </row>
        <row r="177">
          <cell r="B177" t="str">
            <v>Р2028</v>
          </cell>
          <cell r="C177" t="str">
            <v>Алые паруса (1" х 8 залпов)   1/24/4</v>
          </cell>
          <cell r="D177" t="str">
            <v>Римские</v>
          </cell>
          <cell r="E177">
            <v>1</v>
          </cell>
          <cell r="F177">
            <v>1240</v>
          </cell>
          <cell r="G177">
            <v>868</v>
          </cell>
        </row>
        <row r="178">
          <cell r="B178" t="str">
            <v>Р2029</v>
          </cell>
          <cell r="C178" t="str">
            <v>Бриллиантовое небо (1" х 8 залпов)  1/24/4</v>
          </cell>
          <cell r="D178" t="str">
            <v>Римские</v>
          </cell>
          <cell r="E178">
            <v>1</v>
          </cell>
          <cell r="F178">
            <v>1240</v>
          </cell>
          <cell r="G178">
            <v>868</v>
          </cell>
        </row>
        <row r="179">
          <cell r="B179" t="str">
            <v>Р2030</v>
          </cell>
          <cell r="C179" t="str">
            <v>Кармен (1,25" х 8 залпов)  1/24/2</v>
          </cell>
          <cell r="D179" t="str">
            <v>Римские</v>
          </cell>
          <cell r="E179">
            <v>1</v>
          </cell>
          <cell r="F179">
            <v>820</v>
          </cell>
          <cell r="G179">
            <v>574</v>
          </cell>
        </row>
        <row r="180">
          <cell r="B180" t="str">
            <v>Р2031</v>
          </cell>
          <cell r="C180" t="str">
            <v>Самоцветы (1,25" х 8 залпов)   1/24/2</v>
          </cell>
          <cell r="D180" t="str">
            <v>Римские</v>
          </cell>
          <cell r="E180">
            <v>1</v>
          </cell>
          <cell r="F180">
            <v>820</v>
          </cell>
          <cell r="G180">
            <v>574</v>
          </cell>
        </row>
        <row r="181">
          <cell r="B181" t="str">
            <v>Р2032</v>
          </cell>
          <cell r="C181" t="str">
            <v>Горный хрусталь (1,25" х 8 залпов)  1/24/2</v>
          </cell>
          <cell r="D181" t="str">
            <v>Римские</v>
          </cell>
          <cell r="E181">
            <v>1</v>
          </cell>
          <cell r="F181">
            <v>820</v>
          </cell>
          <cell r="G181">
            <v>574</v>
          </cell>
        </row>
        <row r="182">
          <cell r="B182" t="str">
            <v>Р2033</v>
          </cell>
          <cell r="C182" t="str">
            <v>Жемчужный блеск (1,25" х 8 залпов)  1/24/2</v>
          </cell>
          <cell r="D182" t="str">
            <v>Римские</v>
          </cell>
          <cell r="E182">
            <v>1</v>
          </cell>
          <cell r="F182">
            <v>820</v>
          </cell>
          <cell r="G182">
            <v>574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алюты"/>
      <sheetName val="фонтаны"/>
      <sheetName val="римские"/>
      <sheetName val="Прайс"/>
      <sheetName val="Розница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арт</v>
          </cell>
          <cell r="B1" t="str">
            <v>цена</v>
          </cell>
        </row>
        <row r="2">
          <cell r="A2" t="str">
            <v>LDC301</v>
          </cell>
          <cell r="B2">
            <v>15650</v>
          </cell>
        </row>
        <row r="3">
          <cell r="A3" t="str">
            <v>LDC302</v>
          </cell>
          <cell r="B3">
            <v>15650</v>
          </cell>
        </row>
        <row r="4">
          <cell r="A4" t="str">
            <v>LDC303</v>
          </cell>
          <cell r="B4">
            <v>15650</v>
          </cell>
        </row>
        <row r="5">
          <cell r="A5" t="str">
            <v>LDC304</v>
          </cell>
          <cell r="B5">
            <v>15650</v>
          </cell>
        </row>
        <row r="6">
          <cell r="A6" t="str">
            <v>LDC305</v>
          </cell>
          <cell r="B6">
            <v>15650</v>
          </cell>
        </row>
        <row r="7">
          <cell r="A7" t="str">
            <v>LDC307</v>
          </cell>
          <cell r="B7">
            <v>15650</v>
          </cell>
        </row>
        <row r="8">
          <cell r="A8" t="str">
            <v>LDC308</v>
          </cell>
          <cell r="B8">
            <v>15650</v>
          </cell>
        </row>
        <row r="9">
          <cell r="A9" t="str">
            <v>LDC309</v>
          </cell>
          <cell r="B9">
            <v>21800</v>
          </cell>
        </row>
        <row r="10">
          <cell r="A10" t="str">
            <v>LDC310</v>
          </cell>
          <cell r="B10">
            <v>15650</v>
          </cell>
        </row>
        <row r="11">
          <cell r="A11" t="str">
            <v>LDC311</v>
          </cell>
          <cell r="B11">
            <v>15650</v>
          </cell>
        </row>
        <row r="12">
          <cell r="A12" t="str">
            <v>LDC312</v>
          </cell>
          <cell r="B12">
            <v>15650</v>
          </cell>
        </row>
        <row r="13">
          <cell r="A13" t="str">
            <v>LDC313</v>
          </cell>
          <cell r="B13">
            <v>15650</v>
          </cell>
        </row>
        <row r="14">
          <cell r="A14" t="str">
            <v>LDC314</v>
          </cell>
          <cell r="B14">
            <v>15650</v>
          </cell>
        </row>
        <row r="15">
          <cell r="A15" t="str">
            <v>LDC404</v>
          </cell>
          <cell r="B15">
            <v>24000</v>
          </cell>
        </row>
        <row r="16">
          <cell r="A16" t="str">
            <v>LDC405</v>
          </cell>
          <cell r="B16">
            <v>16700</v>
          </cell>
        </row>
        <row r="17">
          <cell r="A17" t="str">
            <v>LDC406</v>
          </cell>
          <cell r="B17">
            <v>16500</v>
          </cell>
        </row>
        <row r="18">
          <cell r="A18" t="str">
            <v>LDC407</v>
          </cell>
          <cell r="B18">
            <v>29650</v>
          </cell>
        </row>
        <row r="19">
          <cell r="A19" t="str">
            <v>LDC408</v>
          </cell>
          <cell r="B19">
            <v>7500</v>
          </cell>
        </row>
        <row r="20">
          <cell r="A20" t="str">
            <v>LDC409</v>
          </cell>
          <cell r="B20">
            <v>15500</v>
          </cell>
        </row>
        <row r="21">
          <cell r="A21" t="str">
            <v>LDC501н</v>
          </cell>
          <cell r="B21">
            <v>18000</v>
          </cell>
        </row>
        <row r="22">
          <cell r="A22" t="str">
            <v>LDC502</v>
          </cell>
          <cell r="B22">
            <v>23000</v>
          </cell>
        </row>
        <row r="23">
          <cell r="A23" t="str">
            <v>LDC503н</v>
          </cell>
          <cell r="B23">
            <v>23000</v>
          </cell>
        </row>
        <row r="24">
          <cell r="A24" t="str">
            <v>LDC504</v>
          </cell>
          <cell r="B24">
            <v>16000</v>
          </cell>
        </row>
        <row r="25">
          <cell r="A25" t="str">
            <v>LDC505</v>
          </cell>
          <cell r="B25">
            <v>23000</v>
          </cell>
        </row>
        <row r="26">
          <cell r="A26" t="str">
            <v>LDC506</v>
          </cell>
          <cell r="B26">
            <v>23500</v>
          </cell>
        </row>
        <row r="27">
          <cell r="A27" t="str">
            <v>LDC507</v>
          </cell>
          <cell r="B27">
            <v>14500</v>
          </cell>
        </row>
        <row r="28">
          <cell r="A28" t="str">
            <v>LDC508</v>
          </cell>
          <cell r="B28">
            <v>14500</v>
          </cell>
        </row>
        <row r="29">
          <cell r="A29" t="str">
            <v>LDC601</v>
          </cell>
          <cell r="B29">
            <v>31000</v>
          </cell>
        </row>
        <row r="30">
          <cell r="A30" t="str">
            <v>Р7021</v>
          </cell>
          <cell r="B30">
            <v>1230</v>
          </cell>
        </row>
        <row r="31">
          <cell r="A31" t="str">
            <v>Р7022</v>
          </cell>
          <cell r="B31">
            <v>1780</v>
          </cell>
        </row>
        <row r="32">
          <cell r="A32" t="str">
            <v>Р7023</v>
          </cell>
          <cell r="B32">
            <v>2420</v>
          </cell>
        </row>
        <row r="33">
          <cell r="A33" t="str">
            <v>Р7024</v>
          </cell>
          <cell r="B33">
            <v>5250</v>
          </cell>
        </row>
        <row r="34">
          <cell r="A34" t="str">
            <v>Р7025</v>
          </cell>
          <cell r="B34">
            <v>7800</v>
          </cell>
        </row>
        <row r="35">
          <cell r="A35" t="str">
            <v>Р7030</v>
          </cell>
          <cell r="B35">
            <v>2330</v>
          </cell>
        </row>
        <row r="36">
          <cell r="A36" t="str">
            <v>Р7031</v>
          </cell>
          <cell r="B36">
            <v>600</v>
          </cell>
        </row>
        <row r="37">
          <cell r="A37" t="str">
            <v>Р7032</v>
          </cell>
          <cell r="B37">
            <v>960</v>
          </cell>
        </row>
        <row r="38">
          <cell r="A38" t="str">
            <v>Р7033</v>
          </cell>
          <cell r="B38">
            <v>1125</v>
          </cell>
        </row>
        <row r="39">
          <cell r="A39" t="str">
            <v>Р7034</v>
          </cell>
          <cell r="B39">
            <v>810</v>
          </cell>
        </row>
        <row r="40">
          <cell r="A40" t="str">
            <v>Р7035</v>
          </cell>
          <cell r="B40">
            <v>6700</v>
          </cell>
        </row>
        <row r="41">
          <cell r="A41" t="str">
            <v>Р7036</v>
          </cell>
          <cell r="B41">
            <v>1560</v>
          </cell>
        </row>
        <row r="42">
          <cell r="A42" t="str">
            <v>Р7037</v>
          </cell>
          <cell r="B42">
            <v>145</v>
          </cell>
        </row>
        <row r="43">
          <cell r="A43" t="str">
            <v>Р7038</v>
          </cell>
          <cell r="B43">
            <v>1150</v>
          </cell>
        </row>
        <row r="44">
          <cell r="A44" t="str">
            <v>Р7039</v>
          </cell>
          <cell r="B44">
            <v>600</v>
          </cell>
        </row>
        <row r="45">
          <cell r="A45" t="str">
            <v>Р7058</v>
          </cell>
          <cell r="B45">
            <v>9250</v>
          </cell>
        </row>
        <row r="46">
          <cell r="A46" t="str">
            <v>Р7060</v>
          </cell>
          <cell r="B46">
            <v>1200</v>
          </cell>
        </row>
        <row r="47">
          <cell r="A47" t="str">
            <v>Р7061</v>
          </cell>
          <cell r="B47">
            <v>1200</v>
          </cell>
        </row>
        <row r="48">
          <cell r="A48" t="str">
            <v>Р7062</v>
          </cell>
          <cell r="B48">
            <v>1200</v>
          </cell>
        </row>
        <row r="49">
          <cell r="A49" t="str">
            <v>Р7063</v>
          </cell>
          <cell r="B49">
            <v>1350</v>
          </cell>
        </row>
        <row r="50">
          <cell r="A50" t="str">
            <v>Р7064</v>
          </cell>
          <cell r="B50">
            <v>1560</v>
          </cell>
        </row>
        <row r="51">
          <cell r="A51" t="str">
            <v>Р7065</v>
          </cell>
          <cell r="B51">
            <v>1900</v>
          </cell>
        </row>
        <row r="52">
          <cell r="A52" t="str">
            <v>Р7066</v>
          </cell>
          <cell r="B52">
            <v>1900</v>
          </cell>
        </row>
        <row r="53">
          <cell r="A53" t="str">
            <v>Р7067</v>
          </cell>
          <cell r="B53">
            <v>1900</v>
          </cell>
        </row>
        <row r="54">
          <cell r="A54" t="str">
            <v>Р7068</v>
          </cell>
          <cell r="B54">
            <v>1900</v>
          </cell>
        </row>
        <row r="55">
          <cell r="A55" t="str">
            <v>Р7069</v>
          </cell>
          <cell r="B55">
            <v>1900</v>
          </cell>
        </row>
        <row r="56">
          <cell r="A56" t="str">
            <v>Р7070</v>
          </cell>
          <cell r="B56">
            <v>2750</v>
          </cell>
        </row>
        <row r="57">
          <cell r="A57" t="str">
            <v>Р7071</v>
          </cell>
          <cell r="B57">
            <v>3000</v>
          </cell>
        </row>
        <row r="58">
          <cell r="A58" t="str">
            <v>Р7072</v>
          </cell>
          <cell r="B58">
            <v>2750</v>
          </cell>
        </row>
        <row r="59">
          <cell r="A59" t="str">
            <v>Р7073</v>
          </cell>
          <cell r="B59">
            <v>2750</v>
          </cell>
        </row>
        <row r="60">
          <cell r="A60" t="str">
            <v>Р7074</v>
          </cell>
          <cell r="B60">
            <v>2750</v>
          </cell>
        </row>
        <row r="61">
          <cell r="A61" t="str">
            <v>Р7075</v>
          </cell>
          <cell r="B61">
            <v>2750</v>
          </cell>
        </row>
        <row r="62">
          <cell r="A62" t="str">
            <v>Р7076</v>
          </cell>
          <cell r="B62">
            <v>2750</v>
          </cell>
        </row>
        <row r="63">
          <cell r="A63" t="str">
            <v>Р7077</v>
          </cell>
          <cell r="B63">
            <v>2850</v>
          </cell>
        </row>
        <row r="64">
          <cell r="A64" t="str">
            <v>Р7078</v>
          </cell>
          <cell r="B64">
            <v>2750</v>
          </cell>
        </row>
        <row r="65">
          <cell r="A65" t="str">
            <v>Р7079</v>
          </cell>
          <cell r="B65">
            <v>2750</v>
          </cell>
        </row>
        <row r="66">
          <cell r="A66" t="str">
            <v>Р7080</v>
          </cell>
          <cell r="B66">
            <v>2750</v>
          </cell>
        </row>
        <row r="67">
          <cell r="A67" t="str">
            <v>Р7081</v>
          </cell>
          <cell r="B67">
            <v>2750</v>
          </cell>
        </row>
        <row r="68">
          <cell r="A68" t="str">
            <v>Р7082</v>
          </cell>
          <cell r="B68">
            <v>2750</v>
          </cell>
        </row>
        <row r="69">
          <cell r="A69" t="str">
            <v>Р7083</v>
          </cell>
          <cell r="B69">
            <v>2750</v>
          </cell>
        </row>
        <row r="70">
          <cell r="A70" t="str">
            <v>Р7084</v>
          </cell>
          <cell r="B70">
            <v>2750</v>
          </cell>
        </row>
        <row r="71">
          <cell r="A71" t="str">
            <v>Р7085</v>
          </cell>
          <cell r="B71">
            <v>2750</v>
          </cell>
        </row>
        <row r="72">
          <cell r="A72" t="str">
            <v>Р7086</v>
          </cell>
          <cell r="B72">
            <v>2750</v>
          </cell>
        </row>
        <row r="73">
          <cell r="A73" t="str">
            <v>Р7087</v>
          </cell>
          <cell r="B73">
            <v>2750</v>
          </cell>
        </row>
        <row r="74">
          <cell r="A74" t="str">
            <v>Р7088</v>
          </cell>
          <cell r="B74">
            <v>2750</v>
          </cell>
        </row>
        <row r="75">
          <cell r="A75" t="str">
            <v>Р7089</v>
          </cell>
          <cell r="B75">
            <v>2750</v>
          </cell>
        </row>
        <row r="76">
          <cell r="A76" t="str">
            <v>Р7090</v>
          </cell>
          <cell r="B76">
            <v>2750</v>
          </cell>
        </row>
        <row r="77">
          <cell r="A77" t="str">
            <v>Р7091</v>
          </cell>
          <cell r="B77">
            <v>2200</v>
          </cell>
        </row>
        <row r="78">
          <cell r="A78" t="str">
            <v>Р7091н</v>
          </cell>
          <cell r="B78">
            <v>2750</v>
          </cell>
        </row>
        <row r="79">
          <cell r="A79" t="str">
            <v>Р7100</v>
          </cell>
          <cell r="B79">
            <v>5800</v>
          </cell>
        </row>
        <row r="80">
          <cell r="A80" t="str">
            <v>Р7101</v>
          </cell>
          <cell r="B80">
            <v>6000</v>
          </cell>
        </row>
        <row r="81">
          <cell r="A81" t="str">
            <v>Р7102</v>
          </cell>
          <cell r="B81">
            <v>8100</v>
          </cell>
        </row>
        <row r="82">
          <cell r="A82" t="str">
            <v>Р7103</v>
          </cell>
          <cell r="B82">
            <v>10000</v>
          </cell>
        </row>
        <row r="83">
          <cell r="A83" t="str">
            <v>Р7104</v>
          </cell>
          <cell r="B83">
            <v>10000</v>
          </cell>
        </row>
        <row r="84">
          <cell r="A84" t="str">
            <v>Р7105</v>
          </cell>
          <cell r="B84">
            <v>10000</v>
          </cell>
        </row>
        <row r="85">
          <cell r="A85" t="str">
            <v>Р7106</v>
          </cell>
          <cell r="B85">
            <v>7500</v>
          </cell>
        </row>
        <row r="86">
          <cell r="A86" t="str">
            <v>Р7107</v>
          </cell>
          <cell r="B86">
            <v>10000</v>
          </cell>
        </row>
        <row r="87">
          <cell r="A87" t="str">
            <v>Р7201</v>
          </cell>
          <cell r="B87">
            <v>910</v>
          </cell>
        </row>
        <row r="88">
          <cell r="A88" t="str">
            <v>Р7659</v>
          </cell>
          <cell r="B88">
            <v>1510</v>
          </cell>
        </row>
        <row r="89">
          <cell r="A89" t="str">
            <v>Р7660</v>
          </cell>
          <cell r="B89">
            <v>2500</v>
          </cell>
        </row>
        <row r="90">
          <cell r="A90" t="str">
            <v>Р7661</v>
          </cell>
          <cell r="B90">
            <v>2500</v>
          </cell>
        </row>
        <row r="91">
          <cell r="A91" t="str">
            <v>Р7662</v>
          </cell>
          <cell r="B91">
            <v>2500</v>
          </cell>
        </row>
        <row r="92">
          <cell r="A92" t="str">
            <v>Р7663</v>
          </cell>
          <cell r="B92">
            <v>1950</v>
          </cell>
        </row>
        <row r="93">
          <cell r="A93" t="str">
            <v>Р7664</v>
          </cell>
          <cell r="B93">
            <v>3750</v>
          </cell>
        </row>
        <row r="94">
          <cell r="A94" t="str">
            <v>Р7665</v>
          </cell>
          <cell r="B94">
            <v>3750</v>
          </cell>
        </row>
        <row r="95">
          <cell r="A95" t="str">
            <v>Р7666</v>
          </cell>
          <cell r="B95">
            <v>3750</v>
          </cell>
        </row>
        <row r="96">
          <cell r="A96" t="str">
            <v>Р7667</v>
          </cell>
          <cell r="B96">
            <v>3750</v>
          </cell>
        </row>
        <row r="97">
          <cell r="A97" t="str">
            <v>Р7668</v>
          </cell>
          <cell r="B97">
            <v>3750</v>
          </cell>
        </row>
        <row r="98">
          <cell r="A98" t="str">
            <v>Р7669</v>
          </cell>
          <cell r="B98">
            <v>6000</v>
          </cell>
        </row>
        <row r="99">
          <cell r="A99" t="str">
            <v>Р7670</v>
          </cell>
          <cell r="B99">
            <v>6000</v>
          </cell>
        </row>
        <row r="100">
          <cell r="A100" t="str">
            <v>Р7671</v>
          </cell>
          <cell r="B100">
            <v>3750</v>
          </cell>
        </row>
        <row r="101">
          <cell r="A101" t="str">
            <v>Р7674</v>
          </cell>
          <cell r="B101">
            <v>3750</v>
          </cell>
        </row>
        <row r="102">
          <cell r="A102" t="str">
            <v>Р7675</v>
          </cell>
          <cell r="B102">
            <v>3750</v>
          </cell>
        </row>
        <row r="103">
          <cell r="A103" t="str">
            <v>Р7678</v>
          </cell>
          <cell r="B103">
            <v>3750</v>
          </cell>
        </row>
        <row r="104">
          <cell r="A104" t="str">
            <v>Р8004</v>
          </cell>
          <cell r="B104">
            <v>1000</v>
          </cell>
        </row>
        <row r="105">
          <cell r="A105" t="str">
            <v>Р8005</v>
          </cell>
          <cell r="B105">
            <v>940</v>
          </cell>
        </row>
        <row r="106">
          <cell r="A106" t="str">
            <v>Р8006</v>
          </cell>
          <cell r="B106">
            <v>1000</v>
          </cell>
        </row>
        <row r="107">
          <cell r="A107" t="str">
            <v>Р8007</v>
          </cell>
          <cell r="B107">
            <v>800</v>
          </cell>
        </row>
        <row r="108">
          <cell r="A108" t="str">
            <v>Р8007</v>
          </cell>
          <cell r="B108">
            <v>1000</v>
          </cell>
        </row>
        <row r="109">
          <cell r="A109" t="str">
            <v>Р8008</v>
          </cell>
          <cell r="B109">
            <v>500</v>
          </cell>
        </row>
        <row r="110">
          <cell r="A110" t="str">
            <v>Р8009</v>
          </cell>
          <cell r="B110">
            <v>800</v>
          </cell>
        </row>
        <row r="111">
          <cell r="A111" t="str">
            <v>Р8010</v>
          </cell>
          <cell r="B111">
            <v>1100</v>
          </cell>
        </row>
        <row r="112">
          <cell r="A112" t="str">
            <v>Р8074</v>
          </cell>
          <cell r="B112">
            <v>2100</v>
          </cell>
        </row>
        <row r="113">
          <cell r="A113" t="str">
            <v>Р8075</v>
          </cell>
          <cell r="B113">
            <v>2250</v>
          </cell>
        </row>
        <row r="114">
          <cell r="A114" t="str">
            <v>Р8076</v>
          </cell>
          <cell r="B114">
            <v>2250</v>
          </cell>
        </row>
        <row r="115">
          <cell r="A115" t="str">
            <v>Р8077</v>
          </cell>
          <cell r="B115">
            <v>2250</v>
          </cell>
        </row>
        <row r="116">
          <cell r="A116" t="str">
            <v>Р8078</v>
          </cell>
          <cell r="B116">
            <v>3750</v>
          </cell>
        </row>
        <row r="117">
          <cell r="A117" t="str">
            <v>Р8079</v>
          </cell>
          <cell r="B117">
            <v>3750</v>
          </cell>
        </row>
        <row r="118">
          <cell r="A118" t="str">
            <v>Р8080</v>
          </cell>
          <cell r="B118">
            <v>5500</v>
          </cell>
        </row>
        <row r="119">
          <cell r="A119" t="str">
            <v>Р8081</v>
          </cell>
          <cell r="B119">
            <v>5500</v>
          </cell>
        </row>
        <row r="120">
          <cell r="A120" t="str">
            <v>Р8082</v>
          </cell>
          <cell r="B120">
            <v>5500</v>
          </cell>
        </row>
        <row r="121">
          <cell r="A121" t="str">
            <v>Р8083</v>
          </cell>
          <cell r="B121">
            <v>5500</v>
          </cell>
        </row>
        <row r="122">
          <cell r="A122" t="str">
            <v>Р8084</v>
          </cell>
          <cell r="B122">
            <v>5500</v>
          </cell>
        </row>
        <row r="123">
          <cell r="A123" t="str">
            <v>Р8085</v>
          </cell>
          <cell r="B123">
            <v>5500</v>
          </cell>
        </row>
        <row r="124">
          <cell r="A124" t="str">
            <v>Р8087</v>
          </cell>
          <cell r="B124">
            <v>5500</v>
          </cell>
        </row>
        <row r="125">
          <cell r="A125" t="str">
            <v>Р8088</v>
          </cell>
          <cell r="B125">
            <v>5500</v>
          </cell>
        </row>
        <row r="126">
          <cell r="A126" t="str">
            <v>Р8089</v>
          </cell>
          <cell r="B126">
            <v>5500</v>
          </cell>
        </row>
        <row r="127">
          <cell r="A127" t="str">
            <v>Р8101</v>
          </cell>
          <cell r="B127">
            <v>1500</v>
          </cell>
        </row>
        <row r="128">
          <cell r="A128" t="str">
            <v>Р8102</v>
          </cell>
          <cell r="B128">
            <v>1500</v>
          </cell>
        </row>
        <row r="129">
          <cell r="A129" t="str">
            <v>Р8103</v>
          </cell>
          <cell r="B129">
            <v>1580</v>
          </cell>
        </row>
        <row r="130">
          <cell r="A130" t="str">
            <v>Р8104</v>
          </cell>
          <cell r="B130">
            <v>1900</v>
          </cell>
        </row>
        <row r="131">
          <cell r="A131" t="str">
            <v>Р8105</v>
          </cell>
          <cell r="B131">
            <v>360</v>
          </cell>
        </row>
        <row r="132">
          <cell r="A132" t="str">
            <v>Р8106</v>
          </cell>
          <cell r="B132">
            <v>360</v>
          </cell>
        </row>
        <row r="133">
          <cell r="A133" t="str">
            <v>Р8107</v>
          </cell>
          <cell r="B133">
            <v>280</v>
          </cell>
        </row>
        <row r="134">
          <cell r="A134" t="str">
            <v>Р8108</v>
          </cell>
          <cell r="B134">
            <v>280</v>
          </cell>
        </row>
        <row r="135">
          <cell r="A135" t="str">
            <v>Р8109</v>
          </cell>
          <cell r="B135">
            <v>440</v>
          </cell>
        </row>
        <row r="136">
          <cell r="A136" t="str">
            <v>Р8110</v>
          </cell>
          <cell r="B136">
            <v>440</v>
          </cell>
        </row>
        <row r="137">
          <cell r="A137" t="str">
            <v>Р8111</v>
          </cell>
          <cell r="B137">
            <v>1000</v>
          </cell>
        </row>
        <row r="138">
          <cell r="A138" t="str">
            <v>Р8112</v>
          </cell>
          <cell r="B138">
            <v>820</v>
          </cell>
        </row>
        <row r="139">
          <cell r="A139" t="str">
            <v>Р8113</v>
          </cell>
          <cell r="B139">
            <v>820</v>
          </cell>
        </row>
        <row r="140">
          <cell r="A140" t="str">
            <v>Р8114</v>
          </cell>
          <cell r="B140">
            <v>1650</v>
          </cell>
        </row>
        <row r="141">
          <cell r="A141" t="str">
            <v>Р8204</v>
          </cell>
          <cell r="B141">
            <v>1900</v>
          </cell>
        </row>
        <row r="142">
          <cell r="A142" t="str">
            <v>Р8205</v>
          </cell>
          <cell r="B142">
            <v>1900</v>
          </cell>
        </row>
        <row r="143">
          <cell r="A143" t="str">
            <v>Р8206</v>
          </cell>
          <cell r="B143">
            <v>1900</v>
          </cell>
        </row>
        <row r="144">
          <cell r="A144" t="str">
            <v>Р8207</v>
          </cell>
          <cell r="B144">
            <v>1650</v>
          </cell>
        </row>
        <row r="145">
          <cell r="A145" t="str">
            <v>Р9078</v>
          </cell>
          <cell r="B145">
            <v>2750</v>
          </cell>
        </row>
        <row r="146">
          <cell r="A146" t="str">
            <v>Р9080</v>
          </cell>
          <cell r="B146">
            <v>3060</v>
          </cell>
        </row>
        <row r="147">
          <cell r="A147" t="str">
            <v>Р9081</v>
          </cell>
          <cell r="B147">
            <v>3060</v>
          </cell>
        </row>
        <row r="148">
          <cell r="A148" t="str">
            <v>Р9082</v>
          </cell>
          <cell r="B148">
            <v>3150</v>
          </cell>
        </row>
        <row r="149">
          <cell r="A149" t="str">
            <v>Р9083</v>
          </cell>
          <cell r="B149">
            <v>5000</v>
          </cell>
        </row>
        <row r="150">
          <cell r="A150" t="str">
            <v>Р9084</v>
          </cell>
          <cell r="B150">
            <v>5000</v>
          </cell>
        </row>
        <row r="151">
          <cell r="A151" t="str">
            <v>Р9085</v>
          </cell>
          <cell r="B151">
            <v>7400</v>
          </cell>
        </row>
        <row r="152">
          <cell r="A152" t="str">
            <v>Р9086</v>
          </cell>
          <cell r="B152">
            <v>7400</v>
          </cell>
        </row>
        <row r="153">
          <cell r="A153" t="str">
            <v>Р9087</v>
          </cell>
          <cell r="B153">
            <v>10250</v>
          </cell>
        </row>
        <row r="154">
          <cell r="A154" t="str">
            <v>Р9091</v>
          </cell>
          <cell r="B154">
            <v>7400</v>
          </cell>
        </row>
        <row r="155">
          <cell r="A155" t="str">
            <v>Р9096</v>
          </cell>
          <cell r="B155">
            <v>7400</v>
          </cell>
        </row>
        <row r="156">
          <cell r="A156" t="str">
            <v>Р9097</v>
          </cell>
          <cell r="B156">
            <v>7400</v>
          </cell>
        </row>
        <row r="157">
          <cell r="A157" t="str">
            <v>Р9098</v>
          </cell>
          <cell r="B157">
            <v>7400</v>
          </cell>
        </row>
        <row r="158">
          <cell r="A158" t="str">
            <v>Р9099</v>
          </cell>
          <cell r="B158">
            <v>7400</v>
          </cell>
        </row>
        <row r="159">
          <cell r="A159" t="str">
            <v>Р9100</v>
          </cell>
          <cell r="B159">
            <v>7400</v>
          </cell>
        </row>
        <row r="160">
          <cell r="A160" t="str">
            <v>Р9101</v>
          </cell>
          <cell r="B160">
            <v>7400</v>
          </cell>
        </row>
        <row r="161">
          <cell r="A161" t="str">
            <v>Р9102</v>
          </cell>
          <cell r="B161">
            <v>7400</v>
          </cell>
        </row>
        <row r="162">
          <cell r="A162" t="str">
            <v>С9007</v>
          </cell>
          <cell r="B162">
            <v>7500</v>
          </cell>
        </row>
        <row r="163">
          <cell r="A163" t="str">
            <v>С9008</v>
          </cell>
          <cell r="B163">
            <v>7500</v>
          </cell>
        </row>
        <row r="164">
          <cell r="A164" t="str">
            <v>С9009</v>
          </cell>
          <cell r="B164">
            <v>9600</v>
          </cell>
        </row>
        <row r="165">
          <cell r="A165" t="str">
            <v>С9010</v>
          </cell>
          <cell r="B165">
            <v>12300</v>
          </cell>
        </row>
        <row r="166">
          <cell r="A166" t="str">
            <v>С9011</v>
          </cell>
          <cell r="B166">
            <v>12300</v>
          </cell>
        </row>
        <row r="167">
          <cell r="A167" t="str">
            <v>С9012</v>
          </cell>
          <cell r="B167">
            <v>15000</v>
          </cell>
        </row>
        <row r="168">
          <cell r="A168" t="str">
            <v>С9013</v>
          </cell>
          <cell r="B168">
            <v>20000</v>
          </cell>
        </row>
        <row r="169">
          <cell r="A169" t="str">
            <v>С9014</v>
          </cell>
          <cell r="B169">
            <v>20000</v>
          </cell>
        </row>
        <row r="170">
          <cell r="A170" t="str">
            <v>LDC306н</v>
          </cell>
          <cell r="B170">
            <v>8250</v>
          </cell>
        </row>
        <row r="171">
          <cell r="A171" t="str">
            <v>Р7040</v>
          </cell>
          <cell r="B171">
            <v>2100</v>
          </cell>
        </row>
        <row r="172">
          <cell r="A172" t="str">
            <v>Р7041</v>
          </cell>
          <cell r="B172">
            <v>5800</v>
          </cell>
        </row>
        <row r="173">
          <cell r="A173" t="str">
            <v>Р7042</v>
          </cell>
          <cell r="B173">
            <v>1440</v>
          </cell>
        </row>
        <row r="174">
          <cell r="A174" t="str">
            <v>Р7043</v>
          </cell>
          <cell r="B174">
            <v>1790</v>
          </cell>
        </row>
        <row r="175">
          <cell r="A175" t="str">
            <v>Р7044</v>
          </cell>
          <cell r="B175">
            <v>2150</v>
          </cell>
        </row>
        <row r="176">
          <cell r="A176" t="str">
            <v>Р7045</v>
          </cell>
          <cell r="B176">
            <v>4380</v>
          </cell>
        </row>
        <row r="177">
          <cell r="A177" t="str">
            <v>Р7046</v>
          </cell>
          <cell r="B177">
            <v>8750</v>
          </cell>
        </row>
        <row r="178">
          <cell r="A178" t="str">
            <v>Р7047</v>
          </cell>
          <cell r="B178">
            <v>2880</v>
          </cell>
        </row>
        <row r="179">
          <cell r="A179" t="str">
            <v>Р7048</v>
          </cell>
          <cell r="B179">
            <v>4310</v>
          </cell>
        </row>
        <row r="180">
          <cell r="A180" t="str">
            <v>Р7049</v>
          </cell>
          <cell r="B180">
            <v>13150</v>
          </cell>
        </row>
        <row r="181">
          <cell r="A181" t="str">
            <v>Р7050</v>
          </cell>
          <cell r="B181">
            <v>3310</v>
          </cell>
        </row>
        <row r="182">
          <cell r="A182" t="str">
            <v>Р7051</v>
          </cell>
          <cell r="B182">
            <v>6500</v>
          </cell>
        </row>
        <row r="183">
          <cell r="A183" t="str">
            <v>Р7052</v>
          </cell>
          <cell r="B183">
            <v>12950</v>
          </cell>
        </row>
        <row r="184">
          <cell r="A184" t="str">
            <v>Р7053</v>
          </cell>
          <cell r="B184">
            <v>2300</v>
          </cell>
        </row>
        <row r="185">
          <cell r="A185" t="str">
            <v>Р7054</v>
          </cell>
          <cell r="B185">
            <v>2300</v>
          </cell>
        </row>
        <row r="186">
          <cell r="A186" t="str">
            <v>Р7055</v>
          </cell>
          <cell r="B186">
            <v>2300</v>
          </cell>
        </row>
        <row r="187">
          <cell r="A187" t="str">
            <v>Р7056</v>
          </cell>
          <cell r="B187">
            <v>4900</v>
          </cell>
        </row>
        <row r="188">
          <cell r="A188" t="str">
            <v>Р7057</v>
          </cell>
          <cell r="B188">
            <v>6630</v>
          </cell>
        </row>
        <row r="189">
          <cell r="A189" t="str">
            <v>Р7059</v>
          </cell>
          <cell r="B189">
            <v>13500</v>
          </cell>
        </row>
        <row r="190">
          <cell r="A190" t="str">
            <v>Р7108</v>
          </cell>
          <cell r="B190">
            <v>13500</v>
          </cell>
        </row>
        <row r="191">
          <cell r="A191" t="str">
            <v>Р7658</v>
          </cell>
          <cell r="B191">
            <v>1450</v>
          </cell>
        </row>
        <row r="192">
          <cell r="A192" t="str">
            <v>Р9077</v>
          </cell>
          <cell r="B192">
            <v>2820</v>
          </cell>
        </row>
        <row r="193">
          <cell r="A193" t="str">
            <v>Р9079</v>
          </cell>
          <cell r="B193">
            <v>2100</v>
          </cell>
        </row>
        <row r="194">
          <cell r="A194" t="str">
            <v>Р9088</v>
          </cell>
          <cell r="B194">
            <v>8000</v>
          </cell>
        </row>
        <row r="195">
          <cell r="A195" t="str">
            <v>Р9089</v>
          </cell>
          <cell r="B195">
            <v>8000</v>
          </cell>
        </row>
        <row r="196">
          <cell r="A196" t="str">
            <v>Р7002</v>
          </cell>
          <cell r="B196">
            <v>1100</v>
          </cell>
        </row>
        <row r="197">
          <cell r="A197" t="str">
            <v>Р7002Н</v>
          </cell>
          <cell r="B197">
            <v>1100</v>
          </cell>
        </row>
        <row r="198">
          <cell r="A198" t="str">
            <v>Р7002Нов</v>
          </cell>
          <cell r="B198">
            <v>1100</v>
          </cell>
        </row>
        <row r="199">
          <cell r="A199" t="str">
            <v>Р7003</v>
          </cell>
          <cell r="B199">
            <v>3400</v>
          </cell>
        </row>
        <row r="200">
          <cell r="A200" t="str">
            <v>Р7004</v>
          </cell>
          <cell r="B200">
            <v>2000</v>
          </cell>
        </row>
        <row r="201">
          <cell r="A201" t="str">
            <v>Р7005</v>
          </cell>
          <cell r="B201">
            <v>2000</v>
          </cell>
        </row>
        <row r="202">
          <cell r="A202" t="str">
            <v>Р7006</v>
          </cell>
          <cell r="B202">
            <v>2000</v>
          </cell>
        </row>
        <row r="203">
          <cell r="A203" t="str">
            <v>P9088</v>
          </cell>
          <cell r="B203">
            <v>8000</v>
          </cell>
        </row>
        <row r="204">
          <cell r="A204" t="str">
            <v>P9089</v>
          </cell>
          <cell r="B204">
            <v>8000</v>
          </cell>
        </row>
        <row r="205">
          <cell r="A205" t="str">
            <v>LDC508</v>
          </cell>
          <cell r="B205">
            <v>14500</v>
          </cell>
        </row>
        <row r="206">
          <cell r="A206" t="str">
            <v>LDC507</v>
          </cell>
          <cell r="B206">
            <v>14500</v>
          </cell>
        </row>
        <row r="207">
          <cell r="A207" t="str">
            <v>P7658</v>
          </cell>
          <cell r="B207">
            <v>1450</v>
          </cell>
        </row>
        <row r="208">
          <cell r="A208" t="str">
            <v>Р3004</v>
          </cell>
          <cell r="B208">
            <v>80</v>
          </cell>
        </row>
        <row r="209">
          <cell r="A209" t="str">
            <v>Р3005</v>
          </cell>
          <cell r="B209">
            <v>140</v>
          </cell>
        </row>
        <row r="210">
          <cell r="A210" t="str">
            <v>Р3006</v>
          </cell>
          <cell r="B210">
            <v>240</v>
          </cell>
        </row>
        <row r="211">
          <cell r="A211" t="str">
            <v>Р3007</v>
          </cell>
          <cell r="B211">
            <v>240</v>
          </cell>
        </row>
        <row r="212">
          <cell r="A212" t="str">
            <v>Р3008</v>
          </cell>
          <cell r="B212">
            <v>240</v>
          </cell>
        </row>
        <row r="213">
          <cell r="A213" t="str">
            <v>Р3009</v>
          </cell>
          <cell r="B213">
            <v>160</v>
          </cell>
        </row>
        <row r="214">
          <cell r="A214" t="str">
            <v>Р3010</v>
          </cell>
          <cell r="B214">
            <v>1500</v>
          </cell>
        </row>
        <row r="215">
          <cell r="A215" t="str">
            <v>Р3011</v>
          </cell>
          <cell r="B215">
            <v>1500</v>
          </cell>
        </row>
        <row r="216">
          <cell r="A216" t="str">
            <v>Р3012</v>
          </cell>
          <cell r="B216">
            <v>1500</v>
          </cell>
        </row>
        <row r="217">
          <cell r="A217" t="str">
            <v>Р3014</v>
          </cell>
          <cell r="B217">
            <v>820</v>
          </cell>
        </row>
        <row r="218">
          <cell r="A218" t="str">
            <v>Р3016</v>
          </cell>
          <cell r="B218">
            <v>820</v>
          </cell>
        </row>
        <row r="219">
          <cell r="A219" t="str">
            <v>Р3017</v>
          </cell>
          <cell r="B219">
            <v>45</v>
          </cell>
        </row>
        <row r="220">
          <cell r="A220" t="str">
            <v>Р3019</v>
          </cell>
          <cell r="B220">
            <v>350</v>
          </cell>
        </row>
        <row r="221">
          <cell r="A221" t="str">
            <v>Р3020</v>
          </cell>
          <cell r="B221">
            <v>350</v>
          </cell>
        </row>
        <row r="222">
          <cell r="A222" t="str">
            <v>Р3021</v>
          </cell>
          <cell r="B222">
            <v>350</v>
          </cell>
        </row>
        <row r="223">
          <cell r="A223" t="str">
            <v>Р3025</v>
          </cell>
          <cell r="B223">
            <v>280</v>
          </cell>
        </row>
        <row r="224">
          <cell r="A224" t="str">
            <v>Р2021</v>
          </cell>
          <cell r="B224">
            <v>360</v>
          </cell>
        </row>
        <row r="225">
          <cell r="A225" t="str">
            <v>Р2022</v>
          </cell>
          <cell r="B225">
            <v>570</v>
          </cell>
        </row>
        <row r="226">
          <cell r="A226" t="str">
            <v>Р2023</v>
          </cell>
          <cell r="B226">
            <v>660</v>
          </cell>
        </row>
        <row r="227">
          <cell r="A227" t="str">
            <v>Р2026</v>
          </cell>
          <cell r="B227">
            <v>800</v>
          </cell>
        </row>
        <row r="228">
          <cell r="A228" t="str">
            <v>Р2027</v>
          </cell>
          <cell r="B228">
            <v>800</v>
          </cell>
        </row>
        <row r="229">
          <cell r="A229" t="str">
            <v>Р2028</v>
          </cell>
          <cell r="B229">
            <v>1240</v>
          </cell>
        </row>
        <row r="230">
          <cell r="A230" t="str">
            <v>Р2029</v>
          </cell>
          <cell r="B230">
            <v>1240</v>
          </cell>
        </row>
        <row r="231">
          <cell r="A231" t="str">
            <v>Р2030</v>
          </cell>
          <cell r="B231">
            <v>820</v>
          </cell>
        </row>
        <row r="232">
          <cell r="A232" t="str">
            <v>Р2031</v>
          </cell>
          <cell r="B232">
            <v>820</v>
          </cell>
        </row>
        <row r="233">
          <cell r="A233" t="str">
            <v>Р2032</v>
          </cell>
          <cell r="B233">
            <v>820</v>
          </cell>
        </row>
        <row r="234">
          <cell r="A234" t="str">
            <v>Р2033</v>
          </cell>
          <cell r="B234">
            <v>820</v>
          </cell>
        </row>
        <row r="235">
          <cell r="A235" t="str">
            <v>Р2034</v>
          </cell>
          <cell r="B235">
            <v>640</v>
          </cell>
        </row>
        <row r="236">
          <cell r="A236" t="str">
            <v>Р2035</v>
          </cell>
          <cell r="B236">
            <v>640</v>
          </cell>
        </row>
        <row r="237">
          <cell r="A237" t="str">
            <v>Р2036</v>
          </cell>
          <cell r="B237">
            <v>640</v>
          </cell>
        </row>
        <row r="238">
          <cell r="A238" t="str">
            <v>Р2037</v>
          </cell>
          <cell r="B238">
            <v>900</v>
          </cell>
        </row>
        <row r="239">
          <cell r="A239" t="str">
            <v>Р2038</v>
          </cell>
          <cell r="B239">
            <v>900</v>
          </cell>
        </row>
        <row r="240">
          <cell r="A240" t="str">
            <v>Р2039</v>
          </cell>
          <cell r="B240">
            <v>900</v>
          </cell>
        </row>
        <row r="241">
          <cell r="A241" t="str">
            <v>Р2312</v>
          </cell>
          <cell r="B241">
            <v>1300</v>
          </cell>
        </row>
        <row r="242">
          <cell r="A242" t="str">
            <v>Р2313</v>
          </cell>
          <cell r="B242">
            <v>1300</v>
          </cell>
        </row>
        <row r="243">
          <cell r="A243" t="str">
            <v>Р2326</v>
          </cell>
          <cell r="B243">
            <v>2400</v>
          </cell>
        </row>
        <row r="244">
          <cell r="A244" t="str">
            <v>Р2327</v>
          </cell>
          <cell r="B244">
            <v>2300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180"/>
  <sheetViews>
    <sheetView tabSelected="1" zoomScale="175" zoomScaleNormal="175" workbookViewId="0">
      <pane ySplit="1" topLeftCell="A2" activePane="bottomLeft" state="frozen"/>
      <selection pane="bottomLeft" activeCell="J13" sqref="J13"/>
    </sheetView>
  </sheetViews>
  <sheetFormatPr defaultColWidth="10.7109375" defaultRowHeight="11.4" thickTop="1" thickBottom="1" outlineLevelCol="1" x14ac:dyDescent="0.25"/>
  <cols>
    <col min="1" max="1" width="9.7109375" style="33" bestFit="1" customWidth="1"/>
    <col min="2" max="2" width="17.7109375" style="23" customWidth="1"/>
    <col min="3" max="3" width="11.42578125" style="22" customWidth="1" collapsed="1"/>
    <col min="4" max="6" width="13.42578125" style="23" hidden="1" customWidth="1" outlineLevel="1"/>
    <col min="7" max="7" width="9.7109375" style="25" customWidth="1"/>
    <col min="8" max="8" width="9.28515625" style="32" customWidth="1"/>
    <col min="9" max="9" width="9.28515625" style="23" customWidth="1"/>
    <col min="10" max="10" width="10.140625" style="25" customWidth="1"/>
    <col min="11" max="11" width="10.140625" style="23" customWidth="1"/>
    <col min="12" max="12" width="9.28515625" style="27" customWidth="1"/>
    <col min="13" max="13" width="10.7109375" style="28" bestFit="1" customWidth="1"/>
    <col min="14" max="14" width="15.42578125" style="30" bestFit="1" customWidth="1"/>
    <col min="15" max="16" width="10.7109375" style="30" bestFit="1" customWidth="1"/>
    <col min="17" max="18" width="9.42578125" style="30" customWidth="1"/>
    <col min="19" max="19" width="10" style="30" customWidth="1"/>
    <col min="20" max="20" width="23.28515625" style="34" bestFit="1" customWidth="1"/>
    <col min="21" max="16384" width="10.7109375" style="35"/>
  </cols>
  <sheetData>
    <row r="1" spans="1:20" s="18" customFormat="1" ht="39.6" customHeight="1" thickTop="1" thickBot="1" x14ac:dyDescent="0.25">
      <c r="A1" s="11" t="s">
        <v>18</v>
      </c>
      <c r="B1" s="11" t="s">
        <v>17</v>
      </c>
      <c r="C1" s="18" t="s">
        <v>19</v>
      </c>
      <c r="D1" s="11" t="s">
        <v>7</v>
      </c>
      <c r="E1" s="11" t="s">
        <v>13</v>
      </c>
      <c r="F1" s="11" t="s">
        <v>15</v>
      </c>
      <c r="G1" s="12" t="s">
        <v>8</v>
      </c>
      <c r="H1" s="19" t="s">
        <v>20</v>
      </c>
      <c r="I1" s="11" t="s">
        <v>10</v>
      </c>
      <c r="J1" s="12" t="s">
        <v>9</v>
      </c>
      <c r="K1" s="11" t="s">
        <v>5</v>
      </c>
      <c r="L1" s="13" t="s">
        <v>2</v>
      </c>
      <c r="M1" s="14" t="s">
        <v>11</v>
      </c>
      <c r="N1" s="15" t="s">
        <v>12</v>
      </c>
      <c r="O1" s="15" t="s">
        <v>14</v>
      </c>
      <c r="P1" s="15" t="s">
        <v>10</v>
      </c>
      <c r="Q1" s="16" t="s">
        <v>9</v>
      </c>
      <c r="R1" s="15" t="s">
        <v>5</v>
      </c>
      <c r="S1" s="17" t="s">
        <v>2</v>
      </c>
      <c r="T1" s="15" t="s">
        <v>16</v>
      </c>
    </row>
    <row r="2" spans="1:20" ht="11.25" customHeight="1" thickTop="1" thickBot="1" x14ac:dyDescent="0.25">
      <c r="A2" s="20" t="s">
        <v>0</v>
      </c>
      <c r="B2" s="21" t="s">
        <v>6</v>
      </c>
      <c r="C2" s="22" t="s">
        <v>3</v>
      </c>
      <c r="D2" s="23">
        <f>VLOOKUP(A2,[2]Салюты!$B:$G,6,0)</f>
        <v>420</v>
      </c>
      <c r="E2" s="24">
        <v>0.15</v>
      </c>
      <c r="F2" s="25">
        <v>100</v>
      </c>
      <c r="G2" s="23">
        <v>780</v>
      </c>
      <c r="H2" s="26">
        <v>1150</v>
      </c>
      <c r="I2" s="23">
        <f t="shared" ref="I2" si="0">H2-H2*E2-F2</f>
        <v>877.5</v>
      </c>
      <c r="J2" s="25">
        <f t="shared" ref="J2" si="1">K2-K2*0.15</f>
        <v>388.875</v>
      </c>
      <c r="K2" s="23">
        <f t="shared" ref="K2" si="2">I2-D2</f>
        <v>457.5</v>
      </c>
      <c r="L2" s="27">
        <f t="shared" ref="L2" si="3">J2/D2</f>
        <v>0.92589285714285718</v>
      </c>
      <c r="M2" s="28">
        <v>1088</v>
      </c>
      <c r="N2" s="29">
        <v>0.15</v>
      </c>
      <c r="O2" s="29">
        <v>0.03</v>
      </c>
      <c r="P2" s="30">
        <f>M2-M2*(IF(E2-N2&lt;=O2,O2,E2-N2))-F2</f>
        <v>955.3599999999999</v>
      </c>
      <c r="Q2" s="30">
        <f t="shared" ref="Q2" si="4">R2-R2*0.15</f>
        <v>455.05599999999993</v>
      </c>
      <c r="R2" s="30">
        <f t="shared" ref="R2" si="5">P2-D2</f>
        <v>535.3599999999999</v>
      </c>
      <c r="S2" s="29">
        <f t="shared" ref="S2" si="6">R2/D2</f>
        <v>1.2746666666666664</v>
      </c>
      <c r="T2" s="31">
        <f t="shared" ref="T2" si="7">S2-L2</f>
        <v>0.34877380952380921</v>
      </c>
    </row>
    <row r="4" spans="1:20" ht="10.199999999999999" x14ac:dyDescent="0.2"/>
    <row r="5" spans="1:20" ht="10.199999999999999" x14ac:dyDescent="0.2"/>
    <row r="6" spans="1:20" ht="10.199999999999999" x14ac:dyDescent="0.2"/>
    <row r="7" spans="1:20" ht="10.199999999999999" x14ac:dyDescent="0.2"/>
    <row r="8" spans="1:20" ht="10.199999999999999" x14ac:dyDescent="0.2"/>
    <row r="9" spans="1:20" ht="10.199999999999999" x14ac:dyDescent="0.2"/>
    <row r="10" spans="1:20" ht="10.199999999999999" x14ac:dyDescent="0.2"/>
    <row r="11" spans="1:20" ht="10.199999999999999" x14ac:dyDescent="0.2"/>
    <row r="12" spans="1:20" ht="10.199999999999999" x14ac:dyDescent="0.2"/>
    <row r="13" spans="1:20" ht="10.199999999999999" x14ac:dyDescent="0.2"/>
    <row r="14" spans="1:20" ht="10.199999999999999" x14ac:dyDescent="0.2"/>
    <row r="15" spans="1:20" ht="10.199999999999999" x14ac:dyDescent="0.2"/>
    <row r="16" spans="1:20" ht="10.199999999999999" x14ac:dyDescent="0.2"/>
    <row r="17" ht="10.199999999999999" x14ac:dyDescent="0.2"/>
    <row r="18" ht="10.199999999999999" x14ac:dyDescent="0.2"/>
    <row r="19" ht="10.199999999999999" x14ac:dyDescent="0.2"/>
    <row r="20" ht="10.199999999999999" x14ac:dyDescent="0.2"/>
    <row r="21" ht="10.199999999999999" x14ac:dyDescent="0.2"/>
    <row r="22" ht="10.199999999999999" x14ac:dyDescent="0.2"/>
    <row r="23" ht="10.199999999999999" x14ac:dyDescent="0.2"/>
    <row r="24" ht="10.199999999999999" x14ac:dyDescent="0.2"/>
    <row r="25" ht="10.199999999999999" x14ac:dyDescent="0.2"/>
    <row r="26" ht="10.199999999999999" x14ac:dyDescent="0.2"/>
    <row r="27" ht="10.199999999999999" x14ac:dyDescent="0.2"/>
    <row r="28" ht="10.199999999999999" x14ac:dyDescent="0.2"/>
    <row r="29" ht="10.199999999999999" x14ac:dyDescent="0.2"/>
    <row r="30" ht="10.199999999999999" x14ac:dyDescent="0.2"/>
    <row r="31" ht="10.199999999999999" x14ac:dyDescent="0.2"/>
    <row r="32" ht="10.199999999999999" x14ac:dyDescent="0.2"/>
    <row r="33" ht="10.199999999999999" x14ac:dyDescent="0.2"/>
    <row r="34" ht="10.199999999999999" x14ac:dyDescent="0.2"/>
    <row r="35" ht="10.199999999999999" x14ac:dyDescent="0.2"/>
    <row r="36" ht="10.199999999999999" x14ac:dyDescent="0.2"/>
    <row r="37" ht="10.199999999999999" x14ac:dyDescent="0.2"/>
    <row r="38" ht="10.199999999999999" x14ac:dyDescent="0.2"/>
    <row r="39" ht="10.199999999999999" x14ac:dyDescent="0.2"/>
    <row r="40" ht="10.199999999999999" x14ac:dyDescent="0.2"/>
    <row r="41" ht="10.199999999999999" x14ac:dyDescent="0.2"/>
    <row r="42" ht="10.199999999999999" x14ac:dyDescent="0.2"/>
    <row r="43" ht="10.199999999999999" x14ac:dyDescent="0.2"/>
    <row r="44" ht="10.199999999999999" x14ac:dyDescent="0.2"/>
    <row r="45" ht="10.199999999999999" x14ac:dyDescent="0.2"/>
    <row r="46" ht="10.199999999999999" x14ac:dyDescent="0.2"/>
    <row r="47" ht="10.199999999999999" x14ac:dyDescent="0.2"/>
    <row r="48" ht="10.199999999999999" x14ac:dyDescent="0.2"/>
    <row r="49" ht="10.199999999999999" x14ac:dyDescent="0.2"/>
    <row r="50" ht="10.199999999999999" x14ac:dyDescent="0.2"/>
    <row r="51" ht="10.199999999999999" x14ac:dyDescent="0.2"/>
    <row r="52" ht="10.199999999999999" x14ac:dyDescent="0.2"/>
    <row r="53" ht="10.199999999999999" x14ac:dyDescent="0.2"/>
    <row r="54" ht="10.199999999999999" x14ac:dyDescent="0.2"/>
    <row r="55" ht="10.199999999999999" x14ac:dyDescent="0.2"/>
    <row r="56" ht="10.199999999999999" x14ac:dyDescent="0.2"/>
    <row r="57" ht="10.199999999999999" x14ac:dyDescent="0.2"/>
    <row r="58" ht="10.199999999999999" x14ac:dyDescent="0.2"/>
    <row r="59" ht="10.199999999999999" x14ac:dyDescent="0.2"/>
    <row r="60" ht="10.199999999999999" x14ac:dyDescent="0.2"/>
    <row r="61" ht="10.199999999999999" x14ac:dyDescent="0.2"/>
    <row r="62" ht="10.199999999999999" x14ac:dyDescent="0.2"/>
    <row r="63" ht="10.199999999999999" x14ac:dyDescent="0.2"/>
    <row r="64" ht="10.199999999999999" x14ac:dyDescent="0.2"/>
    <row r="65" ht="10.199999999999999" x14ac:dyDescent="0.2"/>
    <row r="66" ht="10.199999999999999" x14ac:dyDescent="0.2"/>
    <row r="67" ht="10.199999999999999" x14ac:dyDescent="0.2"/>
    <row r="68" ht="10.199999999999999" x14ac:dyDescent="0.2"/>
    <row r="69" ht="10.199999999999999" x14ac:dyDescent="0.2"/>
    <row r="70" ht="10.199999999999999" x14ac:dyDescent="0.2"/>
    <row r="71" ht="10.199999999999999" x14ac:dyDescent="0.2"/>
    <row r="72" ht="10.199999999999999" x14ac:dyDescent="0.2"/>
    <row r="73" ht="10.199999999999999" x14ac:dyDescent="0.2"/>
    <row r="74" ht="10.199999999999999" x14ac:dyDescent="0.2"/>
    <row r="75" ht="10.199999999999999" x14ac:dyDescent="0.2"/>
    <row r="76" ht="10.199999999999999" x14ac:dyDescent="0.2"/>
    <row r="77" ht="10.199999999999999" x14ac:dyDescent="0.2"/>
    <row r="78" ht="10.199999999999999" x14ac:dyDescent="0.2"/>
    <row r="79" ht="10.199999999999999" x14ac:dyDescent="0.2"/>
    <row r="80" ht="10.199999999999999" x14ac:dyDescent="0.2"/>
    <row r="81" ht="10.199999999999999" x14ac:dyDescent="0.2"/>
    <row r="82" ht="10.199999999999999" x14ac:dyDescent="0.2"/>
    <row r="83" ht="10.199999999999999" x14ac:dyDescent="0.2"/>
    <row r="84" ht="10.199999999999999" x14ac:dyDescent="0.2"/>
    <row r="85" ht="10.199999999999999" x14ac:dyDescent="0.2"/>
    <row r="86" ht="10.199999999999999" x14ac:dyDescent="0.2"/>
    <row r="87" ht="10.199999999999999" x14ac:dyDescent="0.2"/>
    <row r="88" ht="10.199999999999999" x14ac:dyDescent="0.2"/>
    <row r="89" ht="10.199999999999999" x14ac:dyDescent="0.2"/>
    <row r="90" ht="10.199999999999999" x14ac:dyDescent="0.2"/>
    <row r="91" ht="10.199999999999999" x14ac:dyDescent="0.2"/>
    <row r="92" ht="10.199999999999999" x14ac:dyDescent="0.2"/>
    <row r="93" ht="10.199999999999999" x14ac:dyDescent="0.2"/>
    <row r="94" ht="10.199999999999999" x14ac:dyDescent="0.2"/>
    <row r="95" ht="10.199999999999999" x14ac:dyDescent="0.2"/>
    <row r="96" ht="10.199999999999999" x14ac:dyDescent="0.2"/>
    <row r="97" ht="10.199999999999999" x14ac:dyDescent="0.2"/>
    <row r="98" ht="10.199999999999999" x14ac:dyDescent="0.2"/>
    <row r="99" ht="10.199999999999999" x14ac:dyDescent="0.2"/>
    <row r="100" ht="10.199999999999999" x14ac:dyDescent="0.2"/>
    <row r="101" ht="10.199999999999999" x14ac:dyDescent="0.2"/>
    <row r="102" ht="10.199999999999999" x14ac:dyDescent="0.2"/>
    <row r="103" ht="10.199999999999999" x14ac:dyDescent="0.2"/>
    <row r="104" ht="10.199999999999999" x14ac:dyDescent="0.2"/>
    <row r="105" ht="10.199999999999999" x14ac:dyDescent="0.2"/>
    <row r="106" ht="10.199999999999999" x14ac:dyDescent="0.2"/>
    <row r="107" ht="10.199999999999999" x14ac:dyDescent="0.2"/>
    <row r="108" ht="10.199999999999999" x14ac:dyDescent="0.2"/>
    <row r="109" ht="10.199999999999999" x14ac:dyDescent="0.2"/>
    <row r="110" ht="10.199999999999999" x14ac:dyDescent="0.2"/>
    <row r="111" ht="10.199999999999999" x14ac:dyDescent="0.2"/>
    <row r="112" ht="10.199999999999999" x14ac:dyDescent="0.2"/>
    <row r="113" ht="10.199999999999999" x14ac:dyDescent="0.2"/>
    <row r="114" ht="10.199999999999999" x14ac:dyDescent="0.2"/>
    <row r="115" ht="10.199999999999999" x14ac:dyDescent="0.2"/>
    <row r="116" ht="10.199999999999999" x14ac:dyDescent="0.2"/>
    <row r="117" ht="10.199999999999999" x14ac:dyDescent="0.2"/>
    <row r="118" ht="10.199999999999999" x14ac:dyDescent="0.2"/>
    <row r="119" ht="10.199999999999999" x14ac:dyDescent="0.2"/>
    <row r="120" ht="10.199999999999999" x14ac:dyDescent="0.2"/>
    <row r="121" ht="10.199999999999999" x14ac:dyDescent="0.2"/>
    <row r="122" ht="10.199999999999999" x14ac:dyDescent="0.2"/>
    <row r="123" ht="10.199999999999999" x14ac:dyDescent="0.2"/>
    <row r="124" ht="10.199999999999999" x14ac:dyDescent="0.2"/>
    <row r="125" ht="10.199999999999999" x14ac:dyDescent="0.2"/>
    <row r="126" ht="10.199999999999999" x14ac:dyDescent="0.2"/>
    <row r="127" ht="10.199999999999999" x14ac:dyDescent="0.2"/>
    <row r="128" ht="10.199999999999999" x14ac:dyDescent="0.2"/>
    <row r="129" ht="10.199999999999999" x14ac:dyDescent="0.2"/>
    <row r="130" ht="10.199999999999999" x14ac:dyDescent="0.2"/>
    <row r="131" ht="10.199999999999999" x14ac:dyDescent="0.2"/>
    <row r="132" ht="10.199999999999999" x14ac:dyDescent="0.2"/>
    <row r="133" ht="10.199999999999999" x14ac:dyDescent="0.2"/>
    <row r="134" ht="10.199999999999999" x14ac:dyDescent="0.2"/>
    <row r="135" x14ac:dyDescent="0.25"/>
    <row r="136" ht="10.199999999999999" x14ac:dyDescent="0.2"/>
    <row r="137" ht="10.199999999999999" x14ac:dyDescent="0.2"/>
    <row r="138" ht="10.199999999999999" x14ac:dyDescent="0.2"/>
    <row r="139" ht="10.199999999999999" x14ac:dyDescent="0.2"/>
    <row r="140" ht="10.199999999999999" x14ac:dyDescent="0.2"/>
    <row r="141" ht="10.199999999999999" x14ac:dyDescent="0.2"/>
    <row r="142" ht="10.199999999999999" x14ac:dyDescent="0.2"/>
    <row r="143" ht="10.199999999999999" x14ac:dyDescent="0.2"/>
    <row r="144" ht="10.199999999999999" x14ac:dyDescent="0.2"/>
    <row r="145" ht="10.199999999999999" x14ac:dyDescent="0.2"/>
    <row r="146" ht="10.199999999999999" x14ac:dyDescent="0.2"/>
    <row r="147" ht="10.199999999999999" x14ac:dyDescent="0.2"/>
    <row r="148" ht="10.199999999999999" x14ac:dyDescent="0.2"/>
    <row r="149" ht="10.199999999999999" x14ac:dyDescent="0.2"/>
    <row r="150" ht="10.199999999999999" x14ac:dyDescent="0.2"/>
    <row r="151" ht="10.199999999999999" x14ac:dyDescent="0.2"/>
    <row r="152" ht="10.199999999999999" x14ac:dyDescent="0.2"/>
    <row r="153" ht="10.199999999999999" x14ac:dyDescent="0.2"/>
    <row r="154" ht="10.199999999999999" x14ac:dyDescent="0.2"/>
    <row r="155" ht="10.199999999999999" x14ac:dyDescent="0.2"/>
    <row r="156" ht="10.199999999999999" x14ac:dyDescent="0.2"/>
    <row r="157" ht="10.199999999999999" x14ac:dyDescent="0.2"/>
    <row r="158" ht="10.199999999999999" x14ac:dyDescent="0.2"/>
    <row r="159" ht="10.199999999999999" x14ac:dyDescent="0.2"/>
    <row r="160" ht="10.199999999999999" x14ac:dyDescent="0.2"/>
    <row r="161" ht="10.199999999999999" x14ac:dyDescent="0.2"/>
    <row r="162" ht="10.199999999999999" x14ac:dyDescent="0.2"/>
    <row r="163" ht="10.199999999999999" x14ac:dyDescent="0.2"/>
    <row r="164" ht="10.199999999999999" x14ac:dyDescent="0.2"/>
    <row r="165" ht="10.199999999999999" x14ac:dyDescent="0.2"/>
    <row r="166" ht="10.199999999999999" x14ac:dyDescent="0.2"/>
    <row r="167" ht="10.199999999999999" x14ac:dyDescent="0.2"/>
    <row r="168" ht="10.199999999999999" x14ac:dyDescent="0.2"/>
    <row r="169" ht="10.199999999999999" x14ac:dyDescent="0.2"/>
    <row r="170" ht="10.199999999999999" x14ac:dyDescent="0.2"/>
    <row r="171" ht="10.199999999999999" x14ac:dyDescent="0.2"/>
    <row r="172" ht="10.199999999999999" x14ac:dyDescent="0.2"/>
    <row r="173" ht="10.199999999999999" x14ac:dyDescent="0.2"/>
    <row r="174" ht="10.199999999999999" x14ac:dyDescent="0.2"/>
    <row r="175" ht="10.199999999999999" x14ac:dyDescent="0.2"/>
    <row r="176" ht="10.199999999999999" x14ac:dyDescent="0.2"/>
    <row r="177" ht="10.199999999999999" x14ac:dyDescent="0.2"/>
    <row r="178" ht="10.199999999999999" x14ac:dyDescent="0.2"/>
    <row r="179" ht="10.199999999999999" x14ac:dyDescent="0.2"/>
    <row r="180" ht="10.199999999999999" x14ac:dyDescent="0.2"/>
  </sheetData>
  <autoFilter ref="A1:T2" xr:uid="{00000000-0001-0000-0000-000000000000}"/>
  <phoneticPr fontId="0" type="noConversion"/>
  <conditionalFormatting sqref="L1:L2">
    <cfRule type="cellIs" dxfId="4" priority="9" operator="lessThan">
      <formula>0.33</formula>
    </cfRule>
  </conditionalFormatting>
  <conditionalFormatting sqref="L2">
    <cfRule type="cellIs" dxfId="3" priority="8" operator="lessThan">
      <formula>0.3</formula>
    </cfRule>
  </conditionalFormatting>
  <conditionalFormatting sqref="S1">
    <cfRule type="cellIs" dxfId="2" priority="1" operator="lessThan">
      <formula>0.33</formula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24CD-E09D-4677-92E4-AA5EA4A2CB7D}">
  <dimension ref="A1:U2"/>
  <sheetViews>
    <sheetView zoomScale="160" zoomScaleNormal="160" workbookViewId="0">
      <selection activeCell="I13" sqref="I13"/>
    </sheetView>
  </sheetViews>
  <sheetFormatPr defaultRowHeight="10.199999999999999" outlineLevelCol="1" x14ac:dyDescent="0.2"/>
  <cols>
    <col min="1" max="1" width="8.7109375" style="10" customWidth="1"/>
    <col min="2" max="2" width="17.7109375" style="3" customWidth="1"/>
    <col min="3" max="3" width="9.7109375" style="4" customWidth="1"/>
    <col min="4" max="4" width="9.28515625" style="6"/>
    <col min="5" max="6" width="8.140625" style="3" customWidth="1"/>
    <col min="7" max="7" width="10" style="3" bestFit="1" customWidth="1"/>
    <col min="8" max="8" width="8.140625" style="3" customWidth="1"/>
    <col min="9" max="9" width="10" style="4" customWidth="1"/>
    <col min="10" max="10" width="9.28515625" style="36"/>
    <col min="11" max="11" width="8.7109375" style="37" customWidth="1"/>
    <col min="12" max="12" width="10.28515625" style="4" customWidth="1"/>
    <col min="13" max="13" width="8.28515625" style="4" customWidth="1"/>
    <col min="14" max="14" width="10" style="4" customWidth="1"/>
    <col min="15" max="15" width="9.28515625" style="36"/>
    <col min="16" max="16" width="10.7109375" style="42"/>
    <col min="17" max="17" width="9.28515625" style="36" collapsed="1"/>
    <col min="18" max="19" width="10.7109375" style="3" hidden="1" customWidth="1" outlineLevel="1"/>
    <col min="20" max="20" width="13.7109375" style="3" hidden="1" customWidth="1" outlineLevel="1"/>
    <col min="21" max="21" width="13.7109375" style="3" bestFit="1" customWidth="1" collapsed="1"/>
  </cols>
  <sheetData>
    <row r="1" spans="1:21" s="38" customFormat="1" ht="40.799999999999997" x14ac:dyDescent="0.2">
      <c r="A1" s="7"/>
      <c r="B1" s="11"/>
      <c r="C1" s="8" t="s">
        <v>4</v>
      </c>
      <c r="D1" s="9" t="s">
        <v>1</v>
      </c>
      <c r="E1" s="11" t="s">
        <v>21</v>
      </c>
      <c r="F1" s="11" t="s">
        <v>22</v>
      </c>
      <c r="G1" s="11" t="s">
        <v>7</v>
      </c>
      <c r="H1" s="11" t="s">
        <v>5</v>
      </c>
      <c r="I1" s="12" t="s">
        <v>23</v>
      </c>
      <c r="J1" s="39" t="s">
        <v>2</v>
      </c>
      <c r="K1" s="40" t="s">
        <v>24</v>
      </c>
      <c r="L1" s="12" t="s">
        <v>25</v>
      </c>
      <c r="M1" s="12" t="s">
        <v>26</v>
      </c>
      <c r="N1" s="12" t="s">
        <v>23</v>
      </c>
      <c r="O1" s="39" t="s">
        <v>2</v>
      </c>
      <c r="P1" s="41"/>
      <c r="Q1" s="39" t="s">
        <v>27</v>
      </c>
      <c r="R1" s="11" t="s">
        <v>26</v>
      </c>
      <c r="S1" s="11" t="s">
        <v>23</v>
      </c>
      <c r="T1" s="11"/>
      <c r="U1" s="11" t="s">
        <v>28</v>
      </c>
    </row>
    <row r="2" spans="1:21" ht="20.399999999999999" x14ac:dyDescent="0.2">
      <c r="A2" s="2" t="s">
        <v>0</v>
      </c>
      <c r="B2" s="1" t="s">
        <v>6</v>
      </c>
      <c r="C2" s="3">
        <v>780</v>
      </c>
      <c r="D2" s="5">
        <v>1150</v>
      </c>
      <c r="E2" s="3">
        <f t="shared" ref="E2" si="0">D2-D2*0.12-500</f>
        <v>512</v>
      </c>
      <c r="F2" s="3">
        <f>VLOOKUP(A2,[3]Прайс!A:B,2,0)</f>
        <v>600</v>
      </c>
      <c r="G2" s="3">
        <f t="shared" ref="G2" si="1">F2*0.7</f>
        <v>420</v>
      </c>
      <c r="H2" s="3">
        <f t="shared" ref="H2" si="2">E2-G2</f>
        <v>92</v>
      </c>
      <c r="I2" s="4">
        <f t="shared" ref="I2" si="3">H2-H2*0.15</f>
        <v>78.2</v>
      </c>
      <c r="J2" s="36">
        <f t="shared" ref="J2" si="4">I2/G2</f>
        <v>0.18619047619047618</v>
      </c>
      <c r="K2" s="37">
        <v>0.05</v>
      </c>
      <c r="L2" s="4">
        <f t="shared" ref="L2" si="5">D2-D2*0.12-500-D2*K2</f>
        <v>454.5</v>
      </c>
      <c r="M2" s="4">
        <f t="shared" ref="M2" si="6">L2-G2</f>
        <v>34.5</v>
      </c>
      <c r="N2" s="4">
        <f t="shared" ref="N2" si="7">M2-M2*0.15</f>
        <v>29.324999999999999</v>
      </c>
      <c r="O2" s="36">
        <f t="shared" ref="O2" si="8">N2/G2</f>
        <v>6.9821428571428576E-2</v>
      </c>
      <c r="Q2" s="36">
        <v>0.1</v>
      </c>
      <c r="R2" s="3">
        <f t="shared" ref="R2" si="9">S2*100/85</f>
        <v>49.411764705882355</v>
      </c>
      <c r="S2" s="3">
        <f t="shared" ref="S2" si="10">G2*Q2</f>
        <v>42</v>
      </c>
      <c r="T2" s="4">
        <f t="shared" ref="T2" si="11">R2+G2</f>
        <v>469.41176470588238</v>
      </c>
      <c r="U2" s="43">
        <f t="shared" ref="U2" si="12">(D2-D2*0.12-500-T2)/D2</f>
        <v>3.7033248081841413E-2</v>
      </c>
    </row>
  </sheetData>
  <conditionalFormatting sqref="J1:J2">
    <cfRule type="cellIs" dxfId="1" priority="2" operator="lessThan">
      <formula>0.33</formula>
    </cfRule>
  </conditionalFormatting>
  <conditionalFormatting sqref="J2">
    <cfRule type="cellIs" dxfId="0" priority="1" operator="less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</vt:lpstr>
      <vt:lpstr>Ozon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Дом</dc:creator>
  <cp:keywords/>
  <dc:description/>
  <cp:lastModifiedBy>Alexandr Gapich</cp:lastModifiedBy>
  <cp:revision>1</cp:revision>
  <cp:lastPrinted>2021-09-01T12:54:27Z</cp:lastPrinted>
  <dcterms:created xsi:type="dcterms:W3CDTF">2021-09-01T12:54:27Z</dcterms:created>
  <dcterms:modified xsi:type="dcterms:W3CDTF">2024-07-15T19:39:27Z</dcterms:modified>
</cp:coreProperties>
</file>