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8_{B0508F12-63B6-4A07-A05F-B5DE6BE90903}" xr6:coauthVersionLast="47" xr6:coauthVersionMax="47" xr10:uidLastSave="{00000000-0000-0000-0000-000000000000}"/>
  <bookViews>
    <workbookView xWindow="-98" yWindow="-98" windowWidth="19396" windowHeight="10996" xr2:uid="{00000000-000D-0000-FFFF-FFFF00000000}"/>
  </bookViews>
  <sheets>
    <sheet name="ProjectSchedule" sheetId="11" r:id="rId1"/>
    <sheet name="Acerca de" sheetId="12" r:id="rId2"/>
  </sheets>
  <definedNames>
    <definedName name="hoy" localSheetId="0">TODAY()</definedName>
    <definedName name="InicioDelProyecto">ProjectSchedule!$E$3</definedName>
    <definedName name="SemanaPara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6" i="11" l="1"/>
  <c r="F25" i="11"/>
  <c r="F24" i="11"/>
  <c r="H7" i="11"/>
  <c r="E3" i="11" l="1"/>
  <c r="E10" i="11" l="1"/>
  <c r="E12" i="11"/>
  <c r="F10" i="11"/>
  <c r="F12" i="11"/>
  <c r="E11" i="11"/>
  <c r="E13" i="11"/>
  <c r="F11" i="11"/>
  <c r="F13" i="11"/>
  <c r="E9" i="11"/>
  <c r="E21" i="11" s="1"/>
  <c r="F9" i="11"/>
  <c r="I5" i="11"/>
  <c r="H30" i="11"/>
  <c r="H29" i="11"/>
  <c r="H28" i="11"/>
  <c r="H27" i="11"/>
  <c r="H26" i="11"/>
  <c r="H25" i="11"/>
  <c r="H23" i="11"/>
  <c r="H20" i="11"/>
  <c r="H14" i="11"/>
  <c r="H8" i="11"/>
  <c r="F21" i="11" l="1"/>
  <c r="H21" i="11" s="1"/>
  <c r="H9" i="11"/>
  <c r="E15" i="11"/>
  <c r="E16" i="11" s="1"/>
  <c r="I6" i="11"/>
  <c r="E22" i="11" l="1"/>
  <c r="H24" i="11"/>
  <c r="H10" i="11"/>
  <c r="F16" i="11"/>
  <c r="F15" i="11"/>
  <c r="H15" i="11" s="1"/>
  <c r="H13" i="11"/>
  <c r="J5" i="11"/>
  <c r="K5" i="11" s="1"/>
  <c r="L5" i="11" s="1"/>
  <c r="M5" i="11" s="1"/>
  <c r="N5" i="11" s="1"/>
  <c r="O5" i="11" s="1"/>
  <c r="P5" i="11" s="1"/>
  <c r="I4" i="11"/>
  <c r="F22" i="11" l="1"/>
  <c r="H22" i="11" s="1"/>
  <c r="H16" i="11"/>
  <c r="E17" i="11"/>
  <c r="E18" i="11" s="1"/>
  <c r="E19" i="11" s="1"/>
  <c r="H11" i="11"/>
  <c r="H12" i="1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<sst xmlns="http://schemas.openxmlformats.org/spreadsheetml/2006/main" count="87" uniqueCount="66">
  <si>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</si>
  <si>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</si>
  <si>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</si>
  <si>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</si>
  <si>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</si>
  <si>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</si>
  <si>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</si>
  <si>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</si>
  <si>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</si>
  <si>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</si>
  <si>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</si>
  <si>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</si>
  <si>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</si>
  <si>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</si>
  <si>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</si>
  <si>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4</t>
  </si>
  <si>
    <t>Tarea 5</t>
  </si>
  <si>
    <t>Título de la fase 4</t>
  </si>
  <si>
    <t>Inserte nuevas filas ENCIMA de ésta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</si>
  <si>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</si>
  <si>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</si>
  <si>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</si>
  <si>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</si>
  <si>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</si>
  <si>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</si>
  <si>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</si>
  <si>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</si>
  <si>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</si>
  <si>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</si>
  <si>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</si>
  <si>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</si>
  <si>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</si>
  <si>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</si>
  <si>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</si>
  <si>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</si>
  <si>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</si>
  <si>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</si>
  <si>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</si>
  <si>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</si>
  <si>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</si>
  <si>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</si>
  <si>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</si>
  <si>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Gabriel Garcia Perez</t>
  </si>
  <si>
    <t>Fase de Planeacion</t>
  </si>
  <si>
    <t>SoftTec</t>
  </si>
  <si>
    <t>Ejercicio pago con 10 pesos por actividad</t>
  </si>
  <si>
    <t>Tarea 18</t>
  </si>
  <si>
    <t>Tarea 19</t>
  </si>
  <si>
    <t>Tarea 20</t>
  </si>
  <si>
    <t xml:space="preserve">Tarea 21 </t>
  </si>
  <si>
    <t>Tarea 22</t>
  </si>
  <si>
    <t>Gabriel Garcia Perez-Lider</t>
  </si>
  <si>
    <t>Raul Rosales-Programador</t>
  </si>
  <si>
    <t>2-. Ejercicio el pago con 30  pesos por actividad</t>
  </si>
  <si>
    <t>Tarea 23</t>
  </si>
  <si>
    <t>Tarea 24</t>
  </si>
  <si>
    <t>Tarea 25</t>
  </si>
  <si>
    <t>Tarea 26</t>
  </si>
  <si>
    <t>Tarea 27</t>
  </si>
  <si>
    <t>Ejercicio pago con 50 pesos por actividad</t>
  </si>
  <si>
    <t>Tarea 28</t>
  </si>
  <si>
    <t xml:space="preserve"> Tarea 29</t>
  </si>
  <si>
    <t>Tarea 30</t>
  </si>
  <si>
    <t>Tarea 31</t>
  </si>
  <si>
    <t>Tarea 32</t>
  </si>
  <si>
    <t>Lider y Programador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</si>
</sst>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m/d/yy;@"/>
    <numFmt numFmtId="169" formatCode="d\-m\-yy;@"/>
    <numFmt numFmtId="170" formatCode="ddd\,\ dd/mm/yyyy"/>
    <numFmt numFmtId="171" formatCode="mmm\ &quot;de&quot;\ yyyy"/>
    <numFmt numFmtId="172"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NumberFormat="1" applyFill="1">
      <alignment horizontal="center" vertical="center"/>
    </xf>
    <xf numFmtId="169" fontId="9" fillId="0" borderId="2" xfId="10" applyNumberForma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2" fontId="11" fillId="7" borderId="6" xfId="0" applyNumberFormat="1" applyFont="1" applyFill="1" applyBorder="1" applyAlignment="1">
      <alignment horizontal="center" vertical="center"/>
    </xf>
    <xf numFmtId="172" fontId="11" fillId="7" borderId="0" xfId="0" applyNumberFormat="1" applyFont="1" applyFill="1" applyAlignment="1">
      <alignment horizontal="center" vertical="center"/>
    </xf>
    <xf numFmtId="172" fontId="11" fillId="7"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0" fontId="9" fillId="0" borderId="3" xfId="9" applyNumberFormat="1">
      <alignment horizontal="center" vertical="center"/>
    </xf>
    <xf numFmtId="0" fontId="0" fillId="45" borderId="0" xfId="0" applyFill="1"/>
    <xf numFmtId="0" fontId="2" fillId="45" borderId="0" xfId="0" applyFont="1" applyFill="1"/>
    <xf numFmtId="0" fontId="14" fillId="45" borderId="0" xfId="0" applyFont="1" applyFill="1"/>
    <xf numFmtId="0" fontId="15" fillId="45" borderId="0" xfId="1" applyFont="1" applyFill="1" applyProtection="1">
      <alignment vertical="top"/>
    </xf>
    <xf numFmtId="172" fontId="9" fillId="10" borderId="2" xfId="10" applyNumberFormat="1" applyFill="1">
      <alignment horizontal="center" vertical="center"/>
    </xf>
    <xf numFmtId="172" fontId="9" fillId="11" borderId="2" xfId="10" applyNumberFormat="1" applyFill="1">
      <alignment horizontal="center" vertical="center"/>
    </xf>
    <xf numFmtId="172" fontId="9" fillId="3" borderId="2" xfId="10" applyNumberFormat="1" applyFill="1">
      <alignment horizontal="center" vertical="center"/>
    </xf>
    <xf numFmtId="172" fontId="9" fillId="4" borderId="2" xfId="10" applyNumberFormat="1" applyFill="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Normal="100" zoomScalePageLayoutView="70" workbookViewId="0">
      <pane ySplit="6" topLeftCell="A17" activePane="bottomLeft" state="frozen"/>
      <selection pane="bottomLeft" activeCell="F22" sqref="F22"/>
    </sheetView>
  </sheetViews>
  <sheetFormatPr baseColWidth="10" defaultColWidth="9.1328125" defaultRowHeight="30" customHeight="1" x14ac:dyDescent="0.45"/>
  <cols>
    <col min="1" max="1" width="2.73046875" style="45" customWidth="1"/>
    <col min="2" max="2" width="60.3984375" customWidth="1"/>
    <col min="3" max="3" width="32.132812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46" t="s">
        <v>0</v>
      </c>
      <c r="B1" s="49" t="s">
        <v>43</v>
      </c>
      <c r="C1" s="1"/>
      <c r="D1" s="2"/>
      <c r="E1" s="4"/>
      <c r="F1" s="34"/>
      <c r="G1" s="88"/>
      <c r="H1" s="89"/>
      <c r="I1" s="90" t="s">
        <v>27</v>
      </c>
      <c r="J1" s="88"/>
      <c r="K1" s="88"/>
      <c r="L1" s="88"/>
      <c r="M1" s="88"/>
      <c r="N1" s="88"/>
      <c r="O1" s="88"/>
      <c r="P1" s="88"/>
      <c r="Q1" s="88"/>
      <c r="R1" s="88"/>
      <c r="S1" s="88"/>
      <c r="T1" s="88"/>
      <c r="U1" s="88"/>
      <c r="V1" s="88"/>
      <c r="W1" s="88"/>
      <c r="X1" s="88"/>
      <c r="Y1" s="88"/>
      <c r="Z1" s="88"/>
      <c r="AA1" s="88"/>
      <c r="AB1" s="88"/>
      <c r="AC1" s="88"/>
      <c r="AD1" s="88"/>
      <c r="AE1" s="88"/>
    </row>
    <row r="2" spans="1:64" ht="30" customHeight="1" x14ac:dyDescent="0.55000000000000004">
      <c r="A2" s="45" t="s">
        <v>1</v>
      </c>
      <c r="B2" s="50" t="s">
        <v>44</v>
      </c>
      <c r="G2" s="88"/>
      <c r="H2" s="88"/>
      <c r="I2" s="91" t="s">
        <v>28</v>
      </c>
      <c r="J2" s="88"/>
      <c r="K2" s="88"/>
      <c r="L2" s="88"/>
      <c r="M2" s="88"/>
      <c r="N2" s="88"/>
      <c r="O2" s="88"/>
      <c r="P2" s="88"/>
      <c r="Q2" s="88"/>
      <c r="R2" s="88"/>
      <c r="S2" s="88"/>
      <c r="T2" s="88"/>
      <c r="U2" s="88"/>
      <c r="V2" s="88"/>
      <c r="W2" s="88"/>
      <c r="X2" s="88"/>
      <c r="Y2" s="88"/>
      <c r="Z2" s="88"/>
      <c r="AA2" s="88"/>
      <c r="AB2" s="88"/>
      <c r="AC2" s="88"/>
      <c r="AD2" s="88"/>
      <c r="AE2" s="88"/>
    </row>
    <row r="3" spans="1:64" ht="30" customHeight="1" x14ac:dyDescent="0.45">
      <c r="A3" s="45" t="s">
        <v>2</v>
      </c>
      <c r="B3" s="51" t="s">
        <v>42</v>
      </c>
      <c r="C3" s="81" t="s">
        <v>19</v>
      </c>
      <c r="D3" s="82"/>
      <c r="E3" s="87">
        <f ca="1">TODAY()</f>
        <v>44515</v>
      </c>
      <c r="F3" s="87"/>
    </row>
    <row r="4" spans="1:64" ht="30" customHeight="1" x14ac:dyDescent="0.45">
      <c r="A4" s="46" t="s">
        <v>3</v>
      </c>
      <c r="C4" s="81" t="s">
        <v>20</v>
      </c>
      <c r="D4" s="82"/>
      <c r="E4" s="7">
        <v>1</v>
      </c>
      <c r="I4" s="84">
        <f ca="1">I5</f>
        <v>44515</v>
      </c>
      <c r="J4" s="85"/>
      <c r="K4" s="85"/>
      <c r="L4" s="85"/>
      <c r="M4" s="85"/>
      <c r="N4" s="85"/>
      <c r="O4" s="86"/>
      <c r="P4" s="84">
        <f ca="1">P5</f>
        <v>44522</v>
      </c>
      <c r="Q4" s="85"/>
      <c r="R4" s="85"/>
      <c r="S4" s="85"/>
      <c r="T4" s="85"/>
      <c r="U4" s="85"/>
      <c r="V4" s="86"/>
      <c r="W4" s="84">
        <f ca="1">W5</f>
        <v>44529</v>
      </c>
      <c r="X4" s="85"/>
      <c r="Y4" s="85"/>
      <c r="Z4" s="85"/>
      <c r="AA4" s="85"/>
      <c r="AB4" s="85"/>
      <c r="AC4" s="86"/>
      <c r="AD4" s="84">
        <f ca="1">AD5</f>
        <v>44536</v>
      </c>
      <c r="AE4" s="85"/>
      <c r="AF4" s="85"/>
      <c r="AG4" s="85"/>
      <c r="AH4" s="85"/>
      <c r="AI4" s="85"/>
      <c r="AJ4" s="86"/>
      <c r="AK4" s="84">
        <f ca="1">AK5</f>
        <v>44543</v>
      </c>
      <c r="AL4" s="85"/>
      <c r="AM4" s="85"/>
      <c r="AN4" s="85"/>
      <c r="AO4" s="85"/>
      <c r="AP4" s="85"/>
      <c r="AQ4" s="86"/>
      <c r="AR4" s="84">
        <f ca="1">AR5</f>
        <v>44550</v>
      </c>
      <c r="AS4" s="85"/>
      <c r="AT4" s="85"/>
      <c r="AU4" s="85"/>
      <c r="AV4" s="85"/>
      <c r="AW4" s="85"/>
      <c r="AX4" s="86"/>
      <c r="AY4" s="84">
        <f ca="1">AY5</f>
        <v>44557</v>
      </c>
      <c r="AZ4" s="85"/>
      <c r="BA4" s="85"/>
      <c r="BB4" s="85"/>
      <c r="BC4" s="85"/>
      <c r="BD4" s="85"/>
      <c r="BE4" s="86"/>
      <c r="BF4" s="84">
        <f ca="1">BF5</f>
        <v>44564</v>
      </c>
      <c r="BG4" s="85"/>
      <c r="BH4" s="85"/>
      <c r="BI4" s="85"/>
      <c r="BJ4" s="85"/>
      <c r="BK4" s="85"/>
      <c r="BL4" s="86"/>
    </row>
    <row r="5" spans="1:64" ht="15" customHeight="1" x14ac:dyDescent="0.45">
      <c r="A5" s="46" t="s">
        <v>4</v>
      </c>
      <c r="B5" s="83"/>
      <c r="C5" s="83"/>
      <c r="D5" s="83"/>
      <c r="E5" s="83"/>
      <c r="F5" s="83"/>
      <c r="G5" s="83"/>
      <c r="I5" s="78">
        <f ca="1">InicioDelProyecto-WEEKDAY(InicioDelProyecto,1)+2+7*(SemanaParaMostrar-1)</f>
        <v>44515</v>
      </c>
      <c r="J5" s="79">
        <f ca="1">I5+1</f>
        <v>44516</v>
      </c>
      <c r="K5" s="79">
        <f t="shared" ref="K5:AX5" ca="1" si="0">J5+1</f>
        <v>44517</v>
      </c>
      <c r="L5" s="79">
        <f t="shared" ca="1" si="0"/>
        <v>44518</v>
      </c>
      <c r="M5" s="79">
        <f t="shared" ca="1" si="0"/>
        <v>44519</v>
      </c>
      <c r="N5" s="79">
        <f t="shared" ca="1" si="0"/>
        <v>44520</v>
      </c>
      <c r="O5" s="80">
        <f t="shared" ca="1" si="0"/>
        <v>44521</v>
      </c>
      <c r="P5" s="78">
        <f ca="1">O5+1</f>
        <v>44522</v>
      </c>
      <c r="Q5" s="79">
        <f ca="1">P5+1</f>
        <v>44523</v>
      </c>
      <c r="R5" s="79">
        <f t="shared" ca="1" si="0"/>
        <v>44524</v>
      </c>
      <c r="S5" s="79">
        <f t="shared" ca="1" si="0"/>
        <v>44525</v>
      </c>
      <c r="T5" s="79">
        <f t="shared" ca="1" si="0"/>
        <v>44526</v>
      </c>
      <c r="U5" s="79">
        <f t="shared" ca="1" si="0"/>
        <v>44527</v>
      </c>
      <c r="V5" s="80">
        <f t="shared" ca="1" si="0"/>
        <v>44528</v>
      </c>
      <c r="W5" s="78">
        <f ca="1">V5+1</f>
        <v>44529</v>
      </c>
      <c r="X5" s="79">
        <f ca="1">W5+1</f>
        <v>44530</v>
      </c>
      <c r="Y5" s="79">
        <f t="shared" ca="1" si="0"/>
        <v>44531</v>
      </c>
      <c r="Z5" s="79">
        <f t="shared" ca="1" si="0"/>
        <v>44532</v>
      </c>
      <c r="AA5" s="79">
        <f t="shared" ca="1" si="0"/>
        <v>44533</v>
      </c>
      <c r="AB5" s="79">
        <f t="shared" ca="1" si="0"/>
        <v>44534</v>
      </c>
      <c r="AC5" s="80">
        <f t="shared" ca="1" si="0"/>
        <v>44535</v>
      </c>
      <c r="AD5" s="78">
        <f ca="1">AC5+1</f>
        <v>44536</v>
      </c>
      <c r="AE5" s="79">
        <f ca="1">AD5+1</f>
        <v>44537</v>
      </c>
      <c r="AF5" s="79">
        <f t="shared" ca="1" si="0"/>
        <v>44538</v>
      </c>
      <c r="AG5" s="79">
        <f t="shared" ca="1" si="0"/>
        <v>44539</v>
      </c>
      <c r="AH5" s="79">
        <f t="shared" ca="1" si="0"/>
        <v>44540</v>
      </c>
      <c r="AI5" s="79">
        <f t="shared" ca="1" si="0"/>
        <v>44541</v>
      </c>
      <c r="AJ5" s="80">
        <f t="shared" ca="1" si="0"/>
        <v>44542</v>
      </c>
      <c r="AK5" s="78">
        <f ca="1">AJ5+1</f>
        <v>44543</v>
      </c>
      <c r="AL5" s="79">
        <f ca="1">AK5+1</f>
        <v>44544</v>
      </c>
      <c r="AM5" s="79">
        <f t="shared" ca="1" si="0"/>
        <v>44545</v>
      </c>
      <c r="AN5" s="79">
        <f t="shared" ca="1" si="0"/>
        <v>44546</v>
      </c>
      <c r="AO5" s="79">
        <f t="shared" ca="1" si="0"/>
        <v>44547</v>
      </c>
      <c r="AP5" s="79">
        <f t="shared" ca="1" si="0"/>
        <v>44548</v>
      </c>
      <c r="AQ5" s="80">
        <f t="shared" ca="1" si="0"/>
        <v>44549</v>
      </c>
      <c r="AR5" s="78">
        <f ca="1">AQ5+1</f>
        <v>44550</v>
      </c>
      <c r="AS5" s="79">
        <f ca="1">AR5+1</f>
        <v>44551</v>
      </c>
      <c r="AT5" s="79">
        <f t="shared" ca="1" si="0"/>
        <v>44552</v>
      </c>
      <c r="AU5" s="79">
        <f t="shared" ca="1" si="0"/>
        <v>44553</v>
      </c>
      <c r="AV5" s="79">
        <f t="shared" ca="1" si="0"/>
        <v>44554</v>
      </c>
      <c r="AW5" s="79">
        <f t="shared" ca="1" si="0"/>
        <v>44555</v>
      </c>
      <c r="AX5" s="80">
        <f t="shared" ca="1" si="0"/>
        <v>44556</v>
      </c>
      <c r="AY5" s="78">
        <f ca="1">AX5+1</f>
        <v>44557</v>
      </c>
      <c r="AZ5" s="79">
        <f ca="1">AY5+1</f>
        <v>44558</v>
      </c>
      <c r="BA5" s="79">
        <f t="shared" ref="BA5:BE5" ca="1" si="1">AZ5+1</f>
        <v>44559</v>
      </c>
      <c r="BB5" s="79">
        <f t="shared" ca="1" si="1"/>
        <v>44560</v>
      </c>
      <c r="BC5" s="79">
        <f t="shared" ca="1" si="1"/>
        <v>44561</v>
      </c>
      <c r="BD5" s="79">
        <f t="shared" ca="1" si="1"/>
        <v>44562</v>
      </c>
      <c r="BE5" s="80">
        <f t="shared" ca="1" si="1"/>
        <v>44563</v>
      </c>
      <c r="BF5" s="78">
        <f ca="1">BE5+1</f>
        <v>44564</v>
      </c>
      <c r="BG5" s="79">
        <f ca="1">BF5+1</f>
        <v>44565</v>
      </c>
      <c r="BH5" s="79">
        <f t="shared" ref="BH5:BL5" ca="1" si="2">BG5+1</f>
        <v>44566</v>
      </c>
      <c r="BI5" s="79">
        <f t="shared" ca="1" si="2"/>
        <v>44567</v>
      </c>
      <c r="BJ5" s="79">
        <f t="shared" ca="1" si="2"/>
        <v>44568</v>
      </c>
      <c r="BK5" s="79">
        <f t="shared" ca="1" si="2"/>
        <v>44569</v>
      </c>
      <c r="BL5" s="80">
        <f t="shared" ca="1" si="2"/>
        <v>44570</v>
      </c>
    </row>
    <row r="6" spans="1:64" ht="30" customHeight="1" thickBot="1" x14ac:dyDescent="0.5">
      <c r="A6" s="46" t="s">
        <v>5</v>
      </c>
      <c r="B6" s="8" t="s">
        <v>14</v>
      </c>
      <c r="C6" s="9" t="s">
        <v>21</v>
      </c>
      <c r="D6" s="9" t="s">
        <v>22</v>
      </c>
      <c r="E6" s="9" t="s">
        <v>23</v>
      </c>
      <c r="F6" s="9" t="s">
        <v>25</v>
      </c>
      <c r="G6" s="9"/>
      <c r="H6" s="9" t="s">
        <v>26</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4" ht="30" hidden="1" customHeight="1" thickBot="1" x14ac:dyDescent="0.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5">
      <c r="A8" s="46" t="s">
        <v>7</v>
      </c>
      <c r="B8" s="15" t="s">
        <v>45</v>
      </c>
      <c r="C8" s="52" t="s">
        <v>65</v>
      </c>
      <c r="D8" s="16"/>
      <c r="E8" s="66"/>
      <c r="F8" s="67"/>
      <c r="G8" s="14"/>
      <c r="H8" s="14" t="str">
        <f t="shared" ref="H8:H30"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5">
      <c r="A9" s="46" t="s">
        <v>8</v>
      </c>
      <c r="B9" s="61" t="s">
        <v>46</v>
      </c>
      <c r="C9" s="53" t="s">
        <v>51</v>
      </c>
      <c r="D9" s="17">
        <v>0.5</v>
      </c>
      <c r="E9" s="94">
        <f ca="1">InicioDelProyecto</f>
        <v>44515</v>
      </c>
      <c r="F9" s="94">
        <f ca="1">InicioDelProyecto</f>
        <v>44515</v>
      </c>
      <c r="G9" s="14"/>
      <c r="H9" s="14">
        <f t="shared" ca="1" si="6"/>
        <v>1</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5">
      <c r="A10" s="46" t="s">
        <v>9</v>
      </c>
      <c r="B10" s="61" t="s">
        <v>47</v>
      </c>
      <c r="C10" s="53" t="s">
        <v>51</v>
      </c>
      <c r="D10" s="17">
        <v>0.6</v>
      </c>
      <c r="E10" s="94">
        <f ca="1">InicioDelProyecto</f>
        <v>44515</v>
      </c>
      <c r="F10" s="94">
        <f ca="1">InicioDelProyecto</f>
        <v>44515</v>
      </c>
      <c r="G10" s="14"/>
      <c r="H10" s="14">
        <f t="shared" ca="1" si="6"/>
        <v>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5">
      <c r="A11" s="45"/>
      <c r="B11" s="61" t="s">
        <v>48</v>
      </c>
      <c r="C11" s="53" t="s">
        <v>52</v>
      </c>
      <c r="D11" s="17">
        <v>0.5</v>
      </c>
      <c r="E11" s="94">
        <f ca="1">InicioDelProyecto</f>
        <v>44515</v>
      </c>
      <c r="F11" s="94">
        <f ca="1">InicioDelProyecto</f>
        <v>44515</v>
      </c>
      <c r="G11" s="14"/>
      <c r="H11" s="14">
        <f t="shared" ca="1" si="6"/>
        <v>1</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5">
      <c r="A12" s="45"/>
      <c r="B12" s="61" t="s">
        <v>49</v>
      </c>
      <c r="C12" s="53" t="s">
        <v>52</v>
      </c>
      <c r="D12" s="17">
        <v>0.25</v>
      </c>
      <c r="E12" s="94">
        <f ca="1">InicioDelProyecto</f>
        <v>44515</v>
      </c>
      <c r="F12" s="94">
        <f ca="1">InicioDelProyecto</f>
        <v>44515</v>
      </c>
      <c r="G12" s="14"/>
      <c r="H12" s="14">
        <f t="shared" ca="1" si="6"/>
        <v>1</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5">
      <c r="A13" s="45"/>
      <c r="B13" s="61" t="s">
        <v>50</v>
      </c>
      <c r="C13" s="53" t="s">
        <v>52</v>
      </c>
      <c r="D13" s="17">
        <v>0.23</v>
      </c>
      <c r="E13" s="94">
        <f ca="1">InicioDelProyecto</f>
        <v>44515</v>
      </c>
      <c r="F13" s="94">
        <f ca="1">InicioDelProyecto</f>
        <v>44515</v>
      </c>
      <c r="G13" s="14"/>
      <c r="H13" s="14">
        <f t="shared" ca="1" si="6"/>
        <v>1</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5">
      <c r="A14" s="46" t="s">
        <v>10</v>
      </c>
      <c r="B14" s="18" t="s">
        <v>53</v>
      </c>
      <c r="C14" s="54"/>
      <c r="D14" s="19"/>
      <c r="E14" s="68"/>
      <c r="F14" s="69"/>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5">
      <c r="A15" s="46"/>
      <c r="B15" s="62" t="s">
        <v>54</v>
      </c>
      <c r="C15" s="55" t="s">
        <v>52</v>
      </c>
      <c r="D15" s="20">
        <v>0.5</v>
      </c>
      <c r="E15" s="95">
        <f ca="1">E13+1</f>
        <v>44516</v>
      </c>
      <c r="F15" s="95">
        <f ca="1">E15+4</f>
        <v>44520</v>
      </c>
      <c r="G15" s="14"/>
      <c r="H15" s="14">
        <f t="shared" ca="1"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5">
      <c r="A16" s="45"/>
      <c r="B16" s="62" t="s">
        <v>55</v>
      </c>
      <c r="C16" s="55" t="s">
        <v>52</v>
      </c>
      <c r="D16" s="20">
        <v>0.5</v>
      </c>
      <c r="E16" s="95">
        <f ca="1">E15+2</f>
        <v>44518</v>
      </c>
      <c r="F16" s="95">
        <f ca="1">E16+5</f>
        <v>44523</v>
      </c>
      <c r="G16" s="14"/>
      <c r="H16" s="14">
        <f t="shared" ca="1"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5">
      <c r="A17" s="45"/>
      <c r="B17" s="62" t="s">
        <v>56</v>
      </c>
      <c r="C17" s="55" t="s">
        <v>52</v>
      </c>
      <c r="D17" s="20"/>
      <c r="E17" s="95">
        <f ca="1">F16</f>
        <v>44523</v>
      </c>
      <c r="F17" s="95">
        <f ca="1">E17+3</f>
        <v>44526</v>
      </c>
      <c r="G17" s="14"/>
      <c r="H17" s="14">
        <f t="shared" ca="1"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5">
      <c r="A18" s="45"/>
      <c r="B18" s="62" t="s">
        <v>57</v>
      </c>
      <c r="C18" s="55" t="s">
        <v>51</v>
      </c>
      <c r="D18" s="20"/>
      <c r="E18" s="95">
        <f ca="1">E17</f>
        <v>44523</v>
      </c>
      <c r="F18" s="95">
        <f ca="1">E18+2</f>
        <v>44525</v>
      </c>
      <c r="G18" s="14"/>
      <c r="H18" s="14">
        <f t="shared" ca="1"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5">
      <c r="A19" s="45"/>
      <c r="B19" s="62" t="s">
        <v>58</v>
      </c>
      <c r="C19" s="55" t="s">
        <v>51</v>
      </c>
      <c r="D19" s="20"/>
      <c r="E19" s="95">
        <f ca="1">E18</f>
        <v>44523</v>
      </c>
      <c r="F19" s="95">
        <f ca="1">E19+3</f>
        <v>44526</v>
      </c>
      <c r="G19" s="14"/>
      <c r="H19" s="14">
        <f t="shared" ca="1"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5">
      <c r="A20" s="45" t="s">
        <v>11</v>
      </c>
      <c r="B20" s="21" t="s">
        <v>59</v>
      </c>
      <c r="C20" s="56"/>
      <c r="D20" s="22"/>
      <c r="E20" s="70"/>
      <c r="F20" s="71"/>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5">
      <c r="A21" s="45"/>
      <c r="B21" s="63" t="s">
        <v>60</v>
      </c>
      <c r="C21" s="57" t="s">
        <v>51</v>
      </c>
      <c r="D21" s="23"/>
      <c r="E21" s="93">
        <f ca="1">E9+15</f>
        <v>44530</v>
      </c>
      <c r="F21" s="93">
        <f ca="1">E21+5</f>
        <v>44535</v>
      </c>
      <c r="G21" s="14"/>
      <c r="H21" s="14">
        <f t="shared" ca="1"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5">
      <c r="A22" s="45"/>
      <c r="B22" s="63" t="s">
        <v>61</v>
      </c>
      <c r="C22" s="57" t="s">
        <v>51</v>
      </c>
      <c r="D22" s="23"/>
      <c r="E22" s="93">
        <f ca="1">F21+1</f>
        <v>44536</v>
      </c>
      <c r="F22" s="93">
        <f ca="1">E22+4</f>
        <v>44540</v>
      </c>
      <c r="G22" s="14"/>
      <c r="H22" s="14">
        <f t="shared" ca="1"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5">
      <c r="A23" s="45" t="s">
        <v>11</v>
      </c>
      <c r="B23" s="24" t="s">
        <v>17</v>
      </c>
      <c r="C23" s="58"/>
      <c r="D23" s="25"/>
      <c r="E23" s="72"/>
      <c r="F23" s="73"/>
      <c r="G23" s="14"/>
      <c r="H23" s="14" t="str">
        <f t="shared" si="6"/>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5">
      <c r="A24" s="45"/>
      <c r="B24" s="64" t="s">
        <v>62</v>
      </c>
      <c r="C24" s="59" t="s">
        <v>51</v>
      </c>
      <c r="D24" s="26"/>
      <c r="E24" s="92">
        <v>44516</v>
      </c>
      <c r="F24" s="93">
        <f>E24+4</f>
        <v>44520</v>
      </c>
      <c r="G24" s="14"/>
      <c r="H24" s="14">
        <f t="shared"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5">
      <c r="A25" s="45"/>
      <c r="B25" s="64" t="s">
        <v>63</v>
      </c>
      <c r="C25" s="59" t="s">
        <v>51</v>
      </c>
      <c r="D25" s="26"/>
      <c r="E25" s="92">
        <v>44517</v>
      </c>
      <c r="F25" s="93">
        <f>E25+4</f>
        <v>44521</v>
      </c>
      <c r="G25" s="14"/>
      <c r="H25" s="14">
        <f t="shared"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5">
      <c r="A26" s="45"/>
      <c r="B26" s="64" t="s">
        <v>64</v>
      </c>
      <c r="C26" s="59" t="s">
        <v>52</v>
      </c>
      <c r="D26" s="26"/>
      <c r="E26" s="92">
        <v>44518</v>
      </c>
      <c r="F26" s="93">
        <f>E26+4</f>
        <v>44522</v>
      </c>
      <c r="G26" s="14"/>
      <c r="H26" s="14">
        <f t="shared" si="6"/>
        <v>5</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5">
      <c r="A27" s="45"/>
      <c r="B27" s="64" t="s">
        <v>15</v>
      </c>
      <c r="C27" s="59" t="s">
        <v>51</v>
      </c>
      <c r="D27" s="26"/>
      <c r="E27" s="74" t="s">
        <v>24</v>
      </c>
      <c r="F27" s="74" t="s">
        <v>24</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5">
      <c r="A28" s="45"/>
      <c r="B28" s="64" t="s">
        <v>16</v>
      </c>
      <c r="C28" s="59" t="s">
        <v>51</v>
      </c>
      <c r="D28" s="26"/>
      <c r="E28" s="74" t="s">
        <v>24</v>
      </c>
      <c r="F28" s="74" t="s">
        <v>24</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5">
      <c r="A29" s="45" t="s">
        <v>12</v>
      </c>
      <c r="B29" s="65"/>
      <c r="C29" s="60"/>
      <c r="D29" s="13"/>
      <c r="E29" s="75"/>
      <c r="F29" s="75"/>
      <c r="G29" s="14"/>
      <c r="H29" s="14" t="str">
        <f t="shared" si="6"/>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5">
      <c r="A30" s="46" t="s">
        <v>13</v>
      </c>
      <c r="B30" s="27" t="s">
        <v>18</v>
      </c>
      <c r="C30" s="28"/>
      <c r="D30" s="29"/>
      <c r="E30" s="76"/>
      <c r="F30" s="77"/>
      <c r="G30" s="30"/>
      <c r="H30" s="30" t="str">
        <f t="shared" si="6"/>
        <v/>
      </c>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row>
    <row r="31" spans="1:64" ht="30" customHeight="1" x14ac:dyDescent="0.45">
      <c r="G31" s="6"/>
    </row>
    <row r="32" spans="1:64" ht="30" customHeight="1" x14ac:dyDescent="0.45">
      <c r="C32" s="11"/>
      <c r="F32" s="47"/>
    </row>
    <row r="33" spans="3:3" ht="30" customHeight="1" x14ac:dyDescent="0.45">
      <c r="C33"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0">
    <cfRule type="expression" dxfId="2" priority="33">
      <formula>AND(TODAY()&gt;=I$5,TODAY()&lt;J$5)</formula>
    </cfRule>
  </conditionalFormatting>
  <conditionalFormatting sqref="I7:BL3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18 F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328125" defaultRowHeight="13.15" x14ac:dyDescent="0.4"/>
  <cols>
    <col min="1" max="1" width="99.265625" style="35" customWidth="1"/>
    <col min="2" max="16384" width="9.1328125" style="2"/>
  </cols>
  <sheetData>
    <row r="1" spans="1:2" ht="46.5" customHeight="1" x14ac:dyDescent="0.4"/>
    <row r="2" spans="1:2" s="37" customFormat="1" ht="15.75" x14ac:dyDescent="0.45">
      <c r="A2" s="36" t="s">
        <v>27</v>
      </c>
      <c r="B2" s="36"/>
    </row>
    <row r="3" spans="1:2" s="41" customFormat="1" ht="27" customHeight="1" x14ac:dyDescent="0.45">
      <c r="A3" s="42" t="s">
        <v>28</v>
      </c>
      <c r="B3" s="42"/>
    </row>
    <row r="4" spans="1:2" s="38" customFormat="1" ht="25.5" x14ac:dyDescent="0.75">
      <c r="A4" s="39" t="s">
        <v>29</v>
      </c>
    </row>
    <row r="5" spans="1:2" ht="74.099999999999994" customHeight="1" x14ac:dyDescent="0.4">
      <c r="A5" s="40" t="s">
        <v>30</v>
      </c>
    </row>
    <row r="6" spans="1:2" ht="26.25" customHeight="1" x14ac:dyDescent="0.4">
      <c r="A6" s="39" t="s">
        <v>31</v>
      </c>
    </row>
    <row r="7" spans="1:2" s="35" customFormat="1" ht="204.95" customHeight="1" x14ac:dyDescent="0.45">
      <c r="A7" s="44" t="s">
        <v>41</v>
      </c>
    </row>
    <row r="8" spans="1:2" s="38" customFormat="1" ht="25.5" x14ac:dyDescent="0.75">
      <c r="A8" s="39" t="s">
        <v>32</v>
      </c>
    </row>
    <row r="9" spans="1:2" ht="60" customHeight="1" x14ac:dyDescent="0.4">
      <c r="A9" s="40" t="s">
        <v>33</v>
      </c>
    </row>
    <row r="10" spans="1:2" s="35" customFormat="1" ht="27.95" customHeight="1" x14ac:dyDescent="0.45">
      <c r="A10" s="43" t="s">
        <v>34</v>
      </c>
    </row>
    <row r="11" spans="1:2" s="38" customFormat="1" ht="25.5" x14ac:dyDescent="0.75">
      <c r="A11" s="39" t="s">
        <v>35</v>
      </c>
    </row>
    <row r="12" spans="1:2" ht="28.5" x14ac:dyDescent="0.4">
      <c r="A12" s="40" t="s">
        <v>36</v>
      </c>
    </row>
    <row r="13" spans="1:2" s="35" customFormat="1" ht="27.95" customHeight="1" x14ac:dyDescent="0.45">
      <c r="A13" s="43" t="s">
        <v>37</v>
      </c>
    </row>
    <row r="14" spans="1:2" s="38" customFormat="1" ht="25.5" x14ac:dyDescent="0.75">
      <c r="A14" s="39" t="s">
        <v>38</v>
      </c>
    </row>
    <row r="15" spans="1:2" ht="75" customHeight="1" x14ac:dyDescent="0.4">
      <c r="A15" s="40" t="s">
        <v>39</v>
      </c>
    </row>
    <row r="16" spans="1:2" ht="71.25" x14ac:dyDescent="0.4">
      <c r="A16" s="40" t="s">
        <v>40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InicioDelProyecto</vt:lpstr>
      <vt:lpstr>SemanaParaMostrar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2021-11-16T04:16:40Z</dcterms:modified>
</cp:coreProperties>
</file>