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202300"/>
  <mc:AlternateContent xmlns:mc="http://schemas.openxmlformats.org/markup-compatibility/2006">
    <mc:Choice Requires="x15">
      <x15ac:absPath xmlns:x15ac="http://schemas.microsoft.com/office/spreadsheetml/2010/11/ac" url="C:\Nin Folder\TU Delft\MSc Books\Spacecraft Structure\"/>
    </mc:Choice>
  </mc:AlternateContent>
  <xr:revisionPtr revIDLastSave="0" documentId="8_{776AFFA8-D075-4723-BD42-DE9C26D441F2}" xr6:coauthVersionLast="47" xr6:coauthVersionMax="47" xr10:uidLastSave="{00000000-0000-0000-0000-000000000000}"/>
  <bookViews>
    <workbookView xWindow="-108" yWindow="-108" windowWidth="23256" windowHeight="12576" activeTab="1" xr2:uid="{8694164C-6D18-4EB6-A739-37BD0B3F5720}"/>
  </bookViews>
  <sheets>
    <sheet name="Requirement_List" sheetId="1" r:id="rId1"/>
    <sheet name="Vibration_Load_Conversion"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18" i="3" l="1"/>
  <c r="S17" i="3"/>
  <c r="Q18" i="3"/>
  <c r="R18" i="3" s="1"/>
  <c r="Q17" i="3"/>
  <c r="R17" i="3" s="1"/>
  <c r="S16" i="3"/>
  <c r="Q16" i="3"/>
  <c r="R16" i="3" s="1"/>
  <c r="Q15" i="3"/>
  <c r="R15" i="3"/>
  <c r="S15" i="3" s="1"/>
</calcChain>
</file>

<file path=xl/sharedStrings.xml><?xml version="1.0" encoding="utf-8"?>
<sst xmlns="http://schemas.openxmlformats.org/spreadsheetml/2006/main" count="116" uniqueCount="86">
  <si>
    <t>REQ-001</t>
  </si>
  <si>
    <t>REQ-002</t>
  </si>
  <si>
    <t>REQ-003</t>
  </si>
  <si>
    <t>REQ-004</t>
  </si>
  <si>
    <t>REQ-005</t>
  </si>
  <si>
    <t>REQ-006</t>
  </si>
  <si>
    <t>REQ-007</t>
  </si>
  <si>
    <t>REQ-008</t>
  </si>
  <si>
    <t>REQ-009</t>
  </si>
  <si>
    <t>REQ-010</t>
  </si>
  <si>
    <t>REQ-011</t>
  </si>
  <si>
    <t>REQ-012</t>
  </si>
  <si>
    <t>REQ-013</t>
  </si>
  <si>
    <t>REQ-014</t>
  </si>
  <si>
    <t>REQ-015</t>
  </si>
  <si>
    <t>REQ-016</t>
  </si>
  <si>
    <t>REQ-017</t>
  </si>
  <si>
    <t>REQ-018</t>
  </si>
  <si>
    <t>REQ-019</t>
  </si>
  <si>
    <t>REQ-020</t>
  </si>
  <si>
    <t>REQ-021</t>
  </si>
  <si>
    <t>REQ-023</t>
  </si>
  <si>
    <t>REQ-022</t>
  </si>
  <si>
    <t>REQ-024</t>
  </si>
  <si>
    <t>REQ-025</t>
  </si>
  <si>
    <t>REQ-026</t>
  </si>
  <si>
    <t>REQ-027</t>
  </si>
  <si>
    <t>REQ-028</t>
  </si>
  <si>
    <t>REQ-029</t>
  </si>
  <si>
    <t>REQ-030</t>
  </si>
  <si>
    <t>REQ-031</t>
  </si>
  <si>
    <t>Requirement</t>
  </si>
  <si>
    <t>ID</t>
  </si>
  <si>
    <t>Validation</t>
  </si>
  <si>
    <t>Verification</t>
  </si>
  <si>
    <t>The total mass of the instrument, including maturity margins, shall not exceed 23kg Note: The includes the parts to be designed by the contractor as well as the provided optical elements.</t>
  </si>
  <si>
    <t>A maturity margin of 20% shall be applied on the mass of newly developed equipment.</t>
  </si>
  <si>
    <t>The instrument main coordinate system shall be as defined in the provided IRD</t>
  </si>
  <si>
    <t>The instrument shall stay within the design volumes indicated in the provided IRD Note: this affects the mechanical parts to be designed, not the optical elements themselves</t>
  </si>
  <si>
    <t>The optical instruments shall be attached to their support structures by means of an adhesive</t>
  </si>
  <si>
    <t>The mechanical interface between the optical assembly and the supporting structure (to be designed) shall comply with the locations specified in the provided IRD as IF3.</t>
  </si>
  <si>
    <t>The mechanical interface between the sensor and the optical bench shall comply with the locations specified in the IRD as IF1</t>
  </si>
  <si>
    <t>The mechanical interface between the spacecraft and the supporting structure (to be designed) shall comply with the plane named IF2 in the provided IRD.</t>
  </si>
  <si>
    <t>The purely thermal interface between the optical assembly heatsink and the supporting structure (to be designed) shall be located in the centre of gravity of the sensor, point 3 as specified in the provided IRD.</t>
  </si>
  <si>
    <t>The instrument shall be bolted down to the spacecraft by means of M7 (TBC) bolts. The contractor may choose the amount and location(s) of the interfaces as long as they comply with the IRD and REQ-006</t>
  </si>
  <si>
    <t>The location of the optical elements, their respective masses, and centres of mass, shall be kept as defined in the provided IRD.</t>
  </si>
  <si>
    <t>The design of the instrument shall allow accessibility to the bolts connecting the instrument to the spacecraft by an operator using standard tools, and without the need to dismount any part of the instrument.</t>
  </si>
  <si>
    <t>The design of the instrument shall allow accessibility to the internal elements (i.e. optical elements) mounted on the optical bench at any time for inspection, installation, or removal as needed.</t>
  </si>
  <si>
    <t>The instrument structure, when assembled, shall enclose all the optics inside and only allow light accessibility through the aperture shown in the provided IRD</t>
  </si>
  <si>
    <t>The first resonance frequency of the instrument under hard mounted conditions shall be above 140Hz. Note: hard mounted condition is understood here as the instrument being bolted down to a completely rigid surface.</t>
  </si>
  <si>
    <t>The instrument shall withstand without structural degradation the following qualification random vibration environment. These loads shall be applied as a base excitation at the main interface of the instrument, in hard mounted conditions, separately for each axis.
Note: these loads are expressed in the instrument main coordinate system
Note: for a conversion between slopes and PSD values, refer to
https://femci.gsfc.nasa.gov/random/randomequations.html</t>
  </si>
  <si>
    <t>The instrument shall withstand without structural degradation the following 
qualification sine environment. These loads shall be applied as a base 
excitation at the main interface of the instrument, in hard mounted 
conditions, separately for each axis.
Note: these loads are expressed in the instrument main coordinate system</t>
  </si>
  <si>
    <t>The instrument shall withstand without structural and performance degradation the thermo-elastic loads under both operational and safe mode conditions.</t>
  </si>
  <si>
    <t>The temperature of the spacecraft in its operational mode will be between [+25, -10] deg C</t>
  </si>
  <si>
    <t>The temperature of the spacecraft in its safe mode will be above -10 deg C (TBC).</t>
  </si>
  <si>
    <t>The detector design temperature in its operational mode shall be between [- 20, 30] deg C</t>
  </si>
  <si>
    <t>The detector qualification temperature in its non-operational mode shall be between [-30, 50] deg C</t>
  </si>
  <si>
    <t>The total power consumption of the instrument in its operational mode shall be below 40.0 [W]</t>
  </si>
  <si>
    <t>The total power consumption of the instrument in its non-operational mode shall be below 60.0 [W]</t>
  </si>
  <si>
    <t>Predicted temperatures shall consider a margin of ±10 deg C for model uncertainty.</t>
  </si>
  <si>
    <t>Predicted temperatures shall consider a margin of ±10 deg C for qualification margins.</t>
  </si>
  <si>
    <t>The instrument shall be sized for the following conditions: The detector power consumption in its operational mode is 2.5 W</t>
  </si>
  <si>
    <t>The instrument shall be sized for the following conditions: The detector power consumption in safe mode is 0.0 W</t>
  </si>
  <si>
    <t>The instrument shall be able to reach full performance over its full design lifetime of 2 years.</t>
  </si>
  <si>
    <t>Random PSD</t>
  </si>
  <si>
    <t>Frequency</t>
  </si>
  <si>
    <t>Oct</t>
  </si>
  <si>
    <t>dB</t>
  </si>
  <si>
    <t>In-Plane</t>
  </si>
  <si>
    <t>Out-Plane</t>
  </si>
  <si>
    <t>PSD(g^2/Hz)</t>
  </si>
  <si>
    <t>Random PSD In-Plane</t>
  </si>
  <si>
    <t xml:space="preserve">The instrument shall withstand without structural degradation the following quasi-static loads, applied separately, when the instrument is in hard mounted conditions.
</t>
  </si>
  <si>
    <t>Y</t>
  </si>
  <si>
    <t>N</t>
  </si>
  <si>
    <t>Verified at the end</t>
  </si>
  <si>
    <t>Measure</t>
  </si>
  <si>
    <t>Quantity Monitor(Y/N)</t>
  </si>
  <si>
    <t>N(only at the end)</t>
  </si>
  <si>
    <t>The external face +X of the environment is exposed to the following environment:
Hot case:
 • Solar radiation: 460 W/m2 . 
• Albedo 0.4 • Earth temperature 265 K 
• It has a view factor of Earth of 0.32 for the Albedo and Earth IR calculations. 
Cold case 
• Solar radiation: 500 W/m2 . 
• Albedo 0.2 
• Earth Temperature 248 K 
• It has a view factor of Earth of 0.1 for the Albedo and Earth IR calculations. 
For internal surface of the baffle, consider a view factor of the Earth of 0.2 as an averaged value.</t>
  </si>
  <si>
    <t>REQ-032</t>
  </si>
  <si>
    <t>REQ-033</t>
  </si>
  <si>
    <t xml:space="preserve">The margin of safety (MoS) for each loading condition and part shall be above zero (MoS&gt;0) when comparing the calculated stress with the material strength allowables. The following formula shall be used to determine the MoS:
For isotropic materials, the following formula may be used instead:
</t>
  </si>
  <si>
    <t>The shear load per bolt in the interface between the instrument and the spacecraft shall not exceed 900 N (TBC) in any loading condition</t>
  </si>
  <si>
    <t>REQ-034</t>
  </si>
  <si>
    <t>The instrument shall have a LoS stability within an orbit of less than TBD arcseconds.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</si>
</sst>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sz val="8"/>
      <name val="Aptos Narrow"/>
      <family val="2"/>
      <scheme val="minor"/>
    </font>
    <font>
      <sz val="12"/>
      <color theme="1"/>
      <name val="Times New Roman"/>
      <family val="1"/>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0" fillId="0" borderId="0" xfId="0" applyAlignment="1">
      <alignment wrapText="1"/>
    </xf>
    <xf numFmtId="0" fontId="0" fillId="0" borderId="1" xfId="0" applyBorder="1" applyAlignment="1">
      <alignment horizontal="center"/>
    </xf>
    <xf numFmtId="0" fontId="0" fillId="0" borderId="1" xfId="0" applyBorder="1"/>
    <xf numFmtId="0" fontId="0" fillId="0" borderId="1" xfId="0" applyBorder="1" applyAlignment="1">
      <alignment horizontal="left" vertical="center"/>
    </xf>
    <xf numFmtId="0" fontId="2" fillId="0" borderId="1" xfId="0" applyFont="1"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wrapText="1"/>
    </xf>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Random</a:t>
            </a:r>
            <a:r>
              <a:rPr lang="en-US" baseline="0"/>
              <a:t> Vibration PSD In-Plane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Vibration_Load_Conversion!$A$4:$A$7</c:f>
              <c:numCache>
                <c:formatCode>General</c:formatCode>
                <c:ptCount val="4"/>
                <c:pt idx="0">
                  <c:v>20</c:v>
                </c:pt>
                <c:pt idx="1">
                  <c:v>100</c:v>
                </c:pt>
                <c:pt idx="2">
                  <c:v>300</c:v>
                </c:pt>
                <c:pt idx="3">
                  <c:v>2000</c:v>
                </c:pt>
              </c:numCache>
            </c:numRef>
          </c:xVal>
          <c:yVal>
            <c:numRef>
              <c:f>Vibration_Load_Conversion!$B$4:$B$7</c:f>
              <c:numCache>
                <c:formatCode>General</c:formatCode>
                <c:ptCount val="4"/>
                <c:pt idx="0">
                  <c:v>4.8265000000000002E-2</c:v>
                </c:pt>
                <c:pt idx="1">
                  <c:v>0.24</c:v>
                </c:pt>
                <c:pt idx="2">
                  <c:v>0.24</c:v>
                </c:pt>
                <c:pt idx="3">
                  <c:v>1.0274E-2</c:v>
                </c:pt>
              </c:numCache>
            </c:numRef>
          </c:yVal>
          <c:smooth val="0"/>
          <c:extLst>
            <c:ext xmlns:c16="http://schemas.microsoft.com/office/drawing/2014/chart" uri="{C3380CC4-5D6E-409C-BE32-E72D297353CC}">
              <c16:uniqueId val="{00000000-6E3D-4E97-8E61-E9B320A31C77}"/>
            </c:ext>
          </c:extLst>
        </c:ser>
        <c:dLbls>
          <c:showLegendKey val="0"/>
          <c:showVal val="0"/>
          <c:showCatName val="0"/>
          <c:showSerName val="0"/>
          <c:showPercent val="0"/>
          <c:showBubbleSize val="0"/>
        </c:dLbls>
        <c:axId val="1870669599"/>
        <c:axId val="1870668159"/>
      </c:scatterChart>
      <c:valAx>
        <c:axId val="187066959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a:t>
                </a:r>
                <a:r>
                  <a:rPr lang="en-US" baseline="0"/>
                  <a:t> (Hz)</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668159"/>
        <c:crosses val="autoZero"/>
        <c:crossBetween val="midCat"/>
      </c:valAx>
      <c:valAx>
        <c:axId val="1870668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PSD (g^2/Hz)</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66959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Random</a:t>
            </a:r>
            <a:r>
              <a:rPr lang="en-US" baseline="0"/>
              <a:t> Vibration PSD Out-Of-Plane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Vibration_Load_Conversion!$A$13:$A$16</c:f>
              <c:numCache>
                <c:formatCode>General</c:formatCode>
                <c:ptCount val="4"/>
                <c:pt idx="0">
                  <c:v>20</c:v>
                </c:pt>
                <c:pt idx="1">
                  <c:v>100</c:v>
                </c:pt>
                <c:pt idx="2">
                  <c:v>300</c:v>
                </c:pt>
                <c:pt idx="3">
                  <c:v>2000</c:v>
                </c:pt>
              </c:numCache>
            </c:numRef>
          </c:xVal>
          <c:yVal>
            <c:numRef>
              <c:f>Vibration_Load_Conversion!$B$13:$B$16</c:f>
              <c:numCache>
                <c:formatCode>General</c:formatCode>
                <c:ptCount val="4"/>
                <c:pt idx="0">
                  <c:v>8.5609999999999992E-3</c:v>
                </c:pt>
                <c:pt idx="1">
                  <c:v>0.2</c:v>
                </c:pt>
                <c:pt idx="2">
                  <c:v>0.2</c:v>
                </c:pt>
                <c:pt idx="3">
                  <c:v>4.0221E-2</c:v>
                </c:pt>
              </c:numCache>
            </c:numRef>
          </c:yVal>
          <c:smooth val="0"/>
          <c:extLst>
            <c:ext xmlns:c16="http://schemas.microsoft.com/office/drawing/2014/chart" uri="{C3380CC4-5D6E-409C-BE32-E72D297353CC}">
              <c16:uniqueId val="{00000000-35D7-4068-A160-656CBED2D81C}"/>
            </c:ext>
          </c:extLst>
        </c:ser>
        <c:dLbls>
          <c:showLegendKey val="0"/>
          <c:showVal val="0"/>
          <c:showCatName val="0"/>
          <c:showSerName val="0"/>
          <c:showPercent val="0"/>
          <c:showBubbleSize val="0"/>
        </c:dLbls>
        <c:axId val="1870669599"/>
        <c:axId val="1870668159"/>
      </c:scatterChart>
      <c:valAx>
        <c:axId val="187066959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a:t>
                </a:r>
                <a:r>
                  <a:rPr lang="en-US" baseline="0"/>
                  <a:t> (Hz)</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668159"/>
        <c:crosses val="autoZero"/>
        <c:crossBetween val="midCat"/>
      </c:valAx>
      <c:valAx>
        <c:axId val="1870668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PSD (g^2/Hz)</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66959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91440</xdr:colOff>
      <xdr:row>17</xdr:row>
      <xdr:rowOff>777241</xdr:rowOff>
    </xdr:from>
    <xdr:to>
      <xdr:col>2</xdr:col>
      <xdr:colOff>4191000</xdr:colOff>
      <xdr:row>17</xdr:row>
      <xdr:rowOff>1853961</xdr:rowOff>
    </xdr:to>
    <xdr:pic>
      <xdr:nvPicPr>
        <xdr:cNvPr id="2" name="Picture 1">
          <a:extLst>
            <a:ext uri="{FF2B5EF4-FFF2-40B4-BE49-F238E27FC236}">
              <a16:creationId xmlns:a16="http://schemas.microsoft.com/office/drawing/2014/main" id="{D5E3010B-9646-5C52-B014-D5ACEC70A413}"/>
            </a:ext>
          </a:extLst>
        </xdr:cNvPr>
        <xdr:cNvPicPr>
          <a:picLocks noChangeAspect="1"/>
        </xdr:cNvPicPr>
      </xdr:nvPicPr>
      <xdr:blipFill>
        <a:blip xmlns:r="http://schemas.openxmlformats.org/officeDocument/2006/relationships" r:embed="rId1"/>
        <a:stretch>
          <a:fillRect/>
        </a:stretch>
      </xdr:blipFill>
      <xdr:spPr>
        <a:xfrm>
          <a:off x="1310640" y="6217921"/>
          <a:ext cx="4099560" cy="1076720"/>
        </a:xfrm>
        <a:prstGeom prst="rect">
          <a:avLst/>
        </a:prstGeom>
      </xdr:spPr>
    </xdr:pic>
    <xdr:clientData/>
  </xdr:twoCellAnchor>
  <xdr:twoCellAnchor editAs="oneCell">
    <xdr:from>
      <xdr:col>2</xdr:col>
      <xdr:colOff>2232661</xdr:colOff>
      <xdr:row>19</xdr:row>
      <xdr:rowOff>571501</xdr:rowOff>
    </xdr:from>
    <xdr:to>
      <xdr:col>2</xdr:col>
      <xdr:colOff>4114801</xdr:colOff>
      <xdr:row>19</xdr:row>
      <xdr:rowOff>1496887</xdr:rowOff>
    </xdr:to>
    <xdr:pic>
      <xdr:nvPicPr>
        <xdr:cNvPr id="3" name="Picture 2">
          <a:extLst>
            <a:ext uri="{FF2B5EF4-FFF2-40B4-BE49-F238E27FC236}">
              <a16:creationId xmlns:a16="http://schemas.microsoft.com/office/drawing/2014/main" id="{3BEF4CE1-ADED-1F28-5AF0-F700C774F7D5}"/>
            </a:ext>
          </a:extLst>
        </xdr:cNvPr>
        <xdr:cNvPicPr>
          <a:picLocks noChangeAspect="1"/>
        </xdr:cNvPicPr>
      </xdr:nvPicPr>
      <xdr:blipFill>
        <a:blip xmlns:r="http://schemas.openxmlformats.org/officeDocument/2006/relationships" r:embed="rId2"/>
        <a:stretch>
          <a:fillRect/>
        </a:stretch>
      </xdr:blipFill>
      <xdr:spPr>
        <a:xfrm>
          <a:off x="3451861" y="10675621"/>
          <a:ext cx="1882140" cy="925386"/>
        </a:xfrm>
        <a:prstGeom prst="rect">
          <a:avLst/>
        </a:prstGeom>
      </xdr:spPr>
    </xdr:pic>
    <xdr:clientData/>
  </xdr:twoCellAnchor>
  <xdr:twoCellAnchor editAs="oneCell">
    <xdr:from>
      <xdr:col>2</xdr:col>
      <xdr:colOff>480061</xdr:colOff>
      <xdr:row>18</xdr:row>
      <xdr:rowOff>480061</xdr:rowOff>
    </xdr:from>
    <xdr:to>
      <xdr:col>2</xdr:col>
      <xdr:colOff>3558540</xdr:colOff>
      <xdr:row>18</xdr:row>
      <xdr:rowOff>1056633</xdr:rowOff>
    </xdr:to>
    <xdr:pic>
      <xdr:nvPicPr>
        <xdr:cNvPr id="4" name="Picture 3">
          <a:extLst>
            <a:ext uri="{FF2B5EF4-FFF2-40B4-BE49-F238E27FC236}">
              <a16:creationId xmlns:a16="http://schemas.microsoft.com/office/drawing/2014/main" id="{3F9287CD-2BF5-5221-EABF-076A868C386D}"/>
            </a:ext>
          </a:extLst>
        </xdr:cNvPr>
        <xdr:cNvPicPr>
          <a:picLocks noChangeAspect="1"/>
        </xdr:cNvPicPr>
      </xdr:nvPicPr>
      <xdr:blipFill>
        <a:blip xmlns:r="http://schemas.openxmlformats.org/officeDocument/2006/relationships" r:embed="rId3"/>
        <a:stretch>
          <a:fillRect/>
        </a:stretch>
      </xdr:blipFill>
      <xdr:spPr>
        <a:xfrm>
          <a:off x="1699261" y="10035541"/>
          <a:ext cx="3078479" cy="576572"/>
        </a:xfrm>
        <a:prstGeom prst="rect">
          <a:avLst/>
        </a:prstGeom>
      </xdr:spPr>
    </xdr:pic>
    <xdr:clientData/>
  </xdr:twoCellAnchor>
  <xdr:twoCellAnchor editAs="oneCell">
    <xdr:from>
      <xdr:col>2</xdr:col>
      <xdr:colOff>739140</xdr:colOff>
      <xdr:row>33</xdr:row>
      <xdr:rowOff>579120</xdr:rowOff>
    </xdr:from>
    <xdr:to>
      <xdr:col>2</xdr:col>
      <xdr:colOff>3032760</xdr:colOff>
      <xdr:row>33</xdr:row>
      <xdr:rowOff>1537143</xdr:rowOff>
    </xdr:to>
    <xdr:pic>
      <xdr:nvPicPr>
        <xdr:cNvPr id="5" name="Picture 4">
          <a:extLst>
            <a:ext uri="{FF2B5EF4-FFF2-40B4-BE49-F238E27FC236}">
              <a16:creationId xmlns:a16="http://schemas.microsoft.com/office/drawing/2014/main" id="{8F2F5670-6A78-D510-6C36-794417759CA3}"/>
            </a:ext>
          </a:extLst>
        </xdr:cNvPr>
        <xdr:cNvPicPr>
          <a:picLocks noChangeAspect="1"/>
        </xdr:cNvPicPr>
      </xdr:nvPicPr>
      <xdr:blipFill>
        <a:blip xmlns:r="http://schemas.openxmlformats.org/officeDocument/2006/relationships" r:embed="rId4"/>
        <a:stretch>
          <a:fillRect/>
        </a:stretch>
      </xdr:blipFill>
      <xdr:spPr>
        <a:xfrm>
          <a:off x="1958340" y="19278600"/>
          <a:ext cx="2293620" cy="958023"/>
        </a:xfrm>
        <a:prstGeom prst="rect">
          <a:avLst/>
        </a:prstGeom>
      </xdr:spPr>
    </xdr:pic>
    <xdr:clientData/>
  </xdr:twoCellAnchor>
  <xdr:twoCellAnchor editAs="oneCell">
    <xdr:from>
      <xdr:col>2</xdr:col>
      <xdr:colOff>739141</xdr:colOff>
      <xdr:row>33</xdr:row>
      <xdr:rowOff>1950720</xdr:rowOff>
    </xdr:from>
    <xdr:to>
      <xdr:col>2</xdr:col>
      <xdr:colOff>3246121</xdr:colOff>
      <xdr:row>33</xdr:row>
      <xdr:rowOff>3004723</xdr:rowOff>
    </xdr:to>
    <xdr:pic>
      <xdr:nvPicPr>
        <xdr:cNvPr id="6" name="Picture 5">
          <a:extLst>
            <a:ext uri="{FF2B5EF4-FFF2-40B4-BE49-F238E27FC236}">
              <a16:creationId xmlns:a16="http://schemas.microsoft.com/office/drawing/2014/main" id="{F1F406AC-3BCB-60C0-4166-5DA01D019AED}"/>
            </a:ext>
          </a:extLst>
        </xdr:cNvPr>
        <xdr:cNvPicPr>
          <a:picLocks noChangeAspect="1"/>
        </xdr:cNvPicPr>
      </xdr:nvPicPr>
      <xdr:blipFill>
        <a:blip xmlns:r="http://schemas.openxmlformats.org/officeDocument/2006/relationships" r:embed="rId5"/>
        <a:stretch>
          <a:fillRect/>
        </a:stretch>
      </xdr:blipFill>
      <xdr:spPr>
        <a:xfrm>
          <a:off x="1958341" y="20650200"/>
          <a:ext cx="2506980" cy="10540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510540</xdr:colOff>
      <xdr:row>4</xdr:row>
      <xdr:rowOff>60960</xdr:rowOff>
    </xdr:from>
    <xdr:to>
      <xdr:col>21</xdr:col>
      <xdr:colOff>495300</xdr:colOff>
      <xdr:row>10</xdr:row>
      <xdr:rowOff>40400</xdr:rowOff>
    </xdr:to>
    <xdr:pic>
      <xdr:nvPicPr>
        <xdr:cNvPr id="3" name="Picture 2">
          <a:extLst>
            <a:ext uri="{FF2B5EF4-FFF2-40B4-BE49-F238E27FC236}">
              <a16:creationId xmlns:a16="http://schemas.microsoft.com/office/drawing/2014/main" id="{D4C798A3-BA5B-4D6B-920C-1B96DEF0891A}"/>
            </a:ext>
          </a:extLst>
        </xdr:cNvPr>
        <xdr:cNvPicPr>
          <a:picLocks noChangeAspect="1"/>
        </xdr:cNvPicPr>
      </xdr:nvPicPr>
      <xdr:blipFill>
        <a:blip xmlns:r="http://schemas.openxmlformats.org/officeDocument/2006/relationships" r:embed="rId1"/>
        <a:stretch>
          <a:fillRect/>
        </a:stretch>
      </xdr:blipFill>
      <xdr:spPr>
        <a:xfrm>
          <a:off x="9654540" y="792480"/>
          <a:ext cx="4099560" cy="1076720"/>
        </a:xfrm>
        <a:prstGeom prst="rect">
          <a:avLst/>
        </a:prstGeom>
      </xdr:spPr>
    </xdr:pic>
    <xdr:clientData/>
  </xdr:twoCellAnchor>
  <xdr:twoCellAnchor>
    <xdr:from>
      <xdr:col>3</xdr:col>
      <xdr:colOff>167640</xdr:colOff>
      <xdr:row>2</xdr:row>
      <xdr:rowOff>41910</xdr:rowOff>
    </xdr:from>
    <xdr:to>
      <xdr:col>10</xdr:col>
      <xdr:colOff>472440</xdr:colOff>
      <xdr:row>17</xdr:row>
      <xdr:rowOff>41910</xdr:rowOff>
    </xdr:to>
    <xdr:graphicFrame macro="">
      <xdr:nvGraphicFramePr>
        <xdr:cNvPr id="4" name="Chart 3">
          <a:extLst>
            <a:ext uri="{FF2B5EF4-FFF2-40B4-BE49-F238E27FC236}">
              <a16:creationId xmlns:a16="http://schemas.microsoft.com/office/drawing/2014/main" id="{D94B1D28-C252-A7A0-919A-F3B78B5D72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175260</xdr:colOff>
      <xdr:row>17</xdr:row>
      <xdr:rowOff>114300</xdr:rowOff>
    </xdr:from>
    <xdr:to>
      <xdr:col>14</xdr:col>
      <xdr:colOff>480060</xdr:colOff>
      <xdr:row>32</xdr:row>
      <xdr:rowOff>114300</xdr:rowOff>
    </xdr:to>
    <xdr:graphicFrame macro="">
      <xdr:nvGraphicFramePr>
        <xdr:cNvPr id="5" name="Chart 4">
          <a:extLst>
            <a:ext uri="{FF2B5EF4-FFF2-40B4-BE49-F238E27FC236}">
              <a16:creationId xmlns:a16="http://schemas.microsoft.com/office/drawing/2014/main" id="{0C02361C-41F0-4DA2-90B1-2547907A4C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EDD91-B0C9-4917-8F9A-DA5B431F04E4}">
  <dimension ref="B2:F36"/>
  <sheetViews>
    <sheetView topLeftCell="A32" workbookViewId="0">
      <selection activeCell="D36" sqref="D36"/>
    </sheetView>
  </sheetViews>
  <sheetFormatPr defaultRowHeight="14.4" x14ac:dyDescent="0.3"/>
  <cols>
    <col min="3" max="3" width="68" customWidth="1"/>
    <col min="4" max="4" width="18.44140625" bestFit="1" customWidth="1"/>
    <col min="5" max="5" width="16.5546875" customWidth="1"/>
    <col min="6" max="6" width="10.21875" bestFit="1" customWidth="1"/>
    <col min="10" max="10" width="12.21875" bestFit="1" customWidth="1"/>
    <col min="11" max="11" width="11.5546875" bestFit="1" customWidth="1"/>
  </cols>
  <sheetData>
    <row r="2" spans="2:6" x14ac:dyDescent="0.3">
      <c r="B2" s="2" t="s">
        <v>32</v>
      </c>
      <c r="C2" s="2" t="s">
        <v>31</v>
      </c>
      <c r="D2" s="3" t="s">
        <v>77</v>
      </c>
      <c r="E2" s="3" t="s">
        <v>34</v>
      </c>
      <c r="F2" s="3" t="s">
        <v>33</v>
      </c>
    </row>
    <row r="3" spans="2:6" ht="46.8" x14ac:dyDescent="0.3">
      <c r="B3" s="4" t="s">
        <v>0</v>
      </c>
      <c r="C3" s="5" t="s">
        <v>35</v>
      </c>
      <c r="D3" s="9" t="s">
        <v>73</v>
      </c>
      <c r="E3" s="3" t="s">
        <v>76</v>
      </c>
      <c r="F3" s="3"/>
    </row>
    <row r="4" spans="2:6" ht="28.8" x14ac:dyDescent="0.3">
      <c r="B4" s="4" t="s">
        <v>1</v>
      </c>
      <c r="C4" s="6" t="s">
        <v>36</v>
      </c>
      <c r="D4" s="9" t="s">
        <v>78</v>
      </c>
      <c r="E4" s="3" t="s">
        <v>75</v>
      </c>
      <c r="F4" s="3"/>
    </row>
    <row r="5" spans="2:6" x14ac:dyDescent="0.3">
      <c r="B5" s="4" t="s">
        <v>2</v>
      </c>
      <c r="C5" s="6" t="s">
        <v>37</v>
      </c>
      <c r="D5" s="9" t="s">
        <v>74</v>
      </c>
      <c r="E5" s="3"/>
      <c r="F5" s="3"/>
    </row>
    <row r="6" spans="2:6" ht="43.2" x14ac:dyDescent="0.3">
      <c r="B6" s="4" t="s">
        <v>3</v>
      </c>
      <c r="C6" s="6" t="s">
        <v>38</v>
      </c>
      <c r="D6" s="9" t="s">
        <v>74</v>
      </c>
      <c r="E6" s="3"/>
      <c r="F6" s="3"/>
    </row>
    <row r="7" spans="2:6" ht="28.8" x14ac:dyDescent="0.3">
      <c r="B7" s="4" t="s">
        <v>4</v>
      </c>
      <c r="C7" s="6" t="s">
        <v>39</v>
      </c>
      <c r="D7" s="9" t="s">
        <v>74</v>
      </c>
      <c r="E7" s="3"/>
      <c r="F7" s="3"/>
    </row>
    <row r="8" spans="2:6" ht="43.2" x14ac:dyDescent="0.3">
      <c r="B8" s="4" t="s">
        <v>5</v>
      </c>
      <c r="C8" s="6" t="s">
        <v>40</v>
      </c>
      <c r="D8" s="9" t="s">
        <v>74</v>
      </c>
      <c r="E8" s="3"/>
      <c r="F8" s="3"/>
    </row>
    <row r="9" spans="2:6" ht="28.8" x14ac:dyDescent="0.3">
      <c r="B9" s="4" t="s">
        <v>6</v>
      </c>
      <c r="C9" s="6" t="s">
        <v>41</v>
      </c>
      <c r="D9" s="9" t="s">
        <v>74</v>
      </c>
      <c r="E9" s="3"/>
      <c r="F9" s="3"/>
    </row>
    <row r="10" spans="2:6" ht="28.8" x14ac:dyDescent="0.3">
      <c r="B10" s="4" t="s">
        <v>7</v>
      </c>
      <c r="C10" s="6" t="s">
        <v>42</v>
      </c>
      <c r="D10" s="9" t="s">
        <v>74</v>
      </c>
      <c r="E10" s="3"/>
      <c r="F10" s="3"/>
    </row>
    <row r="11" spans="2:6" ht="43.2" x14ac:dyDescent="0.3">
      <c r="B11" s="4" t="s">
        <v>8</v>
      </c>
      <c r="C11" s="6" t="s">
        <v>43</v>
      </c>
      <c r="D11" s="9" t="s">
        <v>74</v>
      </c>
      <c r="E11" s="3"/>
      <c r="F11" s="3"/>
    </row>
    <row r="12" spans="2:6" ht="43.2" x14ac:dyDescent="0.3">
      <c r="B12" s="4" t="s">
        <v>9</v>
      </c>
      <c r="C12" s="6" t="s">
        <v>44</v>
      </c>
      <c r="D12" s="9" t="s">
        <v>74</v>
      </c>
      <c r="E12" s="3"/>
      <c r="F12" s="3"/>
    </row>
    <row r="13" spans="2:6" ht="28.8" x14ac:dyDescent="0.3">
      <c r="B13" s="4" t="s">
        <v>10</v>
      </c>
      <c r="C13" s="6" t="s">
        <v>45</v>
      </c>
      <c r="D13" s="9" t="s">
        <v>74</v>
      </c>
      <c r="E13" s="3"/>
      <c r="F13" s="3"/>
    </row>
    <row r="14" spans="2:6" ht="43.2" x14ac:dyDescent="0.3">
      <c r="B14" s="4" t="s">
        <v>11</v>
      </c>
      <c r="C14" s="6" t="s">
        <v>46</v>
      </c>
      <c r="D14" s="9" t="s">
        <v>74</v>
      </c>
      <c r="E14" s="3"/>
      <c r="F14" s="3"/>
    </row>
    <row r="15" spans="2:6" ht="43.2" x14ac:dyDescent="0.3">
      <c r="B15" s="4" t="s">
        <v>12</v>
      </c>
      <c r="C15" s="6" t="s">
        <v>47</v>
      </c>
      <c r="D15" s="9" t="s">
        <v>74</v>
      </c>
      <c r="E15" s="3"/>
      <c r="F15" s="3"/>
    </row>
    <row r="16" spans="2:6" ht="28.8" x14ac:dyDescent="0.3">
      <c r="B16" s="4" t="s">
        <v>13</v>
      </c>
      <c r="C16" s="6" t="s">
        <v>48</v>
      </c>
      <c r="D16" s="9" t="s">
        <v>74</v>
      </c>
      <c r="E16" s="3"/>
      <c r="F16" s="3"/>
    </row>
    <row r="17" spans="2:6" ht="43.2" x14ac:dyDescent="0.3">
      <c r="B17" s="4" t="s">
        <v>14</v>
      </c>
      <c r="C17" s="6" t="s">
        <v>49</v>
      </c>
      <c r="D17" s="9" t="s">
        <v>73</v>
      </c>
      <c r="E17" s="3"/>
      <c r="F17" s="3"/>
    </row>
    <row r="18" spans="2:6" ht="187.2" x14ac:dyDescent="0.3">
      <c r="B18" s="4" t="s">
        <v>15</v>
      </c>
      <c r="C18" s="6" t="s">
        <v>50</v>
      </c>
      <c r="D18" s="9" t="s">
        <v>74</v>
      </c>
      <c r="E18" s="3"/>
      <c r="F18" s="3"/>
    </row>
    <row r="19" spans="2:6" ht="86.4" x14ac:dyDescent="0.3">
      <c r="B19" s="4" t="s">
        <v>16</v>
      </c>
      <c r="C19" s="6" t="s">
        <v>72</v>
      </c>
      <c r="D19" s="9" t="s">
        <v>74</v>
      </c>
      <c r="E19" s="3"/>
      <c r="F19" s="3"/>
    </row>
    <row r="20" spans="2:6" ht="129.6" x14ac:dyDescent="0.3">
      <c r="B20" s="4" t="s">
        <v>17</v>
      </c>
      <c r="C20" s="6" t="s">
        <v>51</v>
      </c>
      <c r="D20" s="9" t="s">
        <v>74</v>
      </c>
      <c r="E20" s="3"/>
      <c r="F20" s="3"/>
    </row>
    <row r="21" spans="2:6" s="1" customFormat="1" ht="28.8" x14ac:dyDescent="0.3">
      <c r="B21" s="6" t="s">
        <v>18</v>
      </c>
      <c r="C21" s="1" t="s">
        <v>52</v>
      </c>
      <c r="D21" s="10" t="s">
        <v>74</v>
      </c>
      <c r="E21" s="7"/>
      <c r="F21" s="7"/>
    </row>
    <row r="22" spans="2:6" s="1" customFormat="1" ht="28.8" x14ac:dyDescent="0.3">
      <c r="B22" s="6" t="s">
        <v>19</v>
      </c>
      <c r="C22" s="1" t="s">
        <v>53</v>
      </c>
      <c r="D22" s="10" t="s">
        <v>73</v>
      </c>
      <c r="E22" s="7"/>
      <c r="F22" s="7"/>
    </row>
    <row r="23" spans="2:6" s="1" customFormat="1" x14ac:dyDescent="0.3">
      <c r="B23" s="6" t="s">
        <v>20</v>
      </c>
      <c r="C23" s="1" t="s">
        <v>54</v>
      </c>
      <c r="D23" s="10" t="s">
        <v>73</v>
      </c>
      <c r="E23" s="7"/>
      <c r="F23" s="7"/>
    </row>
    <row r="24" spans="2:6" s="1" customFormat="1" ht="28.8" x14ac:dyDescent="0.3">
      <c r="B24" s="6" t="s">
        <v>22</v>
      </c>
      <c r="C24" s="1" t="s">
        <v>55</v>
      </c>
      <c r="D24" s="10" t="s">
        <v>73</v>
      </c>
      <c r="E24" s="7"/>
      <c r="F24" s="7"/>
    </row>
    <row r="25" spans="2:6" s="1" customFormat="1" ht="28.8" x14ac:dyDescent="0.3">
      <c r="B25" s="6" t="s">
        <v>21</v>
      </c>
      <c r="C25" s="1" t="s">
        <v>56</v>
      </c>
      <c r="D25" s="10" t="s">
        <v>73</v>
      </c>
      <c r="E25" s="7"/>
      <c r="F25" s="7"/>
    </row>
    <row r="26" spans="2:6" s="1" customFormat="1" ht="28.8" x14ac:dyDescent="0.3">
      <c r="B26" s="6" t="s">
        <v>23</v>
      </c>
      <c r="C26" s="1" t="s">
        <v>57</v>
      </c>
      <c r="D26" s="10" t="s">
        <v>73</v>
      </c>
      <c r="E26" s="7"/>
      <c r="F26" s="7"/>
    </row>
    <row r="27" spans="2:6" s="1" customFormat="1" ht="28.8" x14ac:dyDescent="0.3">
      <c r="B27" s="6" t="s">
        <v>24</v>
      </c>
      <c r="C27" s="1" t="s">
        <v>58</v>
      </c>
      <c r="D27" s="10" t="s">
        <v>73</v>
      </c>
      <c r="E27" s="7"/>
      <c r="F27" s="7"/>
    </row>
    <row r="28" spans="2:6" s="1" customFormat="1" x14ac:dyDescent="0.3">
      <c r="B28" s="6" t="s">
        <v>25</v>
      </c>
      <c r="C28" s="1" t="s">
        <v>59</v>
      </c>
      <c r="D28" s="10" t="s">
        <v>73</v>
      </c>
      <c r="E28" s="7"/>
      <c r="F28" s="7"/>
    </row>
    <row r="29" spans="2:6" s="1" customFormat="1" ht="28.8" x14ac:dyDescent="0.3">
      <c r="B29" s="6" t="s">
        <v>26</v>
      </c>
      <c r="C29" s="1" t="s">
        <v>60</v>
      </c>
      <c r="D29" s="10" t="s">
        <v>73</v>
      </c>
      <c r="E29" s="7"/>
      <c r="F29" s="7"/>
    </row>
    <row r="30" spans="2:6" s="1" customFormat="1" ht="28.8" x14ac:dyDescent="0.3">
      <c r="B30" s="6" t="s">
        <v>27</v>
      </c>
      <c r="C30" s="1" t="s">
        <v>61</v>
      </c>
      <c r="D30" s="10" t="s">
        <v>74</v>
      </c>
      <c r="E30" s="7"/>
      <c r="F30" s="7"/>
    </row>
    <row r="31" spans="2:6" s="1" customFormat="1" ht="28.8" x14ac:dyDescent="0.3">
      <c r="B31" s="6" t="s">
        <v>28</v>
      </c>
      <c r="C31" s="1" t="s">
        <v>62</v>
      </c>
      <c r="D31" s="10" t="s">
        <v>74</v>
      </c>
      <c r="E31" s="7"/>
      <c r="F31" s="7"/>
    </row>
    <row r="32" spans="2:6" s="1" customFormat="1" ht="187.2" x14ac:dyDescent="0.3">
      <c r="B32" s="6" t="s">
        <v>29</v>
      </c>
      <c r="C32" s="7" t="s">
        <v>79</v>
      </c>
      <c r="D32" s="10" t="s">
        <v>74</v>
      </c>
      <c r="E32" s="7"/>
      <c r="F32" s="7"/>
    </row>
    <row r="33" spans="2:6" s="1" customFormat="1" ht="28.8" x14ac:dyDescent="0.3">
      <c r="B33" s="6" t="s">
        <v>30</v>
      </c>
      <c r="C33" s="7" t="s">
        <v>63</v>
      </c>
      <c r="D33" s="10" t="s">
        <v>73</v>
      </c>
      <c r="E33" s="7"/>
      <c r="F33" s="7"/>
    </row>
    <row r="34" spans="2:6" ht="259.2" x14ac:dyDescent="0.3">
      <c r="B34" s="6" t="s">
        <v>80</v>
      </c>
      <c r="C34" s="7" t="s">
        <v>82</v>
      </c>
      <c r="D34" s="10" t="s">
        <v>73</v>
      </c>
      <c r="E34" s="7"/>
      <c r="F34" s="7"/>
    </row>
    <row r="35" spans="2:6" ht="28.8" x14ac:dyDescent="0.3">
      <c r="B35" s="6" t="s">
        <v>81</v>
      </c>
      <c r="C35" s="7" t="s">
        <v>83</v>
      </c>
      <c r="D35" s="10" t="s">
        <v>73</v>
      </c>
      <c r="E35" s="7"/>
      <c r="F35" s="7"/>
    </row>
    <row r="36" spans="2:6" x14ac:dyDescent="0.3">
      <c r="B36" s="6" t="s">
        <v>84</v>
      </c>
      <c r="C36" s="3" t="s">
        <v>85</v>
      </c>
      <c r="D36" s="3"/>
      <c r="E36" s="3"/>
      <c r="F36" s="3"/>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2DBF1-BF12-4715-8059-64F656FF6BD9}">
  <dimension ref="A1:T18"/>
  <sheetViews>
    <sheetView tabSelected="1" workbookViewId="0">
      <selection activeCell="C21" sqref="C21"/>
    </sheetView>
  </sheetViews>
  <sheetFormatPr defaultRowHeight="14.4" x14ac:dyDescent="0.3"/>
  <cols>
    <col min="1" max="1" width="10" customWidth="1"/>
    <col min="17" max="18" width="12.21875" bestFit="1" customWidth="1"/>
  </cols>
  <sheetData>
    <row r="1" spans="1:20" x14ac:dyDescent="0.3">
      <c r="A1" t="s">
        <v>71</v>
      </c>
    </row>
    <row r="3" spans="1:20" x14ac:dyDescent="0.3">
      <c r="A3" t="s">
        <v>65</v>
      </c>
      <c r="B3" t="s">
        <v>70</v>
      </c>
    </row>
    <row r="4" spans="1:20" x14ac:dyDescent="0.3">
      <c r="A4">
        <v>20</v>
      </c>
      <c r="B4">
        <v>4.8265000000000002E-2</v>
      </c>
    </row>
    <row r="5" spans="1:20" x14ac:dyDescent="0.3">
      <c r="A5">
        <v>100</v>
      </c>
      <c r="B5">
        <v>0.24</v>
      </c>
    </row>
    <row r="6" spans="1:20" x14ac:dyDescent="0.3">
      <c r="A6">
        <v>300</v>
      </c>
      <c r="B6">
        <v>0.24</v>
      </c>
    </row>
    <row r="7" spans="1:20" x14ac:dyDescent="0.3">
      <c r="A7">
        <v>2000</v>
      </c>
      <c r="B7">
        <v>1.0274E-2</v>
      </c>
    </row>
    <row r="12" spans="1:20" x14ac:dyDescent="0.3">
      <c r="A12" t="s">
        <v>64</v>
      </c>
    </row>
    <row r="13" spans="1:20" x14ac:dyDescent="0.3">
      <c r="A13">
        <v>20</v>
      </c>
      <c r="B13">
        <v>8.5609999999999992E-3</v>
      </c>
    </row>
    <row r="14" spans="1:20" x14ac:dyDescent="0.3">
      <c r="A14">
        <v>100</v>
      </c>
      <c r="B14">
        <v>0.2</v>
      </c>
      <c r="Q14" s="1" t="s">
        <v>66</v>
      </c>
      <c r="R14" s="1" t="s">
        <v>67</v>
      </c>
    </row>
    <row r="15" spans="1:20" x14ac:dyDescent="0.3">
      <c r="A15">
        <v>300</v>
      </c>
      <c r="B15">
        <v>0.2</v>
      </c>
      <c r="Q15" s="1">
        <f>LOG10(2000/300)/LOG10(2)</f>
        <v>2.7369655941662061</v>
      </c>
      <c r="R15" s="1">
        <f>Q15*5</f>
        <v>13.68482797083103</v>
      </c>
      <c r="S15">
        <f>0.24/10^(R15/10)</f>
        <v>1.0273737016855296E-2</v>
      </c>
      <c r="T15" s="8" t="s">
        <v>68</v>
      </c>
    </row>
    <row r="16" spans="1:20" x14ac:dyDescent="0.3">
      <c r="A16">
        <v>2000</v>
      </c>
      <c r="B16">
        <v>4.0221E-2</v>
      </c>
      <c r="Q16" s="1">
        <f>LOG10(100/20)/LOG10(2)</f>
        <v>2.3219280948873626</v>
      </c>
      <c r="R16" s="1">
        <f>Q16*3</f>
        <v>6.9657842846620879</v>
      </c>
      <c r="S16">
        <f>0.24/10^(R16/10)</f>
        <v>4.8265055869371382E-2</v>
      </c>
      <c r="T16" s="8"/>
    </row>
    <row r="17" spans="17:20" x14ac:dyDescent="0.3">
      <c r="Q17" s="1">
        <f>LOG10(2000/300)/LOG10(2)</f>
        <v>2.7369655941662061</v>
      </c>
      <c r="R17" s="1">
        <f>Q17*5</f>
        <v>13.68482797083103</v>
      </c>
      <c r="S17">
        <f>0.2/10^(R17/10)</f>
        <v>8.5614475140460815E-3</v>
      </c>
      <c r="T17" s="8" t="s">
        <v>69</v>
      </c>
    </row>
    <row r="18" spans="17:20" x14ac:dyDescent="0.3">
      <c r="Q18" s="1">
        <f>LOG10(100/20)/LOG10(2)</f>
        <v>2.3219280948873626</v>
      </c>
      <c r="R18" s="1">
        <f>Q18*3</f>
        <v>6.9657842846620879</v>
      </c>
      <c r="S18">
        <f>0.2/10^(R18/10)</f>
        <v>4.022087989114282E-2</v>
      </c>
      <c r="T18" s="8"/>
    </row>
  </sheetData>
  <mergeCells count="2">
    <mergeCell ref="T15:T16"/>
    <mergeCell ref="T17:T1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Requirement_List</vt:lpstr>
      <vt:lpstr>Vibration_Load_Conversion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Panin Ananwatanyoo</dc:creator>
  <cp:lastModifiedBy>Panin Ananwatanyoo</cp:lastModifiedBy>
  <dcterms:created xsi:type="dcterms:W3CDTF">2024-03-12T13:08:25Z</dcterms:created>
  <dcterms:modified xsi:type="dcterms:W3CDTF">2024-03-12T15:37:23Z</dcterms:modified>
</cp:coreProperties>
</file>