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zozma\Downloads\"/>
    </mc:Choice>
  </mc:AlternateContent>
  <xr:revisionPtr revIDLastSave="0" documentId="13_ncr:1_{92A6C6F1-78EF-474F-97A4-A68D49D8445F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IELE1_SEMESTRES_12" sheetId="14" r:id="rId1"/>
    <sheet name="IELE2_SEMESTRES_34" sheetId="12" r:id="rId2"/>
    <sheet name="IELE3_SEMESTRES_56" sheetId="1" r:id="rId3"/>
    <sheet name="IELE4_SEMESTRES_78" sheetId="4" r:id="rId4"/>
    <sheet name="CP_ECG_IELE_BILAN" sheetId="10" r:id="rId5"/>
    <sheet name="EIT_SWISS_CALCULS_MOYENNES" sheetId="6" r:id="rId6"/>
  </sheets>
  <definedNames>
    <definedName name="BTE3PS1">#REF!</definedName>
    <definedName name="BTE3PS1MOY">#REF!</definedName>
    <definedName name="BTE3PS2">#REF!</definedName>
    <definedName name="BTE3PS2MOY">#REF!</definedName>
    <definedName name="BTES1">IELE1_SEMESTRES_12!$A$11:$C$13</definedName>
    <definedName name="BTES1MOY">IELE1_SEMESTRES_12!$D$13</definedName>
    <definedName name="BTES2">IELE1_SEMESTRES_12!$F$11:$H$13</definedName>
    <definedName name="BTES2MOY">IELE1_SEMESTRES_12!$I$13</definedName>
    <definedName name="BTES3">IELE2_SEMESTRES_34!$A$21:$C$23</definedName>
    <definedName name="BTES3JS">IELE2_SEMESTRES_34!$A$11:$C$13</definedName>
    <definedName name="BTES3MOY">IELE2_SEMESTRES_34!$D$23</definedName>
    <definedName name="BTES4">IELE2_SEMESTRES_34!$F$21:$H$23</definedName>
    <definedName name="BTES4JS">IELE2_SEMESTRES_34!$F$11:$H$13</definedName>
    <definedName name="BTES4MOY">IELE2_SEMESTRES_34!$I$23</definedName>
    <definedName name="CP3PS1MOY">#REF!</definedName>
    <definedName name="CP3PS2MOY">#REF!</definedName>
    <definedName name="CP4PS1MOY">#REF!</definedName>
    <definedName name="CP4PS2MOY">#REF!</definedName>
    <definedName name="CPS1MOY">IELE1_SEMESTRES_12!$D$25</definedName>
    <definedName name="CPS2MOY">IELE1_SEMESTRES_12!$I$25</definedName>
    <definedName name="CPS3MOY">IELE2_SEMESTRES_34!$D$32</definedName>
    <definedName name="CPS4MOY">IELE2_SEMESTRES_34!$I$32</definedName>
    <definedName name="CPS5MOY">IELE3_SEMESTRES_56!$D$25</definedName>
    <definedName name="CPS6MOY">IELE3_SEMESTRES_56!$I$25</definedName>
    <definedName name="CPS7MOY" localSheetId="3">IELE4_SEMESTRES_78!$D$25</definedName>
    <definedName name="CPS8MOY" localSheetId="3">IELE4_SEMESTRES_78!$I$25</definedName>
    <definedName name="DTES1">IELE1_SEMESTRES_12!$A$16:$C$18</definedName>
    <definedName name="DTES1MOY">IELE1_SEMESTRES_12!$D$18</definedName>
    <definedName name="DTES2">IELE1_SEMESTRES_12!$F$16:$H$18</definedName>
    <definedName name="DTES2MOY">IELE1_SEMESTRES_12!$I$18</definedName>
    <definedName name="DTES3">IELE2_SEMESTRES_34!$A$27:$C$29</definedName>
    <definedName name="DTES3JS">IELE2_SEMESTRES_34!$A$16:$C$18</definedName>
    <definedName name="DTES3MOY">IELE2_SEMESTRES_34!$D$29</definedName>
    <definedName name="DTES4">IELE2_SEMESTRES_34!$F$27:$H$29</definedName>
    <definedName name="DTES4JS">IELE2_SEMESTRES_34!$F$16:$H$18</definedName>
    <definedName name="DTES4MOY">IELE2_SEMESTRES_34!$I$29</definedName>
    <definedName name="DTES5">IELE3_SEMESTRES_56!$A$11:$C$13</definedName>
    <definedName name="DTES5MOY">IELE3_SEMESTRES_56!$D$13</definedName>
    <definedName name="DTES6">IELE3_SEMESTRES_56!$F$11:$H$13</definedName>
    <definedName name="DTES6MOY">IELE3_SEMESTRES_56!$I$13</definedName>
    <definedName name="DTES7" localSheetId="3">IELE4_SEMESTRES_78!$A$11:$C$13</definedName>
    <definedName name="DTES7MOY" localSheetId="3">IELE4_SEMESTRES_78!$D$13</definedName>
    <definedName name="DTES8" localSheetId="3">IELE4_SEMESTRES_78!$F$11:$H$13</definedName>
    <definedName name="DTES8MOY" localSheetId="3">IELE4_SEMESTRES_78!$I$13</definedName>
    <definedName name="ECGLCS1">IELE1_SEMESTRES_12!$A$29:$C$31</definedName>
    <definedName name="ECGLCS1MOY">IELE1_SEMESTRES_12!$D$31</definedName>
    <definedName name="ECGLCS2">IELE1_SEMESTRES_12!$F$29:$H$31</definedName>
    <definedName name="ECGLCS2MOY">IELE1_SEMESTRES_12!$I$31</definedName>
    <definedName name="ECGLCS3" localSheetId="0">IELE1_SEMESTRES_12!$A$29:$C$31</definedName>
    <definedName name="ECGLCS3">IELE2_SEMESTRES_34!$A$36:$C$38</definedName>
    <definedName name="ECGLCS3MOY">IELE2_SEMESTRES_34!$D$38</definedName>
    <definedName name="ECGLCS4">IELE2_SEMESTRES_34!$F$36:$H$38</definedName>
    <definedName name="ECGLCS4MOY">IELE2_SEMESTRES_34!$I$38</definedName>
    <definedName name="ECGLCS5">IELE3_SEMESTRES_56!$A$29:$C$31</definedName>
    <definedName name="ECGLCS5MOY">IELE3_SEMESTRES_56!$D$31</definedName>
    <definedName name="ECGLCS6">IELE3_SEMESTRES_56!$F$29:$H$31</definedName>
    <definedName name="ECGLCS6MOY">IELE3_SEMESTRES_56!$I$31</definedName>
    <definedName name="ECGLCS7" localSheetId="3">IELE4_SEMESTRES_78!$A$29:$C$31</definedName>
    <definedName name="ECGLCS7MOY" localSheetId="3">IELE4_SEMESTRES_78!$D$31</definedName>
    <definedName name="ECGLCS8" localSheetId="3">IELE4_SEMESTRES_78!$F$29:$H$31</definedName>
    <definedName name="ECGLCS8MOY" localSheetId="3">IELE4_SEMESTRES_78!$I$31</definedName>
    <definedName name="ECGS1MOY">IELE1_SEMESTRES_12!$D$37</definedName>
    <definedName name="ECGS2MOY">IELE1_SEMESTRES_12!$I$37</definedName>
    <definedName name="ECGS3MOY">IELE2_SEMESTRES_34!$D$44</definedName>
    <definedName name="ECGS4MOY">IELE2_SEMESTRES_34!$I$44</definedName>
    <definedName name="ECGS5MOY">IELE3_SEMESTRES_56!$D$37</definedName>
    <definedName name="ECGS6MOY">IELE3_SEMESTRES_56!$I$37</definedName>
    <definedName name="ECGS7MOY" localSheetId="3">IELE4_SEMESTRES_78!$D$37</definedName>
    <definedName name="ECGS8MOY" localSheetId="3">IELE4_SEMESTRES_78!$I$37</definedName>
    <definedName name="ECGSOS1">IELE1_SEMESTRES_12!$A$33:$C$35</definedName>
    <definedName name="ECGSOS1MOY">IELE1_SEMESTRES_12!$D$35</definedName>
    <definedName name="ECGSOS2">IELE1_SEMESTRES_12!$F$33:$H$35</definedName>
    <definedName name="ECGSOS2MOY">IELE1_SEMESTRES_12!$I$35</definedName>
    <definedName name="ECGSOS3" localSheetId="0">IELE1_SEMESTRES_12!$A$33:$C$35</definedName>
    <definedName name="ECGSOS3">IELE2_SEMESTRES_34!$A$40:$C$42</definedName>
    <definedName name="ECGSOS3MOY">IELE2_SEMESTRES_34!$D$42</definedName>
    <definedName name="ECGSOS4">IELE2_SEMESTRES_34!$F$40:$H$42</definedName>
    <definedName name="ECGSOS4MOY">IELE2_SEMESTRES_34!$I$42</definedName>
    <definedName name="ECGSOS5">IELE3_SEMESTRES_56!$A$33:$C$35</definedName>
    <definedName name="ECGSOS5MOY">IELE3_SEMESTRES_56!$D$35</definedName>
    <definedName name="ECGSOS6">IELE3_SEMESTRES_56!$F$33:$H$35</definedName>
    <definedName name="ECGSOS6MOY">IELE3_SEMESTRES_56!$I$35</definedName>
    <definedName name="ECGSOS7" localSheetId="3">IELE4_SEMESTRES_78!$A$33:$C$35</definedName>
    <definedName name="ECGSOS7MOY" localSheetId="3">IELE4_SEMESTRES_78!$D$35</definedName>
    <definedName name="ECGSOS8" localSheetId="3">IELE4_SEMESTRES_78!$F$33:$H$35</definedName>
    <definedName name="ECGSOS8MOY" localSheetId="3">IELE4_SEMESTRES_78!$I$35</definedName>
    <definedName name="Print_Area" localSheetId="4">CP_ECG_IELE_BILAN!$A$1:$I$34</definedName>
    <definedName name="Print_Area" localSheetId="0">IELE1_SEMESTRES_12!$A$1:$I$41</definedName>
    <definedName name="Print_Area" localSheetId="1">IELE2_SEMESTRES_34!$A$1:$I$48</definedName>
    <definedName name="Print_Area" localSheetId="2">IELE3_SEMESTRES_56!$A$1:$I$41</definedName>
    <definedName name="Print_Area" localSheetId="3">IELE4_SEMESTRES_78!$A$1:$I$41</definedName>
    <definedName name="TCO3PS1MOY">IELE3_SEMESTRES_56!$D$23</definedName>
    <definedName name="TCOS5">IELE3_SEMESTRES_56!$A$21:$C$23</definedName>
    <definedName name="TCOS6">IELE3_SEMESTRES_56!$F$21:$H$23</definedName>
    <definedName name="TCOS6MOY">IELE3_SEMESTRES_56!$I$23</definedName>
    <definedName name="TCOS7" localSheetId="3">IELE4_SEMESTRES_78!$A$21:$C$23</definedName>
    <definedName name="TCOS7MOY" localSheetId="3">IELE4_SEMESTRES_78!$D$23</definedName>
    <definedName name="TCOS8" localSheetId="3">IELE4_SEMESTRES_78!$F$21:$H$23</definedName>
    <definedName name="TCOS8MOY" localSheetId="3">IELE4_SEMESTRES_78!$I$23</definedName>
    <definedName name="TSES5">IELE3_SEMESTRES_56!$A$16:$C$18</definedName>
    <definedName name="TSES5MOY">IELE3_SEMESTRES_56!$D$18</definedName>
    <definedName name="TSES6">IELE3_SEMESTRES_56!$F$16:$H$18</definedName>
    <definedName name="TSES6MOY">IELE3_SEMESTRES_56!$I$18</definedName>
    <definedName name="TSES7" localSheetId="3">IELE4_SEMESTRES_78!$A$16:$C$18</definedName>
    <definedName name="TSES7MOY" localSheetId="3">IELE4_SEMESTRES_78!$D$18</definedName>
    <definedName name="TSES8" localSheetId="3">IELE4_SEMESTRES_78!$F$16:$H$18</definedName>
    <definedName name="TSES8MOY" localSheetId="3">IELE4_SEMESTRES_78!$I$18</definedName>
    <definedName name="TTRS1">IELE1_SEMESTRES_12!$A$21:$C$23</definedName>
    <definedName name="TTRS1MOY">IELE1_SEMESTRES_12!$D$23</definedName>
    <definedName name="TTRS2">IELE1_SEMESTRES_12!$F$21:$H$23</definedName>
    <definedName name="TTRS2MOY">IELE1_SEMESTRES_12!$I$23</definedName>
    <definedName name="TTRS3">IELE2_SEMESTRES_34!#REF!</definedName>
    <definedName name="TTRS3MOY">IELE2_SEMESTRES_34!#REF!</definedName>
    <definedName name="TTRS4">IELE2_SEMESTRES_34!#REF!</definedName>
    <definedName name="TTRS4MOY">IELE2_SEMESTRES_34!#REF!</definedName>
    <definedName name="_xlnm.Print_Area" localSheetId="4">CP_ECG_IELE_BILAN!$A$1:$I$34</definedName>
    <definedName name="_xlnm.Print_Area" localSheetId="0">IELE1_SEMESTRES_12!$A$1:$I$41</definedName>
    <definedName name="_xlnm.Print_Area" localSheetId="1">IELE2_SEMESTRES_34!$A$1:$I$48</definedName>
    <definedName name="_xlnm.Print_Area" localSheetId="2">IELE3_SEMESTRES_56!$A$1:$I$41</definedName>
    <definedName name="_xlnm.Print_Area" localSheetId="3">IELE4_SEMESTRES_78!$A$1:$I$41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2" l="1"/>
  <c r="D29" i="12"/>
  <c r="I23" i="12"/>
  <c r="D23" i="12"/>
  <c r="I18" i="14" l="1"/>
  <c r="D35" i="14"/>
  <c r="D31" i="14"/>
  <c r="I31" i="14"/>
  <c r="I35" i="14"/>
  <c r="I23" i="14"/>
  <c r="D23" i="14"/>
  <c r="D18" i="14"/>
  <c r="I13" i="14"/>
  <c r="D13" i="14"/>
  <c r="I32" i="12"/>
  <c r="D42" i="12"/>
  <c r="I42" i="12"/>
  <c r="I38" i="12"/>
  <c r="D38" i="12"/>
  <c r="I31" i="4"/>
  <c r="I35" i="4"/>
  <c r="D35" i="4"/>
  <c r="D31" i="4"/>
  <c r="I18" i="4"/>
  <c r="D18" i="4"/>
  <c r="I13" i="4"/>
  <c r="D13" i="4"/>
  <c r="I35" i="1"/>
  <c r="D35" i="1"/>
  <c r="I31" i="1"/>
  <c r="D31" i="1"/>
  <c r="I23" i="1"/>
  <c r="D23" i="1"/>
  <c r="I18" i="1"/>
  <c r="D18" i="1"/>
  <c r="I13" i="1"/>
  <c r="D13" i="1"/>
  <c r="I25" i="4" l="1"/>
  <c r="D32" i="12"/>
  <c r="I37" i="14"/>
  <c r="D37" i="14"/>
  <c r="D25" i="14"/>
  <c r="I25" i="14"/>
  <c r="D12" i="10"/>
  <c r="D37" i="4"/>
  <c r="I44" i="12"/>
  <c r="D44" i="12"/>
  <c r="I37" i="4"/>
  <c r="I37" i="1"/>
  <c r="D37" i="1"/>
  <c r="D25" i="1"/>
  <c r="I25" i="1"/>
  <c r="D26" i="10" l="1"/>
  <c r="D24" i="10"/>
  <c r="D28" i="10"/>
  <c r="D10" i="10"/>
  <c r="D13" i="10"/>
  <c r="D29" i="10"/>
  <c r="D25" i="10"/>
  <c r="D9" i="10"/>
  <c r="D14" i="10"/>
  <c r="D27" i="10"/>
  <c r="D16" i="10"/>
  <c r="D22" i="10"/>
  <c r="D23" i="10"/>
  <c r="D11" i="10"/>
  <c r="D31" i="10" l="1"/>
  <c r="D23" i="4" l="1"/>
  <c r="D25" i="4" s="1"/>
  <c r="D15" i="10" s="1"/>
  <c r="D1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family val="2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family val="2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family val="2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family val="2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family val="2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family val="2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family val="2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family val="2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family val="2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family val="2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family val="2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FE2E83A0-0CE0-40E0-AC6D-BE4C2C833EFB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11" authorId="0" shapeId="0" xr:uid="{61DC0493-540A-4EA6-A993-AFF538E3B3E4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11" authorId="0" shapeId="0" xr:uid="{4C970046-C7B9-42F2-B673-E000D4A431B5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11" authorId="0" shapeId="0" xr:uid="{4332EDB2-7788-4122-B885-0B9738864ED4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11" authorId="0" shapeId="0" xr:uid="{291149AD-E3AF-4419-8F69-7277C388ED3A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11" authorId="0" shapeId="0" xr:uid="{320EE8E1-F7E3-4424-A3FA-A64DC492DC68}">
      <text>
        <r>
          <rPr>
            <b/>
            <sz val="9"/>
            <color indexed="81"/>
            <rFont val="Tahoma"/>
            <family val="2"/>
          </rPr>
          <t>ELECTRO réf.</t>
        </r>
      </text>
    </comment>
    <comment ref="A12" authorId="0" shapeId="0" xr:uid="{6C05B6B2-0C37-4FF2-9753-716B67920A55}">
      <text>
        <r>
          <rPr>
            <b/>
            <sz val="9"/>
            <color indexed="81"/>
            <rFont val="Tahoma"/>
            <family val="2"/>
          </rPr>
          <t>PHYSIQUE</t>
        </r>
      </text>
    </comment>
    <comment ref="B12" authorId="0" shapeId="0" xr:uid="{CD0CA088-C714-4508-AE9F-EE1405226F16}">
      <text>
        <r>
          <rPr>
            <b/>
            <sz val="9"/>
            <color indexed="81"/>
            <rFont val="Tahoma"/>
            <family val="2"/>
          </rPr>
          <t>PHYSIQUE</t>
        </r>
      </text>
    </comment>
    <comment ref="F12" authorId="0" shapeId="0" xr:uid="{43227896-D1B0-42D6-87A3-E12897D1E3BA}">
      <text>
        <r>
          <rPr>
            <b/>
            <sz val="9"/>
            <color indexed="81"/>
            <rFont val="Tahoma"/>
            <family val="2"/>
          </rPr>
          <t>PHYSIQUE</t>
        </r>
      </text>
    </comment>
    <comment ref="G12" authorId="0" shapeId="0" xr:uid="{E66CDCB7-D162-4E2E-8A41-668706524F38}">
      <text>
        <r>
          <rPr>
            <b/>
            <sz val="9"/>
            <color indexed="81"/>
            <rFont val="Tahoma"/>
            <family val="2"/>
          </rPr>
          <t>PHYSIQUE</t>
        </r>
      </text>
    </comment>
    <comment ref="H12" authorId="0" shapeId="0" xr:uid="{7560439D-ACFE-4E00-91FC-342D43C48632}">
      <text>
        <r>
          <rPr>
            <b/>
            <sz val="9"/>
            <color indexed="81"/>
            <rFont val="Tahoma"/>
            <family val="2"/>
          </rPr>
          <t>PHYSIQUE</t>
        </r>
      </text>
    </comment>
    <comment ref="A16" authorId="0" shapeId="0" xr:uid="{C44BAACF-2BDC-4DCF-A33C-6245C2FA136A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B16" authorId="0" shapeId="0" xr:uid="{64C9C713-9A81-4DB4-8201-8B7FCD1B877C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F16" authorId="0" shapeId="0" xr:uid="{52BF5EEC-5128-45CF-969E-FCF5FBBB625F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G16" authorId="0" shapeId="0" xr:uid="{06AF31D8-12D5-4C23-A0DB-E32B9670B400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H16" authorId="0" shapeId="0" xr:uid="{A6585751-04EC-4763-8C9A-BB74BAB95C10}">
      <text>
        <r>
          <rPr>
            <b/>
            <sz val="9"/>
            <color indexed="81"/>
            <rFont val="Tahoma"/>
            <family val="2"/>
          </rPr>
          <t>NIBT réf.</t>
        </r>
      </text>
    </comment>
    <comment ref="A17" authorId="0" shapeId="0" xr:uid="{A30F3811-8349-46A2-89AF-A6145F9B55B8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B17" authorId="0" shapeId="0" xr:uid="{353EB638-0E38-4974-BF4D-8F0E1BB61B3F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F17" authorId="0" shapeId="0" xr:uid="{3176512F-378C-42DD-8481-D29DE554B1B8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G17" authorId="0" shapeId="0" xr:uid="{236F65A7-A823-4FAD-97EA-960773293CEB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H17" authorId="0" shapeId="0" xr:uid="{F6458E32-6C9A-4D39-8E96-202182D2AE39}">
      <text>
        <r>
          <rPr>
            <b/>
            <sz val="9"/>
            <color indexed="81"/>
            <rFont val="Tahoma"/>
            <family val="2"/>
          </rPr>
          <t>Schéma réf.</t>
        </r>
      </text>
    </comment>
    <comment ref="A21" authorId="0" shapeId="0" xr:uid="{B0678C9B-2F1F-4568-A21F-065B41E4CD75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21" authorId="0" shapeId="0" xr:uid="{70A78001-8BAE-427A-8039-E3188892D1D9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21" authorId="0" shapeId="0" xr:uid="{E7067219-A9F2-480F-981D-01C2D60A5627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F21" authorId="0" shapeId="0" xr:uid="{AAA05AE7-F00F-41CB-81BF-969A893C0942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21" authorId="0" shapeId="0" xr:uid="{811863EF-EDC9-4902-A233-2BB67FCBB166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21" authorId="0" shapeId="0" xr:uid="{E9A6F3CB-BDAD-4008-9831-86FB934F2F91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A22" authorId="0" shapeId="0" xr:uid="{ECB27C82-84FE-47AA-B467-4BE5A887F317}">
      <text>
        <r>
          <rPr>
            <b/>
            <sz val="9"/>
            <color indexed="81"/>
            <rFont val="Tahoma"/>
            <family val="2"/>
          </rPr>
          <t>Production/ Appareils élec.</t>
        </r>
      </text>
    </comment>
    <comment ref="B22" authorId="0" shapeId="0" xr:uid="{C5A2458A-5E0F-4D7B-A631-80030AC42CE0}">
      <text>
        <r>
          <rPr>
            <b/>
            <sz val="9"/>
            <color indexed="81"/>
            <rFont val="Tahoma"/>
            <family val="2"/>
          </rPr>
          <t>Production/ Appareils élec.</t>
        </r>
      </text>
    </comment>
    <comment ref="C22" authorId="0" shapeId="0" xr:uid="{D56537BC-F3F4-40F0-9E97-2617FED51BC4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F22" authorId="0" shapeId="0" xr:uid="{2ED9813A-E031-4D2E-9643-13027D154B0B}">
      <text>
        <r>
          <rPr>
            <b/>
            <sz val="9"/>
            <color indexed="81"/>
            <rFont val="Tahoma"/>
            <family val="2"/>
          </rPr>
          <t>Production/ Appareils élec.</t>
        </r>
      </text>
    </comment>
    <comment ref="G22" authorId="0" shapeId="0" xr:uid="{52E5BA7F-78B0-4FC7-95A0-E3A7C8095FED}">
      <text>
        <r>
          <rPr>
            <b/>
            <sz val="9"/>
            <color indexed="81"/>
            <rFont val="Tahoma"/>
            <family val="2"/>
          </rPr>
          <t>Production/ Appareils élec.</t>
        </r>
      </text>
    </comment>
    <comment ref="H22" authorId="0" shapeId="0" xr:uid="{890C47D9-7253-4853-B646-579673EC2326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A23" authorId="0" shapeId="0" xr:uid="{E83EB44D-1B5F-4738-8BA5-3983356A1767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B23" authorId="0" shapeId="0" xr:uid="{CE18D519-1AF1-4224-9704-C0F27F372221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F23" authorId="0" shapeId="0" xr:uid="{E9EAF3C5-4B2F-43AF-8A31-E1262D0AE0D4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G23" authorId="0" shapeId="0" xr:uid="{718DF140-BA62-4202-A09C-3B31417E2B83}">
      <text>
        <r>
          <rPr>
            <b/>
            <sz val="9"/>
            <color indexed="81"/>
            <rFont val="Tahoma"/>
            <family val="2"/>
          </rPr>
          <t>MATH</t>
        </r>
      </text>
    </comment>
    <comment ref="A27" authorId="0" shapeId="0" xr:uid="{8B3992F9-5B0B-483A-BA4A-69866D1D7767}">
      <text>
        <r>
          <rPr>
            <b/>
            <sz val="9"/>
            <color indexed="81"/>
            <rFont val="Tahoma"/>
            <family val="2"/>
          </rPr>
          <t>Plans</t>
        </r>
      </text>
    </comment>
    <comment ref="B27" authorId="0" shapeId="0" xr:uid="{FB56FA78-D2E1-4640-A3DA-A63E7FCEBD4D}">
      <text>
        <r>
          <rPr>
            <b/>
            <sz val="9"/>
            <color indexed="81"/>
            <rFont val="Tahoma"/>
            <family val="2"/>
          </rPr>
          <t>Plans</t>
        </r>
      </text>
    </comment>
    <comment ref="F27" authorId="0" shapeId="0" xr:uid="{DD95E3C3-7A62-416B-9C8C-6C7B885B27A0}">
      <text>
        <r>
          <rPr>
            <b/>
            <sz val="9"/>
            <color indexed="81"/>
            <rFont val="Tahoma"/>
            <family val="2"/>
          </rPr>
          <t>Plans</t>
        </r>
      </text>
    </comment>
    <comment ref="G27" authorId="0" shapeId="0" xr:uid="{A2768027-67FF-4339-8C61-1BB4BF275BE8}">
      <text>
        <r>
          <rPr>
            <b/>
            <sz val="9"/>
            <color indexed="81"/>
            <rFont val="Tahoma"/>
            <family val="2"/>
          </rPr>
          <t>Plans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B12" authorId="0" shapeId="0" xr:uid="{074FD130-12FD-4901-BA0E-995AB46AB7D6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F12" authorId="0" shapeId="0" xr:uid="{CE647343-843C-4AB6-AC7C-1B2E4434579B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G12" authorId="0" shapeId="0" xr:uid="{4AB100E1-3971-4D0B-B91B-D505955612C8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A21" authorId="0" shapeId="0" xr:uid="{E6DCC38B-F3A0-412F-8E1E-3FCA736D6BF5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B21" authorId="0" shapeId="0" xr:uid="{6807C258-70B4-4F07-BF2D-BCBE70AB1901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C21" authorId="0" shapeId="0" xr:uid="{CA0C6BD4-362D-4DB3-8A7B-8DE4E1932265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F21" authorId="0" shapeId="0" xr:uid="{108FCF5C-83E4-4A7E-B74C-AE67A9C71A1A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G21" authorId="0" shapeId="0" xr:uid="{07FAA5A7-42C9-419B-8EA2-4BDB3D3D780B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H21" authorId="0" shapeId="0" xr:uid="{B0919865-51C3-450F-887D-2C6BB863A9A0}">
      <text>
        <r>
          <rPr>
            <b/>
            <sz val="9"/>
            <color indexed="81"/>
            <rFont val="Tahoma"/>
            <family val="2"/>
          </rPr>
          <t>Télématique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63E0A2B7-2303-4A37-8AB3-B23D77596B04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B11" authorId="0" shapeId="0" xr:uid="{27A9944B-DB01-4315-AC76-B887762039B1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C11" authorId="0" shapeId="0" xr:uid="{63E1C7C7-336C-4B72-87ED-963AB3F5E995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F11" authorId="0" shapeId="0" xr:uid="{A6CE1053-D9CD-4F65-8631-E58EAED021E7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G11" authorId="0" shapeId="0" xr:uid="{36C9AC0C-993D-4347-9EE1-2F6C2821BA38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F12" authorId="0" shapeId="0" xr:uid="{0E4A2038-850F-4213-B511-A156227942E6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G12" authorId="0" shapeId="0" xr:uid="{542DD229-6480-409F-94AF-85F222CF0234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A16" authorId="0" shapeId="0" xr:uid="{B51935BF-5DD0-4666-9799-D2205F40BC69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16" authorId="0" shapeId="0" xr:uid="{B797B91F-9FBF-4CFA-9446-1811FA8E3011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16" authorId="0" shapeId="0" xr:uid="{3E1D37FD-3EA8-4B95-9A37-B22FE5CCF045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16" authorId="0" shapeId="0" xr:uid="{4107A2DC-69E9-4F58-995F-1E310755B28D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16" authorId="0" shapeId="0" xr:uid="{B6F53A83-E769-410E-9878-6E739BA186DD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16" authorId="0" shapeId="0" xr:uid="{A9F45998-3F67-4A3A-80CA-0A6A48219BE7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A17" authorId="0" shapeId="0" xr:uid="{A24AD762-A22E-494B-AE4F-E1F515AF2C76}">
      <text>
        <r>
          <rPr>
            <b/>
            <sz val="9"/>
            <color indexed="81"/>
            <rFont val="Tahoma"/>
            <family val="2"/>
          </rPr>
          <t>Appareils électriques</t>
        </r>
      </text>
    </comment>
    <comment ref="B17" authorId="0" shapeId="0" xr:uid="{FBDB857F-972B-4270-B2F9-03BD08F4FF28}">
      <text>
        <r>
          <rPr>
            <b/>
            <sz val="9"/>
            <color indexed="81"/>
            <rFont val="Tahoma"/>
            <family val="2"/>
          </rPr>
          <t>Appareils électriques</t>
        </r>
      </text>
    </comment>
    <comment ref="F17" authorId="0" shapeId="0" xr:uid="{75511B8F-F613-410C-B2D8-21C83A267202}">
      <text>
        <r>
          <rPr>
            <b/>
            <sz val="9"/>
            <color indexed="81"/>
            <rFont val="Tahoma"/>
            <family val="2"/>
          </rPr>
          <t>Automates programmables (API)</t>
        </r>
      </text>
    </comment>
    <comment ref="G17" authorId="0" shapeId="0" xr:uid="{0CBFAFEB-732F-4607-BDCF-9BD382B74FA1}">
      <text>
        <r>
          <rPr>
            <b/>
            <sz val="9"/>
            <color indexed="81"/>
            <rFont val="Tahoma"/>
            <family val="2"/>
          </rPr>
          <t>Automates programmables (API)</t>
        </r>
      </text>
    </comment>
    <comment ref="A21" authorId="0" shapeId="0" xr:uid="{2CC2F920-5D91-4857-A5F9-D3E59F315012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B21" authorId="0" shapeId="0" xr:uid="{E206F9CC-0C1A-4C5C-BDCB-04474728031F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C21" authorId="0" shapeId="0" xr:uid="{34684242-5394-4481-AD6A-F69A7BAAF2F4}">
      <text>
        <r>
          <rPr>
            <b/>
            <sz val="9"/>
            <color indexed="81"/>
            <rFont val="Tahoma"/>
            <family val="2"/>
          </rPr>
          <t>Télématique</t>
        </r>
      </text>
    </comment>
  </commentList>
</comments>
</file>

<file path=xl/sharedStrings.xml><?xml version="1.0" encoding="utf-8"?>
<sst xmlns="http://schemas.openxmlformats.org/spreadsheetml/2006/main" count="148" uniqueCount="37">
  <si>
    <t>Installateur/trice-électricien/ne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</si>
  <si>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</si>
  <si>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</si>
  <si>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</si>
  <si>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</si>
  <si>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</si>
  <si>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</si>
  <si>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</si>
  <si>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</si>
  <si>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</si>
  <si>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</si>
  <si>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</si>
  <si>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</si>
  <si>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</si>
  <si>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</si>
  <si>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</si>
  <si>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</si>
  <si>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</si>
  <si>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</si>
  <si>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</si>
  <si>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</si>
  <si>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BTE (jour de cours "standard")</t>
  </si>
  <si>
    <t>DTE (jour de cours "standard")</t>
  </si>
  <si>
    <t>BTE (jour ++)</t>
  </si>
  <si>
    <t>DTE (jour ++)</t>
  </si>
  <si>
    <t>Semestre 5</t>
  </si>
  <si>
    <t>Semestre 6</t>
  </si>
  <si>
    <t>Technique des systèmes électriques</t>
  </si>
  <si>
    <t>TSE</t>
  </si>
  <si>
    <t>Technique de communication</t>
  </si>
  <si>
    <t>TCO</t>
  </si>
  <si>
    <t>Semestre 7</t>
  </si>
  <si>
    <t>Semestre 8</t>
  </si>
  <si>
    <t>Semestres</t>
  </si>
  <si>
    <t>Moyenne de «CP» 4 ans</t>
  </si>
  <si>
    <t>Moyenne d'«ECG» 4 ans</t>
  </si>
  <si>
    <t>EIT.SWISS PQ 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</si>
</sst>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009A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2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4" fillId="3" borderId="5" xfId="0" applyFont="1" applyFill="1" applyBorder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10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9AFF"/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9</xdr:col>
      <xdr:colOff>431009</xdr:colOff>
      <xdr:row>59</xdr:row>
      <xdr:rowOff>85467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7406EE-BBE7-48EF-48F6-CE0EFE119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563329" cy="10692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eit.swiss/fileadmin/user_upload/documents/Berufsbildung/Grundbildung/Elektroinstallateurin_EFZ/_fr/2015_IE_Directive_PQ.pdf" TargetMode="External"/><Relationship Id="rId1" Type="http://schemas.openxmlformats.org/officeDocument/2006/relationships/hyperlink" Target="https://www.eit.swiss/fileadmin/user_upload/documents/Berufsbildung/Grundbildung/Elektroplanerin_EFZ/_fr/2015_PE_Directive_PQ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H12" sqref="H12"/>
    </sheetView>
  </sheetViews>
  <sheetFormatPr baseColWidth="10" defaultColWidth="11.44140625" defaultRowHeight="14.4" x14ac:dyDescent="0.3"/>
  <cols>
    <col min="1" max="9" width="8.6640625" customWidth="1"/>
    <col min="26" max="26" width="11.5546875" style="18"/>
  </cols>
  <sheetData>
    <row r="1" spans="1:26" ht="4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 x14ac:dyDescent="0.3">
      <c r="Z2" s="18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 x14ac:dyDescent="0.3">
      <c r="Z4" s="18">
        <v>4.5</v>
      </c>
    </row>
    <row r="5" spans="1:26" ht="30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 x14ac:dyDescent="0.3">
      <c r="Z6" s="18">
        <v>3.5</v>
      </c>
    </row>
    <row r="7" spans="1:26" x14ac:dyDescent="0.3">
      <c r="A7" s="23" t="s">
        <v>3</v>
      </c>
      <c r="B7" s="23"/>
      <c r="C7" s="23"/>
      <c r="D7" s="8" t="s">
        <v>4</v>
      </c>
      <c r="E7" s="9"/>
      <c r="F7" s="23" t="s">
        <v>5</v>
      </c>
      <c r="G7" s="23"/>
      <c r="H7" s="23"/>
      <c r="I7" s="8" t="s">
        <v>4</v>
      </c>
      <c r="Z7" s="18">
        <v>3</v>
      </c>
    </row>
    <row r="8" spans="1:26" x14ac:dyDescent="0.3">
      <c r="Z8" s="18">
        <v>2.5</v>
      </c>
    </row>
    <row r="9" spans="1:26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8">
        <v>2</v>
      </c>
    </row>
    <row r="10" spans="1:26" x14ac:dyDescent="0.3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8">
        <v>1.5</v>
      </c>
    </row>
    <row r="11" spans="1:26" x14ac:dyDescent="0.3">
      <c r="A11" s="17"/>
      <c r="B11" s="17"/>
      <c r="C11" s="17"/>
      <c r="D11" s="3"/>
      <c r="E11" s="3"/>
      <c r="F11" s="17"/>
      <c r="G11" s="17"/>
      <c r="H11" s="17"/>
      <c r="I11" s="3"/>
      <c r="Z11" s="18">
        <v>1</v>
      </c>
    </row>
    <row r="12" spans="1:26" ht="15" thickBot="1" x14ac:dyDescent="0.35">
      <c r="A12" s="17"/>
      <c r="B12" s="17"/>
      <c r="C12" s="14"/>
      <c r="D12" s="3"/>
      <c r="E12" s="3"/>
      <c r="F12" s="17"/>
      <c r="G12" s="17"/>
      <c r="H12" s="17"/>
      <c r="I12" s="3"/>
    </row>
    <row r="13" spans="1:26" ht="15" thickBot="1" x14ac:dyDescent="0.35">
      <c r="A13" s="14"/>
      <c r="B13" s="14"/>
      <c r="C13" s="14"/>
      <c r="D13" s="6" t="str">
        <f>IF(ISERROR(AVERAGE(BTES1)),"",MROUND(AVERAGE(BTES1),0.5))</f>
        <v/>
      </c>
      <c r="E13" s="3"/>
      <c r="F13" s="14"/>
      <c r="G13" s="14"/>
      <c r="H13" s="14"/>
      <c r="I13" s="6" t="str">
        <f>IF(ISERROR(AVERAGE(BTES2)),"",MROUND(AVERAGE(BTES2),0.5))</f>
        <v/>
      </c>
    </row>
    <row r="14" spans="1:26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 x14ac:dyDescent="0.3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 x14ac:dyDescent="0.3">
      <c r="A16" s="17"/>
      <c r="B16" s="17"/>
      <c r="C16" s="17"/>
      <c r="D16" s="3"/>
      <c r="E16" s="3"/>
      <c r="F16" s="17"/>
      <c r="G16" s="17"/>
      <c r="H16" s="17"/>
      <c r="I16" s="3"/>
    </row>
    <row r="17" spans="1:26" ht="15" thickBot="1" x14ac:dyDescent="0.35">
      <c r="A17" s="17"/>
      <c r="B17" s="17"/>
      <c r="C17" s="14"/>
      <c r="D17" s="3"/>
      <c r="E17" s="3"/>
      <c r="F17" s="14"/>
      <c r="G17" s="14"/>
      <c r="H17" s="14"/>
      <c r="I17" s="3"/>
    </row>
    <row r="18" spans="1:26" ht="15" thickBot="1" x14ac:dyDescent="0.35">
      <c r="A18" s="14"/>
      <c r="B18" s="14"/>
      <c r="C18" s="14"/>
      <c r="D18" s="6" t="str">
        <f>IF(ISERROR(AVERAGE(DTES1)),"",MROUND(AVERAGE(DTES1),0.5))</f>
        <v/>
      </c>
      <c r="E18" s="3"/>
      <c r="F18" s="14"/>
      <c r="G18" s="14"/>
      <c r="H18" s="14"/>
      <c r="I18" s="6" t="str">
        <f>IF(ISERROR(AVERAGE(DTES2)),"",MROUND(AVERAGE(DTES2),0.5))</f>
        <v/>
      </c>
    </row>
    <row r="19" spans="1:26" x14ac:dyDescent="0.3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 x14ac:dyDescent="0.3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 x14ac:dyDescent="0.3">
      <c r="A21" s="17"/>
      <c r="B21" s="17"/>
      <c r="C21" s="17"/>
      <c r="D21" s="3"/>
      <c r="E21" s="3"/>
      <c r="F21" s="17"/>
      <c r="G21" s="17"/>
      <c r="H21" s="17"/>
      <c r="I21" s="3"/>
    </row>
    <row r="22" spans="1:26" ht="15" thickBot="1" x14ac:dyDescent="0.35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 x14ac:dyDescent="0.45">
      <c r="A23" s="14"/>
      <c r="B23" s="14"/>
      <c r="C23" s="14"/>
      <c r="D23" s="6" t="str">
        <f>IF(ISERROR(AVERAGE(TTRS1)),"",MROUND(AVERAGE(TTRS1),0.5))</f>
        <v/>
      </c>
      <c r="E23" s="3"/>
      <c r="F23" s="14"/>
      <c r="G23" s="14"/>
      <c r="H23" s="14"/>
      <c r="I23" s="6" t="str">
        <f>IF(ISERROR(AVERAGE(TTRS2)),"",MROUND(AVERAGE(TTRS2),0.5))</f>
        <v/>
      </c>
      <c r="Z23" s="19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IF(ISERROR(AVERAGE(BTES1MOY,DTES1MOY,TTRS1MOY)),"",MROUND(AVERAGE(BTES1MOY,DTES1MOY,TTRS1MOY),0.5))</f>
        <v/>
      </c>
      <c r="E25" s="2"/>
      <c r="F25" s="2" t="s">
        <v>12</v>
      </c>
      <c r="G25" s="2"/>
      <c r="H25" s="2"/>
      <c r="I25" s="7" t="str">
        <f>IF(ISERROR(AVERAGE(BTES2MOY,DTES2MOY,TTRS2MOY)),"",MROUND(AVERAGE(BTES2MOY,DTES2MOY,TTRS2MOY),0.5))</f>
        <v/>
      </c>
    </row>
    <row r="26" spans="1:26" ht="15" thickTop="1" x14ac:dyDescent="0.3"/>
    <row r="27" spans="1:26" s="1" customFormat="1" ht="30" customHeight="1" x14ac:dyDescent="0.4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8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7"/>
      <c r="B29" s="17"/>
      <c r="C29" s="17"/>
      <c r="D29" s="3"/>
      <c r="E29" s="3"/>
      <c r="F29" s="17"/>
      <c r="G29" s="17"/>
      <c r="H29" s="17"/>
      <c r="I29" s="3"/>
    </row>
    <row r="30" spans="1:26" ht="15" thickBot="1" x14ac:dyDescent="0.35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 x14ac:dyDescent="0.35">
      <c r="A31" s="14"/>
      <c r="B31" s="14"/>
      <c r="C31" s="14"/>
      <c r="D31" s="6" t="str">
        <f>IF(ISERROR(AVERAGE(ECGLCS1)),"",MROUND(AVERAGE(ECGLCS1),0.5))</f>
        <v/>
      </c>
      <c r="E31" s="3"/>
      <c r="F31" s="14"/>
      <c r="G31" s="14"/>
      <c r="H31" s="14"/>
      <c r="I31" s="6" t="str">
        <f>IF(ISERROR(AVERAGE(ECGLCS2)),"",MROUND(AVERAGE(ECGLCS2),0.5))</f>
        <v/>
      </c>
    </row>
    <row r="32" spans="1:26" x14ac:dyDescent="0.3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7"/>
      <c r="B33" s="17"/>
      <c r="C33" s="17"/>
      <c r="D33" s="3"/>
      <c r="E33" s="3"/>
      <c r="F33" s="17"/>
      <c r="G33" s="17"/>
      <c r="H33" s="17"/>
      <c r="I33" s="3"/>
    </row>
    <row r="34" spans="1:9" ht="15" thickBot="1" x14ac:dyDescent="0.35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 x14ac:dyDescent="0.35">
      <c r="A35" s="14"/>
      <c r="B35" s="14"/>
      <c r="C35" s="14"/>
      <c r="D35" s="6" t="str">
        <f>IF(ISERROR(AVERAGE(ECGSOS1)),"",MROUND(AVERAGE(ECGSOS1),0.5))</f>
        <v/>
      </c>
      <c r="E35" s="3"/>
      <c r="F35" s="14"/>
      <c r="G35" s="14"/>
      <c r="H35" s="14"/>
      <c r="I35" s="6" t="str">
        <f>IF(ISERROR(AVERAGE(ECGSOS2)),"",MROUND(AVERAGE(ECGSOS2),0.5))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105" priority="44" operator="lessThan">
      <formula>4</formula>
    </cfRule>
  </conditionalFormatting>
  <conditionalFormatting sqref="A13:D13 F13:I13 D18 I18 D23 I23 D25 I25 D31 I31 D35 I35 D37 I37">
    <cfRule type="cellIs" dxfId="104" priority="45" operator="lessThan">
      <formula>4</formula>
    </cfRule>
  </conditionalFormatting>
  <conditionalFormatting sqref="C11">
    <cfRule type="containsBlanks" dxfId="103" priority="40">
      <formula>LEN(TRIM(C11))=0</formula>
    </cfRule>
  </conditionalFormatting>
  <conditionalFormatting sqref="C11:C12 H11:H12 A13:C13 F13:H13 A17:C18 F17:H18 A22:C23 F22:H23 A30:C31 F30:H31 A34:C35 F34:H35">
    <cfRule type="containsBlanks" dxfId="102" priority="42">
      <formula>LEN(TRIM(A11))=0</formula>
    </cfRule>
  </conditionalFormatting>
  <conditionalFormatting sqref="C16">
    <cfRule type="containsBlanks" dxfId="101" priority="6">
      <formula>LEN(TRIM(C16))=0</formula>
    </cfRule>
    <cfRule type="containsBlanks" dxfId="100" priority="7">
      <formula>LEN(TRIM(C16))=0</formula>
    </cfRule>
    <cfRule type="containsBlanks" dxfId="99" priority="8">
      <formula>LEN(TRIM(C16))=0</formula>
    </cfRule>
    <cfRule type="containsBlanks" dxfId="98" priority="9">
      <formula>LEN(TRIM(C16))=0</formula>
    </cfRule>
  </conditionalFormatting>
  <conditionalFormatting sqref="F11:G11">
    <cfRule type="containsBlanks" dxfId="97" priority="36">
      <formula>LEN(TRIM(F11))=0</formula>
    </cfRule>
  </conditionalFormatting>
  <conditionalFormatting sqref="F11:G12 A16:C16 F16:H16 A11:B12 A21:C21 F21:H21 A29:C29 F29:H29 A33:C33 F33:H33">
    <cfRule type="containsBlanks" dxfId="96" priority="43">
      <formula>LEN(TRIM(A11))=0</formula>
    </cfRule>
  </conditionalFormatting>
  <conditionalFormatting sqref="F11:H11">
    <cfRule type="containsBlanks" dxfId="95" priority="30">
      <formula>LEN(TRIM(F11))=0</formula>
    </cfRule>
  </conditionalFormatting>
  <conditionalFormatting sqref="H12">
    <cfRule type="containsBlanks" dxfId="94" priority="1">
      <formula>LEN(TRIM(H12))=0</formula>
    </cfRule>
  </conditionalFormatting>
  <conditionalFormatting sqref="H16">
    <cfRule type="containsBlanks" dxfId="93" priority="4">
      <formula>LEN(TRIM(H16))=0</formula>
    </cfRule>
    <cfRule type="containsBlanks" dxfId="92" priority="5">
      <formula>LEN(TRIM(H16))=0</formula>
    </cfRule>
  </conditionalFormatting>
  <conditionalFormatting sqref="H3512">
    <cfRule type="cellIs" dxfId="91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8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8"/>
  </cols>
  <sheetData>
    <row r="1" spans="1:26" ht="4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 x14ac:dyDescent="0.3">
      <c r="Z2" s="18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 x14ac:dyDescent="0.3">
      <c r="Z4" s="18">
        <v>4.5</v>
      </c>
    </row>
    <row r="5" spans="1:26" ht="30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 x14ac:dyDescent="0.3">
      <c r="Z6" s="18">
        <v>3.5</v>
      </c>
    </row>
    <row r="7" spans="1:26" x14ac:dyDescent="0.3">
      <c r="A7" s="23" t="s">
        <v>19</v>
      </c>
      <c r="B7" s="23"/>
      <c r="C7" s="23"/>
      <c r="D7" s="8" t="s">
        <v>4</v>
      </c>
      <c r="E7" s="9"/>
      <c r="F7" s="23" t="s">
        <v>20</v>
      </c>
      <c r="G7" s="23"/>
      <c r="H7" s="23"/>
      <c r="I7" s="8" t="s">
        <v>4</v>
      </c>
      <c r="Z7" s="18">
        <v>3</v>
      </c>
    </row>
    <row r="8" spans="1:26" x14ac:dyDescent="0.3">
      <c r="A8" s="20"/>
      <c r="B8" s="20"/>
      <c r="C8" s="20"/>
      <c r="D8" s="8"/>
      <c r="E8" s="9"/>
      <c r="F8" s="20"/>
      <c r="G8" s="20"/>
      <c r="H8" s="20"/>
      <c r="I8" s="8"/>
      <c r="Z8" s="18">
        <v>2.5</v>
      </c>
    </row>
    <row r="9" spans="1:26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8">
        <v>2</v>
      </c>
    </row>
    <row r="10" spans="1:26" x14ac:dyDescent="0.3">
      <c r="A10" s="2" t="s">
        <v>21</v>
      </c>
      <c r="B10" s="2"/>
      <c r="C10" s="2"/>
      <c r="D10" s="2"/>
      <c r="E10" s="2"/>
      <c r="F10" s="2" t="s">
        <v>21</v>
      </c>
      <c r="G10" s="2"/>
      <c r="H10" s="2"/>
      <c r="I10" s="2"/>
      <c r="Z10" s="18">
        <v>1.5</v>
      </c>
    </row>
    <row r="11" spans="1:26" x14ac:dyDescent="0.3">
      <c r="A11" s="17"/>
      <c r="B11" s="17"/>
      <c r="C11" s="17"/>
      <c r="D11" s="3"/>
      <c r="E11" s="3"/>
      <c r="F11" s="17"/>
      <c r="G11" s="17"/>
      <c r="H11" s="17"/>
      <c r="I11" s="3"/>
      <c r="Z11" s="18">
        <v>1</v>
      </c>
    </row>
    <row r="12" spans="1:26" x14ac:dyDescent="0.3">
      <c r="A12" s="17"/>
      <c r="B12" s="17"/>
      <c r="C12" s="14"/>
      <c r="D12" s="3"/>
      <c r="E12" s="3"/>
      <c r="F12" s="17"/>
      <c r="G12" s="17"/>
      <c r="H12" s="17"/>
      <c r="I12" s="3"/>
    </row>
    <row r="13" spans="1:26" x14ac:dyDescent="0.3">
      <c r="A13" s="14"/>
      <c r="B13" s="14"/>
      <c r="C13" s="14"/>
      <c r="D13" s="3"/>
      <c r="E13" s="3"/>
      <c r="F13" s="14"/>
      <c r="G13" s="14"/>
      <c r="H13" s="14"/>
      <c r="I13" s="3"/>
    </row>
    <row r="14" spans="1:26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 x14ac:dyDescent="0.3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 x14ac:dyDescent="0.3">
      <c r="A16" s="17"/>
      <c r="B16" s="17"/>
      <c r="C16" s="14"/>
      <c r="D16" s="3"/>
      <c r="E16" s="3"/>
      <c r="F16" s="17"/>
      <c r="G16" s="17"/>
      <c r="H16" s="17"/>
      <c r="I16" s="3"/>
    </row>
    <row r="17" spans="1:9" x14ac:dyDescent="0.3">
      <c r="A17" s="17"/>
      <c r="B17" s="17"/>
      <c r="C17" s="14"/>
      <c r="D17" s="3"/>
      <c r="E17" s="3"/>
      <c r="F17" s="17"/>
      <c r="G17" s="17"/>
      <c r="H17" s="17"/>
      <c r="I17" s="3"/>
    </row>
    <row r="18" spans="1:9" x14ac:dyDescent="0.3">
      <c r="A18" s="14"/>
      <c r="B18" s="14"/>
      <c r="C18" s="14"/>
      <c r="D18" s="3"/>
      <c r="E18" s="3"/>
      <c r="F18" s="14"/>
      <c r="G18" s="14"/>
      <c r="H18" s="14"/>
      <c r="I18" s="3"/>
    </row>
    <row r="19" spans="1:9" x14ac:dyDescent="0.3">
      <c r="A19" s="2" t="s">
        <v>6</v>
      </c>
      <c r="B19" s="2"/>
      <c r="C19" s="2"/>
      <c r="D19" s="2"/>
      <c r="E19" s="2"/>
      <c r="F19" s="2" t="s">
        <v>6</v>
      </c>
      <c r="G19" s="2"/>
      <c r="H19" s="2"/>
      <c r="I19" s="2"/>
    </row>
    <row r="20" spans="1:9" x14ac:dyDescent="0.3">
      <c r="A20" s="2" t="s">
        <v>23</v>
      </c>
      <c r="B20" s="2"/>
      <c r="C20" s="2"/>
      <c r="D20" s="2"/>
      <c r="E20" s="2"/>
      <c r="F20" s="2" t="s">
        <v>23</v>
      </c>
      <c r="G20" s="2"/>
      <c r="H20" s="2"/>
      <c r="I20" s="2"/>
    </row>
    <row r="21" spans="1:9" x14ac:dyDescent="0.3">
      <c r="A21" s="17"/>
      <c r="B21" s="17"/>
      <c r="C21" s="17"/>
      <c r="D21" s="3"/>
      <c r="E21" s="3"/>
      <c r="F21" s="17"/>
      <c r="G21" s="17"/>
      <c r="H21" s="17"/>
      <c r="I21" s="3"/>
    </row>
    <row r="22" spans="1:9" ht="15" thickBot="1" x14ac:dyDescent="0.35">
      <c r="A22" s="17"/>
      <c r="B22" s="17"/>
      <c r="C22" s="17"/>
      <c r="D22" s="3"/>
      <c r="E22" s="3"/>
      <c r="F22" s="17"/>
      <c r="G22" s="17"/>
      <c r="H22" s="17"/>
      <c r="I22" s="3"/>
    </row>
    <row r="23" spans="1:9" ht="14.4" customHeight="1" thickBot="1" x14ac:dyDescent="0.35">
      <c r="A23" s="17"/>
      <c r="B23" s="17"/>
      <c r="C23" s="14"/>
      <c r="D23" s="6" t="str">
        <f>IF(ISERROR(AVERAGE(BTES3,BTES3JS)),"",MROUND(AVERAGE(BTES3,BTES3JS),0.5))</f>
        <v/>
      </c>
      <c r="E23" s="3"/>
      <c r="F23" s="17"/>
      <c r="G23" s="17"/>
      <c r="H23" s="14"/>
      <c r="I23" s="6" t="str">
        <f>IF(ISERROR(AVERAGE(BTES4,BTES4JS)),"",MROUND(AVERAGE(BTES4,BTES4JS),0.5))</f>
        <v/>
      </c>
    </row>
    <row r="25" spans="1:9" x14ac:dyDescent="0.3">
      <c r="A25" s="2" t="s">
        <v>8</v>
      </c>
      <c r="B25" s="2"/>
      <c r="C25" s="2"/>
      <c r="D25" s="2"/>
      <c r="E25" s="2"/>
      <c r="F25" s="2" t="s">
        <v>8</v>
      </c>
      <c r="G25" s="2"/>
      <c r="H25" s="2"/>
      <c r="I25" s="2"/>
    </row>
    <row r="26" spans="1:9" x14ac:dyDescent="0.3">
      <c r="A26" s="2" t="s">
        <v>24</v>
      </c>
      <c r="B26" s="2"/>
      <c r="C26" s="2"/>
      <c r="D26" s="2"/>
      <c r="E26" s="2"/>
      <c r="F26" s="2" t="s">
        <v>24</v>
      </c>
      <c r="G26" s="2"/>
      <c r="H26" s="2"/>
      <c r="I26" s="2"/>
    </row>
    <row r="27" spans="1:9" x14ac:dyDescent="0.3">
      <c r="A27" s="17"/>
      <c r="B27" s="17"/>
      <c r="C27" s="14"/>
      <c r="D27" s="3"/>
      <c r="E27" s="3"/>
      <c r="F27" s="17"/>
      <c r="G27" s="17"/>
      <c r="H27" s="14"/>
      <c r="I27" s="3"/>
    </row>
    <row r="28" spans="1:9" ht="15" thickBot="1" x14ac:dyDescent="0.35">
      <c r="A28" s="14"/>
      <c r="B28" s="14"/>
      <c r="C28" s="14"/>
      <c r="D28" s="3"/>
      <c r="E28" s="3"/>
      <c r="F28" s="14"/>
      <c r="G28" s="14"/>
      <c r="H28" s="14"/>
      <c r="I28" s="3"/>
    </row>
    <row r="29" spans="1:9" ht="15" thickBot="1" x14ac:dyDescent="0.35">
      <c r="A29" s="14"/>
      <c r="B29" s="14"/>
      <c r="C29" s="14"/>
      <c r="D29" s="6" t="str">
        <f>IF(ISERROR(AVERAGE(DTES3,DTES3JS)),"",MROUND(AVERAGE(DTES3,DTES3JS),0.5))</f>
        <v/>
      </c>
      <c r="E29" s="3"/>
      <c r="F29" s="14"/>
      <c r="G29" s="14"/>
      <c r="H29" s="14"/>
      <c r="I29" s="6" t="str">
        <f>IF(ISERROR(AVERAGE(DTES4,DTES4JS)),"",MROUND(AVERAGE(DTES4,DTES4JS),0.5))</f>
        <v/>
      </c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ht="15" thickBot="1" x14ac:dyDescent="0.35">
      <c r="A31" s="2"/>
      <c r="B31" s="2"/>
      <c r="C31" s="2"/>
      <c r="D31" s="2"/>
      <c r="E31" s="2"/>
      <c r="F31" s="2"/>
      <c r="G31" s="2"/>
      <c r="H31" s="2"/>
      <c r="I31" s="2"/>
    </row>
    <row r="32" spans="1:9" ht="15.6" thickTop="1" thickBot="1" x14ac:dyDescent="0.35">
      <c r="A32" s="2" t="s">
        <v>12</v>
      </c>
      <c r="B32" s="2"/>
      <c r="C32" s="2"/>
      <c r="D32" s="7" t="str">
        <f>IF(ISERROR(AVERAGE(BTES3MOY,DTES3MOY)),"",MROUND(AVERAGE(BTES3MOY,DTES3MOY),0.5))</f>
        <v/>
      </c>
      <c r="E32" s="2"/>
      <c r="F32" s="2" t="s">
        <v>12</v>
      </c>
      <c r="G32" s="2"/>
      <c r="H32" s="2"/>
      <c r="I32" s="7" t="str">
        <f>IF(ISERROR(AVERAGE(BTES4MOY,DTES4MOY)),"",MROUND(AVERAGE(BTES4MOY,DTES4MOY),0.5))</f>
        <v/>
      </c>
    </row>
    <row r="33" spans="1:26" ht="15" thickTop="1" x14ac:dyDescent="0.3"/>
    <row r="34" spans="1:26" s="1" customFormat="1" ht="30" customHeight="1" x14ac:dyDescent="0.4">
      <c r="A34" s="22" t="s">
        <v>13</v>
      </c>
      <c r="B34" s="22"/>
      <c r="C34" s="22"/>
      <c r="D34" s="22"/>
      <c r="E34" s="22"/>
      <c r="F34" s="22"/>
      <c r="G34" s="22"/>
      <c r="H34" s="22"/>
      <c r="I34" s="22"/>
      <c r="Z34" s="18"/>
    </row>
    <row r="35" spans="1:26" x14ac:dyDescent="0.3">
      <c r="A35" s="2" t="s">
        <v>14</v>
      </c>
      <c r="B35" s="2"/>
      <c r="C35" s="2"/>
      <c r="D35" s="2"/>
      <c r="E35" s="2"/>
      <c r="F35" s="2" t="s">
        <v>14</v>
      </c>
      <c r="G35" s="2"/>
      <c r="H35" s="2"/>
      <c r="I35" s="2"/>
    </row>
    <row r="36" spans="1:26" x14ac:dyDescent="0.3">
      <c r="A36" s="17"/>
      <c r="B36" s="17"/>
      <c r="C36" s="17"/>
      <c r="D36" s="3"/>
      <c r="E36" s="3"/>
      <c r="F36" s="17"/>
      <c r="G36" s="17"/>
      <c r="H36" s="17"/>
      <c r="I36" s="3"/>
    </row>
    <row r="37" spans="1:26" ht="15" thickBot="1" x14ac:dyDescent="0.35">
      <c r="A37" s="14"/>
      <c r="B37" s="14"/>
      <c r="C37" s="14"/>
      <c r="D37" s="3"/>
      <c r="E37" s="3"/>
      <c r="F37" s="14"/>
      <c r="G37" s="14"/>
      <c r="H37" s="14"/>
      <c r="I37" s="3"/>
    </row>
    <row r="38" spans="1:26" ht="15" thickBot="1" x14ac:dyDescent="0.35">
      <c r="A38" s="14"/>
      <c r="B38" s="14"/>
      <c r="C38" s="14"/>
      <c r="D38" s="6" t="str">
        <f>IF(ISERROR(AVERAGE(ECGLCS3)),"",MROUND(AVERAGE(ECGLCS3),0.5))</f>
        <v/>
      </c>
      <c r="E38" s="3"/>
      <c r="F38" s="14"/>
      <c r="G38" s="14"/>
      <c r="H38" s="14"/>
      <c r="I38" s="6" t="str">
        <f>IF(ISERROR(AVERAGE(ECGLCS4)),"",MROUND(AVERAGE(ECGLCS4),0.5))</f>
        <v/>
      </c>
    </row>
    <row r="39" spans="1:26" x14ac:dyDescent="0.3">
      <c r="A39" s="2"/>
      <c r="B39" s="2"/>
      <c r="C39" s="2"/>
      <c r="D39" s="2"/>
      <c r="E39" s="2"/>
      <c r="F39" s="2" t="s">
        <v>15</v>
      </c>
      <c r="G39" s="2"/>
      <c r="H39" s="2"/>
      <c r="I39" s="2"/>
    </row>
    <row r="40" spans="1:26" x14ac:dyDescent="0.3">
      <c r="A40" s="17"/>
      <c r="B40" s="17"/>
      <c r="C40" s="17"/>
      <c r="D40" s="3"/>
      <c r="E40" s="3"/>
      <c r="F40" s="17"/>
      <c r="G40" s="17"/>
      <c r="H40" s="17"/>
      <c r="I40" s="3"/>
    </row>
    <row r="41" spans="1:26" ht="15" thickBot="1" x14ac:dyDescent="0.35">
      <c r="A41" s="14"/>
      <c r="B41" s="14"/>
      <c r="C41" s="14"/>
      <c r="D41" s="3"/>
      <c r="E41" s="3"/>
      <c r="F41" s="14"/>
      <c r="G41" s="14"/>
      <c r="H41" s="14"/>
      <c r="I41" s="3"/>
    </row>
    <row r="42" spans="1:26" ht="15" thickBot="1" x14ac:dyDescent="0.35">
      <c r="A42" s="14"/>
      <c r="B42" s="14"/>
      <c r="C42" s="14"/>
      <c r="D42" s="6" t="str">
        <f>IF(ISERROR(AVERAGE(ECGSOS3)),"",MROUND(AVERAGE(ECGSOS3),0.5))</f>
        <v/>
      </c>
      <c r="E42" s="3"/>
      <c r="F42" s="14"/>
      <c r="G42" s="14"/>
      <c r="H42" s="14"/>
      <c r="I42" s="6" t="str">
        <f>IF(ISERROR(AVERAGE(ECGSOS4)),"",MROUND(AVERAGE(ECGSOS4),0.5))</f>
        <v/>
      </c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</row>
    <row r="44" spans="1:26" ht="15.6" thickTop="1" thickBot="1" x14ac:dyDescent="0.35">
      <c r="A44" s="2" t="s">
        <v>16</v>
      </c>
      <c r="B44" s="2"/>
      <c r="C44" s="2"/>
      <c r="D44" s="7" t="str">
        <f>IF(ISERROR(AVERAGE(ECGLCS3MOY,ECGSOS3MOY)),"",MROUND(AVERAGE(ECGLCS3MOY,ECGSOS3MOY),0.5))</f>
        <v/>
      </c>
      <c r="E44" s="2"/>
      <c r="F44" s="2" t="s">
        <v>16</v>
      </c>
      <c r="G44" s="2"/>
      <c r="H44" s="2"/>
      <c r="I44" s="7" t="str">
        <f>IF(ISERROR(AVERAGE(ECGLCS4MOY,ECGSOS4MOY)),"",MROUND(AVERAGE(ECGLCS4MOY,ECGSOS4MOY),0.5))</f>
        <v/>
      </c>
    </row>
    <row r="45" spans="1:26" ht="15" thickTop="1" x14ac:dyDescent="0.3"/>
    <row r="47" spans="1:26" x14ac:dyDescent="0.3">
      <c r="A47" s="2" t="s">
        <v>17</v>
      </c>
    </row>
    <row r="48" spans="1:26" x14ac:dyDescent="0.3">
      <c r="A48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34:I34"/>
  </mergeCells>
  <conditionalFormatting sqref="A12:B12">
    <cfRule type="cellIs" dxfId="90" priority="118" operator="lessThan">
      <formula>4</formula>
    </cfRule>
    <cfRule type="containsBlanks" dxfId="89" priority="117">
      <formula>LEN(TRIM(A12))=0</formula>
    </cfRule>
  </conditionalFormatting>
  <conditionalFormatting sqref="A13:B13">
    <cfRule type="containsBlanks" dxfId="88" priority="133">
      <formula>LEN(TRIM(A13))=0</formula>
    </cfRule>
  </conditionalFormatting>
  <conditionalFormatting sqref="A16:B17">
    <cfRule type="containsBlanks" dxfId="87" priority="68">
      <formula>LEN(TRIM(A16))=0</formula>
    </cfRule>
  </conditionalFormatting>
  <conditionalFormatting sqref="A22:B23">
    <cfRule type="containsBlanks" dxfId="86" priority="15">
      <formula>LEN(TRIM(A22))=0</formula>
    </cfRule>
    <cfRule type="cellIs" dxfId="85" priority="16" operator="lessThan">
      <formula>4</formula>
    </cfRule>
  </conditionalFormatting>
  <conditionalFormatting sqref="A23:B23">
    <cfRule type="cellIs" dxfId="84" priority="14" operator="lessThan">
      <formula>4</formula>
    </cfRule>
    <cfRule type="containsBlanks" dxfId="83" priority="13">
      <formula>LEN(TRIM(A23))=0</formula>
    </cfRule>
  </conditionalFormatting>
  <conditionalFormatting sqref="A27:B27">
    <cfRule type="containsBlanks" dxfId="82" priority="158">
      <formula>LEN(TRIM(A27))=0</formula>
    </cfRule>
  </conditionalFormatting>
  <conditionalFormatting sqref="A11:C11 F11:H11 F16:H17 A16:C16 A17:B17">
    <cfRule type="cellIs" dxfId="81" priority="156" operator="lessThan">
      <formula>4</formula>
    </cfRule>
  </conditionalFormatting>
  <conditionalFormatting sqref="A13:C13 F13:H13">
    <cfRule type="cellIs" dxfId="80" priority="157" operator="lessThan">
      <formula>4</formula>
    </cfRule>
  </conditionalFormatting>
  <conditionalFormatting sqref="A21:C22">
    <cfRule type="containsBlanks" dxfId="79" priority="230">
      <formula>LEN(TRIM(A21))=0</formula>
    </cfRule>
  </conditionalFormatting>
  <conditionalFormatting sqref="B17">
    <cfRule type="containsBlanks" dxfId="78" priority="60">
      <formula>LEN(TRIM(B17))=0</formula>
    </cfRule>
  </conditionalFormatting>
  <conditionalFormatting sqref="C11">
    <cfRule type="containsBlanks" dxfId="77" priority="120">
      <formula>LEN(TRIM(C11))=0</formula>
    </cfRule>
    <cfRule type="containsBlanks" dxfId="76" priority="119">
      <formula>LEN(TRIM(C11))=0</formula>
    </cfRule>
  </conditionalFormatting>
  <conditionalFormatting sqref="C12">
    <cfRule type="cellIs" dxfId="75" priority="49" operator="lessThan">
      <formula>4</formula>
    </cfRule>
  </conditionalFormatting>
  <conditionalFormatting sqref="C12:C13">
    <cfRule type="containsBlanks" dxfId="74" priority="48">
      <formula>LEN(TRIM(C12))=0</formula>
    </cfRule>
  </conditionalFormatting>
  <conditionalFormatting sqref="C16:C18 A18:B18 F18:H18">
    <cfRule type="containsBlanks" dxfId="73" priority="46">
      <formula>LEN(TRIM(A16))=0</formula>
    </cfRule>
  </conditionalFormatting>
  <conditionalFormatting sqref="C17:C18 A18:B18 F18:H18">
    <cfRule type="cellIs" dxfId="72" priority="47" operator="lessThan">
      <formula>4</formula>
    </cfRule>
  </conditionalFormatting>
  <conditionalFormatting sqref="C21:C22 A28:C29 F28:H29 A37:C38 F37:H38 A41:C42 F41:H42">
    <cfRule type="containsBlanks" dxfId="71" priority="232">
      <formula>LEN(TRIM(A21))=0</formula>
    </cfRule>
  </conditionalFormatting>
  <conditionalFormatting sqref="C23">
    <cfRule type="containsBlanks" dxfId="70" priority="26">
      <formula>LEN(TRIM(C23))=0</formula>
    </cfRule>
  </conditionalFormatting>
  <conditionalFormatting sqref="C27">
    <cfRule type="containsBlanks" dxfId="69" priority="182">
      <formula>LEN(TRIM(C27))=0</formula>
    </cfRule>
  </conditionalFormatting>
  <conditionalFormatting sqref="C23:D23">
    <cfRule type="cellIs" dxfId="68" priority="27" operator="lessThan">
      <formula>4</formula>
    </cfRule>
  </conditionalFormatting>
  <conditionalFormatting sqref="D29 I29 D32 I32 D38 I38 D42 I42 D44 I44">
    <cfRule type="cellIs" dxfId="67" priority="235" operator="lessThan">
      <formula>4</formula>
    </cfRule>
  </conditionalFormatting>
  <conditionalFormatting sqref="F17:G17">
    <cfRule type="containsBlanks" dxfId="66" priority="30">
      <formula>LEN(TRIM(F17))=0</formula>
    </cfRule>
  </conditionalFormatting>
  <conditionalFormatting sqref="F21:G22 A36:C36 F36:H36 A40:C40 F40:H40">
    <cfRule type="containsBlanks" dxfId="65" priority="233">
      <formula>LEN(TRIM(A21))=0</formula>
    </cfRule>
  </conditionalFormatting>
  <conditionalFormatting sqref="F22:G22">
    <cfRule type="cellIs" dxfId="64" priority="23" operator="lessThan">
      <formula>4</formula>
    </cfRule>
    <cfRule type="containsBlanks" dxfId="63" priority="220">
      <formula>LEN(TRIM(F22))=0</formula>
    </cfRule>
  </conditionalFormatting>
  <conditionalFormatting sqref="F23:G23">
    <cfRule type="cellIs" dxfId="62" priority="2" operator="lessThan">
      <formula>4</formula>
    </cfRule>
    <cfRule type="containsBlanks" dxfId="61" priority="1">
      <formula>LEN(TRIM(F23))=0</formula>
    </cfRule>
    <cfRule type="cellIs" dxfId="60" priority="4" operator="lessThan">
      <formula>4</formula>
    </cfRule>
    <cfRule type="containsBlanks" dxfId="59" priority="3">
      <formula>LEN(TRIM(F23))=0</formula>
    </cfRule>
  </conditionalFormatting>
  <conditionalFormatting sqref="F11:H11 A11:C11">
    <cfRule type="containsBlanks" dxfId="58" priority="155">
      <formula>LEN(TRIM(A11))=0</formula>
    </cfRule>
  </conditionalFormatting>
  <conditionalFormatting sqref="F11:H11">
    <cfRule type="containsBlanks" dxfId="57" priority="152">
      <formula>LEN(TRIM(F11))=0</formula>
    </cfRule>
  </conditionalFormatting>
  <conditionalFormatting sqref="F11:H12">
    <cfRule type="containsBlanks" dxfId="56" priority="106">
      <formula>LEN(TRIM(F11))=0</formula>
    </cfRule>
  </conditionalFormatting>
  <conditionalFormatting sqref="F12:H12">
    <cfRule type="cellIs" dxfId="55" priority="107" operator="lessThan">
      <formula>4</formula>
    </cfRule>
  </conditionalFormatting>
  <conditionalFormatting sqref="F13:H13">
    <cfRule type="containsBlanks" dxfId="54" priority="126">
      <formula>LEN(TRIM(F13))=0</formula>
    </cfRule>
  </conditionalFormatting>
  <conditionalFormatting sqref="F16:H17">
    <cfRule type="containsBlanks" dxfId="53" priority="99">
      <formula>LEN(TRIM(F16))=0</formula>
    </cfRule>
  </conditionalFormatting>
  <conditionalFormatting sqref="F21:H22 A36:C38 F36:H38 A40:C42 F40:H42 A21:C22 A27:C29 F27:H29">
    <cfRule type="cellIs" dxfId="52" priority="234" operator="lessThan">
      <formula>4</formula>
    </cfRule>
  </conditionalFormatting>
  <conditionalFormatting sqref="F21:H22">
    <cfRule type="containsBlanks" dxfId="51" priority="17">
      <formula>LEN(TRIM(F21))=0</formula>
    </cfRule>
    <cfRule type="containsBlanks" dxfId="50" priority="226">
      <formula>LEN(TRIM(F21))=0</formula>
    </cfRule>
  </conditionalFormatting>
  <conditionalFormatting sqref="F27:H27">
    <cfRule type="containsBlanks" dxfId="49" priority="169">
      <formula>LEN(TRIM(F27))=0</formula>
    </cfRule>
  </conditionalFormatting>
  <conditionalFormatting sqref="H23">
    <cfRule type="containsBlanks" dxfId="48" priority="20">
      <formula>LEN(TRIM(H23))=0</formula>
    </cfRule>
  </conditionalFormatting>
  <conditionalFormatting sqref="H27:H28">
    <cfRule type="containsBlanks" dxfId="47" priority="168">
      <formula>LEN(TRIM(H27))=0</formula>
    </cfRule>
  </conditionalFormatting>
  <conditionalFormatting sqref="H3519">
    <cfRule type="cellIs" dxfId="46" priority="236" operator="lessThan">
      <formula>4</formula>
    </cfRule>
  </conditionalFormatting>
  <conditionalFormatting sqref="H23:I23">
    <cfRule type="cellIs" dxfId="45" priority="21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36:H38 F27:H29 A11:C13 A16:C18 F11:H13 F40:H42 A27:C29 A40:C42 A36:C38 F16:H18 A21:C23 F21:H23" xr:uid="{8138182A-CF6F-46C2-B3C2-FEBDE01ED0D5}">
      <formula1>$Z$1:$Z$11</formula1>
    </dataValidation>
    <dataValidation type="list" allowBlank="1" showErrorMessage="1" errorTitle="ERREUR" error="Valeur des notes uniquement entre 1 et 6 par saut de 0.5." sqref="B30:C30 B14:C14 G14:H14 B25:C25 G25:H25 G30:H30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8"/>
  </cols>
  <sheetData>
    <row r="1" spans="1:26" ht="4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 x14ac:dyDescent="0.3">
      <c r="Z2" s="18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 x14ac:dyDescent="0.3">
      <c r="Z4" s="18">
        <v>4.5</v>
      </c>
    </row>
    <row r="5" spans="1:26" ht="30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 x14ac:dyDescent="0.3">
      <c r="Z6" s="18">
        <v>3.5</v>
      </c>
    </row>
    <row r="7" spans="1:26" x14ac:dyDescent="0.3">
      <c r="A7" s="23" t="s">
        <v>25</v>
      </c>
      <c r="B7" s="23"/>
      <c r="C7" s="23"/>
      <c r="D7" s="8" t="s">
        <v>4</v>
      </c>
      <c r="E7" s="9"/>
      <c r="F7" s="23" t="s">
        <v>26</v>
      </c>
      <c r="G7" s="23"/>
      <c r="H7" s="23"/>
      <c r="I7" s="8" t="s">
        <v>4</v>
      </c>
      <c r="Z7" s="18">
        <v>3</v>
      </c>
    </row>
    <row r="8" spans="1:26" x14ac:dyDescent="0.3">
      <c r="Z8" s="18">
        <v>2.5</v>
      </c>
    </row>
    <row r="9" spans="1:26" x14ac:dyDescent="0.3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  <c r="Z9" s="18">
        <v>2</v>
      </c>
    </row>
    <row r="10" spans="1:26" x14ac:dyDescent="0.3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  <c r="Z10" s="18">
        <v>1.5</v>
      </c>
    </row>
    <row r="11" spans="1:26" x14ac:dyDescent="0.3">
      <c r="A11" s="17"/>
      <c r="B11" s="17"/>
      <c r="C11" s="14"/>
      <c r="D11" s="3"/>
      <c r="E11" s="3"/>
      <c r="F11" s="17"/>
      <c r="G11" s="17"/>
      <c r="H11" s="14"/>
      <c r="I11" s="3"/>
      <c r="Z11" s="18">
        <v>1</v>
      </c>
    </row>
    <row r="12" spans="1:26" ht="15" thickBot="1" x14ac:dyDescent="0.35">
      <c r="A12" s="17"/>
      <c r="B12" s="17"/>
      <c r="C12" s="14"/>
      <c r="D12" s="3"/>
      <c r="E12" s="3"/>
      <c r="F12" s="17"/>
      <c r="G12" s="17"/>
      <c r="H12" s="14"/>
      <c r="I12" s="3"/>
    </row>
    <row r="13" spans="1:26" ht="15" thickBot="1" x14ac:dyDescent="0.35">
      <c r="A13" s="14"/>
      <c r="B13" s="14"/>
      <c r="C13" s="14"/>
      <c r="D13" s="6" t="str">
        <f>IF(ISERROR(AVERAGE(DTES5)),"",MROUND(AVERAGE(DTES5),0.5))</f>
        <v/>
      </c>
      <c r="E13" s="3"/>
      <c r="F13" s="14"/>
      <c r="G13" s="14"/>
      <c r="H13" s="14"/>
      <c r="I13" s="6" t="str">
        <f>IF(ISERROR(AVERAGE(DTES6)),"",MROUND(AVERAGE(DTES6),0.5))</f>
        <v/>
      </c>
    </row>
    <row r="14" spans="1:26" x14ac:dyDescent="0.3">
      <c r="A14" s="2" t="s">
        <v>27</v>
      </c>
      <c r="B14" s="2"/>
      <c r="C14" s="2"/>
      <c r="D14" s="2"/>
      <c r="E14" s="2"/>
      <c r="F14" s="2" t="s">
        <v>27</v>
      </c>
      <c r="G14" s="2"/>
      <c r="H14" s="2"/>
      <c r="I14" s="2"/>
    </row>
    <row r="15" spans="1:26" x14ac:dyDescent="0.3">
      <c r="A15" s="2" t="s">
        <v>28</v>
      </c>
      <c r="B15" s="2"/>
      <c r="C15" s="2"/>
      <c r="D15" s="2"/>
      <c r="E15" s="2"/>
      <c r="F15" s="2" t="s">
        <v>28</v>
      </c>
      <c r="G15" s="2"/>
      <c r="H15" s="2"/>
      <c r="I15" s="2"/>
    </row>
    <row r="16" spans="1:26" x14ac:dyDescent="0.3">
      <c r="A16" s="17"/>
      <c r="B16" s="17"/>
      <c r="C16" s="17"/>
      <c r="D16" s="3"/>
      <c r="E16" s="3"/>
      <c r="F16" s="17"/>
      <c r="G16" s="17"/>
      <c r="H16" s="17"/>
      <c r="I16" s="3"/>
    </row>
    <row r="17" spans="1:26" ht="15" thickBot="1" x14ac:dyDescent="0.35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 x14ac:dyDescent="0.35">
      <c r="A18" s="14"/>
      <c r="B18" s="14"/>
      <c r="C18" s="14"/>
      <c r="D18" s="6" t="str">
        <f>IF(ISERROR(AVERAGE(TSES5)),"",MROUND(AVERAGE(TSES5),0.5))</f>
        <v/>
      </c>
      <c r="E18" s="3"/>
      <c r="F18" s="14"/>
      <c r="G18" s="14"/>
      <c r="H18" s="14"/>
      <c r="I18" s="6" t="str">
        <f>IF(ISERROR(AVERAGE(TSES6)),"",MROUND(AVERAGE(TSES6),0.5))</f>
        <v/>
      </c>
    </row>
    <row r="19" spans="1:26" x14ac:dyDescent="0.3">
      <c r="A19" s="2" t="s">
        <v>29</v>
      </c>
      <c r="B19" s="2"/>
      <c r="C19" s="2"/>
      <c r="D19" s="2"/>
      <c r="E19" s="2"/>
      <c r="F19" s="2" t="s">
        <v>29</v>
      </c>
      <c r="G19" s="2"/>
      <c r="H19" s="2"/>
      <c r="I19" s="2"/>
    </row>
    <row r="20" spans="1:26" x14ac:dyDescent="0.3">
      <c r="A20" s="2" t="s">
        <v>30</v>
      </c>
      <c r="B20" s="2"/>
      <c r="C20" s="2"/>
      <c r="D20" s="2"/>
      <c r="E20" s="2"/>
      <c r="F20" s="2" t="s">
        <v>30</v>
      </c>
      <c r="G20" s="2"/>
      <c r="H20" s="2"/>
      <c r="I20" s="2"/>
    </row>
    <row r="21" spans="1:26" x14ac:dyDescent="0.3">
      <c r="A21" s="17"/>
      <c r="B21" s="17"/>
      <c r="C21" s="17"/>
      <c r="D21" s="3"/>
      <c r="E21" s="3"/>
      <c r="F21" s="17"/>
      <c r="G21" s="17"/>
      <c r="H21" s="17"/>
      <c r="I21" s="3"/>
    </row>
    <row r="22" spans="1:26" ht="15" thickBot="1" x14ac:dyDescent="0.35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 x14ac:dyDescent="0.45">
      <c r="A23" s="14"/>
      <c r="B23" s="14"/>
      <c r="C23" s="14"/>
      <c r="D23" s="6" t="str">
        <f>IF(ISERROR(AVERAGE(TCOS5)),"",MROUND(AVERAGE(TCOS5),0.5))</f>
        <v/>
      </c>
      <c r="E23" s="3"/>
      <c r="F23" s="14"/>
      <c r="G23" s="14"/>
      <c r="H23" s="14"/>
      <c r="I23" s="6" t="str">
        <f>IF(ISERROR(AVERAGE(TCOS6)),"",MROUND(AVERAGE(TCOS6),0.5))</f>
        <v/>
      </c>
      <c r="Z23" s="19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IF(ISERROR(AVERAGE(DTES5MOY,TSES5MOY,TCO3PS1MOY)),"",MROUND(AVERAGE(DTES5MOY,TSES5MOY,TCO3PS1MOY),0.5))</f>
        <v/>
      </c>
      <c r="E25" s="2"/>
      <c r="F25" s="2" t="s">
        <v>12</v>
      </c>
      <c r="G25" s="2"/>
      <c r="H25" s="2"/>
      <c r="I25" s="7" t="str">
        <f>IF(ISERROR(AVERAGE(DTES6MOY,TSES6MOY,TCOS6MOY)),"",MROUND(AVERAGE(DTES6MOY,TSES6MOY,TCOS6MOY),0.5))</f>
        <v/>
      </c>
    </row>
    <row r="26" spans="1:26" ht="15" thickTop="1" x14ac:dyDescent="0.3"/>
    <row r="27" spans="1:26" s="1" customFormat="1" ht="30" customHeight="1" x14ac:dyDescent="0.4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8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7"/>
      <c r="B29" s="17"/>
      <c r="C29" s="17"/>
      <c r="D29" s="3"/>
      <c r="E29" s="3"/>
      <c r="F29" s="17"/>
      <c r="G29" s="17"/>
      <c r="H29" s="17"/>
      <c r="I29" s="3"/>
    </row>
    <row r="30" spans="1:26" ht="15" thickBot="1" x14ac:dyDescent="0.35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 x14ac:dyDescent="0.35">
      <c r="A31" s="14"/>
      <c r="B31" s="14"/>
      <c r="C31" s="14"/>
      <c r="D31" s="6" t="str">
        <f>IF(ISERROR(AVERAGE(ECGLCS5)),"",MROUND(AVERAGE(ECGLCS5),0.5))</f>
        <v/>
      </c>
      <c r="E31" s="3"/>
      <c r="F31" s="14"/>
      <c r="G31" s="14"/>
      <c r="H31" s="14"/>
      <c r="I31" s="6" t="str">
        <f>IF(ISERROR(AVERAGE(ECGLCS6)),"",MROUND(AVERAGE(ECGLCS6),0.5))</f>
        <v/>
      </c>
    </row>
    <row r="32" spans="1:26" x14ac:dyDescent="0.3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7"/>
      <c r="B33" s="17"/>
      <c r="C33" s="17"/>
      <c r="D33" s="3"/>
      <c r="E33" s="3"/>
      <c r="F33" s="17"/>
      <c r="G33" s="17"/>
      <c r="H33" s="17"/>
      <c r="I33" s="3"/>
    </row>
    <row r="34" spans="1:9" ht="15" thickBot="1" x14ac:dyDescent="0.35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 x14ac:dyDescent="0.35">
      <c r="A35" s="14"/>
      <c r="B35" s="14"/>
      <c r="C35" s="14"/>
      <c r="D35" s="6" t="str">
        <f>IF(ISERROR(AVERAGE(ECGSOS5)),"",MROUND(AVERAGE(ECGSOS5),0.5))</f>
        <v/>
      </c>
      <c r="E35" s="3"/>
      <c r="F35" s="14"/>
      <c r="G35" s="14"/>
      <c r="H35" s="14"/>
      <c r="I35" s="6" t="str">
        <f>IF(ISERROR(AVERAGE(ECGSOS6)),"",MROUND(AVERAGE(ECGSOS6),0.5))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</sheetData>
  <sheetProtection selectLockedCells="1"/>
  <mergeCells count="5">
    <mergeCell ref="A27:I27"/>
    <mergeCell ref="A7:C7"/>
    <mergeCell ref="F7:H7"/>
    <mergeCell ref="A5:I5"/>
    <mergeCell ref="A1:I1"/>
  </mergeCells>
  <conditionalFormatting sqref="A11:B12 F11:G12 A16:C16 F16:H16 A21:C21 F21:H21 A29:C29 F29:H29 A33:C33 F33:H33">
    <cfRule type="containsBlanks" dxfId="44" priority="2">
      <formula>LEN(TRIM(A11))=0</formula>
    </cfRule>
  </conditionalFormatting>
  <conditionalFormatting sqref="A11:C12 F11:H12 A16:C18 F16:H18 A21:C23 F21:H23 A29:C31 F29:H31 A33:C35 F33:H35">
    <cfRule type="cellIs" dxfId="43" priority="3" operator="lessThan">
      <formula>4</formula>
    </cfRule>
  </conditionalFormatting>
  <conditionalFormatting sqref="A13:D13 F13:I13 D18 I18 D23 I23 D25 I25 D31 I31 D35 I35 D37 I37">
    <cfRule type="cellIs" dxfId="42" priority="5" operator="lessThan">
      <formula>4</formula>
    </cfRule>
  </conditionalFormatting>
  <conditionalFormatting sqref="C11:C12 H11:H12 A13:C13 G13:H13 F13:F14 A17:C18 F17:H18 A22:C23 F22:H23 A30:C31 F30:H31 A34:C35 F34:H35">
    <cfRule type="containsBlanks" dxfId="41" priority="1">
      <formula>LEN(TRIM(A11))=0</formula>
    </cfRule>
  </conditionalFormatting>
  <conditionalFormatting sqref="H3512">
    <cfRule type="cellIs" dxfId="40" priority="15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99150E84-7CD7-4560-8345-405BCB943FB7}">
      <formula1>$Z$1:$Z$10</formula1>
    </dataValidation>
    <dataValidation type="list" allowBlank="1" showErrorMessage="1" errorTitle="ERREUR" error="Valeur des notes uniquement entre 1 et 6 par saut de 0.5." sqref="A11:C13 F33:H35 A16:C18 F16:H18 A21:C23 F21:H23 A29:C31 F29:H31 A33:C35 F11:H13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6753-DBC6-4D2E-892F-808D8AC5D537}">
  <dimension ref="A1:Z60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9" ht="4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9" ht="30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 x14ac:dyDescent="0.3">
      <c r="A7" s="23" t="s">
        <v>31</v>
      </c>
      <c r="B7" s="23"/>
      <c r="C7" s="23"/>
      <c r="D7" s="8" t="s">
        <v>4</v>
      </c>
      <c r="E7" s="9"/>
      <c r="F7" s="23" t="s">
        <v>32</v>
      </c>
      <c r="G7" s="23"/>
      <c r="H7" s="23"/>
      <c r="I7" s="8" t="s">
        <v>4</v>
      </c>
    </row>
    <row r="9" spans="1:9" x14ac:dyDescent="0.3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 x14ac:dyDescent="0.3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 x14ac:dyDescent="0.3">
      <c r="A11" s="13"/>
      <c r="B11" s="13"/>
      <c r="C11" s="13"/>
      <c r="D11" s="3"/>
      <c r="E11" s="3"/>
      <c r="F11" s="13"/>
      <c r="G11" s="13"/>
      <c r="H11" s="14"/>
      <c r="I11" s="3"/>
    </row>
    <row r="12" spans="1:9" ht="15" thickBot="1" x14ac:dyDescent="0.35">
      <c r="A12" s="14"/>
      <c r="B12" s="14"/>
      <c r="C12" s="14"/>
      <c r="D12" s="3"/>
      <c r="E12" s="3"/>
      <c r="F12" s="13"/>
      <c r="G12" s="13"/>
      <c r="H12" s="14"/>
      <c r="I12" s="3"/>
    </row>
    <row r="13" spans="1:9" ht="15" thickBot="1" x14ac:dyDescent="0.35">
      <c r="A13" s="14"/>
      <c r="B13" s="14"/>
      <c r="C13" s="14"/>
      <c r="D13" s="6" t="str">
        <f>IF(ISERROR(AVERAGE(DTES7)),"",MROUND(AVERAGE(DTES7),0.5))</f>
        <v/>
      </c>
      <c r="E13" s="3"/>
      <c r="F13" s="14"/>
      <c r="G13" s="14"/>
      <c r="H13" s="14"/>
      <c r="I13" s="6" t="str">
        <f>IF(ISERROR(AVERAGE(DTES8)),"",MROUND(AVERAGE(DTES8),0.5))</f>
        <v/>
      </c>
    </row>
    <row r="14" spans="1:9" x14ac:dyDescent="0.3">
      <c r="A14" s="2" t="s">
        <v>27</v>
      </c>
      <c r="F14" s="2" t="s">
        <v>27</v>
      </c>
      <c r="I14" s="2"/>
    </row>
    <row r="15" spans="1:9" x14ac:dyDescent="0.3">
      <c r="A15" s="2" t="s">
        <v>28</v>
      </c>
      <c r="F15" s="2" t="s">
        <v>28</v>
      </c>
      <c r="I15" s="2"/>
    </row>
    <row r="16" spans="1:9" x14ac:dyDescent="0.3">
      <c r="A16" s="13"/>
      <c r="B16" s="13"/>
      <c r="C16" s="13"/>
      <c r="D16" s="3"/>
      <c r="E16" s="3"/>
      <c r="F16" s="13"/>
      <c r="G16" s="13"/>
      <c r="H16" s="13"/>
      <c r="I16" s="3"/>
    </row>
    <row r="17" spans="1:26" ht="15" thickBot="1" x14ac:dyDescent="0.35">
      <c r="A17" s="13"/>
      <c r="B17" s="13"/>
      <c r="C17" s="14"/>
      <c r="D17" s="3"/>
      <c r="E17" s="3"/>
      <c r="F17" s="13"/>
      <c r="G17" s="13"/>
      <c r="H17" s="14"/>
      <c r="I17" s="3"/>
    </row>
    <row r="18" spans="1:26" ht="15" thickBot="1" x14ac:dyDescent="0.35">
      <c r="A18" s="14"/>
      <c r="B18" s="14"/>
      <c r="C18" s="14"/>
      <c r="D18" s="6" t="str">
        <f>IF(ISERROR(AVERAGE(TSES7)),"",MROUND(AVERAGE(TSES7),0.5))</f>
        <v/>
      </c>
      <c r="E18" s="3"/>
      <c r="F18" s="14"/>
      <c r="G18" s="14"/>
      <c r="H18" s="14"/>
      <c r="I18" s="6" t="str">
        <f>IF(ISERROR(AVERAGE(TSES8)),"",MROUND(AVERAGE(TSES8),0.5))</f>
        <v/>
      </c>
    </row>
    <row r="19" spans="1:26" x14ac:dyDescent="0.3">
      <c r="A19" s="2" t="s">
        <v>29</v>
      </c>
    </row>
    <row r="20" spans="1:26" x14ac:dyDescent="0.3">
      <c r="A20" s="2" t="s">
        <v>30</v>
      </c>
    </row>
    <row r="21" spans="1:26" x14ac:dyDescent="0.3">
      <c r="A21" s="13"/>
      <c r="B21" s="13"/>
      <c r="C21" s="13"/>
      <c r="D21" s="3"/>
      <c r="E21" s="3"/>
    </row>
    <row r="22" spans="1:26" ht="15" thickBot="1" x14ac:dyDescent="0.35">
      <c r="A22" s="14"/>
      <c r="B22" s="14"/>
      <c r="C22" s="14"/>
      <c r="D22" s="3"/>
      <c r="E22" s="3"/>
    </row>
    <row r="23" spans="1:26" ht="15" customHeight="1" thickBot="1" x14ac:dyDescent="0.45">
      <c r="A23" s="14"/>
      <c r="B23" s="14"/>
      <c r="C23" s="14"/>
      <c r="D23" s="6" t="str">
        <f>IF(ISERROR(AVERAGE(TCOS7)),"",MROUND(AVERAGE(TCOS7),0.5))</f>
        <v/>
      </c>
      <c r="E23" s="3"/>
      <c r="Z23" s="16"/>
    </row>
    <row r="24" spans="1:26" ht="15" thickBot="1" x14ac:dyDescent="0.35">
      <c r="A24" s="2"/>
      <c r="B24" s="2"/>
      <c r="C24" s="2"/>
      <c r="D24" s="2"/>
      <c r="E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IF(ISERROR(AVERAGE(DTES7MOY,TSES7MOY,TCOS7MOY)),"",MROUND(AVERAGE(DTES7MOY,TSES7MOY,TCOS7MOY),0.5))</f>
        <v/>
      </c>
      <c r="E25" s="2"/>
      <c r="F25" s="2" t="s">
        <v>12</v>
      </c>
      <c r="G25" s="2"/>
      <c r="H25" s="2"/>
      <c r="I25" s="7" t="str">
        <f>IF(ISERROR(AVERAGE(DTES8MOY,TSES8MOY)),"",MROUND(AVERAGE(DTES8MOY,TSES8MOY),0.5))</f>
        <v/>
      </c>
    </row>
    <row r="26" spans="1:26" ht="15" thickTop="1" x14ac:dyDescent="0.3"/>
    <row r="27" spans="1:26" s="1" customFormat="1" ht="30" customHeight="1" x14ac:dyDescent="0.4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5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3"/>
      <c r="B29" s="13"/>
      <c r="C29" s="13"/>
      <c r="D29" s="3"/>
      <c r="E29" s="3"/>
      <c r="F29" s="17"/>
      <c r="G29" s="17"/>
      <c r="H29" s="17"/>
      <c r="I29" s="3"/>
    </row>
    <row r="30" spans="1:26" ht="15" thickBot="1" x14ac:dyDescent="0.35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 x14ac:dyDescent="0.35">
      <c r="A31" s="14"/>
      <c r="B31" s="14"/>
      <c r="C31" s="14"/>
      <c r="D31" s="6" t="str">
        <f>IF(ISERROR(AVERAGE(ECGLCS7)),"",MROUND(AVERAGE(ECGLCS7),0.5))</f>
        <v/>
      </c>
      <c r="E31" s="3"/>
      <c r="F31" s="14"/>
      <c r="G31" s="14"/>
      <c r="H31" s="14"/>
      <c r="I31" s="6" t="str">
        <f>IF(ISERROR(AVERAGE(ECGLCS8)),"",MROUND(AVERAGE(ECGLCS8),0.5))</f>
        <v/>
      </c>
    </row>
    <row r="32" spans="1:26" x14ac:dyDescent="0.3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3"/>
      <c r="B33" s="13"/>
      <c r="C33" s="13"/>
      <c r="D33" s="3"/>
      <c r="E33" s="3"/>
      <c r="F33" s="13"/>
      <c r="G33" s="13"/>
      <c r="H33" s="13"/>
      <c r="I33" s="3"/>
    </row>
    <row r="34" spans="1:9" ht="15" thickBot="1" x14ac:dyDescent="0.35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 x14ac:dyDescent="0.35">
      <c r="A35" s="14"/>
      <c r="B35" s="14"/>
      <c r="C35" s="14"/>
      <c r="D35" s="6" t="str">
        <f>IF(ISERROR(AVERAGE(ECGSOS7)),"",MROUND(AVERAGE(ECGSOS7),0.5))</f>
        <v/>
      </c>
      <c r="E35" s="3"/>
      <c r="F35" s="14"/>
      <c r="G35" s="14"/>
      <c r="H35" s="14"/>
      <c r="I35" s="6" t="str">
        <f>IF(ISERROR(AVERAGE(ECGSOS8)),"",MROUND(AVERAGE(ECGSOS8),0.5))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IF(ISERROR(AVERAGE(ECGLCS7MOY,ECGSOS7MOY)),"",MROUND(AVERAGE(ECGLCS7MOY,ECGSOS7MOY),0.5))</f>
        <v/>
      </c>
      <c r="E37" s="2"/>
      <c r="F37" s="2" t="s">
        <v>16</v>
      </c>
      <c r="G37" s="2"/>
      <c r="H37" s="2"/>
      <c r="I37" s="7" t="str">
        <f>IF(ISERROR(AVERAGE(ECGLCS8MOY,ECGSOS8MOY)),"",MROUND(AVERAGE(ECGLCS8MOY,ECGSOS8MOY),0.5))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  <row r="50" spans="26:26" x14ac:dyDescent="0.3">
      <c r="Z50" s="18">
        <v>6</v>
      </c>
    </row>
    <row r="51" spans="26:26" x14ac:dyDescent="0.3">
      <c r="Z51" s="18">
        <v>5.5</v>
      </c>
    </row>
    <row r="52" spans="26:26" x14ac:dyDescent="0.3">
      <c r="Z52" s="18">
        <v>5</v>
      </c>
    </row>
    <row r="53" spans="26:26" x14ac:dyDescent="0.3">
      <c r="Z53" s="18">
        <v>4.5</v>
      </c>
    </row>
    <row r="54" spans="26:26" x14ac:dyDescent="0.3">
      <c r="Z54" s="18">
        <v>4</v>
      </c>
    </row>
    <row r="55" spans="26:26" x14ac:dyDescent="0.3">
      <c r="Z55" s="18">
        <v>3.5</v>
      </c>
    </row>
    <row r="56" spans="26:26" x14ac:dyDescent="0.3">
      <c r="Z56" s="18">
        <v>3</v>
      </c>
    </row>
    <row r="57" spans="26:26" x14ac:dyDescent="0.3">
      <c r="Z57" s="18">
        <v>2.5</v>
      </c>
    </row>
    <row r="58" spans="26:26" x14ac:dyDescent="0.3">
      <c r="Z58" s="18">
        <v>2</v>
      </c>
    </row>
    <row r="59" spans="26:26" x14ac:dyDescent="0.3">
      <c r="Z59" s="18">
        <v>1.5</v>
      </c>
    </row>
    <row r="60" spans="26:26" x14ac:dyDescent="0.3">
      <c r="Z60" s="18">
        <v>1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2:B13">
    <cfRule type="cellIs" dxfId="39" priority="2" operator="lessThan">
      <formula>4</formula>
    </cfRule>
  </conditionalFormatting>
  <conditionalFormatting sqref="A17:B17">
    <cfRule type="containsBlanks" dxfId="38" priority="61">
      <formula>LEN(TRIM(A17))=0</formula>
    </cfRule>
    <cfRule type="cellIs" dxfId="37" priority="62" operator="lessThan">
      <formula>4</formula>
    </cfRule>
  </conditionalFormatting>
  <conditionalFormatting sqref="A18:B18">
    <cfRule type="containsBlanks" dxfId="36" priority="9">
      <formula>LEN(TRIM(A18))=0</formula>
    </cfRule>
    <cfRule type="cellIs" dxfId="35" priority="10" operator="lessThan">
      <formula>4</formula>
    </cfRule>
  </conditionalFormatting>
  <conditionalFormatting sqref="A11:C11">
    <cfRule type="containsBlanks" dxfId="34" priority="7">
      <formula>LEN(TRIM(A11))=0</formula>
    </cfRule>
  </conditionalFormatting>
  <conditionalFormatting sqref="A12:C13">
    <cfRule type="containsBlanks" dxfId="33" priority="1">
      <formula>LEN(TRIM(A12))=0</formula>
    </cfRule>
  </conditionalFormatting>
  <conditionalFormatting sqref="A22:C23">
    <cfRule type="cellIs" dxfId="32" priority="42" operator="lessThan">
      <formula>4</formula>
    </cfRule>
    <cfRule type="containsBlanks" dxfId="31" priority="41">
      <formula>LEN(TRIM(A22))=0</formula>
    </cfRule>
  </conditionalFormatting>
  <conditionalFormatting sqref="A30:C31">
    <cfRule type="containsBlanks" dxfId="30" priority="57">
      <formula>LEN(TRIM(A30))=0</formula>
    </cfRule>
    <cfRule type="cellIs" dxfId="29" priority="58" operator="lessThan">
      <formula>4</formula>
    </cfRule>
  </conditionalFormatting>
  <conditionalFormatting sqref="A34:C35">
    <cfRule type="containsBlanks" dxfId="28" priority="49">
      <formula>LEN(TRIM(A34))=0</formula>
    </cfRule>
    <cfRule type="cellIs" dxfId="27" priority="50" operator="lessThan">
      <formula>4</formula>
    </cfRule>
  </conditionalFormatting>
  <conditionalFormatting sqref="C11:C13">
    <cfRule type="cellIs" dxfId="26" priority="8" operator="lessThan">
      <formula>4</formula>
    </cfRule>
  </conditionalFormatting>
  <conditionalFormatting sqref="C17:C18">
    <cfRule type="containsBlanks" dxfId="25" priority="11">
      <formula>LEN(TRIM(C17))=0</formula>
    </cfRule>
    <cfRule type="cellIs" dxfId="24" priority="12" operator="lessThan">
      <formula>4</formula>
    </cfRule>
  </conditionalFormatting>
  <conditionalFormatting sqref="D13 D18 I18 D23 D31 D35 I35 D25 I25 D37 I37">
    <cfRule type="cellIs" dxfId="23" priority="82" operator="lessThan">
      <formula>4</formula>
    </cfRule>
  </conditionalFormatting>
  <conditionalFormatting sqref="D13 D18 I18 D23 D31 I31 D35 I35">
    <cfRule type="containsBlanks" dxfId="22" priority="69">
      <formula>LEN(TRIM(D13))=0</formula>
    </cfRule>
  </conditionalFormatting>
  <conditionalFormatting sqref="F11:G12 A16:C16 F16:H16 A21:C21 A29:C29 F29:H29 A33:C33 F33:H33 A11:B11">
    <cfRule type="cellIs" dxfId="21" priority="71" operator="lessThan">
      <formula>4</formula>
    </cfRule>
  </conditionalFormatting>
  <conditionalFormatting sqref="F11:G12 A16:C16 F16:H16 A21:C21 A29:C29 F29:H29 A33:C33 F33:H33">
    <cfRule type="containsBlanks" dxfId="20" priority="70">
      <formula>LEN(TRIM(A11))=0</formula>
    </cfRule>
  </conditionalFormatting>
  <conditionalFormatting sqref="F17:G17">
    <cfRule type="containsBlanks" dxfId="19" priority="63">
      <formula>LEN(TRIM(F17))=0</formula>
    </cfRule>
    <cfRule type="cellIs" dxfId="18" priority="64" operator="lessThan">
      <formula>4</formula>
    </cfRule>
  </conditionalFormatting>
  <conditionalFormatting sqref="F18:G18">
    <cfRule type="containsBlanks" dxfId="17" priority="15">
      <formula>LEN(TRIM(F18))=0</formula>
    </cfRule>
    <cfRule type="cellIs" dxfId="16" priority="16" operator="lessThan">
      <formula>4</formula>
    </cfRule>
  </conditionalFormatting>
  <conditionalFormatting sqref="F30:H31">
    <cfRule type="containsBlanks" dxfId="15" priority="53">
      <formula>LEN(TRIM(F30))=0</formula>
    </cfRule>
    <cfRule type="cellIs" dxfId="14" priority="54" operator="lessThan">
      <formula>4</formula>
    </cfRule>
  </conditionalFormatting>
  <conditionalFormatting sqref="F34:H35">
    <cfRule type="containsBlanks" dxfId="13" priority="45">
      <formula>LEN(TRIM(F34))=0</formula>
    </cfRule>
    <cfRule type="cellIs" dxfId="12" priority="46" operator="lessThan">
      <formula>4</formula>
    </cfRule>
  </conditionalFormatting>
  <conditionalFormatting sqref="F13:I13">
    <cfRule type="cellIs" dxfId="11" priority="28" operator="lessThan">
      <formula>4</formula>
    </cfRule>
    <cfRule type="containsBlanks" dxfId="10" priority="27">
      <formula>LEN(TRIM(F13))=0</formula>
    </cfRule>
  </conditionalFormatting>
  <conditionalFormatting sqref="H11:H12">
    <cfRule type="containsBlanks" dxfId="9" priority="23">
      <formula>LEN(TRIM(H11))=0</formula>
    </cfRule>
    <cfRule type="cellIs" dxfId="8" priority="24" operator="lessThan">
      <formula>4</formula>
    </cfRule>
  </conditionalFormatting>
  <conditionalFormatting sqref="H17:H18">
    <cfRule type="containsBlanks" dxfId="7" priority="19">
      <formula>LEN(TRIM(H17))=0</formula>
    </cfRule>
    <cfRule type="cellIs" dxfId="6" priority="20" operator="lessThan">
      <formula>4</formula>
    </cfRule>
  </conditionalFormatting>
  <conditionalFormatting sqref="I31">
    <cfRule type="cellIs" dxfId="5" priority="72" operator="lessThan">
      <formula>4</formula>
    </cfRule>
  </conditionalFormatting>
  <dataValidations count="1">
    <dataValidation type="list" allowBlank="1" showErrorMessage="1" errorTitle="ERREUR" error="Valeur des notes uniquement entre 1 et 6 par saut de 0.5." sqref="A29:C31 F33:H35 A33:C35 A21:C23 F11:H13 A16:C18 F29:H31 F16:H18 A11:C13" xr:uid="{F90A40E8-FAEA-4DBF-92F7-CB427089947D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4"/>
  <sheetViews>
    <sheetView showGridLines="0" topLeftCell="A3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</cols>
  <sheetData>
    <row r="1" spans="1:22" ht="4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22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22" ht="30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22" x14ac:dyDescent="0.3">
      <c r="A7" s="23" t="s">
        <v>33</v>
      </c>
      <c r="B7" s="23"/>
      <c r="C7" s="23"/>
      <c r="D7" s="8" t="s">
        <v>4</v>
      </c>
      <c r="E7" s="9"/>
      <c r="V7" s="12">
        <v>2.5</v>
      </c>
    </row>
    <row r="8" spans="1:22" ht="15" thickBot="1" x14ac:dyDescent="0.35">
      <c r="V8" s="12">
        <v>2</v>
      </c>
    </row>
    <row r="9" spans="1:22" ht="15" thickBot="1" x14ac:dyDescent="0.35">
      <c r="A9" s="24" t="s">
        <v>3</v>
      </c>
      <c r="B9" s="24"/>
      <c r="C9" s="25"/>
      <c r="D9" s="6" t="str">
        <f>CPS1MOY</f>
        <v/>
      </c>
      <c r="E9" s="2"/>
      <c r="V9" s="12">
        <v>1.5</v>
      </c>
    </row>
    <row r="10" spans="1:22" ht="15" thickBot="1" x14ac:dyDescent="0.35">
      <c r="A10" s="24" t="s">
        <v>5</v>
      </c>
      <c r="B10" s="24"/>
      <c r="C10" s="25"/>
      <c r="D10" s="6" t="str">
        <f>CPS2MOY</f>
        <v/>
      </c>
      <c r="E10" s="2"/>
      <c r="V10" s="12">
        <v>1</v>
      </c>
    </row>
    <row r="11" spans="1:22" ht="15" thickBot="1" x14ac:dyDescent="0.35">
      <c r="A11" s="24" t="s">
        <v>19</v>
      </c>
      <c r="B11" s="24"/>
      <c r="C11" s="25"/>
      <c r="D11" s="6" t="str">
        <f>CPS3MOY</f>
        <v/>
      </c>
      <c r="E11" s="2"/>
    </row>
    <row r="12" spans="1:22" ht="15" thickBot="1" x14ac:dyDescent="0.35">
      <c r="A12" s="24" t="s">
        <v>20</v>
      </c>
      <c r="B12" s="24"/>
      <c r="C12" s="25"/>
      <c r="D12" s="6" t="str">
        <f>CPS4MOY</f>
        <v/>
      </c>
      <c r="E12" s="2"/>
    </row>
    <row r="13" spans="1:22" ht="15" thickBot="1" x14ac:dyDescent="0.35">
      <c r="A13" s="24" t="s">
        <v>25</v>
      </c>
      <c r="B13" s="24"/>
      <c r="C13" s="25"/>
      <c r="D13" s="6" t="str">
        <f>[0]!CPS5MOY</f>
        <v/>
      </c>
      <c r="E13" s="2"/>
    </row>
    <row r="14" spans="1:22" ht="15" thickBot="1" x14ac:dyDescent="0.35">
      <c r="A14" s="24" t="s">
        <v>26</v>
      </c>
      <c r="B14" s="24"/>
      <c r="C14" s="25"/>
      <c r="D14" s="6" t="str">
        <f>[0]!CPS6MOY</f>
        <v/>
      </c>
      <c r="E14" s="2"/>
    </row>
    <row r="15" spans="1:22" ht="15" thickBot="1" x14ac:dyDescent="0.35">
      <c r="A15" s="24" t="s">
        <v>31</v>
      </c>
      <c r="B15" s="24"/>
      <c r="C15" s="25"/>
      <c r="D15" s="6" t="str">
        <f>IELE4_SEMESTRES_78!CPS7MOY</f>
        <v/>
      </c>
      <c r="E15" s="2"/>
    </row>
    <row r="16" spans="1:22" ht="15" thickBot="1" x14ac:dyDescent="0.35">
      <c r="A16" s="24" t="s">
        <v>32</v>
      </c>
      <c r="B16" s="24"/>
      <c r="C16" s="25"/>
      <c r="D16" s="6" t="str">
        <f>IELE4_SEMESTRES_78!CPS8MOY</f>
        <v/>
      </c>
      <c r="E16" s="2"/>
    </row>
    <row r="17" spans="1:9" ht="15" thickBot="1" x14ac:dyDescent="0.35">
      <c r="A17" s="2"/>
      <c r="B17" s="2"/>
      <c r="C17" s="2"/>
      <c r="D17" s="2"/>
      <c r="E17" s="2"/>
    </row>
    <row r="18" spans="1:9" ht="15.6" thickTop="1" thickBot="1" x14ac:dyDescent="0.35">
      <c r="A18" s="2" t="s">
        <v>34</v>
      </c>
      <c r="B18" s="2"/>
      <c r="C18" s="2"/>
      <c r="D18" s="7" t="str">
        <f>IF(ISERROR(AVERAGE(D9:D16)),"",MROUND(AVERAGE(D9:D16),0.5))</f>
        <v/>
      </c>
      <c r="E18" s="2"/>
    </row>
    <row r="19" spans="1:9" ht="15" thickTop="1" x14ac:dyDescent="0.3"/>
    <row r="20" spans="1:9" s="1" customFormat="1" ht="30" customHeight="1" x14ac:dyDescent="0.4">
      <c r="A20" s="22" t="s">
        <v>13</v>
      </c>
      <c r="B20" s="22"/>
      <c r="C20" s="22"/>
      <c r="D20" s="22"/>
      <c r="E20" s="22"/>
      <c r="F20" s="22"/>
      <c r="G20" s="22"/>
      <c r="H20" s="22"/>
      <c r="I20" s="22"/>
    </row>
    <row r="21" spans="1:9" ht="15" thickBot="1" x14ac:dyDescent="0.35"/>
    <row r="22" spans="1:9" ht="15" thickBot="1" x14ac:dyDescent="0.35">
      <c r="A22" s="24" t="s">
        <v>3</v>
      </c>
      <c r="B22" s="24"/>
      <c r="C22" s="25"/>
      <c r="D22" s="6" t="str">
        <f>ECGS1MOY</f>
        <v/>
      </c>
    </row>
    <row r="23" spans="1:9" ht="15" thickBot="1" x14ac:dyDescent="0.35">
      <c r="A23" s="24" t="s">
        <v>5</v>
      </c>
      <c r="B23" s="24"/>
      <c r="C23" s="25"/>
      <c r="D23" s="6" t="str">
        <f>ECGS2MOY</f>
        <v/>
      </c>
    </row>
    <row r="24" spans="1:9" ht="15" thickBot="1" x14ac:dyDescent="0.35">
      <c r="A24" s="24" t="s">
        <v>19</v>
      </c>
      <c r="B24" s="24"/>
      <c r="C24" s="25"/>
      <c r="D24" s="6" t="str">
        <f>ECGS3MOY</f>
        <v/>
      </c>
    </row>
    <row r="25" spans="1:9" ht="15" thickBot="1" x14ac:dyDescent="0.35">
      <c r="A25" s="24" t="s">
        <v>20</v>
      </c>
      <c r="B25" s="24"/>
      <c r="C25" s="25"/>
      <c r="D25" s="6" t="str">
        <f>ECGS4MOY</f>
        <v/>
      </c>
    </row>
    <row r="26" spans="1:9" ht="15" thickBot="1" x14ac:dyDescent="0.35">
      <c r="A26" s="24" t="s">
        <v>25</v>
      </c>
      <c r="B26" s="24"/>
      <c r="C26" s="25"/>
      <c r="D26" s="6" t="str">
        <f>ECGS5MOY</f>
        <v/>
      </c>
    </row>
    <row r="27" spans="1:9" ht="15" thickBot="1" x14ac:dyDescent="0.35">
      <c r="A27" s="24" t="s">
        <v>26</v>
      </c>
      <c r="B27" s="24"/>
      <c r="C27" s="25"/>
      <c r="D27" s="6" t="str">
        <f>ECGS6MOY</f>
        <v/>
      </c>
    </row>
    <row r="28" spans="1:9" ht="15" thickBot="1" x14ac:dyDescent="0.35">
      <c r="A28" s="24" t="s">
        <v>31</v>
      </c>
      <c r="B28" s="24"/>
      <c r="C28" s="25"/>
      <c r="D28" s="6" t="str">
        <f>IELE4_SEMESTRES_78!ECGS7MOY</f>
        <v/>
      </c>
    </row>
    <row r="29" spans="1:9" ht="15" thickBot="1" x14ac:dyDescent="0.35">
      <c r="A29" s="24" t="s">
        <v>32</v>
      </c>
      <c r="B29" s="24"/>
      <c r="C29" s="25"/>
      <c r="D29" s="6" t="str">
        <f>IELE4_SEMESTRES_78!ECGS8MOY</f>
        <v/>
      </c>
      <c r="E29" s="2"/>
      <c r="F29" s="2"/>
      <c r="G29" s="2"/>
      <c r="H29" s="2"/>
      <c r="I29" s="2"/>
    </row>
    <row r="30" spans="1:9" ht="15" thickBot="1" x14ac:dyDescent="0.35">
      <c r="A30" s="2"/>
      <c r="B30" s="2"/>
      <c r="C30" s="2"/>
      <c r="D30" s="2"/>
      <c r="E30" s="2"/>
    </row>
    <row r="31" spans="1:9" ht="15.6" thickTop="1" thickBot="1" x14ac:dyDescent="0.35">
      <c r="A31" s="2" t="s">
        <v>35</v>
      </c>
      <c r="B31" s="2"/>
      <c r="C31" s="2"/>
      <c r="D31" s="7" t="str">
        <f>IF(ISERROR(AVERAGE(D22:D29)),"",MROUND(AVERAGE(D22:D29),0.5))</f>
        <v/>
      </c>
    </row>
    <row r="32" spans="1:9" ht="15" thickTop="1" x14ac:dyDescent="0.3"/>
    <row r="33" spans="1:1" x14ac:dyDescent="0.3">
      <c r="A33" s="2" t="s">
        <v>17</v>
      </c>
    </row>
    <row r="34" spans="1:1" x14ac:dyDescent="0.3">
      <c r="A34" s="2" t="s">
        <v>18</v>
      </c>
    </row>
  </sheetData>
  <sheetProtection selectLockedCells="1"/>
  <mergeCells count="20">
    <mergeCell ref="A27:C27"/>
    <mergeCell ref="A28:C28"/>
    <mergeCell ref="A29:C29"/>
    <mergeCell ref="A22:C22"/>
    <mergeCell ref="A23:C23"/>
    <mergeCell ref="A24:C24"/>
    <mergeCell ref="A25:C25"/>
    <mergeCell ref="A26:C26"/>
    <mergeCell ref="A1:I1"/>
    <mergeCell ref="A5:I5"/>
    <mergeCell ref="A7:C7"/>
    <mergeCell ref="A20:I20"/>
    <mergeCell ref="A9:C9"/>
    <mergeCell ref="A10:C10"/>
    <mergeCell ref="A11:C11"/>
    <mergeCell ref="A12:C12"/>
    <mergeCell ref="A13:C13"/>
    <mergeCell ref="A14:C14"/>
    <mergeCell ref="A15:C15"/>
    <mergeCell ref="A16:C16"/>
  </mergeCells>
  <conditionalFormatting sqref="D9:D16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8 D31">
    <cfRule type="cellIs" dxfId="2" priority="8" operator="lessThan">
      <formula>4</formula>
    </cfRule>
  </conditionalFormatting>
  <conditionalFormatting sqref="D22:D29">
    <cfRule type="containsBlanks" dxfId="1" priority="1">
      <formula>LEN(TRIM(D22))=0</formula>
    </cfRule>
    <cfRule type="containsBlanks" priority="2">
      <formula>LEN(TRIM(D22))=0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6:C26 B24:C24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topLeftCell="A6" zoomScaleNormal="100" workbookViewId="0">
      <selection sqref="A1:G1"/>
    </sheetView>
  </sheetViews>
  <sheetFormatPr baseColWidth="10" defaultColWidth="11.44140625" defaultRowHeight="14.4" x14ac:dyDescent="0.3"/>
  <sheetData>
    <row r="1" spans="1:7" x14ac:dyDescent="0.3">
      <c r="A1" s="26" t="s">
        <v>36</v>
      </c>
      <c r="B1" s="26"/>
      <c r="C1" s="26"/>
      <c r="D1" s="26"/>
      <c r="E1" s="26"/>
      <c r="F1" s="26"/>
      <c r="G1" s="26"/>
    </row>
  </sheetData>
  <sheetProtection sheet="1" objects="1" scenarios="1"/>
  <mergeCells count="1">
    <mergeCell ref="A1:G1"/>
  </mergeCells>
  <hyperlinks>
    <hyperlink ref="A1" r:id="rId1" tooltip="EIT.SWISS PQ PELE" display="EIT.SWISS PQ PELE" xr:uid="{FF79310A-185F-4F96-AA6F-70FD6E142FA3}"/>
    <hyperlink ref="A1:G1" r:id="rId2" tooltip="EIT.SWISS PQ PELE" display="EIT.SWISS PQ PELE" xr:uid="{0F00E5AC-7D35-49E1-87C0-D83510DB2735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6" ma:contentTypeDescription="Crée un document." ma:contentTypeScope="" ma:versionID="53ca5ba934d9ea82b208c5ebaa87ee73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61005504990099e8d9d64d1794496304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Props1.xml><?xml version="1.0" encoding="utf-8"?>
<ds:datastoreItem xmlns:ds="http://schemas.openxmlformats.org/officeDocument/2006/customXml" ds:itemID="{477526C9-DFDA-4A30-8977-A246D3354F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C4067-0370-4895-A5CF-B8A2A041ACC7}"/>
</file>

<file path=customXml/itemProps3.xml><?xml version="1.0" encoding="utf-8"?>
<ds:datastoreItem xmlns:ds="http://schemas.openxmlformats.org/officeDocument/2006/customXml" ds:itemID="{AF42EF24-D724-4D26-918E-7A223B8E2755}">
  <ds:schemaRefs>
    <ds:schemaRef ds:uri="http://schemas.microsoft.com/office/2006/metadata/properties"/>
    <ds:schemaRef ds:uri="http://schemas.microsoft.com/office/infopath/2007/PartnerControls"/>
    <ds:schemaRef ds:uri="81e70d26-bf48-4cf6-8ac1-a02ba5208bf1"/>
    <ds:schemaRef ds:uri="28ecda99-baeb-4159-826c-8d3ebe501c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108</vt:i4>
      </vt:variant>
    </vt:vector>
  </HeadingPairs>
  <TitlesOfParts>
    <vt:vector size="114" baseType="lpstr">
      <vt:lpstr>IELE1_SEMESTRES_12</vt:lpstr>
      <vt:lpstr>IELE2_SEMESTRES_34</vt:lpstr>
      <vt:lpstr>IELE3_SEMESTRES_56</vt:lpstr>
      <vt:lpstr>IELE4_SEMESTRES_78</vt:lpstr>
      <vt:lpstr>CP_ECG_IELE_BILAN</vt:lpstr>
      <vt:lpstr>EIT_SWISS_CALCULS_MOYENNES</vt:lpstr>
      <vt:lpstr>BTES1</vt:lpstr>
      <vt:lpstr>BTES1MOY</vt:lpstr>
      <vt:lpstr>BTES2</vt:lpstr>
      <vt:lpstr>BTES2MOY</vt:lpstr>
      <vt:lpstr>BTES3</vt:lpstr>
      <vt:lpstr>BTES3JS</vt:lpstr>
      <vt:lpstr>BTES3MOY</vt:lpstr>
      <vt:lpstr>BTES4</vt:lpstr>
      <vt:lpstr>BTES4JS</vt:lpstr>
      <vt:lpstr>BTES4MOY</vt:lpstr>
      <vt:lpstr>CPS1MOY</vt:lpstr>
      <vt:lpstr>CPS2MOY</vt:lpstr>
      <vt:lpstr>CPS3MOY</vt:lpstr>
      <vt:lpstr>CPS4MOY</vt:lpstr>
      <vt:lpstr>CPS5MOY</vt:lpstr>
      <vt:lpstr>CPS6MOY</vt:lpstr>
      <vt:lpstr>IELE4_SEMESTRES_78!CPS7MOY</vt:lpstr>
      <vt:lpstr>IELE4_SEMESTRES_78!CPS8MOY</vt:lpstr>
      <vt:lpstr>DTES1</vt:lpstr>
      <vt:lpstr>DTES1MOY</vt:lpstr>
      <vt:lpstr>DTES2</vt:lpstr>
      <vt:lpstr>DTES2MOY</vt:lpstr>
      <vt:lpstr>DTES3</vt:lpstr>
      <vt:lpstr>DTES3JS</vt:lpstr>
      <vt:lpstr>DTES3MOY</vt:lpstr>
      <vt:lpstr>DTES4</vt:lpstr>
      <vt:lpstr>DTES4JS</vt:lpstr>
      <vt:lpstr>DTES4MOY</vt:lpstr>
      <vt:lpstr>DTES5</vt:lpstr>
      <vt:lpstr>DTES5MOY</vt:lpstr>
      <vt:lpstr>DTES6</vt:lpstr>
      <vt:lpstr>DTES6MOY</vt:lpstr>
      <vt:lpstr>IELE4_SEMESTRES_78!DTES7</vt:lpstr>
      <vt:lpstr>IELE4_SEMESTRES_78!DTES7MOY</vt:lpstr>
      <vt:lpstr>IELE4_SEMESTRES_78!DTES8</vt:lpstr>
      <vt:lpstr>IELE4_SEMESTRES_78!DTES8MOY</vt:lpstr>
      <vt:lpstr>ECGLCS1</vt:lpstr>
      <vt:lpstr>ECGLCS1MOY</vt:lpstr>
      <vt:lpstr>ECGLCS2</vt:lpstr>
      <vt:lpstr>ECGLCS2MOY</vt:lpstr>
      <vt:lpstr>IELE1_SEMESTRES_12!ECGLCS3</vt:lpstr>
      <vt:lpstr>ECGLCS3</vt:lpstr>
      <vt:lpstr>ECGLCS3MOY</vt:lpstr>
      <vt:lpstr>ECGLCS4</vt:lpstr>
      <vt:lpstr>ECGLCS4MOY</vt:lpstr>
      <vt:lpstr>ECGLCS5</vt:lpstr>
      <vt:lpstr>ECGLCS5MOY</vt:lpstr>
      <vt:lpstr>ECGLCS6</vt:lpstr>
      <vt:lpstr>ECGLCS6MOY</vt:lpstr>
      <vt:lpstr>IELE4_SEMESTRES_78!ECGLCS7</vt:lpstr>
      <vt:lpstr>IELE4_SEMESTRES_78!ECGLCS7MOY</vt:lpstr>
      <vt:lpstr>IELE4_SEMESTRES_78!ECGLCS8</vt:lpstr>
      <vt:lpstr>IELE4_SEMESTRES_78!ECGLCS8MOY</vt:lpstr>
      <vt:lpstr>ECGS1MOY</vt:lpstr>
      <vt:lpstr>ECGS2MOY</vt:lpstr>
      <vt:lpstr>ECGS3MOY</vt:lpstr>
      <vt:lpstr>ECGS4MOY</vt:lpstr>
      <vt:lpstr>ECGS5MOY</vt:lpstr>
      <vt:lpstr>ECGS6MOY</vt:lpstr>
      <vt:lpstr>IELE4_SEMESTRES_78!ECGS7MOY</vt:lpstr>
      <vt:lpstr>IELE4_SEMESTRES_78!ECGS8MOY</vt:lpstr>
      <vt:lpstr>ECGSOS1</vt:lpstr>
      <vt:lpstr>ECGSOS1MOY</vt:lpstr>
      <vt:lpstr>ECGSOS2</vt:lpstr>
      <vt:lpstr>ECGSOS2MOY</vt:lpstr>
      <vt:lpstr>IELE1_SEMESTRES_12!ECGSOS3</vt:lpstr>
      <vt:lpstr>ECGSOS3</vt:lpstr>
      <vt:lpstr>ECGSOS3MOY</vt:lpstr>
      <vt:lpstr>ECGSOS4</vt:lpstr>
      <vt:lpstr>ECGSOS4MOY</vt:lpstr>
      <vt:lpstr>ECGSOS5</vt:lpstr>
      <vt:lpstr>ECGSOS5MOY</vt:lpstr>
      <vt:lpstr>ECGSOS6</vt:lpstr>
      <vt:lpstr>ECGSOS6MOY</vt:lpstr>
      <vt:lpstr>IELE4_SEMESTRES_78!ECGSOS7</vt:lpstr>
      <vt:lpstr>IELE4_SEMESTRES_78!ECGSOS7MOY</vt:lpstr>
      <vt:lpstr>IELE4_SEMESTRES_78!ECGSOS8</vt:lpstr>
      <vt:lpstr>IELE4_SEMESTRES_78!ECGSOS8MOY</vt:lpstr>
      <vt:lpstr>CP_ECG_IELE_BILAN!Print_Area</vt:lpstr>
      <vt:lpstr>IELE1_SEMESTRES_12!Print_Area</vt:lpstr>
      <vt:lpstr>IELE2_SEMESTRES_34!Print_Area</vt:lpstr>
      <vt:lpstr>IELE3_SEMESTRES_56!Print_Area</vt:lpstr>
      <vt:lpstr>IELE4_SEMESTRES_78!Print_Area</vt:lpstr>
      <vt:lpstr>TCO3PS1MOY</vt:lpstr>
      <vt:lpstr>TCOS5</vt:lpstr>
      <vt:lpstr>TCOS6</vt:lpstr>
      <vt:lpstr>TCOS6MOY</vt:lpstr>
      <vt:lpstr>IELE4_SEMESTRES_78!TCOS7</vt:lpstr>
      <vt:lpstr>IELE4_SEMESTRES_78!TCOS7MOY</vt:lpstr>
      <vt:lpstr>IELE4_SEMESTRES_78!TCOS8</vt:lpstr>
      <vt:lpstr>IELE4_SEMESTRES_78!TCOS8MOY</vt:lpstr>
      <vt:lpstr>TSES5</vt:lpstr>
      <vt:lpstr>TSES5MOY</vt:lpstr>
      <vt:lpstr>TSES6</vt:lpstr>
      <vt:lpstr>TSES6MOY</vt:lpstr>
      <vt:lpstr>IELE4_SEMESTRES_78!TSES7</vt:lpstr>
      <vt:lpstr>IELE4_SEMESTRES_78!TSES7MOY</vt:lpstr>
      <vt:lpstr>IELE4_SEMESTRES_78!TSES8</vt:lpstr>
      <vt:lpstr>IELE4_SEMESTRES_78!TSES8MOY</vt:lpstr>
      <vt:lpstr>TTRS1</vt:lpstr>
      <vt:lpstr>TTRS1MOY</vt:lpstr>
      <vt:lpstr>TTRS2</vt:lpstr>
      <vt:lpstr>TTRS2MOY</vt:lpstr>
      <vt:lpstr>CP_ECG_IELE_BILAN!Zone_d_impression</vt:lpstr>
      <vt:lpstr>IELE1_SEMESTRES_12!Zone_d_impression</vt:lpstr>
      <vt:lpstr>IELE2_SEMESTRES_34!Zone_d_impression</vt:lpstr>
      <vt:lpstr>IELE3_SEMESTRES_56!Zone_d_impression</vt:lpstr>
      <vt:lpstr>IELE4_SEMESTRES_78!Zone_d_impression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EPSIC</cp:lastModifiedBy>
  <cp:revision/>
  <dcterms:created xsi:type="dcterms:W3CDTF">2024-03-11T19:14:30Z</dcterms:created>
  <dcterms:modified xsi:type="dcterms:W3CDTF">2025-06-26T05:20:25Z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