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mc:AlternateContent xmlns:mc="http://schemas.openxmlformats.org/markup-compatibility/2006">
    <mc:Choice Requires="x15">
      <x15ac:absPath xmlns:x15ac="http://schemas.microsoft.com/office/spreadsheetml/2010/11/ac" url="C:\Users\zozma\Downloads\"/>
    </mc:Choice>
  </mc:AlternateContent>
  <xr:revisionPtr revIDLastSave="0" documentId="13_ncr:1_{2EDF281D-D529-4AC2-88C2-5DF7FE0985F4}" xr6:coauthVersionLast="47" xr6:coauthVersionMax="47" xr10:uidLastSave="{00000000-0000-0000-0000-000000000000}"/>
  <bookViews>
    <workbookView xWindow="-108" yWindow="-108" windowWidth="23256" windowHeight="12456" xr2:uid="{24446EAE-FF7B-4720-8461-B68F93A38A30}"/>
  </bookViews>
  <sheets>
    <sheet name="PELE1_SEMESTRES_12" sheetId="14" r:id="rId1"/>
    <sheet name="PELE2_SEMESTRES_34" sheetId="12" r:id="rId2"/>
    <sheet name="PELE3_SEMESTRES_56" sheetId="1" r:id="rId3"/>
    <sheet name="PELE4_SEMESTRES_78" sheetId="4" r:id="rId4"/>
    <sheet name="CP_ECG_PELE_BILAN" sheetId="10" r:id="rId5"/>
    <sheet name="EIT_SWISS_CALCULS_MOYENNES" sheetId="6" r:id="rId6"/>
  </sheets>
  <definedNames>
    <definedName name="BTES1">PELE1_SEMESTRES_12!$A$11:$C$13</definedName>
    <definedName name="BTES1MOY">PELE1_SEMESTRES_12!$D$13</definedName>
    <definedName name="BTES2">PELE1_SEMESTRES_12!$F$11:$H$13</definedName>
    <definedName name="BTES2MOY">PELE1_SEMESTRES_12!$I$13</definedName>
    <definedName name="BTES3">PELE2_SEMESTRES_34!$A$21:$C$23</definedName>
    <definedName name="BTES3JS">PELE2_SEMESTRES_34!$A$11:$C$13</definedName>
    <definedName name="BTES3MOY">PELE2_SEMESTRES_34!$D$23</definedName>
    <definedName name="BTES4">PELE2_SEMESTRES_34!$F$21:$H$23</definedName>
    <definedName name="BTES4JS">PELE2_SEMESTRES_34!$F$11:$H$13</definedName>
    <definedName name="BTES4MOY">PELE2_SEMESTRES_34!$I$23</definedName>
    <definedName name="CPS1MOY">PELE1_SEMESTRES_12!$D$25</definedName>
    <definedName name="CPS2MOY">PELE1_SEMESTRES_12!$I$25</definedName>
    <definedName name="CPS3MOY">PELE2_SEMESTRES_34!$D$32</definedName>
    <definedName name="CPS4MOY">PELE2_SEMESTRES_34!$I$32</definedName>
    <definedName name="CPS5MOY">PELE3_SEMESTRES_56!$D$25</definedName>
    <definedName name="CPS6MOY">PELE3_SEMESTRES_56!$I$25</definedName>
    <definedName name="CPS7MOY" localSheetId="3">PELE4_SEMESTRES_78!$D$25</definedName>
    <definedName name="CPS8MOY" localSheetId="3">PELE4_SEMESTRES_78!$I$25</definedName>
    <definedName name="DTES1">PELE1_SEMESTRES_12!$A$16:$C$18</definedName>
    <definedName name="DTES1MOY">PELE1_SEMESTRES_12!$D$18</definedName>
    <definedName name="DTES2">PELE1_SEMESTRES_12!$F$16:$H$18</definedName>
    <definedName name="DTES2MOY">PELE1_SEMESTRES_12!$I$18</definedName>
    <definedName name="DTES3">PELE2_SEMESTRES_34!$A$26:$C$28+PELE2_SEMESTRES_34!$A$27:$C$29</definedName>
    <definedName name="DTES3JS">PELE2_SEMESTRES_34!$A$16:$C$18</definedName>
    <definedName name="DTES3MOY">PELE2_SEMESTRES_34!$D$29</definedName>
    <definedName name="DTES4">PELE2_SEMESTRES_34!$F$27:$H$29</definedName>
    <definedName name="DTES4JS">PELE2_SEMESTRES_34!$F$16:$H$18</definedName>
    <definedName name="DTES4MOY">PELE2_SEMESTRES_34!$I$29</definedName>
    <definedName name="DTES5">PELE3_SEMESTRES_56!$A$11:$C$13</definedName>
    <definedName name="DTES5MOY">PELE3_SEMESTRES_56!$D$13</definedName>
    <definedName name="DTES6">PELE3_SEMESTRES_56!$F$11:$H$13</definedName>
    <definedName name="DTES6MOY">PELE3_SEMESTRES_56!$I$13</definedName>
    <definedName name="DTES7" localSheetId="3">PELE4_SEMESTRES_78!$A$11:$C$13</definedName>
    <definedName name="DTES7MOY" localSheetId="3">PELE4_SEMESTRES_78!$D$13</definedName>
    <definedName name="DTES8" localSheetId="3">PELE4_SEMESTRES_78!$F$11:$H$13</definedName>
    <definedName name="DTES8MOY" localSheetId="3">PELE4_SEMESTRES_78!$I$13</definedName>
    <definedName name="ECGLCS1">PELE1_SEMESTRES_12!$A$29:$C$31</definedName>
    <definedName name="ECGLCS1MOY">PELE1_SEMESTRES_12!$D$31</definedName>
    <definedName name="ECGLCS2">PELE1_SEMESTRES_12!$F$29:$H$31</definedName>
    <definedName name="ECGLCS2MOY">PELE1_SEMESTRES_12!$I$31</definedName>
    <definedName name="ECGLCS3" localSheetId="0">PELE1_SEMESTRES_12!$A$29:$C$31</definedName>
    <definedName name="ECGLCS3">PELE2_SEMESTRES_34!$A$36:$C$38</definedName>
    <definedName name="ECGLCS3MOY">PELE2_SEMESTRES_34!$D$38</definedName>
    <definedName name="ECGLCS4">PELE2_SEMESTRES_34!$F$36:$H$38</definedName>
    <definedName name="ECGLCS4MOY">PELE2_SEMESTRES_34!$I$38</definedName>
    <definedName name="ECGLCS5">PELE3_SEMESTRES_56!$A$29:$C$31</definedName>
    <definedName name="ECGLCS5MOY">PELE3_SEMESTRES_56!$D$31</definedName>
    <definedName name="ECGLCS6">PELE3_SEMESTRES_56!$F$29:$H$31</definedName>
    <definedName name="ECGLCS6MOY">PELE3_SEMESTRES_56!$I$31</definedName>
    <definedName name="ECGLCS7" localSheetId="3">PELE4_SEMESTRES_78!$A$29:$C$31</definedName>
    <definedName name="ECGLCS7MOY" localSheetId="3">PELE4_SEMESTRES_78!$D$31</definedName>
    <definedName name="ECGLCS8" localSheetId="3">PELE4_SEMESTRES_78!$F$29:$H$31</definedName>
    <definedName name="ECGLCS8MOY" localSheetId="3">PELE4_SEMESTRES_78!$I$31</definedName>
    <definedName name="ECGS1MOY">PELE1_SEMESTRES_12!$D$37</definedName>
    <definedName name="ECGS2MOY">PELE1_SEMESTRES_12!$I$37</definedName>
    <definedName name="ECGS3MOY">PELE2_SEMESTRES_34!$D$44</definedName>
    <definedName name="ECGS4MOY">PELE2_SEMESTRES_34!$I$44</definedName>
    <definedName name="ECGS5MOY">PELE3_SEMESTRES_56!$D$37</definedName>
    <definedName name="ECGS6MOY">PELE3_SEMESTRES_56!$I$37</definedName>
    <definedName name="ECGS7MOY" localSheetId="3">PELE4_SEMESTRES_78!$D$37</definedName>
    <definedName name="ECGS8MOY" localSheetId="3">PELE4_SEMESTRES_78!$I$37</definedName>
    <definedName name="ECGSOS1">PELE1_SEMESTRES_12!$A$33:$C$35</definedName>
    <definedName name="ECGSOS1MOY">PELE1_SEMESTRES_12!$D$35</definedName>
    <definedName name="ECGSOS2">PELE1_SEMESTRES_12!$F$33:$H$35</definedName>
    <definedName name="ECGSOS2MOY">PELE1_SEMESTRES_12!$I$35</definedName>
    <definedName name="ECGSOS3" localSheetId="0">PELE1_SEMESTRES_12!$A$33:$C$35</definedName>
    <definedName name="ECGSOS3">PELE2_SEMESTRES_34!$A$40:$C$42</definedName>
    <definedName name="ECGSOS3MOY">PELE2_SEMESTRES_34!$D$42</definedName>
    <definedName name="ECGSOS4">PELE2_SEMESTRES_34!$F$40:$H$42</definedName>
    <definedName name="ECGSOS4MOY">PELE2_SEMESTRES_34!$I$42</definedName>
    <definedName name="ECGSOS5">PELE3_SEMESTRES_56!$A$33:$C$35</definedName>
    <definedName name="ECGSOS5MOY">PELE3_SEMESTRES_56!$D$35</definedName>
    <definedName name="ECGSOS6">PELE3_SEMESTRES_56!$F$33:$H$35</definedName>
    <definedName name="ECGSOS6MOY">PELE3_SEMESTRES_56!$I$35</definedName>
    <definedName name="ECGSOS7" localSheetId="3">PELE4_SEMESTRES_78!$A$33:$C$35</definedName>
    <definedName name="ECGSOS7MOY" localSheetId="3">PELE4_SEMESTRES_78!$D$35</definedName>
    <definedName name="ECGSOS8" localSheetId="3">PELE4_SEMESTRES_78!$F$33:$H$35</definedName>
    <definedName name="ECGSOS8MOY" localSheetId="3">PELE4_SEMESTRES_78!$I$35</definedName>
    <definedName name="Print_Area" localSheetId="4">CP_ECG_PELE_BILAN!$A$1:$I$34</definedName>
    <definedName name="Print_Area" localSheetId="0">PELE1_SEMESTRES_12!$A$1:$I$41</definedName>
    <definedName name="Print_Area" localSheetId="1">PELE2_SEMESTRES_34!$A$1:$I$48</definedName>
    <definedName name="Print_Area" localSheetId="2">PELE3_SEMESTRES_56!$A$1:$I$41</definedName>
    <definedName name="Print_Area" localSheetId="3">PELE4_SEMESTRES_78!$A$1:$I$41</definedName>
    <definedName name="TCOS5">PELE3_SEMESTRES_56!$A$21:$C$23</definedName>
    <definedName name="TCOS5MOY">PELE3_SEMESTRES_56!$D$23</definedName>
    <definedName name="TCOS6">PELE3_SEMESTRES_56!$F$21:$H$23</definedName>
    <definedName name="TCOS6MOY">PELE3_SEMESTRES_56!$I$23</definedName>
    <definedName name="TCOS7" localSheetId="3">PELE4_SEMESTRES_78!$A$21:$C$23</definedName>
    <definedName name="TCOS7MOY" localSheetId="3">PELE4_SEMESTRES_78!$D$23</definedName>
    <definedName name="TCOS8" localSheetId="3">PELE4_SEMESTRES_78!$F$21:$H$23</definedName>
    <definedName name="TCOS8MOY" localSheetId="3">PELE4_SEMESTRES_78!$I$23</definedName>
    <definedName name="TSES5">PELE3_SEMESTRES_56!$A$16:$C$18</definedName>
    <definedName name="TSES5MOY">PELE3_SEMESTRES_56!$D$18</definedName>
    <definedName name="TSES6">PELE3_SEMESTRES_56!$F$16:$H$18</definedName>
    <definedName name="TSES6MOY">PELE3_SEMESTRES_56!$I$18</definedName>
    <definedName name="TSES7" localSheetId="3">PELE4_SEMESTRES_78!$A$16:$C$18</definedName>
    <definedName name="TSES7MOY" localSheetId="3">PELE4_SEMESTRES_78!$D$18</definedName>
    <definedName name="TSES8" localSheetId="3">PELE4_SEMESTRES_78!$F$16:$H$18</definedName>
    <definedName name="TSES8MOY" localSheetId="3">PELE4_SEMESTRES_78!$I$18</definedName>
    <definedName name="TTRS1">PELE1_SEMESTRES_12!$A$21:$C$23</definedName>
    <definedName name="TTRS1MOY">PELE1_SEMESTRES_12!$D$23</definedName>
    <definedName name="TTRS2">PELE1_SEMESTRES_12!$F$21:$H$23</definedName>
    <definedName name="TTRS2MOY">PELE1_SEMESTRES_12!$I$23</definedName>
    <definedName name="TTRS3">PELE2_SEMESTRES_34!#REF!</definedName>
    <definedName name="TTRS3MOY">PELE2_SEMESTRES_34!#REF!</definedName>
    <definedName name="TTRS4">PELE2_SEMESTRES_34!#REF!</definedName>
    <definedName name="TTRS4MOY">PELE2_SEMESTRES_34!#REF!</definedName>
    <definedName name="_xlnm.Print_Area" localSheetId="4">CP_ECG_PELE_BILAN!$A$1:$I$34</definedName>
    <definedName name="_xlnm.Print_Area" localSheetId="0">PELE1_SEMESTRES_12!$A$1:$I$41</definedName>
    <definedName name="_xlnm.Print_Area" localSheetId="1">PELE2_SEMESTRES_34!$A$1:$I$48</definedName>
    <definedName name="_xlnm.Print_Area" localSheetId="2">PELE3_SEMESTRES_56!$A$1:$I$41</definedName>
    <definedName name="_xlnm.Print_Area" localSheetId="3">PELE4_SEMESTRES_78!$A$1:$I$41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2" l="1"/>
  <c r="I29" i="12"/>
  <c r="D29" i="12"/>
  <c r="D23" i="12"/>
  <c r="I32" i="12" l="1"/>
  <c r="I18" i="14"/>
  <c r="D35" i="14"/>
  <c r="D31" i="14"/>
  <c r="I31" i="14"/>
  <c r="I35" i="14"/>
  <c r="I23" i="14"/>
  <c r="D23" i="14"/>
  <c r="D18" i="14"/>
  <c r="I13" i="14"/>
  <c r="D13" i="14"/>
  <c r="D32" i="12"/>
  <c r="D42" i="12"/>
  <c r="I42" i="12"/>
  <c r="I38" i="12"/>
  <c r="D38" i="12"/>
  <c r="I31" i="4"/>
  <c r="I35" i="4"/>
  <c r="D35" i="4"/>
  <c r="D31" i="4"/>
  <c r="I23" i="4"/>
  <c r="D23" i="4"/>
  <c r="I18" i="4"/>
  <c r="D18" i="4"/>
  <c r="I13" i="4"/>
  <c r="D13" i="4"/>
  <c r="I35" i="1"/>
  <c r="D35" i="1"/>
  <c r="I31" i="1"/>
  <c r="D31" i="1"/>
  <c r="I23" i="1"/>
  <c r="D23" i="1"/>
  <c r="I18" i="1"/>
  <c r="D18" i="1"/>
  <c r="I13" i="1"/>
  <c r="D13" i="1"/>
  <c r="I37" i="14" l="1"/>
  <c r="D23" i="10" s="1"/>
  <c r="D37" i="14"/>
  <c r="D22" i="10" s="1"/>
  <c r="D25" i="14"/>
  <c r="D9" i="10" s="1"/>
  <c r="I25" i="14"/>
  <c r="D10" i="10" s="1"/>
  <c r="D11" i="10"/>
  <c r="D12" i="10"/>
  <c r="D37" i="4"/>
  <c r="D28" i="10" s="1"/>
  <c r="I44" i="12"/>
  <c r="D25" i="10" s="1"/>
  <c r="D44" i="12"/>
  <c r="D24" i="10" s="1"/>
  <c r="I25" i="4"/>
  <c r="D16" i="10" s="1"/>
  <c r="I37" i="4"/>
  <c r="D29" i="10" s="1"/>
  <c r="D25" i="4"/>
  <c r="D15" i="10" s="1"/>
  <c r="I37" i="1"/>
  <c r="D27" i="10" s="1"/>
  <c r="D37" i="1"/>
  <c r="D26" i="10" s="1"/>
  <c r="D25" i="1"/>
  <c r="D13" i="10" s="1"/>
  <c r="I25" i="1"/>
  <c r="D14" i="10" s="1"/>
  <c r="D31" i="10" l="1"/>
  <c r="D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026ED9F4-088C-495C-AF59-C3946A377B66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11" authorId="0" shapeId="0" xr:uid="{8B2EDA53-4F55-4351-9A76-900485FDFA1A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11" authorId="0" shapeId="0" xr:uid="{709A7EA7-AF20-4B87-A1DD-34766A562336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11" authorId="0" shapeId="0" xr:uid="{1712D327-067F-4F34-9533-A254644D405C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11" authorId="0" shapeId="0" xr:uid="{78F3D18D-3768-4452-A1AA-1DE644F20E52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11" authorId="0" shapeId="0" xr:uid="{6256E3B1-FE02-4640-ABBB-850358E982A1}">
      <text>
        <r>
          <rPr>
            <b/>
            <sz val="9"/>
            <color indexed="81"/>
            <rFont val="Tahoma"/>
            <charset val="1"/>
          </rPr>
          <t>ELECTRO REF</t>
        </r>
      </text>
    </comment>
    <comment ref="A12" authorId="0" shapeId="0" xr:uid="{A0928573-5FCC-4F10-A84A-9022B13074BE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B12" authorId="0" shapeId="0" xr:uid="{3E8F9949-A849-4174-91E8-B16E81EE2BDD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F12" authorId="0" shapeId="0" xr:uid="{DB87592C-D001-4167-B414-246D06326798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G12" authorId="0" shapeId="0" xr:uid="{A3DE3E07-A4A2-438B-A097-53295545A2D1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H12" authorId="0" shapeId="0" xr:uid="{0ACC6D0F-FAE2-445B-BA95-778CBE39087A}">
      <text>
        <r>
          <rPr>
            <b/>
            <sz val="9"/>
            <color indexed="81"/>
            <rFont val="Tahoma"/>
            <charset val="1"/>
          </rPr>
          <t>Math Réf</t>
        </r>
      </text>
    </comment>
    <comment ref="A16" authorId="0" shapeId="0" xr:uid="{AEDA83C1-BBAB-4EF5-B9D7-94E1768B089C}">
      <text>
        <r>
          <rPr>
            <b/>
            <sz val="9"/>
            <color indexed="81"/>
            <rFont val="Tahoma"/>
            <charset val="1"/>
          </rPr>
          <t>DESSIN</t>
        </r>
      </text>
    </comment>
    <comment ref="B16" authorId="0" shapeId="0" xr:uid="{69249845-A560-4373-AD23-516B79B69D13}">
      <text>
        <r>
          <rPr>
            <b/>
            <sz val="9"/>
            <color indexed="81"/>
            <rFont val="Tahoma"/>
            <charset val="1"/>
          </rPr>
          <t>DESSIN</t>
        </r>
      </text>
    </comment>
    <comment ref="C16" authorId="0" shapeId="0" xr:uid="{19EA41B7-E007-440A-99D3-4A5070B0D60C}">
      <text>
        <r>
          <rPr>
            <b/>
            <sz val="9"/>
            <color indexed="81"/>
            <rFont val="Tahoma"/>
            <charset val="1"/>
          </rPr>
          <t>DESSIN</t>
        </r>
      </text>
    </comment>
    <comment ref="F16" authorId="0" shapeId="0" xr:uid="{EA6BB15B-F12C-4B7A-8849-718FCBF62D2E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G16" authorId="0" shapeId="0" xr:uid="{61AB81CB-4E81-432A-8FB8-49CF65294C6C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H16" authorId="0" shapeId="0" xr:uid="{3DC5A473-190A-4BE3-84E1-201BA563D20D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A21" authorId="0" shapeId="0" xr:uid="{ED5F73F9-A098-4D89-B710-85A1B4CBD56F}">
      <text>
        <r>
          <rPr>
            <b/>
            <sz val="9"/>
            <color indexed="81"/>
            <rFont val="Tahoma"/>
            <charset val="1"/>
          </rPr>
          <t>Prévention</t>
        </r>
      </text>
    </comment>
    <comment ref="B21" authorId="0" shapeId="0" xr:uid="{5F75D31D-623C-4339-8D8C-21E656A91966}">
      <text>
        <r>
          <rPr>
            <b/>
            <sz val="9"/>
            <color indexed="81"/>
            <rFont val="Tahoma"/>
            <charset val="1"/>
          </rPr>
          <t>Prévention</t>
        </r>
      </text>
    </comment>
    <comment ref="C21" authorId="0" shapeId="0" xr:uid="{B437B6EA-1DA2-4B53-A117-2A007C617B72}">
      <text>
        <r>
          <rPr>
            <b/>
            <sz val="9"/>
            <color indexed="81"/>
            <rFont val="Tahoma"/>
            <charset val="1"/>
          </rPr>
          <t>Prévention</t>
        </r>
      </text>
    </comment>
    <comment ref="F21" authorId="0" shapeId="0" xr:uid="{6BE5BB8B-9832-438D-9062-742940E9C876}">
      <text>
        <r>
          <rPr>
            <b/>
            <sz val="9"/>
            <color indexed="81"/>
            <rFont val="Tahoma"/>
            <charset val="1"/>
          </rPr>
          <t>Matériaux</t>
        </r>
      </text>
    </comment>
    <comment ref="G21" authorId="0" shapeId="0" xr:uid="{17F087B3-7AB2-4160-BAB1-1FEE11E62111}">
      <text>
        <r>
          <rPr>
            <b/>
            <sz val="9"/>
            <color indexed="81"/>
            <rFont val="Tahoma"/>
            <charset val="1"/>
          </rPr>
          <t>Matériaux</t>
        </r>
      </text>
    </comment>
    <comment ref="H21" authorId="0" shapeId="0" xr:uid="{E70DE60A-6CBC-4F33-A339-5651E903F7DC}">
      <text>
        <r>
          <rPr>
            <b/>
            <sz val="9"/>
            <color indexed="81"/>
            <rFont val="Tahoma"/>
            <charset val="1"/>
          </rPr>
          <t>Matériaux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4DD878FE-0DDC-4943-BBB8-1EF448F17439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11" authorId="0" shapeId="0" xr:uid="{B98F9EB7-75DB-4521-AE0C-F2DC73E77829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11" authorId="0" shapeId="0" xr:uid="{DE78C89D-869E-43E3-9CE5-973014530D28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11" authorId="0" shapeId="0" xr:uid="{2ECC87A3-DBBB-41BD-B7FA-A68AAA0FBEDA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11" authorId="0" shapeId="0" xr:uid="{B817D5BF-F9A0-48D5-BD40-5D9000E2DC51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11" authorId="0" shapeId="0" xr:uid="{49C4CAD4-A922-4E5B-80EF-36803762ABF2}">
      <text>
        <r>
          <rPr>
            <b/>
            <sz val="9"/>
            <color indexed="81"/>
            <rFont val="Tahoma"/>
            <charset val="1"/>
          </rPr>
          <t>ELECTRO réf.</t>
        </r>
      </text>
    </comment>
    <comment ref="A12" authorId="0" shapeId="0" xr:uid="{DB66803C-E389-4AD6-B2EE-EAD849A84B2A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B12" authorId="0" shapeId="0" xr:uid="{F12B864B-E7A9-4F7E-B2A6-8745C0252FA1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F12" authorId="0" shapeId="0" xr:uid="{89FD6279-F6AD-4A26-B3C3-97D1B993725D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G12" authorId="0" shapeId="0" xr:uid="{574646C3-F08E-4889-8809-3F7C1296FEDF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H12" authorId="0" shapeId="0" xr:uid="{53B57778-1309-4393-B76E-A35D16F47199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A16" authorId="0" shapeId="0" xr:uid="{EEAAA64A-0D1F-4B3D-8DA7-076B245542AF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B16" authorId="0" shapeId="0" xr:uid="{339CF700-4F79-4B7F-89B8-05DE92F28326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F16" authorId="0" shapeId="0" xr:uid="{F8808789-EAAD-4A0F-A6AD-40EC76FCD818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G16" authorId="0" shapeId="0" xr:uid="{58340147-FD62-4EBF-B723-3FD4CAF7EEC6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H16" authorId="0" shapeId="0" xr:uid="{938E87B3-3DC7-4C1D-A77A-39BA74967D47}">
      <text>
        <r>
          <rPr>
            <b/>
            <sz val="9"/>
            <color indexed="81"/>
            <rFont val="Tahoma"/>
            <charset val="1"/>
          </rPr>
          <t>NIBT réf.</t>
        </r>
      </text>
    </comment>
    <comment ref="A17" authorId="0" shapeId="0" xr:uid="{10858D8C-7B53-4E0A-BAE5-81FD3D13592E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B17" authorId="0" shapeId="0" xr:uid="{8ECFEEB7-19DC-4A8F-A1C1-215963D25608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F17" authorId="0" shapeId="0" xr:uid="{76AEE336-8EC0-45EC-AED8-2A4CF9470563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G17" authorId="0" shapeId="0" xr:uid="{A2951D2D-52A9-45A6-A310-AA761BBB8322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H17" authorId="0" shapeId="0" xr:uid="{F60C1757-0901-46A6-B5BD-782B3715D595}">
      <text>
        <r>
          <rPr>
            <b/>
            <sz val="9"/>
            <color indexed="81"/>
            <rFont val="Tahoma"/>
            <charset val="1"/>
          </rPr>
          <t>Schéma réf.</t>
        </r>
      </text>
    </comment>
    <comment ref="A21" authorId="0" shapeId="0" xr:uid="{0765E074-37D2-4AD9-B041-0AF9616EC2BC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21" authorId="0" shapeId="0" xr:uid="{CB3AEA84-138D-464C-A2A7-6AD3E8E6A819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21" authorId="0" shapeId="0" xr:uid="{DA1AEEFD-D871-41E5-8650-E0DB4CF57E53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F21" authorId="0" shapeId="0" xr:uid="{9EB7BCE0-1EAC-4485-B076-194B0EE27F0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21" authorId="0" shapeId="0" xr:uid="{B6D43988-AFB0-4B35-A67D-0ADDBBEA2DB4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21" authorId="0" shapeId="0" xr:uid="{37CD765F-EC31-44C6-918F-10D26D49394B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A22" authorId="0" shapeId="0" xr:uid="{8D8D57F2-0D47-4596-A76F-62162227FEE5}">
      <text>
        <r>
          <rPr>
            <b/>
            <sz val="9"/>
            <color indexed="81"/>
            <rFont val="Tahoma"/>
            <charset val="1"/>
          </rPr>
          <t>Production/ Appareils élec.</t>
        </r>
      </text>
    </comment>
    <comment ref="B22" authorId="0" shapeId="0" xr:uid="{3ED3706F-E0B3-4DD3-9A75-6325A98035FC}">
      <text>
        <r>
          <rPr>
            <b/>
            <sz val="9"/>
            <color indexed="81"/>
            <rFont val="Tahoma"/>
            <charset val="1"/>
          </rPr>
          <t>Production/ Appareils élec.</t>
        </r>
      </text>
    </comment>
    <comment ref="C22" authorId="0" shapeId="0" xr:uid="{2A725C39-6CD2-4FD0-9674-57AA09E242EF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F22" authorId="0" shapeId="0" xr:uid="{68D3ADF2-AB9F-443C-8854-248A67EE4E60}">
      <text>
        <r>
          <rPr>
            <b/>
            <sz val="9"/>
            <color indexed="81"/>
            <rFont val="Tahoma"/>
            <charset val="1"/>
          </rPr>
          <t>Production/ Appareils élec.</t>
        </r>
      </text>
    </comment>
    <comment ref="G22" authorId="0" shapeId="0" xr:uid="{A29958F0-DEB7-48D2-925A-832E8DB89F69}">
      <text>
        <r>
          <rPr>
            <b/>
            <sz val="9"/>
            <color indexed="81"/>
            <rFont val="Tahoma"/>
            <charset val="1"/>
          </rPr>
          <t>Production/ Appareils élec.</t>
        </r>
      </text>
    </comment>
    <comment ref="H22" authorId="0" shapeId="0" xr:uid="{BCBAA756-6658-4ECE-AD13-9FEB32C19BA6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A23" authorId="0" shapeId="0" xr:uid="{16F5D6FE-980F-41DB-B797-C336F446FA95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B23" authorId="0" shapeId="0" xr:uid="{1ADB3100-FA0A-4B3A-B1CB-847F7922B284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F23" authorId="0" shapeId="0" xr:uid="{5B2DF147-FE35-452C-A2A1-D63E1E28904A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G23" authorId="0" shapeId="0" xr:uid="{2698F03B-E162-4F97-9A66-3505EA3D4B64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A27" authorId="0" shapeId="0" xr:uid="{8B838954-E7D9-4259-882D-FFD01E1ED324}">
      <text>
        <r>
          <rPr>
            <b/>
            <sz val="9"/>
            <color indexed="81"/>
            <rFont val="Tahoma"/>
            <charset val="1"/>
          </rPr>
          <t>Plans</t>
        </r>
      </text>
    </comment>
    <comment ref="B27" authorId="0" shapeId="0" xr:uid="{CDB32459-B6F6-4F99-8768-417DB15229DA}">
      <text>
        <r>
          <rPr>
            <b/>
            <sz val="9"/>
            <color indexed="81"/>
            <rFont val="Tahoma"/>
            <charset val="1"/>
          </rPr>
          <t>Plans</t>
        </r>
      </text>
    </comment>
    <comment ref="F27" authorId="0" shapeId="0" xr:uid="{5C7279C4-45F8-4712-978B-FF56048102D3}">
      <text>
        <r>
          <rPr>
            <b/>
            <sz val="9"/>
            <color indexed="81"/>
            <rFont val="Tahoma"/>
            <charset val="1"/>
          </rPr>
          <t>Plans</t>
        </r>
      </text>
    </comment>
    <comment ref="G27" authorId="0" shapeId="0" xr:uid="{5C064D99-20A1-4D3B-B319-6E21700B0FB9}">
      <text>
        <r>
          <rPr>
            <b/>
            <sz val="9"/>
            <color indexed="81"/>
            <rFont val="Tahoma"/>
            <charset val="1"/>
          </rPr>
          <t>Plans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9D999F50-F4AD-4E02-9195-68829CE7F24F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B11" authorId="0" shapeId="0" xr:uid="{32AEE2E9-F3CC-47DA-B6F4-BCC228069AF2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C11" authorId="0" shapeId="0" xr:uid="{3C2DF01B-3480-4837-A872-0545D5B5FCDD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F11" authorId="0" shapeId="0" xr:uid="{EBBCB178-1723-41CC-880F-39A95294123C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G11" authorId="0" shapeId="0" xr:uid="{4461A68D-34AF-4D1C-8B3F-C82AD7210E17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H11" authorId="0" shapeId="0" xr:uid="{CD28ABEF-970F-42E4-B0A6-F48095589989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A16" authorId="0" shapeId="0" xr:uid="{05370B67-8B12-4E95-A376-554451ACB714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16" authorId="0" shapeId="0" xr:uid="{87BB22C0-D9FE-410B-9C78-D2E302A0EA4A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16" authorId="0" shapeId="0" xr:uid="{2EED05CC-A274-4538-8ECD-B1A7F6BEBCE2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16" authorId="0" shapeId="0" xr:uid="{4C460594-ACB0-4FEA-B8CC-A99EBCDB53C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16" authorId="0" shapeId="0" xr:uid="{C9DAD282-511D-4AE5-8361-0B045046735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16" authorId="0" shapeId="0" xr:uid="{F4B8996B-0449-4744-8856-D83A24379CBC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A21" authorId="0" shapeId="0" xr:uid="{E6DCC38B-F3A0-412F-8E1E-3FCA736D6BF5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B21" authorId="0" shapeId="0" xr:uid="{6807C258-70B4-4F07-BF2D-BCBE70AB1901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C21" authorId="0" shapeId="0" xr:uid="{CA0C6BD4-362D-4DB3-8A7B-8DE4E1932265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F21" authorId="0" shapeId="0" xr:uid="{108FCF5C-83E4-4A7E-B74C-AE67A9C71A1A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G21" authorId="0" shapeId="0" xr:uid="{07FAA5A7-42C9-419B-8EA2-4BDB3D3D780B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H21" authorId="0" shapeId="0" xr:uid="{B0919865-51C3-450F-887D-2C6BB863A9A0}">
      <text>
        <r>
          <rPr>
            <b/>
            <sz val="9"/>
            <color indexed="81"/>
            <rFont val="Tahoma"/>
            <charset val="1"/>
          </rPr>
          <t>Télématique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416AF457-B4EC-4AFD-8635-8F5F569745AC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B11" authorId="0" shapeId="0" xr:uid="{C49A7B28-5CF4-4DDE-98B3-5DC5555F77B7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C11" authorId="0" shapeId="0" xr:uid="{19818FAD-1AF0-4A87-971D-B1E4617D139A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F11" authorId="0" shapeId="0" xr:uid="{A6CE1053-D9CD-4F65-8631-E58EAED021E7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G11" authorId="0" shapeId="0" xr:uid="{36C9AC0C-993D-4347-9EE1-2F6C2821BA38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H11" authorId="0" shapeId="0" xr:uid="{C7116ADB-FE21-4AAC-BB3E-DB1FFB2E09EC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A16" authorId="0" shapeId="0" xr:uid="{B51935BF-5DD0-4666-9799-D2205F40BC69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16" authorId="0" shapeId="0" xr:uid="{B797B91F-9FBF-4CFA-9446-1811FA8E3011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16" authorId="0" shapeId="0" xr:uid="{3E1D37FD-3EA8-4B95-9A37-B22FE5CCF045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16" authorId="0" shapeId="0" xr:uid="{4107A2DC-69E9-4F58-995F-1E310755B28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16" authorId="0" shapeId="0" xr:uid="{B6F53A83-E769-410E-9878-6E739BA186D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16" authorId="0" shapeId="0" xr:uid="{A9F45998-3F67-4A3A-80CA-0A6A48219BE7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A21" authorId="0" shapeId="0" xr:uid="{2CC2F920-5D91-4857-A5F9-D3E59F315012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B21" authorId="0" shapeId="0" xr:uid="{E206F9CC-0C1A-4C5C-BDCB-04474728031F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C21" authorId="0" shapeId="0" xr:uid="{34684242-5394-4481-AD6A-F69A7BAAF2F4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F21" authorId="0" shapeId="0" xr:uid="{C7C7B2D7-B396-4B76-BDAA-A3BFA65F0DA4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G21" authorId="0" shapeId="0" xr:uid="{CB206189-0C54-476B-AA87-38809D64F74A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H21" authorId="0" shapeId="0" xr:uid="{B855A0D1-B8D9-4305-9D08-78B77550B41D}">
      <text>
        <r>
          <rPr>
            <b/>
            <sz val="9"/>
            <color indexed="81"/>
            <rFont val="Tahoma"/>
            <charset val="1"/>
          </rPr>
          <t>Télématique</t>
        </r>
      </text>
    </comment>
  </commentList>
</comments>
</file>

<file path=xl/sharedStrings.xml><?xml version="1.0" encoding="utf-8"?>
<sst xmlns="http://schemas.openxmlformats.org/spreadsheetml/2006/main" count="150" uniqueCount="37">
  <si>
    <t>Planificateur/trice-électricien/ne CFC</t>
  </si>
  <si>
    <t>Nom et prénom :</t>
  </si>
  <si>
    <t>Connaissances professionnelles «CP»</t>
  </si>
  <si>
    <t>Semestre 1</t>
  </si>
  <si>
    <t>Moyenne</t>
  </si>
  <si>
    <t>Semestre 2</t>
  </si>
  <si>
    <t>Bases technologiques</t>
  </si>
  <si>
    <t>BTE</t>
  </si>
  <si>
    <t>Documentation technique</t>
  </si>
  <si>
    <t>DTE</t>
  </si>
  <si>
    <t>Technique de travail</t>
  </si>
  <si>
    <t>TTR</t>
  </si>
  <si>
    <t>Moyenne de «CP»</t>
  </si>
  <si>
    <t>Culture générale «ECG»</t>
  </si>
  <si>
    <t>Langues et commun.</t>
  </si>
  <si>
    <t>Société</t>
  </si>
  <si>
    <t>Moyenne d'«ECG»</t>
  </si>
  <si>
    <t>Toutes les notes et les moyennes sont arrondies à 0.5</t>
  </si>
  <si>
    <t>Important : ce bulletin est mis à disposition à titre indicatif. Seul le bulletin officiel fait foi.</t>
  </si>
  <si>
    <t>Semestre 3</t>
  </si>
  <si>
    <t>Semestre 4</t>
  </si>
  <si>
    <t>BTE (jour de cours "standard")</t>
  </si>
  <si>
    <t>DTE (jour de cours "standard")</t>
  </si>
  <si>
    <t>BTE (jour ++)</t>
  </si>
  <si>
    <t>DTE (jour ++)</t>
  </si>
  <si>
    <t>Semestre 5</t>
  </si>
  <si>
    <t>Semestre 6</t>
  </si>
  <si>
    <t>Technique des systèmes électriques</t>
  </si>
  <si>
    <t>TSE</t>
  </si>
  <si>
    <t>Technique de communication</t>
  </si>
  <si>
    <t>TCO</t>
  </si>
  <si>
    <t>Semestre 7</t>
  </si>
  <si>
    <t>Semestre 8</t>
  </si>
  <si>
    <t>Semestres</t>
  </si>
  <si>
    <t>Moyenne de «CP» 4 ans</t>
  </si>
  <si>
    <t>Moyenne d'«ECG» 4 ans</t>
  </si>
  <si>
    <t>EIT.SWISS PQ PELE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</si>
</sst>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b/>
      <sz val="20"/>
      <color theme="1"/>
      <name val="Cambria"/>
      <family val="1"/>
    </font>
    <font>
      <b/>
      <sz val="16"/>
      <color theme="1"/>
      <name val="Cambria"/>
      <family val="1"/>
    </font>
    <font>
      <sz val="16"/>
      <color theme="1"/>
      <name val="Aptos Narrow"/>
      <family val="2"/>
      <scheme val="minor"/>
    </font>
    <font>
      <sz val="11"/>
      <color theme="1"/>
      <name val="Cambria"/>
      <family val="1"/>
    </font>
    <font>
      <sz val="16"/>
      <color theme="1"/>
      <name val="Cambria"/>
      <family val="1"/>
    </font>
    <font>
      <b/>
      <sz val="11"/>
      <color theme="1"/>
      <name val="Aptos Narrow"/>
      <family val="2"/>
      <scheme val="minor"/>
    </font>
    <font>
      <b/>
      <sz val="11"/>
      <color theme="1"/>
      <name val="Cambria"/>
      <family val="1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indexed="81"/>
      <name val="Tahoma"/>
      <charset val="1"/>
    </font>
    <font>
      <sz val="11"/>
      <color rgb="FFFF0000"/>
      <name val="Aptos Narrow"/>
      <family val="2"/>
      <scheme val="minor"/>
    </font>
    <font>
      <sz val="16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A66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DDD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17600024414813E-2"/>
      </left>
      <right/>
      <top style="thin">
        <color theme="2" tint="-9.9917600024414813E-2"/>
      </top>
      <bottom style="thin">
        <color theme="2" tint="-9.9917600024414813E-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0" fillId="0" borderId="3" xfId="0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8" fillId="0" borderId="0" xfId="0" applyFont="1"/>
    <xf numFmtId="0" fontId="4" fillId="3" borderId="5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11" fillId="0" borderId="0" xfId="0" applyFont="1"/>
    <xf numFmtId="0" fontId="12" fillId="0" borderId="0" xfId="0" applyFont="1"/>
    <xf numFmtId="0" fontId="4" fillId="4" borderId="5" xfId="0" applyFont="1" applyFill="1" applyBorder="1" applyAlignment="1" applyProtection="1">
      <alignment horizontal="center"/>
      <protection locked="0"/>
    </xf>
    <xf numFmtId="0" fontId="13" fillId="0" borderId="0" xfId="0" applyFont="1"/>
    <xf numFmtId="0" fontId="14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0" xfId="1" applyAlignment="1">
      <alignment horizontal="center"/>
    </xf>
  </cellXfs>
  <cellStyles count="2">
    <cellStyle name="Lien hypertexte" xfId="1" builtinId="8"/>
    <cellStyle name="Normal" xfId="0" builtinId="0"/>
  </cellStyles>
  <dxfs count="91"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DDDD"/>
      <color rgb="FFFFCCCC"/>
      <color rgb="FFFFFFFF"/>
      <color rgb="FFFF9999"/>
      <color rgb="FFFF7C80"/>
      <color rgb="FFF4A49E"/>
      <color rgb="FF9A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15240</xdr:rowOff>
    </xdr:from>
    <xdr:to>
      <xdr:col>9</xdr:col>
      <xdr:colOff>18054</xdr:colOff>
      <xdr:row>57</xdr:row>
      <xdr:rowOff>15240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4982AC1-BF4F-FAAC-FFCE-1E05B169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0"/>
          <a:ext cx="7112274" cy="100584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it.swiss/fileadmin/user_upload/documents/Berufsbildung/Grundbildung/Elektroplanerin_EFZ/_fr/2015_PE_Directive_PQ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2436-4E2C-455E-A39D-BDA0BF120069}">
  <dimension ref="A1:Z41"/>
  <sheetViews>
    <sheetView showGridLines="0" tabSelected="1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  <col min="26" max="26" width="11.5703125" style="19"/>
  </cols>
  <sheetData>
    <row r="1" spans="1:26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Z1" s="19">
        <v>6</v>
      </c>
    </row>
    <row r="2" spans="1:26">
      <c r="Z2" s="19">
        <v>5.5</v>
      </c>
    </row>
    <row r="3" spans="1:26" s="5" customFormat="1" ht="25.15" customHeight="1">
      <c r="A3" s="4" t="s">
        <v>1</v>
      </c>
      <c r="D3" s="11"/>
      <c r="E3" s="10"/>
      <c r="F3" s="10"/>
      <c r="G3" s="10"/>
      <c r="H3" s="10"/>
      <c r="I3" s="10"/>
      <c r="Z3" s="19">
        <v>5</v>
      </c>
    </row>
    <row r="4" spans="1:26">
      <c r="Z4" s="19">
        <v>4.5</v>
      </c>
    </row>
    <row r="5" spans="1:26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  <c r="Z5" s="19">
        <v>4</v>
      </c>
    </row>
    <row r="6" spans="1:26">
      <c r="Z6" s="19">
        <v>3.5</v>
      </c>
    </row>
    <row r="7" spans="1:26">
      <c r="A7" s="23" t="s">
        <v>3</v>
      </c>
      <c r="B7" s="23"/>
      <c r="C7" s="23"/>
      <c r="D7" s="8" t="s">
        <v>4</v>
      </c>
      <c r="E7" s="9"/>
      <c r="F7" s="23" t="s">
        <v>5</v>
      </c>
      <c r="G7" s="23"/>
      <c r="H7" s="23"/>
      <c r="I7" s="8" t="s">
        <v>4</v>
      </c>
      <c r="Z7" s="19">
        <v>3</v>
      </c>
    </row>
    <row r="8" spans="1:26">
      <c r="Z8" s="19">
        <v>2.5</v>
      </c>
    </row>
    <row r="9" spans="1:26">
      <c r="A9" s="2" t="s">
        <v>6</v>
      </c>
      <c r="B9" s="2"/>
      <c r="C9" s="2"/>
      <c r="D9" s="2"/>
      <c r="E9" s="2"/>
      <c r="F9" s="2" t="s">
        <v>6</v>
      </c>
      <c r="G9" s="2"/>
      <c r="H9" s="2"/>
      <c r="I9" s="2"/>
      <c r="Z9" s="19">
        <v>2</v>
      </c>
    </row>
    <row r="10" spans="1:26">
      <c r="A10" s="2" t="s">
        <v>7</v>
      </c>
      <c r="B10" s="2"/>
      <c r="C10" s="2"/>
      <c r="D10" s="2"/>
      <c r="E10" s="2"/>
      <c r="F10" s="2" t="s">
        <v>7</v>
      </c>
      <c r="G10" s="2"/>
      <c r="H10" s="2"/>
      <c r="I10" s="2"/>
      <c r="Z10" s="19">
        <v>1.5</v>
      </c>
    </row>
    <row r="11" spans="1:26">
      <c r="A11" s="18"/>
      <c r="B11" s="18"/>
      <c r="C11" s="18"/>
      <c r="D11" s="3"/>
      <c r="E11" s="3"/>
      <c r="F11" s="18"/>
      <c r="G11" s="18"/>
      <c r="H11" s="18"/>
      <c r="I11" s="3"/>
      <c r="Z11" s="19">
        <v>1</v>
      </c>
    </row>
    <row r="12" spans="1:26" ht="15" thickBot="1">
      <c r="A12" s="18"/>
      <c r="B12" s="18"/>
      <c r="C12" s="14"/>
      <c r="D12" s="3"/>
      <c r="E12" s="3"/>
      <c r="F12" s="18"/>
      <c r="G12" s="18"/>
      <c r="H12" s="18"/>
      <c r="I12" s="3"/>
    </row>
    <row r="13" spans="1:26" ht="15" thickBot="1">
      <c r="A13" s="14"/>
      <c r="B13" s="14"/>
      <c r="C13" s="14"/>
      <c r="D13" s="6" t="str">
        <f>IF(ISERROR(AVERAGE(BTES1)),"",MROUND(AVERAGE(BTES1),0.5))</f>
        <v/>
      </c>
      <c r="E13" s="3"/>
      <c r="F13" s="14"/>
      <c r="G13" s="14"/>
      <c r="H13" s="14"/>
      <c r="I13" s="6" t="str">
        <f>IF(ISERROR(AVERAGE(BTES2)),"",MROUND(AVERAGE(BTES2),0.5))</f>
        <v/>
      </c>
    </row>
    <row r="14" spans="1:26">
      <c r="A14" s="2" t="s">
        <v>8</v>
      </c>
      <c r="B14" s="2"/>
      <c r="C14" s="2"/>
      <c r="D14" s="2"/>
      <c r="E14" s="2"/>
      <c r="F14" s="2" t="s">
        <v>8</v>
      </c>
      <c r="G14" s="2"/>
      <c r="H14" s="2"/>
      <c r="I14" s="2"/>
    </row>
    <row r="15" spans="1:26">
      <c r="A15" s="2" t="s">
        <v>9</v>
      </c>
      <c r="B15" s="2"/>
      <c r="C15" s="2"/>
      <c r="D15" s="2"/>
      <c r="E15" s="2"/>
      <c r="F15" s="2" t="s">
        <v>9</v>
      </c>
      <c r="G15" s="2"/>
      <c r="H15" s="2"/>
      <c r="I15" s="2"/>
    </row>
    <row r="16" spans="1:26">
      <c r="A16" s="18"/>
      <c r="B16" s="18"/>
      <c r="C16" s="18"/>
      <c r="D16" s="3"/>
      <c r="E16" s="3"/>
      <c r="F16" s="18"/>
      <c r="G16" s="18"/>
      <c r="H16" s="18"/>
      <c r="I16" s="3"/>
    </row>
    <row r="17" spans="1:26" ht="15" thickBot="1">
      <c r="A17" s="18"/>
      <c r="B17" s="18"/>
      <c r="C17" s="14"/>
      <c r="D17" s="3"/>
      <c r="E17" s="3"/>
      <c r="F17" s="14"/>
      <c r="G17" s="14"/>
      <c r="H17" s="14"/>
      <c r="I17" s="3"/>
    </row>
    <row r="18" spans="1:26" ht="15" thickBot="1">
      <c r="A18" s="14"/>
      <c r="B18" s="14"/>
      <c r="C18" s="14"/>
      <c r="D18" s="6" t="str">
        <f>IF(ISERROR(AVERAGE(DTES1)),"",MROUND(AVERAGE(DTES1),0.5))</f>
        <v/>
      </c>
      <c r="E18" s="3"/>
      <c r="F18" s="14"/>
      <c r="G18" s="14"/>
      <c r="H18" s="14"/>
      <c r="I18" s="6" t="str">
        <f>IF(ISERROR(AVERAGE(DTES2)),"",MROUND(AVERAGE(DTES2),0.5))</f>
        <v/>
      </c>
    </row>
    <row r="19" spans="1:26">
      <c r="A19" s="2" t="s">
        <v>10</v>
      </c>
      <c r="B19" s="2"/>
      <c r="C19" s="2"/>
      <c r="D19" s="2"/>
      <c r="E19" s="2"/>
      <c r="F19" s="2" t="s">
        <v>10</v>
      </c>
      <c r="G19" s="2"/>
      <c r="H19" s="2"/>
      <c r="I19" s="2"/>
    </row>
    <row r="20" spans="1:26">
      <c r="A20" s="2" t="s">
        <v>11</v>
      </c>
      <c r="B20" s="2"/>
      <c r="C20" s="2"/>
      <c r="D20" s="2"/>
      <c r="E20" s="2"/>
      <c r="F20" s="2" t="s">
        <v>11</v>
      </c>
      <c r="G20" s="2"/>
      <c r="H20" s="2"/>
      <c r="I20" s="2"/>
    </row>
    <row r="21" spans="1:26">
      <c r="A21" s="18"/>
      <c r="B21" s="18"/>
      <c r="C21" s="18"/>
      <c r="D21" s="3"/>
      <c r="E21" s="3"/>
      <c r="F21" s="18"/>
      <c r="G21" s="18"/>
      <c r="H21" s="18"/>
      <c r="I21" s="3"/>
    </row>
    <row r="22" spans="1:26" ht="15" thickBot="1">
      <c r="A22" s="14"/>
      <c r="B22" s="14"/>
      <c r="C22" s="14"/>
      <c r="D22" s="3"/>
      <c r="E22" s="3"/>
      <c r="F22" s="14"/>
      <c r="G22" s="14"/>
      <c r="H22" s="14"/>
      <c r="I22" s="3"/>
    </row>
    <row r="23" spans="1:26" ht="15" customHeight="1" thickBot="1">
      <c r="A23" s="14"/>
      <c r="B23" s="14"/>
      <c r="C23" s="14"/>
      <c r="D23" s="6" t="str">
        <f>IF(ISERROR(AVERAGE(TTRS1)),"",MROUND(AVERAGE(TTRS1),0.5))</f>
        <v/>
      </c>
      <c r="E23" s="3"/>
      <c r="F23" s="14"/>
      <c r="G23" s="14"/>
      <c r="H23" s="14"/>
      <c r="I23" s="6" t="str">
        <f>IF(ISERROR(AVERAGE(TTRS2)),"",MROUND(AVERAGE(TTRS2),0.5))</f>
        <v/>
      </c>
      <c r="Z23" s="20"/>
    </row>
    <row r="24" spans="1:26" ht="15" thickBot="1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>
      <c r="A25" s="2" t="s">
        <v>12</v>
      </c>
      <c r="B25" s="2"/>
      <c r="C25" s="2"/>
      <c r="D25" s="7" t="str">
        <f>IF(ISERROR(AVERAGE(BTES1MOY,DTES1MOY,TTRS1MOY)),"",MROUND(AVERAGE(BTES1MOY,DTES1MOY,TTRS1MOY),0.5))</f>
        <v/>
      </c>
      <c r="E25" s="2"/>
      <c r="F25" s="2" t="s">
        <v>12</v>
      </c>
      <c r="G25" s="2"/>
      <c r="H25" s="2"/>
      <c r="I25" s="7" t="str">
        <f>IF(ISERROR(AVERAGE(BTES2MOY,DTES2MOY,TTRS2MOY)),"",MROUND(AVERAGE(BTES2MOY,DTES2MOY,TTRS2MOY),0.5))</f>
        <v/>
      </c>
    </row>
    <row r="26" spans="1:26" ht="15" thickTop="1"/>
    <row r="27" spans="1:26" s="1" customFormat="1" ht="30" customHeight="1">
      <c r="A27" s="22" t="s">
        <v>13</v>
      </c>
      <c r="B27" s="22"/>
      <c r="C27" s="22"/>
      <c r="D27" s="22"/>
      <c r="E27" s="22"/>
      <c r="F27" s="22"/>
      <c r="G27" s="22"/>
      <c r="H27" s="22"/>
      <c r="I27" s="22"/>
      <c r="Z27" s="19"/>
    </row>
    <row r="28" spans="1:26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>
      <c r="A29" s="18"/>
      <c r="B29" s="18"/>
      <c r="C29" s="18"/>
      <c r="D29" s="3"/>
      <c r="E29" s="3"/>
      <c r="F29" s="18"/>
      <c r="G29" s="18"/>
      <c r="H29" s="18"/>
      <c r="I29" s="3"/>
    </row>
    <row r="30" spans="1:26" ht="15" thickBot="1">
      <c r="A30" s="14"/>
      <c r="B30" s="14"/>
      <c r="C30" s="14"/>
      <c r="D30" s="3"/>
      <c r="E30" s="3"/>
      <c r="F30" s="14"/>
      <c r="G30" s="14"/>
      <c r="H30" s="14"/>
      <c r="I30" s="3"/>
    </row>
    <row r="31" spans="1:26" ht="15" thickBot="1">
      <c r="A31" s="14"/>
      <c r="B31" s="14"/>
      <c r="C31" s="14"/>
      <c r="D31" s="6" t="str">
        <f>IF(ISERROR(AVERAGE(ECGLCS1)),"",MROUND(AVERAGE(ECGLCS1),0.5))</f>
        <v/>
      </c>
      <c r="E31" s="3"/>
      <c r="F31" s="14"/>
      <c r="G31" s="14"/>
      <c r="H31" s="14"/>
      <c r="I31" s="6" t="str">
        <f>IF(ISERROR(AVERAGE(ECGLCS2)),"",MROUND(AVERAGE(ECGLCS2),0.5))</f>
        <v/>
      </c>
    </row>
    <row r="32" spans="1:26">
      <c r="A32" s="2" t="s">
        <v>15</v>
      </c>
      <c r="B32" s="2"/>
      <c r="C32" s="2"/>
      <c r="D32" s="2"/>
      <c r="E32" s="2"/>
      <c r="F32" s="2" t="s">
        <v>15</v>
      </c>
      <c r="G32" s="2"/>
      <c r="H32" s="2"/>
      <c r="I32" s="2"/>
    </row>
    <row r="33" spans="1:9">
      <c r="A33" s="18"/>
      <c r="B33" s="18"/>
      <c r="C33" s="18"/>
      <c r="D33" s="3"/>
      <c r="E33" s="3"/>
      <c r="F33" s="18"/>
      <c r="G33" s="18"/>
      <c r="H33" s="18"/>
      <c r="I33" s="3"/>
    </row>
    <row r="34" spans="1:9" ht="15" thickBot="1">
      <c r="A34" s="14"/>
      <c r="B34" s="14"/>
      <c r="C34" s="14"/>
      <c r="D34" s="3"/>
      <c r="E34" s="3"/>
      <c r="F34" s="14"/>
      <c r="G34" s="14"/>
      <c r="H34" s="14"/>
      <c r="I34" s="3"/>
    </row>
    <row r="35" spans="1:9" ht="15" thickBot="1">
      <c r="A35" s="14"/>
      <c r="B35" s="14"/>
      <c r="C35" s="14"/>
      <c r="D35" s="6" t="str">
        <f>IF(ISERROR(AVERAGE(ECGSOS1)),"",MROUND(AVERAGE(ECGSOS1),0.5))</f>
        <v/>
      </c>
      <c r="E35" s="3"/>
      <c r="F35" s="14"/>
      <c r="G35" s="14"/>
      <c r="H35" s="14"/>
      <c r="I35" s="6" t="str">
        <f>IF(ISERROR(AVERAGE(ECGSOS2)),"",MROUND(AVERAGE(ECGSOS2),0.5))</f>
        <v/>
      </c>
    </row>
    <row r="36" spans="1:9" ht="15" thickBot="1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>
      <c r="A37" s="2" t="s">
        <v>16</v>
      </c>
      <c r="B37" s="2"/>
      <c r="C37" s="2"/>
      <c r="D37" s="7" t="str">
        <f>IF(ISERROR(AVERAGE(ECGLCS1MOY,ECGSOS1MOY)),"",MROUND(AVERAGE(ECGLCS1MOY,ECGSOS1MOY),0.5))</f>
        <v/>
      </c>
      <c r="E37" s="2"/>
      <c r="F37" s="2" t="s">
        <v>16</v>
      </c>
      <c r="G37" s="2"/>
      <c r="H37" s="2"/>
      <c r="I37" s="7" t="str">
        <f>IF(ISERROR(AVERAGE(ECGLCS2MOY,ECGSOS2MOY)),"",MROUND(AVERAGE(ECGLCS2MOY,ECGSOS2MOY),0.5))</f>
        <v/>
      </c>
    </row>
    <row r="38" spans="1:9" ht="15" thickTop="1"/>
    <row r="40" spans="1:9">
      <c r="A40" s="2" t="s">
        <v>17</v>
      </c>
    </row>
    <row r="41" spans="1:9">
      <c r="A41" s="2" t="s">
        <v>18</v>
      </c>
    </row>
  </sheetData>
  <sheetProtection sheet="1" selectLockedCells="1"/>
  <mergeCells count="5">
    <mergeCell ref="A1:I1"/>
    <mergeCell ref="A5:I5"/>
    <mergeCell ref="A7:C7"/>
    <mergeCell ref="F7:H7"/>
    <mergeCell ref="A27:I27"/>
  </mergeCells>
  <conditionalFormatting sqref="A11:C12 F11:H12 A16:C18 F16:H18 A21:C23 F21:H23 A29:C31 F29:H31 A33:C35 F33:H35">
    <cfRule type="cellIs" dxfId="90" priority="44" operator="lessThan">
      <formula>4</formula>
    </cfRule>
  </conditionalFormatting>
  <conditionalFormatting sqref="A13:D13 F13:I13 D18 I18 D23 I23 D25 I25 D31 I31 D35 I35 D37 I37">
    <cfRule type="cellIs" dxfId="89" priority="45" operator="lessThan">
      <formula>4</formula>
    </cfRule>
  </conditionalFormatting>
  <conditionalFormatting sqref="C11">
    <cfRule type="containsBlanks" dxfId="88" priority="40">
      <formula>LEN(TRIM(C11))=0</formula>
    </cfRule>
  </conditionalFormatting>
  <conditionalFormatting sqref="C11:C12 H11:H12 A13:C13 F13:H13 A17:C18 F17:H18 A22:C23 F22:H23 A30:C31 F30:H31 A34:C35 F34:H35">
    <cfRule type="containsBlanks" dxfId="87" priority="42">
      <formula>LEN(TRIM(A11))=0</formula>
    </cfRule>
  </conditionalFormatting>
  <conditionalFormatting sqref="C16">
    <cfRule type="containsBlanks" dxfId="86" priority="6">
      <formula>LEN(TRIM(C16))=0</formula>
    </cfRule>
    <cfRule type="containsBlanks" dxfId="85" priority="7">
      <formula>LEN(TRIM(C16))=0</formula>
    </cfRule>
    <cfRule type="containsBlanks" dxfId="84" priority="8">
      <formula>LEN(TRIM(C16))=0</formula>
    </cfRule>
    <cfRule type="containsBlanks" dxfId="83" priority="9">
      <formula>LEN(TRIM(C16))=0</formula>
    </cfRule>
  </conditionalFormatting>
  <conditionalFormatting sqref="F11:G11">
    <cfRule type="containsBlanks" dxfId="82" priority="36">
      <formula>LEN(TRIM(F11))=0</formula>
    </cfRule>
  </conditionalFormatting>
  <conditionalFormatting sqref="F11:G12 A16:C16 F16:H16 A11:B12 A21:C21 F21:H21 A29:C29 F29:H29 A33:C33 F33:H33">
    <cfRule type="containsBlanks" dxfId="81" priority="43">
      <formula>LEN(TRIM(A11))=0</formula>
    </cfRule>
  </conditionalFormatting>
  <conditionalFormatting sqref="F11:H11">
    <cfRule type="containsBlanks" dxfId="80" priority="30">
      <formula>LEN(TRIM(F11))=0</formula>
    </cfRule>
  </conditionalFormatting>
  <conditionalFormatting sqref="H12">
    <cfRule type="containsBlanks" dxfId="79" priority="1">
      <formula>LEN(TRIM(H12))=0</formula>
    </cfRule>
  </conditionalFormatting>
  <conditionalFormatting sqref="H16">
    <cfRule type="containsBlanks" dxfId="78" priority="4">
      <formula>LEN(TRIM(H16))=0</formula>
    </cfRule>
    <cfRule type="containsBlanks" dxfId="77" priority="5">
      <formula>LEN(TRIM(H16))=0</formula>
    </cfRule>
  </conditionalFormatting>
  <conditionalFormatting sqref="H3512">
    <cfRule type="cellIs" dxfId="76" priority="46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B19:C19 B14:C14 G14:H14 G19:H19" xr:uid="{BD577849-B1DE-4B5E-9A20-5A2E443F96E7}">
      <formula1>$Z$1:$Z$10</formula1>
    </dataValidation>
    <dataValidation type="list" allowBlank="1" showErrorMessage="1" errorTitle="ERREUR" error="Valeur des notes uniquement entre 1 et 6 par saut de 0.5." sqref="F16:H18 F33:H35 A11:C13 A16:C18 F21:H23 A21:C23 A29:C31 F29:H31 A33:C35 F11:H13" xr:uid="{7D1F0D9D-9015-4AB2-89BE-941B753C28BC}">
      <formula1>$Z$1:$Z$11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5BEC-4892-4CED-8175-6C4B918B2990}">
  <dimension ref="A1:Z48"/>
  <sheetViews>
    <sheetView showGridLines="0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  <col min="26" max="26" width="11.5703125" style="19"/>
  </cols>
  <sheetData>
    <row r="1" spans="1:26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Z1" s="19">
        <v>6</v>
      </c>
    </row>
    <row r="2" spans="1:26">
      <c r="Z2" s="19">
        <v>5.5</v>
      </c>
    </row>
    <row r="3" spans="1:26" s="5" customFormat="1" ht="25.15" customHeight="1">
      <c r="A3" s="4" t="s">
        <v>1</v>
      </c>
      <c r="D3" s="11"/>
      <c r="E3" s="10"/>
      <c r="F3" s="10"/>
      <c r="G3" s="10"/>
      <c r="H3" s="10"/>
      <c r="I3" s="10"/>
      <c r="Z3" s="19">
        <v>5</v>
      </c>
    </row>
    <row r="4" spans="1:26">
      <c r="Z4" s="19">
        <v>4.5</v>
      </c>
    </row>
    <row r="5" spans="1:26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  <c r="Z5" s="19">
        <v>4</v>
      </c>
    </row>
    <row r="6" spans="1:26">
      <c r="Z6" s="19">
        <v>3.5</v>
      </c>
    </row>
    <row r="7" spans="1:26">
      <c r="A7" s="23" t="s">
        <v>19</v>
      </c>
      <c r="B7" s="23"/>
      <c r="C7" s="23"/>
      <c r="D7" s="8" t="s">
        <v>4</v>
      </c>
      <c r="E7" s="9"/>
      <c r="F7" s="23" t="s">
        <v>20</v>
      </c>
      <c r="G7" s="23"/>
      <c r="H7" s="23"/>
      <c r="I7" s="8" t="s">
        <v>4</v>
      </c>
      <c r="Z7" s="19">
        <v>3</v>
      </c>
    </row>
    <row r="8" spans="1:26">
      <c r="Z8" s="19">
        <v>2.5</v>
      </c>
    </row>
    <row r="9" spans="1:26">
      <c r="A9" s="2" t="s">
        <v>6</v>
      </c>
      <c r="B9" s="2"/>
      <c r="C9" s="2"/>
      <c r="D9" s="2"/>
      <c r="E9" s="2"/>
      <c r="F9" s="2" t="s">
        <v>6</v>
      </c>
      <c r="G9" s="2"/>
      <c r="H9" s="2"/>
      <c r="I9" s="2"/>
      <c r="Z9" s="19">
        <v>2</v>
      </c>
    </row>
    <row r="10" spans="1:26">
      <c r="A10" s="2" t="s">
        <v>21</v>
      </c>
      <c r="B10" s="2"/>
      <c r="C10" s="2"/>
      <c r="D10" s="2"/>
      <c r="E10" s="2"/>
      <c r="F10" s="2" t="s">
        <v>21</v>
      </c>
      <c r="G10" s="2"/>
      <c r="H10" s="2"/>
      <c r="I10" s="2"/>
      <c r="Z10" s="19">
        <v>1.5</v>
      </c>
    </row>
    <row r="11" spans="1:26">
      <c r="A11" s="18"/>
      <c r="B11" s="18"/>
      <c r="C11" s="18"/>
      <c r="D11" s="3"/>
      <c r="E11" s="3"/>
      <c r="F11" s="18"/>
      <c r="G11" s="18"/>
      <c r="H11" s="18"/>
      <c r="I11" s="3"/>
      <c r="Z11" s="19">
        <v>1</v>
      </c>
    </row>
    <row r="12" spans="1:26">
      <c r="A12" s="18"/>
      <c r="B12" s="18"/>
      <c r="C12" s="14"/>
      <c r="D12" s="3"/>
      <c r="E12" s="3"/>
      <c r="F12" s="18"/>
      <c r="G12" s="18"/>
      <c r="H12" s="18"/>
      <c r="I12" s="3"/>
    </row>
    <row r="13" spans="1:26">
      <c r="A13" s="14"/>
      <c r="B13" s="14"/>
      <c r="C13" s="14"/>
      <c r="D13" s="3"/>
      <c r="E13" s="3"/>
      <c r="F13" s="14"/>
      <c r="G13" s="14"/>
      <c r="H13" s="14"/>
      <c r="I13" s="3"/>
    </row>
    <row r="14" spans="1:26">
      <c r="A14" s="2" t="s">
        <v>8</v>
      </c>
      <c r="B14" s="2"/>
      <c r="C14" s="2"/>
      <c r="D14" s="2"/>
      <c r="E14" s="2"/>
      <c r="F14" s="2" t="s">
        <v>8</v>
      </c>
      <c r="G14" s="2"/>
      <c r="H14" s="2"/>
      <c r="I14" s="2"/>
    </row>
    <row r="15" spans="1:26">
      <c r="A15" s="2" t="s">
        <v>22</v>
      </c>
      <c r="B15" s="2"/>
      <c r="C15" s="2"/>
      <c r="D15" s="2"/>
      <c r="E15" s="2"/>
      <c r="F15" s="2" t="s">
        <v>22</v>
      </c>
      <c r="G15" s="2"/>
      <c r="H15" s="2"/>
      <c r="I15" s="2"/>
    </row>
    <row r="16" spans="1:26">
      <c r="A16" s="18"/>
      <c r="B16" s="18"/>
      <c r="C16" s="14"/>
      <c r="D16" s="3"/>
      <c r="E16" s="3"/>
      <c r="F16" s="18"/>
      <c r="G16" s="18"/>
      <c r="H16" s="18"/>
      <c r="I16" s="3"/>
    </row>
    <row r="17" spans="1:9">
      <c r="A17" s="18"/>
      <c r="B17" s="18"/>
      <c r="C17" s="14"/>
      <c r="D17" s="3"/>
      <c r="E17" s="3"/>
      <c r="F17" s="18"/>
      <c r="G17" s="18"/>
      <c r="H17" s="18"/>
      <c r="I17" s="3"/>
    </row>
    <row r="18" spans="1:9">
      <c r="A18" s="14"/>
      <c r="B18" s="14"/>
      <c r="C18" s="14"/>
      <c r="D18" s="3"/>
      <c r="E18" s="3"/>
      <c r="F18" s="14"/>
      <c r="G18" s="14"/>
      <c r="H18" s="14"/>
      <c r="I18" s="3"/>
    </row>
    <row r="19" spans="1:9">
      <c r="A19" s="2" t="s">
        <v>6</v>
      </c>
      <c r="B19" s="2"/>
      <c r="C19" s="2"/>
      <c r="D19" s="2"/>
      <c r="E19" s="2"/>
      <c r="F19" s="2" t="s">
        <v>6</v>
      </c>
      <c r="G19" s="2"/>
      <c r="H19" s="2"/>
      <c r="I19" s="2"/>
    </row>
    <row r="20" spans="1:9">
      <c r="A20" s="2" t="s">
        <v>23</v>
      </c>
      <c r="B20" s="2"/>
      <c r="C20" s="2"/>
      <c r="D20" s="2"/>
      <c r="E20" s="2"/>
      <c r="F20" s="2" t="s">
        <v>23</v>
      </c>
      <c r="G20" s="2"/>
      <c r="H20" s="2"/>
      <c r="I20" s="2"/>
    </row>
    <row r="21" spans="1:9">
      <c r="A21" s="18"/>
      <c r="B21" s="18"/>
      <c r="C21" s="18"/>
      <c r="D21" s="3"/>
      <c r="E21" s="3"/>
      <c r="F21" s="18"/>
      <c r="G21" s="18"/>
      <c r="H21" s="18"/>
      <c r="I21" s="3"/>
    </row>
    <row r="22" spans="1:9" ht="15" thickBot="1">
      <c r="A22" s="18"/>
      <c r="B22" s="18"/>
      <c r="C22" s="18"/>
      <c r="D22" s="3"/>
      <c r="E22" s="3"/>
      <c r="F22" s="18"/>
      <c r="G22" s="18"/>
      <c r="H22" s="18"/>
      <c r="I22" s="3"/>
    </row>
    <row r="23" spans="1:9" ht="15" thickBot="1">
      <c r="A23" s="18"/>
      <c r="B23" s="18"/>
      <c r="C23" s="14"/>
      <c r="D23" s="6" t="str">
        <f>IF(ISERROR(AVERAGE(BTES3,BTES3JS)),"",MROUND(AVERAGE(BTES3,BTES3JS),0.5))</f>
        <v/>
      </c>
      <c r="E23" s="3"/>
      <c r="F23" s="18"/>
      <c r="G23" s="18"/>
      <c r="H23" s="14"/>
      <c r="I23" s="6" t="str">
        <f>IF(ISERROR(AVERAGE(BTES4,BTES4JS)),"",MROUND(AVERAGE(BTES4,BTES4JS),0.5))</f>
        <v/>
      </c>
    </row>
    <row r="25" spans="1:9">
      <c r="A25" s="2" t="s">
        <v>8</v>
      </c>
      <c r="B25" s="2"/>
      <c r="C25" s="2"/>
      <c r="D25" s="2"/>
      <c r="E25" s="2"/>
      <c r="F25" s="2" t="s">
        <v>8</v>
      </c>
      <c r="G25" s="2"/>
      <c r="H25" s="2"/>
      <c r="I25" s="2"/>
    </row>
    <row r="26" spans="1:9">
      <c r="A26" s="2" t="s">
        <v>24</v>
      </c>
      <c r="B26" s="2"/>
      <c r="C26" s="2"/>
      <c r="D26" s="2"/>
      <c r="E26" s="2"/>
      <c r="F26" s="2" t="s">
        <v>24</v>
      </c>
      <c r="G26" s="2"/>
      <c r="H26" s="2"/>
      <c r="I26" s="2"/>
    </row>
    <row r="27" spans="1:9">
      <c r="A27" s="18"/>
      <c r="B27" s="18"/>
      <c r="C27" s="14"/>
      <c r="D27" s="3"/>
      <c r="E27" s="3"/>
      <c r="F27" s="18"/>
      <c r="G27" s="18"/>
      <c r="H27" s="14"/>
      <c r="I27" s="3"/>
    </row>
    <row r="28" spans="1:9" ht="15" thickBot="1">
      <c r="A28" s="14"/>
      <c r="B28" s="14"/>
      <c r="C28" s="14"/>
      <c r="D28" s="3"/>
      <c r="E28" s="3"/>
      <c r="F28" s="14"/>
      <c r="G28" s="14"/>
      <c r="H28" s="14"/>
      <c r="I28" s="3"/>
    </row>
    <row r="29" spans="1:9" ht="15" thickBot="1">
      <c r="A29" s="14"/>
      <c r="B29" s="14"/>
      <c r="C29" s="14"/>
      <c r="D29" s="6" t="str">
        <f>IF(ISERROR(AVERAGE(DTES3,DTES3JS)),"",MROUND(AVERAGE(DTES3,DTES3JS),0.5))</f>
        <v/>
      </c>
      <c r="E29" s="3"/>
      <c r="F29" s="14"/>
      <c r="G29" s="14"/>
      <c r="H29" s="14"/>
      <c r="I29" s="6" t="str">
        <f>IF(ISERROR(AVERAGE(DTES4,DTES4JS)),"",MROUND(AVERAGE(DTES4,DTES4JS),0.5))</f>
        <v/>
      </c>
    </row>
    <row r="31" spans="1:9" ht="15" thickBot="1"/>
    <row r="32" spans="1:9" ht="15.6" thickTop="1" thickBot="1">
      <c r="A32" s="2" t="s">
        <v>12</v>
      </c>
      <c r="B32" s="2"/>
      <c r="C32" s="2"/>
      <c r="D32" s="7" t="str">
        <f>IF(ISERROR(AVERAGE(BTES3MOY,DTES3MOY)),"",MROUND(AVERAGE(BTES3MOY,DTES3MOY),0.5))</f>
        <v/>
      </c>
      <c r="E32" s="2"/>
      <c r="F32" s="2" t="s">
        <v>12</v>
      </c>
      <c r="G32" s="2"/>
      <c r="H32" s="2"/>
      <c r="I32" s="7" t="str">
        <f>IF(ISERROR(AVERAGE(BTES4MOY,DTES4MOY)),"",MROUND(AVERAGE(BTES4MOY,DTES4MOY),0.5))</f>
        <v/>
      </c>
    </row>
    <row r="33" spans="1:26" ht="15" thickTop="1"/>
    <row r="34" spans="1:26" s="1" customFormat="1" ht="30" customHeight="1">
      <c r="A34" s="22" t="s">
        <v>13</v>
      </c>
      <c r="B34" s="22"/>
      <c r="C34" s="22"/>
      <c r="D34" s="22"/>
      <c r="E34" s="22"/>
      <c r="F34" s="22"/>
      <c r="G34" s="22"/>
      <c r="H34" s="22"/>
      <c r="I34" s="22"/>
      <c r="Z34" s="19"/>
    </row>
    <row r="35" spans="1:26">
      <c r="A35" s="2" t="s">
        <v>14</v>
      </c>
      <c r="B35" s="2"/>
      <c r="C35" s="2"/>
      <c r="D35" s="2"/>
      <c r="E35" s="2"/>
      <c r="F35" s="2" t="s">
        <v>14</v>
      </c>
      <c r="G35" s="2"/>
      <c r="H35" s="2"/>
      <c r="I35" s="2"/>
    </row>
    <row r="36" spans="1:26">
      <c r="A36" s="18"/>
      <c r="B36" s="18"/>
      <c r="C36" s="18"/>
      <c r="D36" s="3"/>
      <c r="E36" s="3"/>
      <c r="F36" s="18"/>
      <c r="G36" s="18"/>
      <c r="H36" s="18"/>
      <c r="I36" s="3"/>
    </row>
    <row r="37" spans="1:26" ht="15" thickBot="1">
      <c r="A37" s="14"/>
      <c r="B37" s="14"/>
      <c r="C37" s="14"/>
      <c r="D37" s="3"/>
      <c r="E37" s="3"/>
      <c r="F37" s="14"/>
      <c r="G37" s="14"/>
      <c r="H37" s="14"/>
      <c r="I37" s="3"/>
    </row>
    <row r="38" spans="1:26" ht="15" thickBot="1">
      <c r="A38" s="14"/>
      <c r="B38" s="14"/>
      <c r="C38" s="14"/>
      <c r="D38" s="6" t="str">
        <f>IF(ISERROR(AVERAGE(ECGLCS3)),"",MROUND(AVERAGE(ECGLCS3),0.5))</f>
        <v/>
      </c>
      <c r="E38" s="3"/>
      <c r="F38" s="14"/>
      <c r="G38" s="14"/>
      <c r="H38" s="14"/>
      <c r="I38" s="6" t="str">
        <f>IF(ISERROR(AVERAGE(ECGLCS4)),"",MROUND(AVERAGE(ECGLCS4),0.5))</f>
        <v/>
      </c>
    </row>
    <row r="39" spans="1:26">
      <c r="A39" s="2"/>
      <c r="B39" s="2"/>
      <c r="C39" s="2"/>
      <c r="D39" s="2"/>
      <c r="E39" s="2"/>
      <c r="F39" s="2" t="s">
        <v>15</v>
      </c>
      <c r="G39" s="2"/>
      <c r="H39" s="2"/>
      <c r="I39" s="2"/>
    </row>
    <row r="40" spans="1:26">
      <c r="A40" s="18"/>
      <c r="B40" s="18"/>
      <c r="C40" s="18"/>
      <c r="D40" s="3"/>
      <c r="E40" s="3"/>
      <c r="F40" s="18"/>
      <c r="G40" s="18"/>
      <c r="H40" s="18"/>
      <c r="I40" s="3"/>
    </row>
    <row r="41" spans="1:26" ht="15" thickBot="1">
      <c r="A41" s="14"/>
      <c r="B41" s="14"/>
      <c r="C41" s="14"/>
      <c r="D41" s="3"/>
      <c r="E41" s="3"/>
      <c r="F41" s="14"/>
      <c r="G41" s="14"/>
      <c r="H41" s="14"/>
      <c r="I41" s="3"/>
    </row>
    <row r="42" spans="1:26" ht="15" thickBot="1">
      <c r="A42" s="14"/>
      <c r="B42" s="14"/>
      <c r="C42" s="14"/>
      <c r="D42" s="6" t="str">
        <f>IF(ISERROR(AVERAGE(ECGSOS3)),"",MROUND(AVERAGE(ECGSOS3),0.5))</f>
        <v/>
      </c>
      <c r="E42" s="3"/>
      <c r="F42" s="14"/>
      <c r="G42" s="14"/>
      <c r="H42" s="14"/>
      <c r="I42" s="6" t="str">
        <f>IF(ISERROR(AVERAGE(ECGSOS4)),"",MROUND(AVERAGE(ECGSOS4),0.5))</f>
        <v/>
      </c>
    </row>
    <row r="43" spans="1:26" ht="15" thickBot="1">
      <c r="A43" s="2"/>
      <c r="B43" s="2"/>
      <c r="C43" s="2"/>
      <c r="D43" s="2"/>
      <c r="E43" s="2"/>
      <c r="F43" s="2"/>
      <c r="G43" s="2"/>
      <c r="H43" s="2"/>
      <c r="I43" s="2"/>
    </row>
    <row r="44" spans="1:26" ht="15.6" thickTop="1" thickBot="1">
      <c r="A44" s="2" t="s">
        <v>16</v>
      </c>
      <c r="B44" s="2"/>
      <c r="C44" s="2"/>
      <c r="D44" s="7" t="str">
        <f>IF(ISERROR(AVERAGE(ECGLCS3MOY,ECGSOS3MOY)),"",MROUND(AVERAGE(ECGLCS3MOY,ECGSOS3MOY),0.5))</f>
        <v/>
      </c>
      <c r="E44" s="2"/>
      <c r="F44" s="2" t="s">
        <v>16</v>
      </c>
      <c r="G44" s="2"/>
      <c r="H44" s="2"/>
      <c r="I44" s="7" t="str">
        <f>IF(ISERROR(AVERAGE(ECGLCS4MOY,ECGSOS4MOY)),"",MROUND(AVERAGE(ECGLCS4MOY,ECGSOS4MOY),0.5))</f>
        <v/>
      </c>
    </row>
    <row r="45" spans="1:26" ht="15" thickTop="1"/>
    <row r="47" spans="1:26">
      <c r="A47" s="2" t="s">
        <v>17</v>
      </c>
    </row>
    <row r="48" spans="1:26">
      <c r="A48" s="2" t="s">
        <v>18</v>
      </c>
    </row>
  </sheetData>
  <sheetProtection sheet="1" selectLockedCells="1"/>
  <mergeCells count="5">
    <mergeCell ref="A1:I1"/>
    <mergeCell ref="A5:I5"/>
    <mergeCell ref="A7:C7"/>
    <mergeCell ref="F7:H7"/>
    <mergeCell ref="A34:I34"/>
  </mergeCells>
  <conditionalFormatting sqref="A12:B12">
    <cfRule type="containsBlanks" dxfId="75" priority="37">
      <formula>LEN(TRIM(A12))=0</formula>
    </cfRule>
    <cfRule type="cellIs" dxfId="74" priority="38" operator="lessThan">
      <formula>4</formula>
    </cfRule>
  </conditionalFormatting>
  <conditionalFormatting sqref="A13:B13">
    <cfRule type="containsBlanks" dxfId="73" priority="42">
      <formula>LEN(TRIM(A13))=0</formula>
    </cfRule>
  </conditionalFormatting>
  <conditionalFormatting sqref="A16:B17">
    <cfRule type="containsBlanks" dxfId="72" priority="33">
      <formula>LEN(TRIM(A16))=0</formula>
    </cfRule>
  </conditionalFormatting>
  <conditionalFormatting sqref="A22:B23">
    <cfRule type="containsBlanks" dxfId="71" priority="11">
      <formula>LEN(TRIM(A22))=0</formula>
    </cfRule>
    <cfRule type="cellIs" dxfId="70" priority="12" operator="lessThan">
      <formula>4</formula>
    </cfRule>
  </conditionalFormatting>
  <conditionalFormatting sqref="A23:B23">
    <cfRule type="containsBlanks" dxfId="69" priority="9">
      <formula>LEN(TRIM(A23))=0</formula>
    </cfRule>
    <cfRule type="cellIs" dxfId="68" priority="10" operator="lessThan">
      <formula>4</formula>
    </cfRule>
  </conditionalFormatting>
  <conditionalFormatting sqref="A27:B27">
    <cfRule type="containsBlanks" dxfId="67" priority="47">
      <formula>LEN(TRIM(A27))=0</formula>
    </cfRule>
  </conditionalFormatting>
  <conditionalFormatting sqref="A11:C11 F11:H11 F16:H17 A16:C16 A17:B17">
    <cfRule type="cellIs" dxfId="66" priority="45" operator="lessThan">
      <formula>4</formula>
    </cfRule>
  </conditionalFormatting>
  <conditionalFormatting sqref="A13:C13 F13:H13">
    <cfRule type="cellIs" dxfId="65" priority="46" operator="lessThan">
      <formula>4</formula>
    </cfRule>
  </conditionalFormatting>
  <conditionalFormatting sqref="A21:C22">
    <cfRule type="containsBlanks" dxfId="64" priority="54">
      <formula>LEN(TRIM(A21))=0</formula>
    </cfRule>
  </conditionalFormatting>
  <conditionalFormatting sqref="A36:C36 F36:H36 A40:C40 F40:H40">
    <cfRule type="containsBlanks" dxfId="63" priority="115">
      <formula>LEN(TRIM(A36))=0</formula>
    </cfRule>
  </conditionalFormatting>
  <conditionalFormatting sqref="A36:C38 F36:H38 A40:C42 F40:H42">
    <cfRule type="cellIs" dxfId="62" priority="116" operator="lessThan">
      <formula>4</formula>
    </cfRule>
  </conditionalFormatting>
  <conditionalFormatting sqref="A37:C38 F37:H38 A41:C42 F41:H42">
    <cfRule type="containsBlanks" dxfId="61" priority="114">
      <formula>LEN(TRIM(A37))=0</formula>
    </cfRule>
  </conditionalFormatting>
  <conditionalFormatting sqref="B17">
    <cfRule type="containsBlanks" dxfId="60" priority="32">
      <formula>LEN(TRIM(B17))=0</formula>
    </cfRule>
  </conditionalFormatting>
  <conditionalFormatting sqref="C11">
    <cfRule type="containsBlanks" dxfId="59" priority="39">
      <formula>LEN(TRIM(C11))=0</formula>
    </cfRule>
    <cfRule type="containsBlanks" dxfId="58" priority="40">
      <formula>LEN(TRIM(C11))=0</formula>
    </cfRule>
  </conditionalFormatting>
  <conditionalFormatting sqref="C12">
    <cfRule type="cellIs" dxfId="57" priority="31" operator="lessThan">
      <formula>4</formula>
    </cfRule>
  </conditionalFormatting>
  <conditionalFormatting sqref="C12:C13">
    <cfRule type="containsBlanks" dxfId="56" priority="30">
      <formula>LEN(TRIM(C12))=0</formula>
    </cfRule>
  </conditionalFormatting>
  <conditionalFormatting sqref="C16:C18 A18:B18 F18:H18">
    <cfRule type="containsBlanks" dxfId="55" priority="28">
      <formula>LEN(TRIM(A16))=0</formula>
    </cfRule>
  </conditionalFormatting>
  <conditionalFormatting sqref="C17:C18 A18:B18 F18:H18">
    <cfRule type="cellIs" dxfId="54" priority="29" operator="lessThan">
      <formula>4</formula>
    </cfRule>
  </conditionalFormatting>
  <conditionalFormatting sqref="C21:C22 A28:C29 F28:H29">
    <cfRule type="containsBlanks" dxfId="53" priority="55">
      <formula>LEN(TRIM(A21))=0</formula>
    </cfRule>
  </conditionalFormatting>
  <conditionalFormatting sqref="C23">
    <cfRule type="containsBlanks" dxfId="52" priority="23">
      <formula>LEN(TRIM(C23))=0</formula>
    </cfRule>
  </conditionalFormatting>
  <conditionalFormatting sqref="C27">
    <cfRule type="containsBlanks" dxfId="51" priority="51">
      <formula>LEN(TRIM(C27))=0</formula>
    </cfRule>
  </conditionalFormatting>
  <conditionalFormatting sqref="C23:D23">
    <cfRule type="cellIs" dxfId="50" priority="24" operator="lessThan">
      <formula>4</formula>
    </cfRule>
  </conditionalFormatting>
  <conditionalFormatting sqref="D29 I29">
    <cfRule type="cellIs" dxfId="49" priority="58" operator="lessThan">
      <formula>4</formula>
    </cfRule>
  </conditionalFormatting>
  <conditionalFormatting sqref="D32 I32 D38 I38 D42 I42 D44 I44">
    <cfRule type="cellIs" dxfId="48" priority="117" operator="lessThan">
      <formula>4</formula>
    </cfRule>
  </conditionalFormatting>
  <conditionalFormatting sqref="F17:G17">
    <cfRule type="containsBlanks" dxfId="47" priority="27">
      <formula>LEN(TRIM(F17))=0</formula>
    </cfRule>
  </conditionalFormatting>
  <conditionalFormatting sqref="F21:G22">
    <cfRule type="containsBlanks" dxfId="46" priority="56">
      <formula>LEN(TRIM(F21))=0</formula>
    </cfRule>
  </conditionalFormatting>
  <conditionalFormatting sqref="F22:G22">
    <cfRule type="containsBlanks" dxfId="45" priority="52">
      <formula>LEN(TRIM(F22))=0</formula>
    </cfRule>
    <cfRule type="cellIs" dxfId="44" priority="20" operator="lessThan">
      <formula>4</formula>
    </cfRule>
  </conditionalFormatting>
  <conditionalFormatting sqref="F23:G23">
    <cfRule type="cellIs" dxfId="43" priority="2" operator="lessThan">
      <formula>4</formula>
    </cfRule>
    <cfRule type="containsBlanks" dxfId="42" priority="3">
      <formula>LEN(TRIM(F23))=0</formula>
    </cfRule>
    <cfRule type="containsBlanks" dxfId="41" priority="1">
      <formula>LEN(TRIM(F23))=0</formula>
    </cfRule>
    <cfRule type="cellIs" dxfId="40" priority="4" operator="lessThan">
      <formula>4</formula>
    </cfRule>
  </conditionalFormatting>
  <conditionalFormatting sqref="F11:H11 A11:C11">
    <cfRule type="containsBlanks" dxfId="39" priority="44">
      <formula>LEN(TRIM(A11))=0</formula>
    </cfRule>
  </conditionalFormatting>
  <conditionalFormatting sqref="F11:H11">
    <cfRule type="containsBlanks" dxfId="38" priority="43">
      <formula>LEN(TRIM(F11))=0</formula>
    </cfRule>
  </conditionalFormatting>
  <conditionalFormatting sqref="F11:H12">
    <cfRule type="containsBlanks" dxfId="37" priority="35">
      <formula>LEN(TRIM(F11))=0</formula>
    </cfRule>
  </conditionalFormatting>
  <conditionalFormatting sqref="F12:H12">
    <cfRule type="cellIs" dxfId="36" priority="36" operator="lessThan">
      <formula>4</formula>
    </cfRule>
  </conditionalFormatting>
  <conditionalFormatting sqref="F13:H13">
    <cfRule type="containsBlanks" dxfId="35" priority="41">
      <formula>LEN(TRIM(F13))=0</formula>
    </cfRule>
  </conditionalFormatting>
  <conditionalFormatting sqref="F16:H17">
    <cfRule type="containsBlanks" dxfId="34" priority="34">
      <formula>LEN(TRIM(F16))=0</formula>
    </cfRule>
  </conditionalFormatting>
  <conditionalFormatting sqref="F21:H22 A21:C22 A27:C29 F27:H29">
    <cfRule type="cellIs" dxfId="33" priority="57" operator="lessThan">
      <formula>4</formula>
    </cfRule>
  </conditionalFormatting>
  <conditionalFormatting sqref="F21:H22">
    <cfRule type="containsBlanks" dxfId="32" priority="53">
      <formula>LEN(TRIM(F21))=0</formula>
    </cfRule>
    <cfRule type="containsBlanks" dxfId="31" priority="13">
      <formula>LEN(TRIM(F21))=0</formula>
    </cfRule>
  </conditionalFormatting>
  <conditionalFormatting sqref="F27:H27">
    <cfRule type="containsBlanks" dxfId="30" priority="49">
      <formula>LEN(TRIM(F27))=0</formula>
    </cfRule>
  </conditionalFormatting>
  <conditionalFormatting sqref="H23">
    <cfRule type="containsBlanks" dxfId="29" priority="17">
      <formula>LEN(TRIM(H23))=0</formula>
    </cfRule>
  </conditionalFormatting>
  <conditionalFormatting sqref="H27:H28">
    <cfRule type="containsBlanks" dxfId="28" priority="48">
      <formula>LEN(TRIM(H27))=0</formula>
    </cfRule>
  </conditionalFormatting>
  <conditionalFormatting sqref="H3519">
    <cfRule type="cellIs" dxfId="27" priority="118" operator="lessThan">
      <formula>4</formula>
    </cfRule>
  </conditionalFormatting>
  <conditionalFormatting sqref="H23:I23">
    <cfRule type="cellIs" dxfId="26" priority="18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A36:C38 F40:H42 F36:H38 A40:C42 F27:H29 A11:C13 A16:C18 F11:H13 A27:C29 F16:H18 A21:C23 F21:H23" xr:uid="{8138182A-CF6F-46C2-B3C2-FEBDE01ED0D5}">
      <formula1>$Z$1:$Z$11</formula1>
    </dataValidation>
    <dataValidation type="list" allowBlank="1" showErrorMessage="1" errorTitle="ERREUR" error="Valeur des notes uniquement entre 1 et 6 par saut de 0.5." sqref="B14:C14 G14:H14 B25:C25 G25:H25" xr:uid="{D7DA962D-9D7D-4177-B5D1-FDE02F7888F0}">
      <formula1>$Z$1:$Z$10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E34D-5599-494B-B9C5-C1E68C93A225}">
  <dimension ref="A1:Z60"/>
  <sheetViews>
    <sheetView showGridLines="0" zoomScale="85" zoomScaleNormal="85" workbookViewId="0">
      <selection activeCell="A11" sqref="A11"/>
    </sheetView>
  </sheetViews>
  <sheetFormatPr defaultColWidth="11.42578125" defaultRowHeight="14.45"/>
  <cols>
    <col min="1" max="9" width="8.7109375" customWidth="1"/>
    <col min="26" max="26" width="11.5703125" style="19"/>
  </cols>
  <sheetData>
    <row r="1" spans="1:9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3" spans="1:9" s="5" customFormat="1" ht="25.15" customHeight="1">
      <c r="A3" s="4" t="s">
        <v>1</v>
      </c>
      <c r="D3" s="11"/>
      <c r="E3" s="10"/>
      <c r="F3" s="10"/>
      <c r="G3" s="10"/>
      <c r="H3" s="10"/>
      <c r="I3" s="10"/>
    </row>
    <row r="5" spans="1:9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</row>
    <row r="7" spans="1:9">
      <c r="A7" s="23" t="s">
        <v>25</v>
      </c>
      <c r="B7" s="23"/>
      <c r="C7" s="23"/>
      <c r="D7" s="8" t="s">
        <v>4</v>
      </c>
      <c r="E7" s="9"/>
      <c r="F7" s="23" t="s">
        <v>26</v>
      </c>
      <c r="G7" s="23"/>
      <c r="H7" s="23"/>
      <c r="I7" s="8" t="s">
        <v>4</v>
      </c>
    </row>
    <row r="9" spans="1:9">
      <c r="A9" s="2" t="s">
        <v>8</v>
      </c>
      <c r="B9" s="2"/>
      <c r="C9" s="2"/>
      <c r="D9" s="2"/>
      <c r="E9" s="2"/>
      <c r="F9" s="2" t="s">
        <v>8</v>
      </c>
      <c r="G9" s="2"/>
      <c r="H9" s="2"/>
      <c r="I9" s="2"/>
    </row>
    <row r="10" spans="1:9">
      <c r="A10" s="2" t="s">
        <v>9</v>
      </c>
      <c r="B10" s="2"/>
      <c r="C10" s="2"/>
      <c r="D10" s="2"/>
      <c r="E10" s="2"/>
      <c r="F10" s="2" t="s">
        <v>9</v>
      </c>
      <c r="G10" s="2"/>
      <c r="H10" s="2"/>
      <c r="I10" s="2"/>
    </row>
    <row r="11" spans="1:9">
      <c r="A11" s="18"/>
      <c r="B11" s="18"/>
      <c r="C11" s="18"/>
      <c r="D11" s="3"/>
      <c r="E11" s="3"/>
      <c r="F11" s="18"/>
      <c r="G11" s="18"/>
      <c r="H11" s="18"/>
      <c r="I11" s="3"/>
    </row>
    <row r="12" spans="1:9" ht="15" thickBot="1">
      <c r="A12" s="14"/>
      <c r="B12" s="14"/>
      <c r="C12" s="14"/>
      <c r="D12" s="3"/>
      <c r="E12" s="3"/>
      <c r="F12" s="14"/>
      <c r="G12" s="14"/>
      <c r="H12" s="14"/>
      <c r="I12" s="3"/>
    </row>
    <row r="13" spans="1:9" ht="15" thickBot="1">
      <c r="A13" s="14"/>
      <c r="B13" s="14"/>
      <c r="C13" s="14"/>
      <c r="D13" s="6" t="str">
        <f>IF(ISERROR(AVERAGE(DTES5)),"",MROUND(AVERAGE(DTES5),0.5))</f>
        <v/>
      </c>
      <c r="E13" s="3"/>
      <c r="F13" s="14"/>
      <c r="G13" s="14"/>
      <c r="H13" s="14"/>
      <c r="I13" s="6" t="str">
        <f>IF(ISERROR(AVERAGE(DTES6)),"",MROUND(AVERAGE(DTES6),0.5))</f>
        <v/>
      </c>
    </row>
    <row r="14" spans="1:9">
      <c r="A14" s="2" t="s">
        <v>27</v>
      </c>
      <c r="B14" s="2"/>
      <c r="C14" s="2"/>
      <c r="D14" s="2"/>
      <c r="E14" s="2"/>
      <c r="F14" s="2" t="s">
        <v>27</v>
      </c>
      <c r="G14" s="2"/>
      <c r="H14" s="2"/>
      <c r="I14" s="2"/>
    </row>
    <row r="15" spans="1:9">
      <c r="A15" s="2" t="s">
        <v>28</v>
      </c>
      <c r="B15" s="2"/>
      <c r="C15" s="2"/>
      <c r="D15" s="2"/>
      <c r="E15" s="2"/>
      <c r="F15" s="2" t="s">
        <v>28</v>
      </c>
      <c r="G15" s="2"/>
      <c r="H15" s="2"/>
      <c r="I15" s="2"/>
    </row>
    <row r="16" spans="1:9">
      <c r="A16" s="18"/>
      <c r="B16" s="18"/>
      <c r="C16" s="18"/>
      <c r="D16" s="3"/>
      <c r="E16" s="3"/>
      <c r="F16" s="18"/>
      <c r="G16" s="18"/>
      <c r="H16" s="18"/>
      <c r="I16" s="3"/>
    </row>
    <row r="17" spans="1:26" ht="15" thickBot="1">
      <c r="A17" s="14"/>
      <c r="B17" s="14"/>
      <c r="C17" s="14"/>
      <c r="D17" s="3"/>
      <c r="E17" s="3"/>
      <c r="F17" s="14"/>
      <c r="G17" s="14"/>
      <c r="H17" s="14"/>
      <c r="I17" s="3"/>
    </row>
    <row r="18" spans="1:26" ht="15" thickBot="1">
      <c r="A18" s="14"/>
      <c r="B18" s="14"/>
      <c r="C18" s="14"/>
      <c r="D18" s="6" t="str">
        <f>IF(ISERROR(AVERAGE(TSES5)),"",MROUND(AVERAGE(TSES5),0.5))</f>
        <v/>
      </c>
      <c r="E18" s="3"/>
      <c r="F18" s="14"/>
      <c r="G18" s="14"/>
      <c r="H18" s="14"/>
      <c r="I18" s="6" t="str">
        <f>IF(ISERROR(AVERAGE(TSES6)),"",MROUND(AVERAGE(TSES6),0.5))</f>
        <v/>
      </c>
    </row>
    <row r="19" spans="1:26">
      <c r="A19" s="2" t="s">
        <v>29</v>
      </c>
      <c r="B19" s="2"/>
      <c r="C19" s="2"/>
      <c r="D19" s="2"/>
      <c r="E19" s="2"/>
      <c r="F19" s="2" t="s">
        <v>29</v>
      </c>
      <c r="G19" s="2"/>
      <c r="H19" s="2"/>
      <c r="I19" s="2"/>
    </row>
    <row r="20" spans="1:26">
      <c r="A20" s="2" t="s">
        <v>30</v>
      </c>
      <c r="B20" s="2"/>
      <c r="C20" s="2"/>
      <c r="D20" s="2"/>
      <c r="E20" s="2"/>
      <c r="F20" s="2" t="s">
        <v>30</v>
      </c>
      <c r="G20" s="2"/>
      <c r="H20" s="2"/>
      <c r="I20" s="2"/>
    </row>
    <row r="21" spans="1:26">
      <c r="A21" s="18"/>
      <c r="B21" s="18"/>
      <c r="C21" s="18"/>
      <c r="D21" s="3"/>
      <c r="E21" s="3"/>
      <c r="F21" s="18"/>
      <c r="G21" s="18"/>
      <c r="H21" s="18"/>
      <c r="I21" s="3"/>
    </row>
    <row r="22" spans="1:26" ht="15" thickBot="1">
      <c r="A22" s="14"/>
      <c r="B22" s="14"/>
      <c r="C22" s="14"/>
      <c r="D22" s="3"/>
      <c r="E22" s="3"/>
      <c r="F22" s="14"/>
      <c r="G22" s="14"/>
      <c r="H22" s="14"/>
      <c r="I22" s="3"/>
    </row>
    <row r="23" spans="1:26" ht="15" customHeight="1" thickBot="1">
      <c r="A23" s="14"/>
      <c r="B23" s="14"/>
      <c r="C23" s="14"/>
      <c r="D23" s="6" t="str">
        <f>IF(ISERROR(AVERAGE(TCOS5)),"",MROUND(AVERAGE(TCOS5),0.5))</f>
        <v/>
      </c>
      <c r="E23" s="3"/>
      <c r="F23" s="14"/>
      <c r="G23" s="14"/>
      <c r="H23" s="14"/>
      <c r="I23" s="6" t="str">
        <f>IF(ISERROR(AVERAGE(TCOS6)),"",MROUND(AVERAGE(TCOS6),0.5))</f>
        <v/>
      </c>
      <c r="Z23" s="20"/>
    </row>
    <row r="24" spans="1:26" ht="15" thickBot="1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>
      <c r="A25" s="2" t="s">
        <v>12</v>
      </c>
      <c r="B25" s="2"/>
      <c r="C25" s="2"/>
      <c r="D25" s="7" t="str">
        <f>IF(ISERROR(AVERAGE(DTES5MOY,TSES5MOY,TCOS5MOY)),"",MROUND(AVERAGE(DTES5MOY,TSES5MOY,TCOS5MOY),0.5))</f>
        <v/>
      </c>
      <c r="E25" s="2"/>
      <c r="F25" s="2" t="s">
        <v>12</v>
      </c>
      <c r="G25" s="2"/>
      <c r="H25" s="2"/>
      <c r="I25" s="7" t="str">
        <f>IF(ISERROR(AVERAGE(DTES6MOY,TSES6MOY,TCOS6MOY)),"",MROUND(AVERAGE(DTES6MOY,TSES6MOY,TCOS6MOY),0.5))</f>
        <v/>
      </c>
    </row>
    <row r="26" spans="1:26" ht="15" thickTop="1"/>
    <row r="27" spans="1:26" s="1" customFormat="1" ht="30" customHeight="1">
      <c r="A27" s="22" t="s">
        <v>13</v>
      </c>
      <c r="B27" s="22"/>
      <c r="C27" s="22"/>
      <c r="D27" s="22"/>
      <c r="E27" s="22"/>
      <c r="F27" s="22"/>
      <c r="G27" s="22"/>
      <c r="H27" s="22"/>
      <c r="I27" s="22"/>
      <c r="Z27" s="19"/>
    </row>
    <row r="28" spans="1:26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>
      <c r="A29" s="18"/>
      <c r="B29" s="18"/>
      <c r="C29" s="18"/>
      <c r="D29" s="3"/>
      <c r="E29" s="3"/>
      <c r="F29" s="18"/>
      <c r="G29" s="18"/>
      <c r="H29" s="18"/>
      <c r="I29" s="3"/>
    </row>
    <row r="30" spans="1:26" ht="15" thickBot="1">
      <c r="A30" s="14"/>
      <c r="B30" s="14"/>
      <c r="C30" s="14"/>
      <c r="D30" s="3"/>
      <c r="E30" s="3"/>
      <c r="F30" s="14"/>
      <c r="G30" s="14"/>
      <c r="H30" s="14"/>
      <c r="I30" s="3"/>
    </row>
    <row r="31" spans="1:26" ht="15" thickBot="1">
      <c r="A31" s="14"/>
      <c r="B31" s="14"/>
      <c r="C31" s="14"/>
      <c r="D31" s="6" t="str">
        <f>IF(ISERROR(AVERAGE(ECGLCS5)),"",MROUND(AVERAGE(ECGLCS5),0.5))</f>
        <v/>
      </c>
      <c r="E31" s="3"/>
      <c r="F31" s="14"/>
      <c r="G31" s="14"/>
      <c r="H31" s="14"/>
      <c r="I31" s="6" t="str">
        <f>IF(ISERROR(AVERAGE(ECGLCS6)),"",MROUND(AVERAGE(ECGLCS6),0.5))</f>
        <v/>
      </c>
    </row>
    <row r="32" spans="1:26">
      <c r="A32" s="2" t="s">
        <v>15</v>
      </c>
      <c r="B32" s="2"/>
      <c r="C32" s="2"/>
      <c r="D32" s="2"/>
      <c r="E32" s="2"/>
      <c r="F32" s="2" t="s">
        <v>15</v>
      </c>
      <c r="G32" s="2"/>
      <c r="H32" s="2"/>
      <c r="I32" s="2"/>
    </row>
    <row r="33" spans="1:9">
      <c r="A33" s="18"/>
      <c r="B33" s="18"/>
      <c r="C33" s="18"/>
      <c r="D33" s="3"/>
      <c r="E33" s="3"/>
      <c r="F33" s="18"/>
      <c r="G33" s="18"/>
      <c r="H33" s="18"/>
      <c r="I33" s="3"/>
    </row>
    <row r="34" spans="1:9" ht="15" thickBot="1">
      <c r="A34" s="14"/>
      <c r="B34" s="14"/>
      <c r="C34" s="14"/>
      <c r="D34" s="3"/>
      <c r="E34" s="3"/>
      <c r="F34" s="14"/>
      <c r="G34" s="14"/>
      <c r="H34" s="14"/>
      <c r="I34" s="3"/>
    </row>
    <row r="35" spans="1:9" ht="15" thickBot="1">
      <c r="A35" s="14"/>
      <c r="B35" s="14"/>
      <c r="C35" s="14"/>
      <c r="D35" s="6" t="str">
        <f>IF(ISERROR(AVERAGE(ECGSOS5)),"",MROUND(AVERAGE(ECGSOS5),0.5))</f>
        <v/>
      </c>
      <c r="E35" s="3"/>
      <c r="F35" s="14"/>
      <c r="G35" s="14"/>
      <c r="H35" s="14"/>
      <c r="I35" s="6" t="str">
        <f>IF(ISERROR(AVERAGE(ECGSOS6)),"",MROUND(AVERAGE(ECGSOS6),0.5))</f>
        <v/>
      </c>
    </row>
    <row r="36" spans="1:9" ht="15" thickBot="1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>
      <c r="A37" s="2" t="s">
        <v>16</v>
      </c>
      <c r="B37" s="2"/>
      <c r="C37" s="2"/>
      <c r="D37" s="7" t="str">
        <f>IF(ISERROR(AVERAGE(ECGLCS5MOY,ECGSOS5MOY)),"",MROUND(AVERAGE(ECGLCS5MOY,ECGSOS5MOY),0.5))</f>
        <v/>
      </c>
      <c r="E37" s="2"/>
      <c r="F37" s="2" t="s">
        <v>16</v>
      </c>
      <c r="G37" s="2"/>
      <c r="H37" s="2"/>
      <c r="I37" s="7" t="str">
        <f>IF(ISERROR(AVERAGE(ECGLCS6MOY,ECGSOS6MOY)),"",MROUND(AVERAGE(ECGLCS6MOY,ECGSOS6MOY),0.5))</f>
        <v/>
      </c>
    </row>
    <row r="38" spans="1:9" ht="15" thickTop="1"/>
    <row r="40" spans="1:9">
      <c r="A40" s="2" t="s">
        <v>17</v>
      </c>
    </row>
    <row r="41" spans="1:9">
      <c r="A41" s="2" t="s">
        <v>18</v>
      </c>
    </row>
    <row r="50" spans="26:26">
      <c r="Z50" s="19">
        <v>6</v>
      </c>
    </row>
    <row r="51" spans="26:26">
      <c r="Z51" s="19">
        <v>5.5</v>
      </c>
    </row>
    <row r="52" spans="26:26">
      <c r="Z52" s="19">
        <v>5</v>
      </c>
    </row>
    <row r="53" spans="26:26">
      <c r="Z53" s="19">
        <v>4.5</v>
      </c>
    </row>
    <row r="54" spans="26:26">
      <c r="Z54" s="19">
        <v>4</v>
      </c>
    </row>
    <row r="55" spans="26:26">
      <c r="Z55" s="19">
        <v>3.5</v>
      </c>
    </row>
    <row r="56" spans="26:26">
      <c r="Z56" s="19">
        <v>3</v>
      </c>
    </row>
    <row r="57" spans="26:26">
      <c r="Z57" s="19">
        <v>2.5</v>
      </c>
    </row>
    <row r="58" spans="26:26">
      <c r="Z58" s="19">
        <v>2</v>
      </c>
    </row>
    <row r="59" spans="26:26">
      <c r="Z59" s="19">
        <v>1.5</v>
      </c>
    </row>
    <row r="60" spans="26:26">
      <c r="Z60" s="19">
        <v>1</v>
      </c>
    </row>
  </sheetData>
  <sheetProtection selectLockedCells="1"/>
  <mergeCells count="5">
    <mergeCell ref="A27:I27"/>
    <mergeCell ref="A7:C7"/>
    <mergeCell ref="F7:H7"/>
    <mergeCell ref="A5:I5"/>
    <mergeCell ref="A1:I1"/>
  </mergeCells>
  <conditionalFormatting sqref="A11:B12 F11:G12 A16:C16 F16:H16 A21:C21 F21:H21 A29:C29 F29:H29 A33:C33 F33:H33">
    <cfRule type="containsBlanks" dxfId="25" priority="7">
      <formula>LEN(TRIM(A11))=0</formula>
    </cfRule>
  </conditionalFormatting>
  <conditionalFormatting sqref="A16:C18 F16:H18 A21:C23 F21:H23 A29:C31 F29:H31 A33:C35 F33:H35 A11:C12 F11:H12">
    <cfRule type="cellIs" dxfId="24" priority="8" operator="lessThan">
      <formula>4</formula>
    </cfRule>
  </conditionalFormatting>
  <conditionalFormatting sqref="A13:D13 F13:I13 D18 I18 D23 I23 D25 I25 D31 I31 D35 I35 D37 I37">
    <cfRule type="cellIs" dxfId="23" priority="10" operator="lessThan">
      <formula>4</formula>
    </cfRule>
  </conditionalFormatting>
  <conditionalFormatting sqref="C11:C12 H11:H12 A13:C13 G13:H13 A17:C18 F17:H18 A22:C23 F22:H23 A30:C31 F30:H31 A34:C35 F34:H35 F12:F14">
    <cfRule type="containsBlanks" dxfId="22" priority="6">
      <formula>LEN(TRIM(A11))=0</formula>
    </cfRule>
  </conditionalFormatting>
  <conditionalFormatting sqref="H3512">
    <cfRule type="cellIs" dxfId="21" priority="20" operator="lessThan">
      <formula>4</formula>
    </cfRule>
  </conditionalFormatting>
  <conditionalFormatting sqref="C11">
    <cfRule type="containsBlanks" dxfId="20" priority="5">
      <formula>LEN(TRIM(C11))=0</formula>
    </cfRule>
  </conditionalFormatting>
  <conditionalFormatting sqref="H11">
    <cfRule type="containsBlanks" dxfId="19" priority="4">
      <formula>LEN(TRIM(H11))=0</formula>
    </cfRule>
  </conditionalFormatting>
  <conditionalFormatting sqref="B12">
    <cfRule type="containsBlanks" dxfId="18" priority="3">
      <formula>LEN(TRIM(B12))=0</formula>
    </cfRule>
  </conditionalFormatting>
  <conditionalFormatting sqref="A12">
    <cfRule type="containsBlanks" dxfId="17" priority="2">
      <formula>LEN(TRIM(A12))=0</formula>
    </cfRule>
  </conditionalFormatting>
  <conditionalFormatting sqref="G12">
    <cfRule type="containsBlanks" dxfId="16" priority="1">
      <formula>LEN(TRIM(G12))=0</formula>
    </cfRule>
  </conditionalFormatting>
  <dataValidations count="2">
    <dataValidation type="list" allowBlank="1" showErrorMessage="1" errorTitle="ERREUR" error="Valeur des notes uniquement entre 1 et 6 par saut de 0.5." sqref="B19:C19 G19:H19 G14:H14 B14:C14" xr:uid="{99150E84-7CD7-4560-8345-405BCB943FB7}">
      <formula1>$Z$50:$Z$59</formula1>
    </dataValidation>
    <dataValidation type="list" allowBlank="1" showErrorMessage="1" errorTitle="ERREUR" error="Valeur des notes uniquement entre 1 et 6 par saut de 0.5." sqref="F33:H35 A11:C13 A33:C35 F29:H31 A29:C31 F21:H23 A21:C23 F16:H18 A16:C18 F11:H13" xr:uid="{7473B169-7471-4094-ABCF-022BF41344D5}">
      <formula1>$Z$50:$Z$60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6753-DBC6-4D2E-892F-808D8AC5D537}">
  <dimension ref="A1:Z60"/>
  <sheetViews>
    <sheetView showGridLines="0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  <col min="26" max="26" width="11.5703125" style="16"/>
  </cols>
  <sheetData>
    <row r="1" spans="1:9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3" spans="1:9" s="5" customFormat="1" ht="25.15" customHeight="1">
      <c r="A3" s="4" t="s">
        <v>1</v>
      </c>
      <c r="D3" s="11"/>
      <c r="E3" s="10"/>
      <c r="F3" s="10"/>
      <c r="G3" s="10"/>
      <c r="H3" s="10"/>
      <c r="I3" s="10"/>
    </row>
    <row r="5" spans="1:9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</row>
    <row r="7" spans="1:9">
      <c r="A7" s="23" t="s">
        <v>31</v>
      </c>
      <c r="B7" s="23"/>
      <c r="C7" s="23"/>
      <c r="D7" s="8" t="s">
        <v>4</v>
      </c>
      <c r="E7" s="9"/>
      <c r="F7" s="23" t="s">
        <v>32</v>
      </c>
      <c r="G7" s="23"/>
      <c r="H7" s="23"/>
      <c r="I7" s="8" t="s">
        <v>4</v>
      </c>
    </row>
    <row r="9" spans="1:9">
      <c r="A9" s="2" t="s">
        <v>8</v>
      </c>
      <c r="B9" s="2"/>
      <c r="C9" s="2"/>
      <c r="D9" s="2"/>
      <c r="E9" s="2"/>
      <c r="F9" s="2" t="s">
        <v>8</v>
      </c>
      <c r="G9" s="2"/>
      <c r="H9" s="2"/>
      <c r="I9" s="2"/>
    </row>
    <row r="10" spans="1:9">
      <c r="A10" s="2" t="s">
        <v>9</v>
      </c>
      <c r="B10" s="2"/>
      <c r="C10" s="2"/>
      <c r="D10" s="2"/>
      <c r="E10" s="2"/>
      <c r="F10" s="2" t="s">
        <v>9</v>
      </c>
      <c r="G10" s="2"/>
      <c r="H10" s="2"/>
      <c r="I10" s="2"/>
    </row>
    <row r="11" spans="1:9">
      <c r="A11" s="13"/>
      <c r="B11" s="13"/>
      <c r="C11" s="13"/>
      <c r="D11" s="3"/>
      <c r="E11" s="3"/>
      <c r="F11" s="13"/>
      <c r="G11" s="13"/>
      <c r="H11" s="13"/>
      <c r="I11" s="3"/>
    </row>
    <row r="12" spans="1:9" ht="15" thickBot="1">
      <c r="A12" s="14"/>
      <c r="B12" s="14"/>
      <c r="C12" s="14"/>
      <c r="D12" s="3"/>
      <c r="E12" s="3"/>
      <c r="F12" s="14"/>
      <c r="G12" s="14"/>
      <c r="H12" s="14"/>
      <c r="I12" s="3"/>
    </row>
    <row r="13" spans="1:9" ht="15" thickBot="1">
      <c r="A13" s="14"/>
      <c r="B13" s="14"/>
      <c r="C13" s="14"/>
      <c r="D13" s="6" t="str">
        <f>IF(ISERROR(AVERAGE(DTES7)),"",MROUND(AVERAGE(DTES7),0.5))</f>
        <v/>
      </c>
      <c r="E13" s="3"/>
      <c r="F13" s="14"/>
      <c r="G13" s="14"/>
      <c r="H13" s="14"/>
      <c r="I13" s="6" t="str">
        <f>IF(ISERROR(AVERAGE(DTES8)),"",MROUND(AVERAGE(DTES8),0.5))</f>
        <v/>
      </c>
    </row>
    <row r="14" spans="1:9">
      <c r="A14" s="2" t="s">
        <v>27</v>
      </c>
      <c r="F14" s="2" t="s">
        <v>27</v>
      </c>
      <c r="I14" s="2"/>
    </row>
    <row r="15" spans="1:9">
      <c r="A15" s="2" t="s">
        <v>28</v>
      </c>
      <c r="F15" s="2" t="s">
        <v>28</v>
      </c>
      <c r="I15" s="2"/>
    </row>
    <row r="16" spans="1:9">
      <c r="A16" s="13"/>
      <c r="B16" s="13"/>
      <c r="C16" s="13"/>
      <c r="D16" s="3"/>
      <c r="E16" s="3"/>
      <c r="F16" s="13"/>
      <c r="G16" s="13"/>
      <c r="H16" s="13"/>
      <c r="I16" s="3"/>
    </row>
    <row r="17" spans="1:26" ht="15" thickBot="1">
      <c r="A17" s="14"/>
      <c r="B17" s="14"/>
      <c r="C17" s="14"/>
      <c r="D17" s="3"/>
      <c r="E17" s="3"/>
      <c r="F17" s="14"/>
      <c r="G17" s="14"/>
      <c r="H17" s="14"/>
      <c r="I17" s="3"/>
    </row>
    <row r="18" spans="1:26" ht="15" thickBot="1">
      <c r="A18" s="14"/>
      <c r="B18" s="14"/>
      <c r="C18" s="14"/>
      <c r="D18" s="6" t="str">
        <f>IF(ISERROR(AVERAGE(TSES7)),"",MROUND(AVERAGE(TSES7),0.5))</f>
        <v/>
      </c>
      <c r="E18" s="3"/>
      <c r="F18" s="14"/>
      <c r="G18" s="14"/>
      <c r="H18" s="14"/>
      <c r="I18" s="6" t="str">
        <f>IF(ISERROR(AVERAGE(TSES8)),"",MROUND(AVERAGE(TSES8),0.5))</f>
        <v/>
      </c>
    </row>
    <row r="19" spans="1:26">
      <c r="A19" s="2" t="s">
        <v>29</v>
      </c>
      <c r="F19" s="2" t="s">
        <v>29</v>
      </c>
      <c r="I19" s="2"/>
    </row>
    <row r="20" spans="1:26">
      <c r="A20" s="2" t="s">
        <v>30</v>
      </c>
      <c r="F20" s="2" t="s">
        <v>30</v>
      </c>
      <c r="I20" s="2"/>
    </row>
    <row r="21" spans="1:26">
      <c r="A21" s="13"/>
      <c r="B21" s="13"/>
      <c r="C21" s="13"/>
      <c r="D21" s="3"/>
      <c r="E21" s="3"/>
      <c r="F21" s="13"/>
      <c r="G21" s="13"/>
      <c r="H21" s="13"/>
      <c r="I21" s="3"/>
    </row>
    <row r="22" spans="1:26" ht="15" thickBot="1">
      <c r="A22" s="14"/>
      <c r="B22" s="14"/>
      <c r="C22" s="14"/>
      <c r="D22" s="3"/>
      <c r="E22" s="3"/>
      <c r="F22" s="14"/>
      <c r="G22" s="14"/>
      <c r="H22" s="14"/>
      <c r="I22" s="3"/>
    </row>
    <row r="23" spans="1:26" ht="15" customHeight="1" thickBot="1">
      <c r="A23" s="14"/>
      <c r="B23" s="14"/>
      <c r="C23" s="15"/>
      <c r="D23" s="6" t="str">
        <f>IF(ISERROR(AVERAGE(TCOS7)),"",MROUND(AVERAGE(TCOS7),0.5))</f>
        <v/>
      </c>
      <c r="E23" s="3"/>
      <c r="F23" s="14"/>
      <c r="G23" s="14"/>
      <c r="H23" s="15"/>
      <c r="I23" s="6" t="str">
        <f>IF(ISERROR(AVERAGE(TCOS8)),"",MROUND(AVERAGE(TCOS8),0.5))</f>
        <v/>
      </c>
      <c r="Z23" s="17"/>
    </row>
    <row r="24" spans="1:26" ht="15" thickBot="1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>
      <c r="A25" s="2" t="s">
        <v>12</v>
      </c>
      <c r="B25" s="2"/>
      <c r="C25" s="2"/>
      <c r="D25" s="7" t="str">
        <f>IF(ISERROR(AVERAGE(DTES7MOY,TSES7MOY,TCOS7MOY)),"",MROUND(AVERAGE(DTES7MOY,TSES7MOY,TCOS7MOY),0.5))</f>
        <v/>
      </c>
      <c r="E25" s="2"/>
      <c r="F25" s="2" t="s">
        <v>12</v>
      </c>
      <c r="G25" s="2"/>
      <c r="H25" s="2"/>
      <c r="I25" s="7" t="str">
        <f>IF(ISERROR(AVERAGE(DTES8MOY,TSES8MOY,TCOS8MOY)),"",MROUND(AVERAGE(DTES8MOY,TSES8MOY,TCOS8MOY),0.5))</f>
        <v/>
      </c>
    </row>
    <row r="26" spans="1:26" ht="15" thickTop="1"/>
    <row r="27" spans="1:26" s="1" customFormat="1" ht="30" customHeight="1">
      <c r="A27" s="22" t="s">
        <v>13</v>
      </c>
      <c r="B27" s="22"/>
      <c r="C27" s="22"/>
      <c r="D27" s="22"/>
      <c r="E27" s="22"/>
      <c r="F27" s="22"/>
      <c r="G27" s="22"/>
      <c r="H27" s="22"/>
      <c r="I27" s="22"/>
      <c r="Z27" s="16"/>
    </row>
    <row r="28" spans="1:26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>
      <c r="A29" s="13"/>
      <c r="B29" s="13"/>
      <c r="C29" s="13"/>
      <c r="D29" s="3"/>
      <c r="E29" s="3"/>
      <c r="F29" s="18"/>
      <c r="G29" s="18"/>
      <c r="H29" s="18"/>
      <c r="I29" s="3"/>
    </row>
    <row r="30" spans="1:26" ht="15" thickBot="1">
      <c r="A30" s="14"/>
      <c r="B30" s="14"/>
      <c r="C30" s="14"/>
      <c r="D30" s="3"/>
      <c r="E30" s="3"/>
      <c r="F30" s="14"/>
      <c r="G30" s="14"/>
      <c r="H30" s="14"/>
      <c r="I30" s="3"/>
    </row>
    <row r="31" spans="1:26" ht="15" thickBot="1">
      <c r="A31" s="14"/>
      <c r="B31" s="14"/>
      <c r="C31" s="14"/>
      <c r="D31" s="6" t="str">
        <f>IF(ISERROR(AVERAGE(ECGLCS7)),"",MROUND(AVERAGE(ECGLCS7),0.5))</f>
        <v/>
      </c>
      <c r="E31" s="3"/>
      <c r="F31" s="14"/>
      <c r="G31" s="14"/>
      <c r="H31" s="14"/>
      <c r="I31" s="6" t="str">
        <f>IF(ISERROR(AVERAGE(ECGLCS8)),"",MROUND(AVERAGE(ECGLCS8),0.5))</f>
        <v/>
      </c>
    </row>
    <row r="32" spans="1:26">
      <c r="A32" s="2" t="s">
        <v>15</v>
      </c>
      <c r="B32" s="2"/>
      <c r="C32" s="2"/>
      <c r="D32" s="2"/>
      <c r="E32" s="2"/>
      <c r="F32" s="2" t="s">
        <v>15</v>
      </c>
      <c r="G32" s="2"/>
      <c r="H32" s="2"/>
      <c r="I32" s="2"/>
    </row>
    <row r="33" spans="1:9">
      <c r="A33" s="13"/>
      <c r="B33" s="13"/>
      <c r="C33" s="13"/>
      <c r="D33" s="3"/>
      <c r="E33" s="3"/>
      <c r="F33" s="13"/>
      <c r="G33" s="13"/>
      <c r="H33" s="13"/>
      <c r="I33" s="3"/>
    </row>
    <row r="34" spans="1:9" ht="15" thickBot="1">
      <c r="A34" s="14"/>
      <c r="B34" s="14"/>
      <c r="C34" s="14"/>
      <c r="D34" s="3"/>
      <c r="E34" s="3"/>
      <c r="F34" s="14"/>
      <c r="G34" s="14"/>
      <c r="H34" s="14"/>
      <c r="I34" s="3"/>
    </row>
    <row r="35" spans="1:9" ht="15" thickBot="1">
      <c r="A35" s="14"/>
      <c r="B35" s="14"/>
      <c r="C35" s="14"/>
      <c r="D35" s="6" t="str">
        <f>IF(ISERROR(AVERAGE(ECGSOS7)),"",MROUND(AVERAGE(ECGSOS7),0.5))</f>
        <v/>
      </c>
      <c r="E35" s="3"/>
      <c r="F35" s="14"/>
      <c r="G35" s="14"/>
      <c r="H35" s="14"/>
      <c r="I35" s="6" t="str">
        <f>IF(ISERROR(AVERAGE(ECGSOS8)),"",MROUND(AVERAGE(ECGSOS8),0.5))</f>
        <v/>
      </c>
    </row>
    <row r="36" spans="1:9" ht="15" thickBot="1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>
      <c r="A37" s="2" t="s">
        <v>16</v>
      </c>
      <c r="B37" s="2"/>
      <c r="C37" s="2"/>
      <c r="D37" s="7" t="str">
        <f>IF(ISERROR(AVERAGE(ECGLCS7MOY,ECGSOS7MOY)),"",MROUND(AVERAGE(ECGLCS7MOY,ECGSOS7MOY),0.5))</f>
        <v/>
      </c>
      <c r="E37" s="2"/>
      <c r="F37" s="2" t="s">
        <v>16</v>
      </c>
      <c r="G37" s="2"/>
      <c r="H37" s="2"/>
      <c r="I37" s="7" t="str">
        <f>IF(ISERROR(AVERAGE(ECGLCS8MOY,ECGSOS8MOY)),"",MROUND(AVERAGE(ECGLCS8MOY,ECGSOS8MOY),0.5))</f>
        <v/>
      </c>
    </row>
    <row r="38" spans="1:9" ht="15" thickTop="1"/>
    <row r="40" spans="1:9">
      <c r="A40" s="2" t="s">
        <v>17</v>
      </c>
    </row>
    <row r="41" spans="1:9">
      <c r="A41" s="2" t="s">
        <v>18</v>
      </c>
    </row>
    <row r="50" spans="26:26">
      <c r="Z50" s="19">
        <v>6</v>
      </c>
    </row>
    <row r="51" spans="26:26">
      <c r="Z51" s="19">
        <v>5.5</v>
      </c>
    </row>
    <row r="52" spans="26:26">
      <c r="Z52" s="19">
        <v>5</v>
      </c>
    </row>
    <row r="53" spans="26:26">
      <c r="Z53" s="19">
        <v>4.5</v>
      </c>
    </row>
    <row r="54" spans="26:26">
      <c r="Z54" s="19">
        <v>4</v>
      </c>
    </row>
    <row r="55" spans="26:26">
      <c r="Z55" s="19">
        <v>3.5</v>
      </c>
    </row>
    <row r="56" spans="26:26">
      <c r="Z56" s="19">
        <v>3</v>
      </c>
    </row>
    <row r="57" spans="26:26">
      <c r="Z57" s="19">
        <v>2.5</v>
      </c>
    </row>
    <row r="58" spans="26:26">
      <c r="Z58" s="19">
        <v>2</v>
      </c>
    </row>
    <row r="59" spans="26:26">
      <c r="Z59" s="19">
        <v>1.5</v>
      </c>
    </row>
    <row r="60" spans="26:26">
      <c r="Z60" s="19">
        <v>1</v>
      </c>
    </row>
  </sheetData>
  <sheetProtection sheet="1" selectLockedCells="1"/>
  <mergeCells count="5">
    <mergeCell ref="A1:I1"/>
    <mergeCell ref="A5:I5"/>
    <mergeCell ref="A7:C7"/>
    <mergeCell ref="F7:H7"/>
    <mergeCell ref="A27:I27"/>
  </mergeCells>
  <conditionalFormatting sqref="A11:C11">
    <cfRule type="containsBlanks" dxfId="15" priority="7">
      <formula>LEN(TRIM(A11))=0</formula>
    </cfRule>
    <cfRule type="cellIs" dxfId="14" priority="8" operator="lessThan">
      <formula>4</formula>
    </cfRule>
  </conditionalFormatting>
  <conditionalFormatting sqref="A12:C13">
    <cfRule type="containsBlanks" dxfId="13" priority="3">
      <formula>LEN(TRIM(A12))=0</formula>
    </cfRule>
  </conditionalFormatting>
  <conditionalFormatting sqref="A16:C16 F16:H16 A21:C21 F21:H21 A29:C29 F29:H29 A33:C33 F33:H33">
    <cfRule type="containsBlanks" dxfId="12" priority="10">
      <formula>LEN(TRIM(A16))=0</formula>
    </cfRule>
    <cfRule type="cellIs" dxfId="11" priority="11" operator="lessThan">
      <formula>4</formula>
    </cfRule>
  </conditionalFormatting>
  <conditionalFormatting sqref="D13 I13 A17:C18 F17:H18 D18 I18 A22:C23 F22:H23 D23 I23 A30:C31 F30:H31 D31 I31 A34:C35 F34:H35 D35 I35">
    <cfRule type="containsBlanks" dxfId="10" priority="9">
      <formula>LEN(TRIM(A13))=0</formula>
    </cfRule>
  </conditionalFormatting>
  <conditionalFormatting sqref="D13 I13 D18 I18 D23 I23 D31 D35 I35 D25 I25 D37 I37">
    <cfRule type="cellIs" dxfId="9" priority="22" operator="lessThan">
      <formula>4</formula>
    </cfRule>
  </conditionalFormatting>
  <conditionalFormatting sqref="F11:H11">
    <cfRule type="containsBlanks" dxfId="8" priority="5">
      <formula>LEN(TRIM(F11))=0</formula>
    </cfRule>
    <cfRule type="cellIs" dxfId="7" priority="6" operator="lessThan">
      <formula>4</formula>
    </cfRule>
  </conditionalFormatting>
  <conditionalFormatting sqref="F12:H13">
    <cfRule type="containsBlanks" dxfId="6" priority="1">
      <formula>LEN(TRIM(F12))=0</formula>
    </cfRule>
  </conditionalFormatting>
  <conditionalFormatting sqref="I31">
    <cfRule type="cellIs" dxfId="5" priority="12" operator="lessThan">
      <formula>4</formula>
    </cfRule>
  </conditionalFormatting>
  <dataValidations count="1">
    <dataValidation type="list" allowBlank="1" showErrorMessage="1" errorTitle="ERREUR" error="Valeur des notes uniquement entre 1 et 6 par saut de 0.5." sqref="F29:H31 A16:C18 F33:H35 F16:H18 A21:C23 A29:C31 A33:C35 F21:H23 A11:C13 F11:H13" xr:uid="{F90A40E8-FAEA-4DBF-92F7-CB427089947D}">
      <formula1>$Z$50:$Z$60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CF54-4FED-421D-9D1B-92D66E0AA9DE}">
  <dimension ref="A1:V34"/>
  <sheetViews>
    <sheetView showGridLines="0" topLeftCell="A4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</cols>
  <sheetData>
    <row r="1" spans="1:22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3" spans="1:22" s="5" customFormat="1" ht="25.15" customHeight="1">
      <c r="A3" s="4" t="s">
        <v>1</v>
      </c>
      <c r="D3" s="11"/>
      <c r="E3" s="10"/>
      <c r="F3" s="10"/>
      <c r="G3" s="10"/>
      <c r="H3" s="10"/>
      <c r="I3" s="10"/>
    </row>
    <row r="5" spans="1:22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</row>
    <row r="7" spans="1:22">
      <c r="A7" s="23" t="s">
        <v>33</v>
      </c>
      <c r="B7" s="23"/>
      <c r="C7" s="23"/>
      <c r="D7" s="8" t="s">
        <v>4</v>
      </c>
      <c r="E7" s="9"/>
      <c r="V7" s="12">
        <v>2.5</v>
      </c>
    </row>
    <row r="8" spans="1:22" ht="15" thickBot="1">
      <c r="V8" s="12">
        <v>2</v>
      </c>
    </row>
    <row r="9" spans="1:22" ht="15" thickBot="1">
      <c r="A9" s="24" t="s">
        <v>3</v>
      </c>
      <c r="B9" s="24"/>
      <c r="C9" s="25"/>
      <c r="D9" s="6" t="str">
        <f>CPS1MOY</f>
        <v/>
      </c>
      <c r="E9" s="2"/>
      <c r="V9" s="12">
        <v>1.5</v>
      </c>
    </row>
    <row r="10" spans="1:22" ht="15" thickBot="1">
      <c r="A10" s="24" t="s">
        <v>5</v>
      </c>
      <c r="B10" s="24"/>
      <c r="C10" s="25"/>
      <c r="D10" s="6" t="str">
        <f>CPS2MOY</f>
        <v/>
      </c>
      <c r="E10" s="2"/>
      <c r="V10" s="12">
        <v>1</v>
      </c>
    </row>
    <row r="11" spans="1:22" ht="15" thickBot="1">
      <c r="A11" s="24" t="s">
        <v>19</v>
      </c>
      <c r="B11" s="24"/>
      <c r="C11" s="25"/>
      <c r="D11" s="6" t="str">
        <f>CPS3MOY</f>
        <v/>
      </c>
      <c r="E11" s="2"/>
    </row>
    <row r="12" spans="1:22" ht="15" thickBot="1">
      <c r="A12" s="24" t="s">
        <v>20</v>
      </c>
      <c r="B12" s="24"/>
      <c r="C12" s="25"/>
      <c r="D12" s="6" t="str">
        <f>CPS4MOY</f>
        <v/>
      </c>
      <c r="E12" s="2"/>
    </row>
    <row r="13" spans="1:22" ht="15" thickBot="1">
      <c r="A13" s="24" t="s">
        <v>25</v>
      </c>
      <c r="B13" s="24"/>
      <c r="C13" s="25"/>
      <c r="D13" s="6" t="str">
        <f>[0]!CPS5MOY</f>
        <v/>
      </c>
      <c r="E13" s="2"/>
    </row>
    <row r="14" spans="1:22" ht="15" thickBot="1">
      <c r="A14" s="24" t="s">
        <v>26</v>
      </c>
      <c r="B14" s="24"/>
      <c r="C14" s="25"/>
      <c r="D14" s="6" t="str">
        <f>[0]!CPS6MOY</f>
        <v/>
      </c>
      <c r="E14" s="2"/>
    </row>
    <row r="15" spans="1:22" ht="15" thickBot="1">
      <c r="A15" s="24" t="s">
        <v>31</v>
      </c>
      <c r="B15" s="24"/>
      <c r="C15" s="25"/>
      <c r="D15" s="6" t="str">
        <f>PELE4_SEMESTRES_78!CPS7MOY</f>
        <v/>
      </c>
      <c r="E15" s="2"/>
    </row>
    <row r="16" spans="1:22" ht="15" thickBot="1">
      <c r="A16" s="24" t="s">
        <v>32</v>
      </c>
      <c r="B16" s="24"/>
      <c r="C16" s="25"/>
      <c r="D16" s="6" t="str">
        <f>PELE4_SEMESTRES_78!CPS8MOY</f>
        <v/>
      </c>
      <c r="E16" s="2"/>
    </row>
    <row r="17" spans="1:9" ht="15" thickBot="1">
      <c r="A17" s="2"/>
      <c r="B17" s="2"/>
      <c r="C17" s="2"/>
      <c r="D17" s="2"/>
      <c r="E17" s="2"/>
    </row>
    <row r="18" spans="1:9" ht="15.6" thickTop="1" thickBot="1">
      <c r="A18" s="2" t="s">
        <v>34</v>
      </c>
      <c r="B18" s="2"/>
      <c r="C18" s="2"/>
      <c r="D18" s="7" t="str">
        <f>IF(ISERROR(AVERAGE(D9:D16)),"",MROUND(AVERAGE(D9:D16),0.5))</f>
        <v/>
      </c>
      <c r="E18" s="2"/>
    </row>
    <row r="19" spans="1:9" ht="15" thickTop="1"/>
    <row r="20" spans="1:9" s="1" customFormat="1" ht="30" customHeight="1">
      <c r="A20" s="22" t="s">
        <v>13</v>
      </c>
      <c r="B20" s="22"/>
      <c r="C20" s="22"/>
      <c r="D20" s="22"/>
      <c r="E20" s="22"/>
      <c r="F20" s="22"/>
      <c r="G20" s="22"/>
      <c r="H20" s="22"/>
      <c r="I20" s="22"/>
    </row>
    <row r="21" spans="1:9" ht="15" thickBot="1"/>
    <row r="22" spans="1:9" ht="15" thickBot="1">
      <c r="A22" s="24" t="s">
        <v>3</v>
      </c>
      <c r="B22" s="24"/>
      <c r="C22" s="25"/>
      <c r="D22" s="6" t="str">
        <f>ECGS1MOY</f>
        <v/>
      </c>
    </row>
    <row r="23" spans="1:9" ht="15" thickBot="1">
      <c r="A23" s="24" t="s">
        <v>5</v>
      </c>
      <c r="B23" s="24"/>
      <c r="C23" s="25"/>
      <c r="D23" s="6" t="str">
        <f>ECGS2MOY</f>
        <v/>
      </c>
    </row>
    <row r="24" spans="1:9" ht="15" thickBot="1">
      <c r="A24" s="24" t="s">
        <v>19</v>
      </c>
      <c r="B24" s="24"/>
      <c r="C24" s="25"/>
      <c r="D24" s="6" t="str">
        <f>ECGS3MOY</f>
        <v/>
      </c>
    </row>
    <row r="25" spans="1:9" ht="15" thickBot="1">
      <c r="A25" s="24" t="s">
        <v>20</v>
      </c>
      <c r="B25" s="24"/>
      <c r="C25" s="25"/>
      <c r="D25" s="6" t="str">
        <f>ECGS4MOY</f>
        <v/>
      </c>
    </row>
    <row r="26" spans="1:9" ht="15" thickBot="1">
      <c r="A26" s="24" t="s">
        <v>25</v>
      </c>
      <c r="B26" s="24"/>
      <c r="C26" s="25"/>
      <c r="D26" s="6" t="str">
        <f>ECGS5MOY</f>
        <v/>
      </c>
    </row>
    <row r="27" spans="1:9" ht="15" thickBot="1">
      <c r="A27" s="24" t="s">
        <v>26</v>
      </c>
      <c r="B27" s="24"/>
      <c r="C27" s="25"/>
      <c r="D27" s="6" t="str">
        <f>ECGS6MOY</f>
        <v/>
      </c>
    </row>
    <row r="28" spans="1:9" ht="15" thickBot="1">
      <c r="A28" s="24" t="s">
        <v>31</v>
      </c>
      <c r="B28" s="24"/>
      <c r="C28" s="25"/>
      <c r="D28" s="6" t="str">
        <f>PELE4_SEMESTRES_78!ECGS7MOY</f>
        <v/>
      </c>
    </row>
    <row r="29" spans="1:9" ht="15" thickBot="1">
      <c r="A29" s="24" t="s">
        <v>32</v>
      </c>
      <c r="B29" s="24"/>
      <c r="C29" s="25"/>
      <c r="D29" s="6" t="str">
        <f>PELE4_SEMESTRES_78!ECGS8MOY</f>
        <v/>
      </c>
      <c r="E29" s="2"/>
      <c r="F29" s="2"/>
      <c r="G29" s="2"/>
      <c r="H29" s="2"/>
      <c r="I29" s="2"/>
    </row>
    <row r="30" spans="1:9" ht="15" thickBot="1">
      <c r="A30" s="2"/>
      <c r="B30" s="2"/>
      <c r="C30" s="2"/>
      <c r="D30" s="2"/>
      <c r="E30" s="2"/>
    </row>
    <row r="31" spans="1:9" ht="15.6" thickTop="1" thickBot="1">
      <c r="A31" s="2" t="s">
        <v>35</v>
      </c>
      <c r="B31" s="2"/>
      <c r="C31" s="2"/>
      <c r="D31" s="7" t="str">
        <f>IF(ISERROR(AVERAGE(D22:D29)),"",MROUND(AVERAGE(D22:D29),0.5))</f>
        <v/>
      </c>
    </row>
    <row r="32" spans="1:9" ht="15" thickTop="1"/>
    <row r="33" spans="1:1">
      <c r="A33" s="2" t="s">
        <v>17</v>
      </c>
    </row>
    <row r="34" spans="1:1">
      <c r="A34" s="2" t="s">
        <v>18</v>
      </c>
    </row>
  </sheetData>
  <sheetProtection sheet="1" selectLockedCells="1"/>
  <mergeCells count="20">
    <mergeCell ref="A1:I1"/>
    <mergeCell ref="A5:I5"/>
    <mergeCell ref="A7:C7"/>
    <mergeCell ref="A20:I20"/>
    <mergeCell ref="A9:C9"/>
    <mergeCell ref="A10:C10"/>
    <mergeCell ref="A11:C11"/>
    <mergeCell ref="A12:C12"/>
    <mergeCell ref="A13:C13"/>
    <mergeCell ref="A14:C14"/>
    <mergeCell ref="A15:C15"/>
    <mergeCell ref="A16:C16"/>
    <mergeCell ref="A27:C27"/>
    <mergeCell ref="A28:C28"/>
    <mergeCell ref="A29:C29"/>
    <mergeCell ref="A22:C22"/>
    <mergeCell ref="A23:C23"/>
    <mergeCell ref="A24:C24"/>
    <mergeCell ref="A25:C25"/>
    <mergeCell ref="A26:C26"/>
  </mergeCells>
  <conditionalFormatting sqref="D9:D16">
    <cfRule type="containsBlanks" dxfId="4" priority="4">
      <formula>LEN(TRIM(D9))=0</formula>
    </cfRule>
    <cfRule type="containsBlanks" priority="5">
      <formula>LEN(TRIM(D9))=0</formula>
    </cfRule>
    <cfRule type="cellIs" dxfId="3" priority="7" operator="lessThan">
      <formula>4</formula>
    </cfRule>
  </conditionalFormatting>
  <conditionalFormatting sqref="D18 D31">
    <cfRule type="cellIs" dxfId="2" priority="8" operator="lessThan">
      <formula>4</formula>
    </cfRule>
  </conditionalFormatting>
  <conditionalFormatting sqref="D22:D29">
    <cfRule type="containsBlanks" dxfId="1" priority="1">
      <formula>LEN(TRIM(D22))=0</formula>
    </cfRule>
    <cfRule type="containsBlanks" priority="2">
      <formula>LEN(TRIM(D22))=0</formula>
    </cfRule>
    <cfRule type="cellIs" dxfId="0" priority="3" operator="lessThan">
      <formula>4</formula>
    </cfRule>
  </conditionalFormatting>
  <dataValidations disablePrompts="1" count="1">
    <dataValidation type="list" allowBlank="1" showErrorMessage="1" errorTitle="ERREUR" error="Valeur des notes uniquement entre 1 et 6 par saut de 0.5." sqref="B11:C11 B26:C26 B24:C24 B13:C13" xr:uid="{4B5B6145-CF11-4C43-8048-FE3271339623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C8AB-05B1-4391-9816-BAA6BC768905}">
  <dimension ref="A1:G1"/>
  <sheetViews>
    <sheetView showGridLines="0" zoomScaleNormal="100" workbookViewId="0">
      <selection activeCell="L26" sqref="L26"/>
    </sheetView>
  </sheetViews>
  <sheetFormatPr defaultColWidth="11.42578125" defaultRowHeight="14.45"/>
  <sheetData>
    <row r="1" spans="1:7">
      <c r="A1" s="26" t="s">
        <v>36</v>
      </c>
      <c r="B1" s="26"/>
      <c r="C1" s="26"/>
      <c r="D1" s="26"/>
      <c r="E1" s="26"/>
      <c r="F1" s="26"/>
      <c r="G1" s="26"/>
    </row>
  </sheetData>
  <sheetProtection sheet="1" objects="1" scenarios="1"/>
  <mergeCells count="1">
    <mergeCell ref="A1:G1"/>
  </mergeCells>
  <hyperlinks>
    <hyperlink ref="A1" r:id="rId1" tooltip="EIT.SWISS PQ PELE" xr:uid="{FF79310A-185F-4F96-AA6F-70FD6E142FA3}"/>
  </hyperlinks>
  <pageMargins left="0.7" right="0.7" top="0.75" bottom="0.75" header="0.3" footer="0.3"/>
  <pageSetup paperSize="9" orientation="portrait" horizontalDpi="1200" verticalDpi="12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e70d26-bf48-4cf6-8ac1-a02ba5208bf1">
      <Terms xmlns="http://schemas.microsoft.com/office/infopath/2007/PartnerControls"/>
    </lcf76f155ced4ddcb4097134ff3c332f>
    <TaxCatchAll xmlns="28ecda99-baeb-4159-826c-8d3ebe501c9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262808F74C1A479C3BB44A303B6A0F" ma:contentTypeVersion="16" ma:contentTypeDescription="Crée un document." ma:contentTypeScope="" ma:versionID="53ca5ba934d9ea82b208c5ebaa87ee73">
  <xsd:schema xmlns:xsd="http://www.w3.org/2001/XMLSchema" xmlns:xs="http://www.w3.org/2001/XMLSchema" xmlns:p="http://schemas.microsoft.com/office/2006/metadata/properties" xmlns:ns2="81e70d26-bf48-4cf6-8ac1-a02ba5208bf1" xmlns:ns3="28ecda99-baeb-4159-826c-8d3ebe501c98" targetNamespace="http://schemas.microsoft.com/office/2006/metadata/properties" ma:root="true" ma:fieldsID="61005504990099e8d9d64d1794496304" ns2:_="" ns3:_="">
    <xsd:import namespace="81e70d26-bf48-4cf6-8ac1-a02ba5208bf1"/>
    <xsd:import namespace="28ecda99-baeb-4159-826c-8d3ebe501c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70d26-bf48-4cf6-8ac1-a02ba5208b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cda99-baeb-4159-826c-8d3ebe501c9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b5eaf6b-057b-4eab-85b3-0e4652cb011f}" ma:internalName="TaxCatchAll" ma:showField="CatchAllData" ma:web="28ecda99-baeb-4159-826c-8d3ebe501c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A0D446-CB32-4EAB-9869-4005CB819351}"/>
</file>

<file path=customXml/itemProps2.xml><?xml version="1.0" encoding="utf-8"?>
<ds:datastoreItem xmlns:ds="http://schemas.openxmlformats.org/officeDocument/2006/customXml" ds:itemID="{8ECF98B2-C52E-4BB0-82DD-C3B764D6014B}"/>
</file>

<file path=customXml/itemProps3.xml><?xml version="1.0" encoding="utf-8"?>
<ds:datastoreItem xmlns:ds="http://schemas.openxmlformats.org/officeDocument/2006/customXml" ds:itemID="{AA89C8BD-CF36-4B86-9820-D0A813CF59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Maccaud</dc:creator>
  <cp:keywords/>
  <dc:description/>
  <cp:lastModifiedBy>Olivier Maccaud</cp:lastModifiedBy>
  <cp:revision/>
  <dcterms:created xsi:type="dcterms:W3CDTF">2024-03-11T19:14:30Z</dcterms:created>
  <dcterms:modified xsi:type="dcterms:W3CDTF">2025-06-26T05:58:36Z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0x010100F7262808F74C1A479C3BB44A303B6A0F</vt:lpwstr>
  </property>
  <property fmtid="{D5CDD505-2E9C-101B-9397-08002B2CF9AE}" pid="3" name="MediaServiceImageTags">
    <vt:lpwstr/>
  </property>
</Properties>
</file>