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C:\Users\Vamsi\Downloads\"/>
    </mc:Choice>
  </mc:AlternateContent>
  <xr:revisionPtr revIDLastSave="0" documentId="8_{07C76E75-0F14-40E3-9754-5C083E863C89}" xr6:coauthVersionLast="47" xr6:coauthVersionMax="47" xr10:uidLastSave="{00000000-0000-0000-0000-000000000000}"/>
  <bookViews>
    <workbookView xWindow="-108" yWindow="-108" windowWidth="23256" windowHeight="12456" xr2:uid="{CA7191E7-2A03-3A4A-B17A-2C88470AEACE}"/>
  </bookViews>
  <sheets>
    <sheet name="CLOUD MIGRATION" sheetId="3" r:id="rId1"/>
    <sheet name="RISK REGISTER" sheetId="6" r:id="rId2"/>
    <sheet name="ISSUE TRACKER" sheetId="5" r:id="rId3"/>
    <sheet name="CMP REPORT" sheetId="4" r:id="rId4"/>
    <sheet name="STAKEHOLDER MANAGEMENT PLAN" sheetId="7" r:id="rId5"/>
    <sheet name="CHANGE MANAGEMENT PLAN" sheetId="9" r:id="rId6"/>
    <sheet name="BUDGET" sheetId="8" r:id="rId7"/>
    <sheet name="STATUS REPORT" sheetId="10" r:id="rId8"/>
  </sheets>
  <definedNames>
    <definedName name="_xlnm._FilterDatabase" localSheetId="2" hidden="1">'ISSUE TRACKER'!$B$3:$AB$3</definedName>
    <definedName name="_xlnm._FilterDatabase" localSheetId="1" hidden="1">'RISK REGISTER'!$B$3:$T$3</definedName>
    <definedName name="Log_Start">'RISK REGISTER'!$B$3</definedName>
    <definedName name="RR_CREATE_DATE">'RISK REGISTER'!#REF!</definedName>
    <definedName name="RR_New_Entry">'RISK REGISTER'!#REF!</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8" i="8" l="1"/>
  <c r="S8" i="8"/>
  <c r="P8" i="8"/>
  <c r="M8" i="8"/>
  <c r="V15" i="8"/>
  <c r="S15" i="8"/>
  <c r="P15" i="8"/>
  <c r="M15" i="8"/>
  <c r="J15" i="8"/>
  <c r="J17" i="8" s="1"/>
  <c r="G15" i="8"/>
  <c r="B76" i="6"/>
  <c r="C75" i="6" s="1"/>
  <c r="M16" i="8"/>
  <c r="B68" i="6"/>
  <c r="C67" i="6" s="1"/>
  <c r="D58" i="6"/>
  <c r="I44" i="6"/>
  <c r="I43" i="6"/>
  <c r="I42" i="6"/>
  <c r="I41" i="6"/>
  <c r="E45" i="6"/>
  <c r="E44" i="6"/>
  <c r="E43" i="6"/>
  <c r="E42" i="6"/>
  <c r="E41" i="6"/>
  <c r="O30" i="6"/>
  <c r="R30" i="6" s="1"/>
  <c r="D64" i="6" s="1"/>
  <c r="O29" i="6"/>
  <c r="R29" i="6" s="1"/>
  <c r="D63" i="6" s="1"/>
  <c r="O28" i="6"/>
  <c r="R28" i="6" s="1"/>
  <c r="D62" i="6" s="1"/>
  <c r="O27" i="6"/>
  <c r="R27" i="6" s="1"/>
  <c r="D61" i="6" s="1"/>
  <c r="O26" i="6"/>
  <c r="R26" i="6" s="1"/>
  <c r="D60" i="6" s="1"/>
  <c r="O25" i="6"/>
  <c r="R25" i="6" s="1"/>
  <c r="D59" i="6" s="1"/>
  <c r="O24" i="6"/>
  <c r="R24" i="6" s="1"/>
  <c r="O23" i="6"/>
  <c r="R23" i="6" s="1"/>
  <c r="D57" i="6" s="1"/>
  <c r="O22" i="6"/>
  <c r="R22" i="6" s="1"/>
  <c r="D56" i="6" s="1"/>
  <c r="O21" i="6"/>
  <c r="R21" i="6" s="1"/>
  <c r="D55" i="6" s="1"/>
  <c r="Q13" i="6"/>
  <c r="I50" i="6" s="1"/>
  <c r="P13" i="6"/>
  <c r="E50" i="6" s="1"/>
  <c r="Q12" i="6"/>
  <c r="I49" i="6" s="1"/>
  <c r="P12" i="6"/>
  <c r="E49" i="6" s="1"/>
  <c r="Q11" i="6"/>
  <c r="I48" i="6" s="1"/>
  <c r="P11" i="6"/>
  <c r="E48" i="6" s="1"/>
  <c r="Q10" i="6"/>
  <c r="I47" i="6" s="1"/>
  <c r="P10" i="6"/>
  <c r="E47" i="6" s="1"/>
  <c r="Q9" i="6"/>
  <c r="I46" i="6" s="1"/>
  <c r="P9" i="6"/>
  <c r="E46" i="6" s="1"/>
  <c r="M15" i="6"/>
  <c r="Q8" i="6"/>
  <c r="I45" i="6" s="1"/>
  <c r="P8" i="6"/>
  <c r="K15" i="6"/>
  <c r="G17" i="8" l="1"/>
  <c r="M17" i="8"/>
  <c r="V17" i="8"/>
  <c r="S17" i="8"/>
  <c r="P17" i="8"/>
  <c r="D75" i="6"/>
  <c r="I52" i="6"/>
  <c r="B69" i="6"/>
  <c r="C68" i="6" s="1"/>
  <c r="D67" i="6"/>
  <c r="B77" i="6"/>
  <c r="D68" i="6"/>
  <c r="E52" i="6"/>
  <c r="C61" i="6"/>
  <c r="C59" i="6"/>
  <c r="C62" i="6"/>
  <c r="C60" i="6"/>
  <c r="C55" i="6"/>
  <c r="C63" i="6"/>
  <c r="C56" i="6"/>
  <c r="C64" i="6"/>
  <c r="C57" i="6"/>
  <c r="C58" i="6"/>
  <c r="P15" i="6"/>
  <c r="Q15" i="6"/>
  <c r="B78" i="6" l="1"/>
  <c r="C76" i="6"/>
  <c r="B70" i="6"/>
  <c r="D69" i="6" s="1"/>
  <c r="C69" i="6"/>
  <c r="D76" i="6"/>
  <c r="B79" i="6" l="1"/>
  <c r="D78" i="6" s="1"/>
  <c r="C77" i="6"/>
  <c r="B71" i="6"/>
  <c r="D70" i="6" s="1"/>
  <c r="C70" i="6"/>
  <c r="D77" i="6"/>
  <c r="C78" i="6" l="1"/>
  <c r="B80" i="6"/>
  <c r="C79" i="6" s="1"/>
  <c r="B72" i="6"/>
  <c r="D71" i="6" s="1"/>
  <c r="C71" i="6"/>
  <c r="B81" i="6" l="1"/>
  <c r="D80" i="6"/>
  <c r="C80" i="6"/>
  <c r="C72" i="6"/>
  <c r="D72" i="6"/>
  <c r="D79" i="6"/>
  <c r="B82" i="6" l="1"/>
  <c r="D81" i="6"/>
  <c r="C81" i="6"/>
  <c r="B83" i="6" l="1"/>
  <c r="C82" i="6" s="1"/>
  <c r="C83" i="6" l="1"/>
  <c r="D83" i="6"/>
  <c r="D82" i="6"/>
</calcChain>
</file>

<file path=xl/sharedStrings.xml><?xml version="1.0" encoding="utf-8"?>
<sst xmlns="http://schemas.openxmlformats.org/spreadsheetml/2006/main" count="656" uniqueCount="507">
  <si>
    <t>PROJECT CHARTER</t>
  </si>
  <si>
    <t>PROJECT NAME</t>
  </si>
  <si>
    <t>DATE</t>
  </si>
  <si>
    <t>AREA OF FOCUS</t>
  </si>
  <si>
    <t>Cloud Migration Project</t>
  </si>
  <si>
    <t>Cloud Migration of Applications and Infrastructure</t>
  </si>
  <si>
    <t>BUSINESS CASE</t>
  </si>
  <si>
    <t>SPONSOR</t>
  </si>
  <si>
    <t>PROJECT MANAGER</t>
  </si>
  <si>
    <t>The project aims to migrate existing applications and infrastructure from on-premises or traditional data centers to the cloud. This migration will enable the organization to leverage the benefits of scalability, flexibility, cost optimization, and enhanced security offered by cloud computing.</t>
  </si>
  <si>
    <t>Mike Kail, CIO, Netflix</t>
  </si>
  <si>
    <t>Sai Vamsi Bulusu</t>
  </si>
  <si>
    <t>STAKEHOLDERS</t>
  </si>
  <si>
    <t>PROJECT TEAM</t>
  </si>
  <si>
    <t>IT Leadership Team (CIO, IT Directors)</t>
  </si>
  <si>
    <t>NAME</t>
  </si>
  <si>
    <t>ROLE</t>
  </si>
  <si>
    <t>Cloud Service Providers (AWS Team)</t>
  </si>
  <si>
    <t>Sanskriti Bhargava</t>
  </si>
  <si>
    <t>Cloud Architect</t>
  </si>
  <si>
    <t>Operations &amp; Support Teams</t>
  </si>
  <si>
    <t>Garish Prajapat</t>
  </si>
  <si>
    <t>Data Migration Specialist</t>
  </si>
  <si>
    <t>Finance Department</t>
  </si>
  <si>
    <t>Anshupal LNU</t>
  </si>
  <si>
    <t>Network Specialist</t>
  </si>
  <si>
    <t>Security, Legal &amp; Compliance Team</t>
  </si>
  <si>
    <t>Alex Lopez Pablo</t>
  </si>
  <si>
    <t>Testing &amp; Quality Engineer</t>
  </si>
  <si>
    <t>Business Users &amp; End Users</t>
  </si>
  <si>
    <t>Ethan Anderson</t>
  </si>
  <si>
    <t>Business Analyst</t>
  </si>
  <si>
    <t>Netflix Engineering Teams</t>
  </si>
  <si>
    <t>Sophia Ramirez</t>
  </si>
  <si>
    <t>Security Specialist</t>
  </si>
  <si>
    <t>GOAL</t>
  </si>
  <si>
    <t>SCOPE</t>
  </si>
  <si>
    <t>The goal of the project is to successfully migrate applications and infrastructure to the cloud, ensuring minimal disruption to business operations, optimizing costs, and maximizing the benefits of cloud computing.</t>
  </si>
  <si>
    <t>IN SCOPE</t>
  </si>
  <si>
    <t>OUT OF SCOPE</t>
  </si>
  <si>
    <t>Assessing current infrastructure and applications for cloud compatibility</t>
  </si>
  <si>
    <t>Procurement of cloud services</t>
  </si>
  <si>
    <t>Designing and planning the cloud architecture</t>
  </si>
  <si>
    <t>Business process re-engineering beyond cloud migration</t>
  </si>
  <si>
    <t>MEASURABLE TARGETS</t>
  </si>
  <si>
    <t>Phase No</t>
  </si>
  <si>
    <t>Details/ Delievrable</t>
  </si>
  <si>
    <t>Duration</t>
  </si>
  <si>
    <t>Detials/ Deliverable</t>
  </si>
  <si>
    <t>Migrating data and applications to the cloud environment</t>
  </si>
  <si>
    <t>Phase 1</t>
  </si>
  <si>
    <t>Project 
Kickoff</t>
  </si>
  <si>
    <t>2 - 3 weeks</t>
  </si>
  <si>
    <t>Phase 4</t>
  </si>
  <si>
    <t>Data &amp; Application 
Migration</t>
  </si>
  <si>
    <t>4 - 6 weeks</t>
  </si>
  <si>
    <t>Testing and validating the migrated systems</t>
  </si>
  <si>
    <t>Phase 2</t>
  </si>
  <si>
    <t>Infrastructure Assessment</t>
  </si>
  <si>
    <t>2-3 weeks</t>
  </si>
  <si>
    <t>Phase 5</t>
  </si>
  <si>
    <t>System Validation &amp; Optimization</t>
  </si>
  <si>
    <t>Implementing necessary security and compliance measures</t>
  </si>
  <si>
    <t>Phase 3</t>
  </si>
  <si>
    <t>Cloud 
Architecture</t>
  </si>
  <si>
    <t>Phase 6</t>
  </si>
  <si>
    <t xml:space="preserve"> User Acceptance &amp; Go-Live</t>
  </si>
  <si>
    <t>3 - 4 weeks</t>
  </si>
  <si>
    <t>Administration of the system till the migration is complete</t>
  </si>
  <si>
    <t>FEASIBILITY MATRIX</t>
  </si>
  <si>
    <t>Training for the usage of cloud environment</t>
  </si>
  <si>
    <t>Technical</t>
  </si>
  <si>
    <t>Availability of suitable cloud service providers</t>
  </si>
  <si>
    <t>High</t>
  </si>
  <si>
    <t>Compatibility of existing system with cloud environment</t>
  </si>
  <si>
    <t>Medium</t>
  </si>
  <si>
    <t>Economical</t>
  </si>
  <si>
    <t>Cloud service subscription costs</t>
  </si>
  <si>
    <t>Return on investment (ROI) in the long term</t>
  </si>
  <si>
    <t>Operational</t>
  </si>
  <si>
    <t>Alignment with organizational goals and strategic objectives</t>
  </si>
  <si>
    <t>Stakeholder involvement and support</t>
  </si>
  <si>
    <t>SUCCESS CRITERIA</t>
  </si>
  <si>
    <t>ASSUMPTIONS &amp; CONSTRAINTS</t>
  </si>
  <si>
    <t>Successful migration of all identified applications and systems to the cloud</t>
  </si>
  <si>
    <t>Assumption: Sufficient cloud provider capabilities and infrastructure availability</t>
  </si>
  <si>
    <t>Minimal disruption to business operations during the migration process</t>
  </si>
  <si>
    <t>Constraint: Limited budget allocated for the cloud migration project</t>
  </si>
  <si>
    <t>Improved scalability, cost-efficiency, and flexibility of IT infrastructure</t>
  </si>
  <si>
    <t>Ensured data security and compliance in the cloud environment</t>
  </si>
  <si>
    <t>PROJECT MANAGEMENT APPROACH</t>
  </si>
  <si>
    <t>RISK</t>
  </si>
  <si>
    <t>Approach</t>
  </si>
  <si>
    <t>Description</t>
  </si>
  <si>
    <t>RISK LEVEL</t>
  </si>
  <si>
    <t>DESCRIPTION</t>
  </si>
  <si>
    <t>Agile Principles</t>
  </si>
  <si>
    <t>Embrace customer collaboration, adaptive planning, iterative development, and continuous improvement.</t>
  </si>
  <si>
    <t>Malicious Insider risk with high potential for significant damage to systems, data, and reputation, along with the difficulty in detecting and mitigating insider threats.</t>
  </si>
  <si>
    <t>Iterative Development</t>
  </si>
  <si>
    <t>Divide the project into sprints, enabling incremental progress and regular feedback.</t>
  </si>
  <si>
    <t>Cross-Functional Team</t>
  </si>
  <si>
    <t>Form a diverse team with relevant skills to promote collaboration and holistic understanding.</t>
  </si>
  <si>
    <t>Migrating data to a new environment, there could be potential security risk of unauthorized access to data</t>
  </si>
  <si>
    <t>Continuous Communication</t>
  </si>
  <si>
    <t>Establish clear channels for seamless information flow and regular meetings.</t>
  </si>
  <si>
    <t>Dynamic Planning</t>
  </si>
  <si>
    <t>Adapt the plan as requirements evolve, refining it to optimize resource allocation.</t>
  </si>
  <si>
    <t>Ensuring the accuracy and integrity of data during the migration process is crucial. Validation mechanisms must be in place to verify the consistency and correctness of the transferred data to prevent data inconsistencies or errors.</t>
  </si>
  <si>
    <t>Stakeholder Engagement</t>
  </si>
  <si>
    <t>Prioritize active involvement and seek regular input and feedback.</t>
  </si>
  <si>
    <t>Risk Management</t>
  </si>
  <si>
    <t>Proactively identify, assess, and mitigate project risks with contingency plans.</t>
  </si>
  <si>
    <t>Planning and implementing strategies to minimize downtime and mitigate any impact on users is essential.</t>
  </si>
  <si>
    <t>Change Management</t>
  </si>
  <si>
    <t>Establish a process to evaluate and manage changes effectively.</t>
  </si>
  <si>
    <t>Continuous Improvement</t>
  </si>
  <si>
    <t>Reflect on progress, learn from experiences, and identify opportunities for enhancement.</t>
  </si>
  <si>
    <t>Potential risks include data loss or corruption during migration, application compatibility issues, and disruptions to business operations.</t>
  </si>
  <si>
    <t>Project Management Software</t>
  </si>
  <si>
    <t>Utilize JIRA for streamlined communication, task management, and documentation sharing.</t>
  </si>
  <si>
    <t>SIGNATURES</t>
  </si>
  <si>
    <t>RISK PLANNING</t>
  </si>
  <si>
    <t>SPONSOR'S SIGNATURE</t>
  </si>
  <si>
    <t>Conduct thorough data analysis and backup procedures before migration, perform thorough testing and validation after migration, and have a rollback plan in case of any critical issues. Engage application owners and stakeholders throughout the process to identify and address compatibility and performance issues.</t>
  </si>
  <si>
    <t>PRINTED NAME</t>
  </si>
  <si>
    <t>SIGNATURE</t>
  </si>
  <si>
    <t>MANAGER'S SIGNATURE</t>
  </si>
  <si>
    <t>FINANCIALS</t>
  </si>
  <si>
    <t>ESTIMATED BUDGET</t>
  </si>
  <si>
    <t>FUNDING SOURCES</t>
  </si>
  <si>
    <t>COST BREAKDOWN</t>
  </si>
  <si>
    <t>Netflix Internal Funding</t>
  </si>
  <si>
    <t>Cloud Service Provider Cost</t>
  </si>
  <si>
    <t>Venture Capital Investments</t>
  </si>
  <si>
    <t>Migration &amp; Development</t>
  </si>
  <si>
    <t>CREATE DATE</t>
  </si>
  <si>
    <t>CATEGORY</t>
  </si>
  <si>
    <t>LIKELIHOOD</t>
  </si>
  <si>
    <t>IMPACT</t>
  </si>
  <si>
    <t>IMPACT COST</t>
  </si>
  <si>
    <t>SCHEDULE IMPACT (Days)</t>
  </si>
  <si>
    <t>PROBABILITY</t>
  </si>
  <si>
    <t>COST</t>
  </si>
  <si>
    <t>SCHEDULE</t>
  </si>
  <si>
    <t>UPDATED BY</t>
  </si>
  <si>
    <t>DATE UPDATED</t>
  </si>
  <si>
    <t>Financial</t>
  </si>
  <si>
    <t>Cost Overruns</t>
  </si>
  <si>
    <t>Project Manager</t>
  </si>
  <si>
    <t>06-22-2023</t>
  </si>
  <si>
    <t>RISK REGISTER</t>
  </si>
  <si>
    <t>Server Downtime</t>
  </si>
  <si>
    <t>IT Team</t>
  </si>
  <si>
    <t>Security</t>
  </si>
  <si>
    <t>Data Breach</t>
  </si>
  <si>
    <t>Security Team</t>
  </si>
  <si>
    <t>Scope</t>
  </si>
  <si>
    <t>Scope Creep</t>
  </si>
  <si>
    <t>Resource</t>
  </si>
  <si>
    <t>Key Team Member Unavailability</t>
  </si>
  <si>
    <t>HR Team</t>
  </si>
  <si>
    <t>Data Backup Failure</t>
  </si>
  <si>
    <t>Data Team</t>
  </si>
  <si>
    <t>Insufficient bandwidth or connectivity</t>
  </si>
  <si>
    <t>Compliance &amp; Regulatory issues</t>
  </si>
  <si>
    <t>Performance degradation - Post migration</t>
  </si>
  <si>
    <t>Inadequate scalability &amp; planning</t>
  </si>
  <si>
    <t>06-17-2023</t>
  </si>
  <si>
    <t>Total</t>
  </si>
  <si>
    <t>Project Failure Mode and Effects Analysis (PFMEA)</t>
  </si>
  <si>
    <t>Risk</t>
  </si>
  <si>
    <t>Occurrence (Likelihood) Example Score</t>
  </si>
  <si>
    <t>Outcome (Impact) Example Score</t>
  </si>
  <si>
    <t>Risk Score (Occurrence x Impact x Detection)</t>
  </si>
  <si>
    <t>RPN (Risk Priority Number) (Risk Score x Detection)</t>
  </si>
  <si>
    <t>Insufficient Bandwidth or Connectivity</t>
  </si>
  <si>
    <t>Compliance &amp; Regulatory Issue</t>
  </si>
  <si>
    <t>Performance Degradation Post-Migration</t>
  </si>
  <si>
    <t>Inadequate Scalability Planning</t>
  </si>
  <si>
    <t>Insufficient Bandwidth</t>
  </si>
  <si>
    <t>Performance Degradation</t>
  </si>
  <si>
    <t>ISSUES TRACKER</t>
  </si>
  <si>
    <t>ISSUE ID#</t>
  </si>
  <si>
    <t>ISSUE OWNER</t>
  </si>
  <si>
    <t>ISSUE TITLE</t>
  </si>
  <si>
    <t>ISSUE DESCRIPTION</t>
  </si>
  <si>
    <t>ISSUE CATEGORY</t>
  </si>
  <si>
    <t>ISSUE TYPE</t>
  </si>
  <si>
    <t>PRIORITY</t>
  </si>
  <si>
    <t>ISSUE STATUS</t>
  </si>
  <si>
    <t>DATE ISSUE 
IDENTIFIED</t>
  </si>
  <si>
    <t>DATE RESOLUTION 
REQUIRED</t>
  </si>
  <si>
    <t>DATE OF ACTUAL 
RESOLUTION</t>
  </si>
  <si>
    <t>ISSUE001</t>
  </si>
  <si>
    <t>Data Security Concerns</t>
  </si>
  <si>
    <t>This issue relates to concerns regarding data security during the cloud migration project. The IT team has identified potential risks and vulnerabilities in the current data handling processes and infrastructure.</t>
  </si>
  <si>
    <t>Closed</t>
  </si>
  <si>
    <t>02-15-2023</t>
  </si>
  <si>
    <t>ISSUE002</t>
  </si>
  <si>
    <t>Network Team</t>
  </si>
  <si>
    <t>Network Connectivity Issues</t>
  </si>
  <si>
    <t>The network team has encountered connectivity issues during the cloud migration project. These issues are hindering the smooth transfer of data and communication between various systems and cloud resources.</t>
  </si>
  <si>
    <t>Infrastructure</t>
  </si>
  <si>
    <t>03-17-2023</t>
  </si>
  <si>
    <t>ISSUE003</t>
  </si>
  <si>
    <t>Application Team</t>
  </si>
  <si>
    <t>The application team has observed performance degradation in certain cloud-based applications during the migration process. Users are experiencing slower response times and decreased system efficiency.</t>
  </si>
  <si>
    <t>Performance</t>
  </si>
  <si>
    <t>03-25-2023</t>
  </si>
  <si>
    <t>03-27-2023</t>
  </si>
  <si>
    <t>ISSUE004</t>
  </si>
  <si>
    <t>Opeartions Team</t>
  </si>
  <si>
    <t>Resource Allocation</t>
  </si>
  <si>
    <t>The operations team has encountered challenges with resource allocation during the cloud migration project. There might be insufficient resources, such as hardware, software licenses, or skilled personnel, available to support the migration activities effectively.</t>
  </si>
  <si>
    <t>Process</t>
  </si>
  <si>
    <t>05-25-2023</t>
  </si>
  <si>
    <t>ISSUE005</t>
  </si>
  <si>
    <t>Compliance Requirements</t>
  </si>
  <si>
    <t>The security team has identified compliance requirements that need to be addressed during the cloud migration project. The organization must ensure that the migration process adheres to relevant industry regulations, legal obligations, and internal policies.</t>
  </si>
  <si>
    <t>Compliance</t>
  </si>
  <si>
    <t>05-27-2023</t>
  </si>
  <si>
    <t>06-15-2023</t>
  </si>
  <si>
    <t>ISSUE006</t>
  </si>
  <si>
    <t>Database Administrator</t>
  </si>
  <si>
    <t>Data Loss During Cloud Migration</t>
  </si>
  <si>
    <t>During the migration of the database to the cloud, a significant amount of data has been lost or corrupted. The data loss is impacting critical business operations, and there is a risk of incomplete or inaccurate data being used for decision-making</t>
  </si>
  <si>
    <t>Data Management</t>
  </si>
  <si>
    <t>Critical</t>
  </si>
  <si>
    <t>Open</t>
  </si>
  <si>
    <t>06-20-2023</t>
  </si>
  <si>
    <t>ISSUE007</t>
  </si>
  <si>
    <t>The team has discovered within our app service plan it has defaulted to a standard size configuration. We can change that, and different options are available to support compute, memory, storage, and other scaling requirements.</t>
  </si>
  <si>
    <t>Assigned</t>
  </si>
  <si>
    <t>ISSUE008</t>
  </si>
  <si>
    <t>Loss of Service</t>
  </si>
  <si>
    <t xml:space="preserve">The team has discovered the cloud provider probably aren't going away any time soon, but if we are using a different one, it does somehow go away for some catastrophic reason, then you risk the loss of service delivery or potentially sensitive data. </t>
  </si>
  <si>
    <t>Service</t>
  </si>
  <si>
    <t>06-14-2023</t>
  </si>
  <si>
    <t>06-19-2023</t>
  </si>
  <si>
    <t>ISSUE009</t>
  </si>
  <si>
    <t>Isolation failure</t>
  </si>
  <si>
    <t>The probability of isolation failure in a private cloud is low (dealing with your own private instance). 
But in a multi-tenant environment, in a public cloud solution, that probability has a greater chance of occurring. That means that a potential threat actor or another customer could then access to our resources, information, etc.</t>
  </si>
  <si>
    <t>06-18-2023</t>
  </si>
  <si>
    <t>ISSUE010</t>
  </si>
  <si>
    <t>Multifactor Authentication</t>
  </si>
  <si>
    <t>The security team has identified the lack of a multi-step account login process that requires users to enter more information than just a password. For example, along with the password, users might be asked to enter a code sent to their email, answer a secret question, or scan a fingerprint.</t>
  </si>
  <si>
    <t>06-25-2023</t>
  </si>
  <si>
    <t>Closed Issue</t>
  </si>
  <si>
    <t>Assigned Issue</t>
  </si>
  <si>
    <t>Open Issue</t>
  </si>
  <si>
    <t>The entries provided are for illustrative purposes only and are not based on actual data. They are meant to demonstrate the functionality and usage of the tracker.</t>
  </si>
  <si>
    <t>COMMUNICATIONS MANAGEMENT PLAN</t>
  </si>
  <si>
    <t>ARTIFACT</t>
  </si>
  <si>
    <t>PURPOSE</t>
  </si>
  <si>
    <t>FREQUENCY</t>
  </si>
  <si>
    <t>MEDIUM</t>
  </si>
  <si>
    <t>ATTENDEES</t>
  </si>
  <si>
    <t>HOST</t>
  </si>
  <si>
    <t>Project Communication Plan</t>
  </si>
  <si>
    <t>To define the communication objectives, stakeholders, channels, and frequency of project communication.</t>
  </si>
  <si>
    <t>Once at the beginning of the project</t>
  </si>
  <si>
    <t>Document repository</t>
  </si>
  <si>
    <t>Project team, key stakeholders</t>
  </si>
  <si>
    <t>Stakeholder Update</t>
  </si>
  <si>
    <t>To keep stakeholders informed about the project's status, upcoming milestones, and any relevant updates.</t>
  </si>
  <si>
    <t>Quarterly</t>
  </si>
  <si>
    <t>Project Management Software (JIRA)</t>
  </si>
  <si>
    <t>Project Team, Key Stakeholders</t>
  </si>
  <si>
    <t>Project Status Report</t>
  </si>
  <si>
    <t>To provide a comprehensive overview of the project's progress, accomplishments, and challenges.</t>
  </si>
  <si>
    <t>Monthly</t>
  </si>
  <si>
    <t>Email</t>
  </si>
  <si>
    <t>Project Team, Stakeholders</t>
  </si>
  <si>
    <t>Team Meeting Agenda</t>
  </si>
  <si>
    <t>To set the agenda and outline the topics to be discussed in team meetings.</t>
  </si>
  <si>
    <t>Weekly</t>
  </si>
  <si>
    <t>Online Colaboration Tool</t>
  </si>
  <si>
    <t>Project Team</t>
  </si>
  <si>
    <t>Change Request Form</t>
  </si>
  <si>
    <t>To initiate and document any changes to the project scope, schedule, or resources.</t>
  </si>
  <si>
    <t>As needed</t>
  </si>
  <si>
    <t>Online form or document repository</t>
  </si>
  <si>
    <t>Project team, Change Control Board</t>
  </si>
  <si>
    <t>Training Plan</t>
  </si>
  <si>
    <t>To outline the training needs, objectives, and activities for team members throughout the project.</t>
  </si>
  <si>
    <t>Project team, training facilitators</t>
  </si>
  <si>
    <t>Risk Register</t>
  </si>
  <si>
    <t>To identify, assess, and track potential risks to the project's success.</t>
  </si>
  <si>
    <t>Ongoing</t>
  </si>
  <si>
    <t>Issue Log</t>
  </si>
  <si>
    <t>To record and track any project issues or problems encountered during project execution.</t>
  </si>
  <si>
    <t>Review Meetings</t>
  </si>
  <si>
    <t>Review developments made previously</t>
  </si>
  <si>
    <t>Bi-weekly</t>
  </si>
  <si>
    <t>Retrospective</t>
  </si>
  <si>
    <t>Close the project and discuss areas of improvement</t>
  </si>
  <si>
    <t>Once, end of project</t>
  </si>
  <si>
    <t>In-Person</t>
  </si>
  <si>
    <t>STAKEHOLDER MANAGEMENT PLAN</t>
  </si>
  <si>
    <t>Start Date: 1/1/2023</t>
  </si>
  <si>
    <t>End Date: 9/8/2023</t>
  </si>
  <si>
    <t>Duration: 250 days</t>
  </si>
  <si>
    <t>Project Manager: Sai Vamsi Bulusu</t>
  </si>
  <si>
    <t>Stakeholder</t>
  </si>
  <si>
    <t>Role</t>
  </si>
  <si>
    <t>Influence</t>
  </si>
  <si>
    <t>Risk Tolerance</t>
  </si>
  <si>
    <t>Desired Outcome</t>
  </si>
  <si>
    <t>Project Impact</t>
  </si>
  <si>
    <t>Provide strategic direction and oversee the project.</t>
  </si>
  <si>
    <t>Set the vision and goals for the project, allocate resources, and make key decisions.</t>
  </si>
  <si>
    <t>Moderate to low risk tolerance as they are accountable for the success of the project</t>
  </si>
  <si>
    <t>Successful migration to the cloud, improved operational efficiency, and alignment with organizational objectives.</t>
  </si>
  <si>
    <t>Improved agility, reduced infrastructure costs, enhanced scalability, and improved IT management.</t>
  </si>
  <si>
    <t>Provide expertise in cloud architecture, migration strategies, and implementation support.</t>
  </si>
  <si>
    <t>Guide the technical aspects of the migration process, recommend best practices, and ensure a smooth transition to the cloud.</t>
  </si>
  <si>
    <t>Low risk tolerance as they are responsible for delivering reliable and secure cloud services.</t>
  </si>
  <si>
    <t>Successful migration of applications and infrastructure to the cloud, optimized cloud utilization, and high availability.</t>
  </si>
  <si>
    <t>Increased collaboration with the organization, improved cloud capabilities, and potential cost savings.</t>
  </si>
  <si>
    <t>Ensure the availability and stability of applications and infrastructure during and after the migration.</t>
  </si>
  <si>
    <t>Identify potential operational challenges, provide input on deployment strategies, and support the transition process.</t>
  </si>
  <si>
    <t xml:space="preserve"> Moderate risk tolerance as they need to manage any disruptions to operations during the migration.</t>
  </si>
  <si>
    <t>Seamless migration with minimal impact on day-to-day operations, improved support processes, and reduced downtime.</t>
  </si>
  <si>
    <t>Enhanced operational efficiency, streamlined support procedures, and improved user experience.</t>
  </si>
  <si>
    <t>Provide budgetary oversight, cost analysis, and financial planning for the migration project.</t>
  </si>
  <si>
    <t xml:space="preserve"> Evaluate the financial implications, ensure cost-effectiveness, and align the project with the organization's financial goals.</t>
  </si>
  <si>
    <t>Low risk tolerance as they need to ensure the project remains within budget and delivers expected financial benefits.</t>
  </si>
  <si>
    <t>Cost optimization, accurate financial forecasting, and a positive return on investment (ROI) for the migration project.</t>
  </si>
  <si>
    <t>Potential cost savings, improved financial management, and better resource allocation.</t>
  </si>
  <si>
    <t>Ensure the security, compliance, and legal requirements are met throughout the migration process.</t>
  </si>
  <si>
    <t>Assess and mitigate risks, define security and compliance policies, and ensure adherence to industry regulations.</t>
  </si>
  <si>
    <t xml:space="preserve"> Low risk tolerance as they are responsible for maintaining data privacy and protecting against potential threats.</t>
  </si>
  <si>
    <t>Strengthened security posture, compliance with relevant regulations, and mitigation of potential vulnerabilities.</t>
  </si>
  <si>
    <t>Enhanced data protection, reduced security risks, and improved compliance framework.</t>
  </si>
  <si>
    <t>Provide input on application requirements, user experience, and validate functionality during testing.</t>
  </si>
  <si>
    <t>Define user expectations, provide feedback on system usability, and adapt to new workflows and processes.</t>
  </si>
  <si>
    <t>Moderate risk tolerance as they may experience disruptions during the migration process.</t>
  </si>
  <si>
    <t>Seamless transition to the cloud, minimal disruption to user workflows, and improved access to applications.</t>
  </si>
  <si>
    <t xml:space="preserve"> Enhanced productivity, improved collaboration, and increased user satisfaction.</t>
  </si>
  <si>
    <t>Contribute technical expertise, knowledge sharing, and collaborate on the migration process.</t>
  </si>
  <si>
    <t>Share best practices, lessons learned, and assist with resolving technical challenges.</t>
  </si>
  <si>
    <t>Moderate risk tolerance as they are responsible for maintaining system performance and availability.</t>
  </si>
  <si>
    <t>Successful migration of Netflix applications, improved scalability, and reduced infrastructure complexity.</t>
  </si>
  <si>
    <t xml:space="preserve"> Improved application performance, increased scalability, and potential innovation opportunities.</t>
  </si>
  <si>
    <t>Manages the day-to-day operations of the project, including coordinating tasks and managing resources.</t>
  </si>
  <si>
    <t xml:space="preserve"> High influence on the operational aspects of the project.</t>
  </si>
  <si>
    <t xml:space="preserve"> Moderate, as they need to balance the risks and rewards of different project decisions.</t>
  </si>
  <si>
    <t>Successful completion of the project, with all tasks completed on time and within budget.</t>
  </si>
  <si>
    <t xml:space="preserve"> skills, experience, and leadership can greatly impact the project's execution and ultimately its success.</t>
  </si>
  <si>
    <t>CTO (Chief Technology Officer)</t>
  </si>
  <si>
    <t>Provides technical direction and ensures alignment with the organization's technology strategy.</t>
  </si>
  <si>
    <t>High influence on the technical aspects of the project.</t>
  </si>
  <si>
    <t>Varies, but generally moderate to high, as they need to balance the risks and rewards of different technology decisions.</t>
  </si>
  <si>
    <t>Successful implementation of the technical aspects of the project, with the project aligning with the organization's technology strategy.</t>
  </si>
  <si>
    <t>The CTO can impact the project by providing technical direction and ensuring that the project aligns with the organization's technology strategy. They can also influence the choice of technologies used in the project and can help to resolve technical issues.</t>
  </si>
  <si>
    <t>CEO (Chief Executive Officer)</t>
  </si>
  <si>
    <t>Sets the overall strategic direction of the organization.</t>
  </si>
  <si>
    <t>High influence due to their role in setting the organization's strategy.</t>
  </si>
  <si>
    <t>Typically low, as they are responsible for the overall success of the organization.</t>
  </si>
  <si>
    <t>Successful completion of the project, contributing to the overall success of the organization.</t>
  </si>
  <si>
    <t>The CEO can impact the project by setting the overall strategic direction of the organization. Their support for the project can help to secure resources and facilitate decision-making. They can also influence the project's priority within the organization.</t>
  </si>
  <si>
    <t>Legend:</t>
  </si>
  <si>
    <t>Group Contributors</t>
  </si>
  <si>
    <t>Individual Contributors</t>
  </si>
  <si>
    <t>Change Requestor</t>
  </si>
  <si>
    <t>Date Requested</t>
  </si>
  <si>
    <t>Date Assigned</t>
  </si>
  <si>
    <t>Change Approver</t>
  </si>
  <si>
    <t>Change Status</t>
  </si>
  <si>
    <t>Date Approved/Rejected</t>
  </si>
  <si>
    <t>Scope Impact</t>
  </si>
  <si>
    <t>Time Impact</t>
  </si>
  <si>
    <t>Cost Impact</t>
  </si>
  <si>
    <t>02-20-2023</t>
  </si>
  <si>
    <t>02-27-2023</t>
  </si>
  <si>
    <t>Approved</t>
  </si>
  <si>
    <t>03-15-2023</t>
  </si>
  <si>
    <t>03-22-2023</t>
  </si>
  <si>
    <r>
      <rPr>
        <b/>
        <sz val="18"/>
        <color rgb="FFFFFFFF"/>
        <rFont val="Calibri"/>
        <family val="2"/>
      </rPr>
      <t>BUDGET BY PHASE</t>
    </r>
  </si>
  <si>
    <t>Cloud Migrartion Project</t>
  </si>
  <si>
    <t>Status Report Template</t>
  </si>
  <si>
    <t>Project Name</t>
  </si>
  <si>
    <t>Reporting Period</t>
  </si>
  <si>
    <t>Start</t>
  </si>
  <si>
    <t>End</t>
  </si>
  <si>
    <t>08-31-2023</t>
  </si>
  <si>
    <t>Current Baseline Number</t>
  </si>
  <si>
    <t>Baseline 1</t>
  </si>
  <si>
    <t>Percentage of Project Completion</t>
  </si>
  <si>
    <t>Overall Project Health</t>
  </si>
  <si>
    <t>Y</t>
  </si>
  <si>
    <t>Variance Summary</t>
  </si>
  <si>
    <t>Scope Variance</t>
  </si>
  <si>
    <t>The scope variance for the Cloud Migration Project is minimal. During the execution of the project, a few additional features were requested by stakeholders, resulting in a slight expansion of the project scope. However, these additions were carefully evaluated, approved, and aligned with the project's overall objectives.</t>
  </si>
  <si>
    <t>Schedule Variance</t>
  </si>
  <si>
    <t>The project is currently running slightly ahead of the initial schedule. Efficient planning and effective collaboration among the project team members have contributed to the timely completion of tasks. As a result, some project phases have been completed earlier than originally planned.</t>
  </si>
  <si>
    <t>Cost Variance</t>
  </si>
  <si>
    <t>The project's cost variance is favorable. The actual project costs are currently lower than the budgeted amount. This cost-saving can be attributed to meticulous resource allocation, competitive cloud service provider selection, and proactive cost management strategies employed by the project team.</t>
  </si>
  <si>
    <t>Earned Value Metrics</t>
  </si>
  <si>
    <t>Summary Costs by Phase</t>
  </si>
  <si>
    <t>Earned Value (EV)</t>
  </si>
  <si>
    <t>$3,500,000</t>
  </si>
  <si>
    <t>Project Kickoff</t>
  </si>
  <si>
    <t>$150,000</t>
  </si>
  <si>
    <t>Actual Cost (AC)</t>
  </si>
  <si>
    <t>$3,200,000</t>
  </si>
  <si>
    <t>$200,000</t>
  </si>
  <si>
    <t>Schedule Performance Index (SPI)</t>
  </si>
  <si>
    <t>Cloud Architecture</t>
  </si>
  <si>
    <t>$300,000</t>
  </si>
  <si>
    <t>Cost Performance Index (CPI)</t>
  </si>
  <si>
    <t>Data &amp; Application Migration</t>
  </si>
  <si>
    <t>$800,000</t>
  </si>
  <si>
    <t>Contingency Costs to Date</t>
  </si>
  <si>
    <t>$50,000</t>
  </si>
  <si>
    <t>$350,000</t>
  </si>
  <si>
    <t>Challenges:</t>
  </si>
  <si>
    <t>User Acceptance &amp; Go-live</t>
  </si>
  <si>
    <t>$500,000</t>
  </si>
  <si>
    <t>Total Project Cost</t>
  </si>
  <si>
    <t>$2,300,000</t>
  </si>
  <si>
    <t>Additional Notes:</t>
  </si>
  <si>
    <t>Risk ID</t>
  </si>
  <si>
    <t>PFMEA Key</t>
  </si>
  <si>
    <t>Detection</t>
  </si>
  <si>
    <t>Detection Score</t>
  </si>
  <si>
    <t>1-3</t>
  </si>
  <si>
    <t>4-7</t>
  </si>
  <si>
    <t>8-10</t>
  </si>
  <si>
    <t>L</t>
  </si>
  <si>
    <t>M</t>
  </si>
  <si>
    <t>H</t>
  </si>
  <si>
    <t>Occurrence</t>
  </si>
  <si>
    <t>Frequency of occurrence of failure event. It is scored on a scale of 1-10. A high score is assigned to frequently occuring events while events with low occurrence are assigned low score</t>
  </si>
  <si>
    <t>Impact</t>
  </si>
  <si>
    <t>Severity of impact of failure event. It is scored on a scale of 1-10. A high score is assigned to high impact event while a low score is assigned to low impact events.</t>
  </si>
  <si>
    <t xml:space="preserve">Ability of process control to detect the occurrence of failure events. It is scored on a scale of 1-10. A failure event that can be easily detected by the process control is assigned a low score while a high score is assigned to an inconspicious event </t>
  </si>
  <si>
    <t>Contingency</t>
  </si>
  <si>
    <t>Weighted Schedule Impact (days)
(Schedule x Probability x Contingency)</t>
  </si>
  <si>
    <t>Weighted Cost Impact ($)
(Cost x Probability x Contingency)</t>
  </si>
  <si>
    <t>Risk Score</t>
  </si>
  <si>
    <t>RPN</t>
  </si>
  <si>
    <t>CHANGE MANAGEMENT PLAN</t>
  </si>
  <si>
    <t>BASELINE 3 
(After Change 2)</t>
  </si>
  <si>
    <t>BASELINE 1 
(Initial)</t>
  </si>
  <si>
    <t>BASELINE 2 
(After Change 1)</t>
  </si>
  <si>
    <t>Project Sponsor</t>
  </si>
  <si>
    <t>Last Updated</t>
  </si>
  <si>
    <t>Mike Kail</t>
  </si>
  <si>
    <t>Project:</t>
  </si>
  <si>
    <t>Project Manager:</t>
  </si>
  <si>
    <r>
      <rPr>
        <b/>
        <sz val="14"/>
        <color rgb="FFFFFFFF"/>
        <rFont val="Calibri"/>
        <family val="2"/>
      </rPr>
      <t>COSTS</t>
    </r>
  </si>
  <si>
    <t>CONTINGENCY</t>
  </si>
  <si>
    <t>TOTAL</t>
  </si>
  <si>
    <r>
      <rPr>
        <b/>
        <sz val="12"/>
        <color rgb="FFFFFFFF"/>
        <rFont val="Calibri"/>
        <family val="2"/>
      </rPr>
      <t>PHASE</t>
    </r>
  </si>
  <si>
    <t>Change Request
Phase</t>
  </si>
  <si>
    <t>Change Description</t>
  </si>
  <si>
    <t>Risk Score Range</t>
  </si>
  <si>
    <t># Risks</t>
  </si>
  <si>
    <t>Risk Histograms</t>
  </si>
  <si>
    <t>Distribution of Risks based on Risk Score</t>
  </si>
  <si>
    <t>Distribution of Risks based on RPN</t>
  </si>
  <si>
    <t>Change Requestor
Role</t>
  </si>
  <si>
    <t>The change involves conducting a detailed assessment and remediation of application compatibility issues identified during the cloud migration process</t>
  </si>
  <si>
    <t>An additional 2 weeks will be required to address and test the compatibility issues.</t>
  </si>
  <si>
    <t xml:space="preserve"> An estimated cost of $500,000 will be incurred for the extra resources and tools needed for resolving the compatibility issues.</t>
  </si>
  <si>
    <t>Application Compatibility Issue Resolution</t>
  </si>
  <si>
    <t>Scope Impact Breakdown</t>
  </si>
  <si>
    <t>Conduct assessment of compatibility issues for all identified applications.</t>
  </si>
  <si>
    <t>Develop and implement remediation strategies to address compatibility challenges.</t>
  </si>
  <si>
    <t>Additional time for detailed assessment: 1 week.</t>
  </si>
  <si>
    <t>Additional time for remediation and testing: 1 week.</t>
  </si>
  <si>
    <t>Additional resources (technical experts, developers): $300,000.</t>
  </si>
  <si>
    <t>Tools and software licenses for compatibility testing: $200,000.</t>
  </si>
  <si>
    <t>Cost Impact Breakdown</t>
  </si>
  <si>
    <t>Time Impact Breakdown</t>
  </si>
  <si>
    <t>Data Migration Delay Due to Network Constraints</t>
  </si>
  <si>
    <t>The change involves optimizing the network infrastructure to facilitate faster and more efficient data migration.</t>
  </si>
  <si>
    <t>The project timeline will be extended by 3 weeks to account for the network optimization and subsequent data migration.</t>
  </si>
  <si>
    <t>An additional budget of $300,000 will be allocated for the network optimization efforts.</t>
  </si>
  <si>
    <t>Assess network infrastructure for bottlenecks and constraints affecting data migration.</t>
  </si>
  <si>
    <t>Optimize network components to ensure smooth data transfer.</t>
  </si>
  <si>
    <t>Time for network assessment and analysis: 1 week.</t>
  </si>
  <si>
    <t>Network optimization and reconfiguration: 2 weeks.</t>
  </si>
  <si>
    <t>Network optimization efforts (equipment, configuration changes): $200,000.</t>
  </si>
  <si>
    <t>Additional network monitoring tools: $100,000.</t>
  </si>
  <si>
    <t>User Acceptance &amp; Go-Live</t>
  </si>
  <si>
    <t>The change involves implementing additional security measures and conducting thorough testing to enhance the overall security posture of the migrated applications and data.</t>
  </si>
  <si>
    <t>An extra 1 week is required to integrate the new security measures and perform comprehensive testing.</t>
  </si>
  <si>
    <t>An additional budget of $200,000 will be allocated to cover the costs of security enhancements and testing efforts.</t>
  </si>
  <si>
    <t>Security Enhancement Requirements</t>
  </si>
  <si>
    <t>05-29-2023</t>
  </si>
  <si>
    <t>Identify and implement additional security measures to safeguard migrated applications and data.</t>
  </si>
  <si>
    <t>Conduct thorough security testing and vulnerability assessments.</t>
  </si>
  <si>
    <t>Time for implementing security enhancements: 1 week.</t>
  </si>
  <si>
    <t>Comprehensive security testing and assessment: 1 week</t>
  </si>
  <si>
    <t>Additional security software and tools: $100,000.</t>
  </si>
  <si>
    <t>Hiring of security consultants for testing: $100,000.</t>
  </si>
  <si>
    <t>CRITICAL PATH DURATION
(WEEKS)</t>
  </si>
  <si>
    <t>SUBTOTAL</t>
  </si>
  <si>
    <t>COST
(per phase)</t>
  </si>
  <si>
    <t>$3,325,500</t>
  </si>
  <si>
    <t>$1.8 Million</t>
  </si>
  <si>
    <t>$1.6 Million</t>
  </si>
  <si>
    <t>$2.5 Million</t>
  </si>
  <si>
    <t>$1 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</si>
</sst>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quot;₹&quot;\ * #,##0.00_ ;_ &quot;₹&quot;\ * \-#,##0.00_ ;_ &quot;₹&quot;\ * &quot;-&quot;??_ ;_ @_ "/>
    <numFmt numFmtId="43" formatCode="_ * #,##0.00_ ;_ * \-#,##0.00_ ;_ * &quot;-&quot;??_ ;_ @_ "/>
    <numFmt numFmtId="164" formatCode="[$$-409]#,##0.00"/>
    <numFmt numFmtId="165" formatCode="\$\ #,##0.00"/>
    <numFmt numFmtId="166" formatCode="[$$-409]#,##0"/>
    <numFmt numFmtId="167" formatCode="0.0"/>
    <numFmt numFmtId="170" formatCode="_ &quot;₹&quot;\ * #,##0.00_ ;_ &quot;₹&quot;\ * \-#,##0.00_ ;_ &quot;₹&quot;\ * &quot;-&quot;??_ ;_ @_ "/>
    <numFmt numFmtId="171" formatCode="_ * #,##0.00_ ;_ * \-#,##0.00_ ;_ * &quot;-&quot;??_ ;_ @_ "/>
    <numFmt numFmtId="172" formatCode="_-[$$-409]* #,##0.00_ ;_-[$$-409]* \-#,##0.00\ ;_-[$$-409]* &quot;-&quot;??_ ;_-@_ "/>
  </numFmts>
  <fonts count="39">
    <font>
      <sz val="12"/>
      <color theme="1"/>
      <name val="Calibri"/>
      <family val="2"/>
      <scheme val="minor"/>
    </font>
    <font>
      <b/>
      <sz val="12"/>
      <color theme="0"/>
      <name val="Calibri"/>
      <family val="2"/>
      <scheme val="minor"/>
    </font>
    <font>
      <b/>
      <sz val="12"/>
      <color theme="1"/>
      <name val="Calibri"/>
      <family val="2"/>
      <scheme val="minor"/>
    </font>
    <font>
      <b/>
      <sz val="12"/>
      <color theme="1"/>
      <name val="Calibri (Body)"/>
    </font>
    <font>
      <b/>
      <sz val="12"/>
      <color theme="1"/>
      <name val="Calibri"/>
      <family val="2"/>
    </font>
    <font>
      <sz val="12"/>
      <color theme="1"/>
      <name val="Calibri"/>
      <family val="2"/>
      <scheme val="minor"/>
    </font>
    <font>
      <b/>
      <u/>
      <sz val="16"/>
      <color theme="1"/>
      <name val="Calibri"/>
      <family val="2"/>
      <scheme val="minor"/>
    </font>
    <font>
      <b/>
      <i/>
      <sz val="12"/>
      <color rgb="FFFF0000"/>
      <name val="Calibri"/>
      <family val="2"/>
      <scheme val="minor"/>
    </font>
    <font>
      <b/>
      <sz val="14"/>
      <color theme="0"/>
      <name val="Calibri"/>
      <family val="2"/>
      <scheme val="minor"/>
    </font>
    <font>
      <b/>
      <i/>
      <sz val="12"/>
      <color theme="1"/>
      <name val="Calibri"/>
      <family val="2"/>
      <scheme val="minor"/>
    </font>
    <font>
      <b/>
      <i/>
      <sz val="16"/>
      <color rgb="FFFF0000"/>
      <name val="Calibri"/>
      <family val="2"/>
      <scheme val="minor"/>
    </font>
    <font>
      <b/>
      <sz val="16"/>
      <color theme="1"/>
      <name val="Calibri"/>
      <family val="2"/>
      <scheme val="minor"/>
    </font>
    <font>
      <b/>
      <i/>
      <sz val="14"/>
      <color theme="1"/>
      <name val="Calibri"/>
      <family val="2"/>
      <scheme val="minor"/>
    </font>
    <font>
      <sz val="11.5"/>
      <color theme="1"/>
      <name val="Calibri"/>
      <family val="2"/>
      <scheme val="minor"/>
    </font>
    <font>
      <b/>
      <sz val="11"/>
      <color rgb="FF1F3664"/>
      <name val="Times New Roman"/>
      <family val="1"/>
    </font>
    <font>
      <sz val="10"/>
      <color rgb="FF000000"/>
      <name val="Times New Roman"/>
      <family val="1"/>
    </font>
    <font>
      <b/>
      <sz val="18"/>
      <color rgb="FFFFFFFF"/>
      <name val="Calibri"/>
      <family val="2"/>
    </font>
    <font>
      <b/>
      <sz val="11"/>
      <color theme="0"/>
      <name val="Calibri"/>
      <family val="2"/>
      <scheme val="minor"/>
    </font>
    <font>
      <b/>
      <sz val="11"/>
      <color theme="1"/>
      <name val="Calibri"/>
      <family val="2"/>
      <scheme val="minor"/>
    </font>
    <font>
      <b/>
      <u/>
      <sz val="14"/>
      <color theme="1"/>
      <name val="Calibri"/>
      <family val="2"/>
      <scheme val="minor"/>
    </font>
    <font>
      <sz val="12"/>
      <name val="Calibri"/>
      <family val="2"/>
      <scheme val="minor"/>
    </font>
    <font>
      <b/>
      <sz val="14"/>
      <name val="Calibri"/>
      <family val="2"/>
      <scheme val="minor"/>
    </font>
    <font>
      <b/>
      <u/>
      <sz val="10"/>
      <color theme="1"/>
      <name val="Calibri"/>
      <family val="2"/>
      <scheme val="minor"/>
    </font>
    <font>
      <sz val="10"/>
      <name val="Segoe UI"/>
      <family val="2"/>
    </font>
    <font>
      <b/>
      <u/>
      <sz val="11"/>
      <color theme="1"/>
      <name val="Calibri"/>
      <family val="2"/>
      <scheme val="minor"/>
    </font>
    <font>
      <b/>
      <sz val="18"/>
      <name val="Calibri"/>
    </font>
    <font>
      <b/>
      <sz val="11"/>
      <color rgb="FFFFFFFF"/>
      <name val="Calibri"/>
      <family val="2"/>
    </font>
    <font>
      <b/>
      <sz val="11"/>
      <name val="Calibri"/>
      <family val="2"/>
    </font>
    <font>
      <b/>
      <sz val="12"/>
      <color rgb="FFFFFFFF"/>
      <name val="Calibri"/>
      <family val="2"/>
    </font>
    <font>
      <b/>
      <sz val="16"/>
      <color theme="0"/>
      <name val="Calibri"/>
      <family val="2"/>
      <scheme val="minor"/>
    </font>
    <font>
      <b/>
      <u/>
      <sz val="12"/>
      <color theme="1"/>
      <name val="Calibri"/>
      <family val="2"/>
      <scheme val="minor"/>
    </font>
    <font>
      <b/>
      <sz val="12"/>
      <name val="Calibri"/>
      <family val="2"/>
    </font>
    <font>
      <b/>
      <sz val="14"/>
      <name val="Calibri"/>
      <family val="2"/>
    </font>
    <font>
      <b/>
      <sz val="14"/>
      <color rgb="FFFFFFFF"/>
      <name val="Calibri"/>
      <family val="2"/>
    </font>
    <font>
      <b/>
      <sz val="11"/>
      <color rgb="FF000000"/>
      <name val="Calibri"/>
      <family val="2"/>
    </font>
    <font>
      <sz val="12"/>
      <name val="Calibri"/>
      <family val="2"/>
    </font>
    <font>
      <b/>
      <sz val="12"/>
      <color theme="0"/>
      <name val="Calibri"/>
      <family val="2"/>
    </font>
    <font>
      <b/>
      <sz val="11"/>
      <color theme="0"/>
      <name val="Calibri"/>
      <family val="2"/>
    </font>
    <font>
      <sz val="12"/>
      <color theme="0"/>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theme="8"/>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1F3664"/>
      </patternFill>
    </fill>
    <fill>
      <patternFill patternType="solid">
        <fgColor rgb="FF2F5495"/>
      </patternFill>
    </fill>
    <fill>
      <patternFill patternType="solid">
        <fgColor theme="0" tint="-4.9989318521683403E-2"/>
        <bgColor indexed="64"/>
      </patternFill>
    </fill>
  </fills>
  <borders count="160">
    <border>
      <left/>
      <right/>
      <top/>
      <bottom/>
      <diagonal/>
    </border>
    <border>
      <left style="thin">
        <color theme="1"/>
      </left>
      <right style="hair">
        <color theme="1"/>
      </right>
      <top/>
      <bottom style="hair">
        <color theme="1"/>
      </bottom>
      <diagonal/>
    </border>
    <border>
      <left style="thin">
        <color theme="1"/>
      </left>
      <right style="hair">
        <color theme="1"/>
      </right>
      <top style="hair">
        <color theme="1"/>
      </top>
      <bottom/>
      <diagonal/>
    </border>
    <border>
      <left style="hair">
        <color theme="1"/>
      </left>
      <right style="hair">
        <color theme="1"/>
      </right>
      <top style="hair">
        <color theme="1"/>
      </top>
      <bottom/>
      <diagonal/>
    </border>
    <border>
      <left/>
      <right style="hair">
        <color theme="1"/>
      </right>
      <top/>
      <bottom style="hair">
        <color theme="1"/>
      </bottom>
      <diagonal/>
    </border>
    <border>
      <left style="hair">
        <color theme="1"/>
      </left>
      <right/>
      <top/>
      <bottom style="hair">
        <color theme="1"/>
      </bottom>
      <diagonal/>
    </border>
    <border>
      <left/>
      <right style="thin">
        <color theme="0"/>
      </right>
      <top/>
      <bottom/>
      <diagonal/>
    </border>
    <border>
      <left style="thin">
        <color theme="0"/>
      </left>
      <right/>
      <top/>
      <bottom/>
      <diagonal/>
    </border>
    <border>
      <left style="thin">
        <color theme="1"/>
      </left>
      <right/>
      <top/>
      <bottom/>
      <diagonal/>
    </border>
    <border>
      <left/>
      <right style="thin">
        <color theme="1"/>
      </right>
      <top/>
      <bottom/>
      <diagonal/>
    </border>
    <border>
      <left style="hair">
        <color theme="1"/>
      </left>
      <right style="hair">
        <color theme="1"/>
      </right>
      <top style="hair">
        <color theme="1"/>
      </top>
      <bottom style="hair">
        <color theme="1"/>
      </bottom>
      <diagonal/>
    </border>
    <border>
      <left style="hair">
        <color theme="1"/>
      </left>
      <right style="thin">
        <color theme="1"/>
      </right>
      <top style="hair">
        <color theme="1"/>
      </top>
      <bottom style="hair">
        <color theme="1"/>
      </bottom>
      <diagonal/>
    </border>
    <border>
      <left/>
      <right style="hair">
        <color theme="1"/>
      </right>
      <top style="hair">
        <color theme="1"/>
      </top>
      <bottom style="hair">
        <color theme="1"/>
      </bottom>
      <diagonal/>
    </border>
    <border>
      <left/>
      <right style="hair">
        <color theme="1"/>
      </right>
      <top style="hair">
        <color theme="1"/>
      </top>
      <bottom/>
      <diagonal/>
    </border>
    <border>
      <left/>
      <right style="hair">
        <color theme="1"/>
      </right>
      <top/>
      <bottom/>
      <diagonal/>
    </border>
    <border>
      <left style="thin">
        <color theme="1"/>
      </left>
      <right style="hair">
        <color theme="1"/>
      </right>
      <top/>
      <bottom/>
      <diagonal/>
    </border>
    <border>
      <left style="thin">
        <color theme="1"/>
      </left>
      <right/>
      <top/>
      <bottom style="hair">
        <color theme="1"/>
      </bottom>
      <diagonal/>
    </border>
    <border>
      <left/>
      <right/>
      <top/>
      <bottom style="hair">
        <color theme="1"/>
      </bottom>
      <diagonal/>
    </border>
    <border>
      <left style="thin">
        <color theme="1"/>
      </left>
      <right/>
      <top style="hair">
        <color theme="1"/>
      </top>
      <bottom style="hair">
        <color theme="1"/>
      </bottom>
      <diagonal/>
    </border>
    <border>
      <left/>
      <right/>
      <top style="hair">
        <color theme="1"/>
      </top>
      <bottom style="hair">
        <color theme="1"/>
      </bottom>
      <diagonal/>
    </border>
    <border>
      <left style="thin">
        <color theme="1"/>
      </left>
      <right/>
      <top style="hair">
        <color theme="1"/>
      </top>
      <bottom/>
      <diagonal/>
    </border>
    <border>
      <left/>
      <right/>
      <top style="hair">
        <color theme="1"/>
      </top>
      <bottom/>
      <diagonal/>
    </border>
    <border>
      <left/>
      <right style="thin">
        <color theme="1"/>
      </right>
      <top/>
      <bottom style="hair">
        <color theme="1"/>
      </bottom>
      <diagonal/>
    </border>
    <border>
      <left style="hair">
        <color theme="1"/>
      </left>
      <right/>
      <top style="hair">
        <color theme="1"/>
      </top>
      <bottom style="hair">
        <color theme="1"/>
      </bottom>
      <diagonal/>
    </border>
    <border>
      <left style="hair">
        <color theme="1"/>
      </left>
      <right/>
      <top style="hair">
        <color theme="1"/>
      </top>
      <bottom/>
      <diagonal/>
    </border>
    <border>
      <left/>
      <right style="thin">
        <color theme="1"/>
      </right>
      <top style="hair">
        <color theme="1"/>
      </top>
      <bottom/>
      <diagonal/>
    </border>
    <border>
      <left style="hair">
        <color theme="1"/>
      </left>
      <right/>
      <top style="hair">
        <color theme="1"/>
      </top>
      <bottom style="thin">
        <color theme="1"/>
      </bottom>
      <diagonal/>
    </border>
    <border>
      <left/>
      <right/>
      <top style="hair">
        <color theme="1"/>
      </top>
      <bottom style="thin">
        <color theme="1"/>
      </bottom>
      <diagonal/>
    </border>
    <border>
      <left/>
      <right style="thin">
        <color theme="1"/>
      </right>
      <top style="hair">
        <color theme="1"/>
      </top>
      <bottom style="thin">
        <color theme="1"/>
      </bottom>
      <diagonal/>
    </border>
    <border>
      <left style="thin">
        <color theme="1"/>
      </left>
      <right/>
      <top style="hair">
        <color theme="1"/>
      </top>
      <bottom style="thin">
        <color theme="1"/>
      </bottom>
      <diagonal/>
    </border>
    <border>
      <left/>
      <right style="hair">
        <color theme="1"/>
      </right>
      <top style="hair">
        <color theme="1"/>
      </top>
      <bottom style="thin">
        <color theme="1"/>
      </bottom>
      <diagonal/>
    </border>
    <border>
      <left style="hair">
        <color theme="1"/>
      </left>
      <right/>
      <top/>
      <bottom/>
      <diagonal/>
    </border>
    <border>
      <left/>
      <right style="thin">
        <color theme="1"/>
      </right>
      <top style="hair">
        <color theme="1"/>
      </top>
      <bottom style="hair">
        <color theme="1"/>
      </bottom>
      <diagonal/>
    </border>
    <border>
      <left style="thin">
        <color indexed="64"/>
      </left>
      <right style="thin">
        <color indexed="64"/>
      </right>
      <top style="thin">
        <color indexed="64"/>
      </top>
      <bottom style="thin">
        <color indexed="64"/>
      </bottom>
      <diagonal/>
    </border>
    <border>
      <left style="hair">
        <color theme="1"/>
      </left>
      <right style="hair">
        <color theme="1"/>
      </right>
      <top/>
      <bottom style="hair">
        <color theme="1"/>
      </bottom>
      <diagonal/>
    </border>
    <border>
      <left style="hair">
        <color theme="1"/>
      </left>
      <right style="thin">
        <color theme="1"/>
      </right>
      <top/>
      <bottom style="hair">
        <color theme="1"/>
      </bottom>
      <diagonal/>
    </border>
    <border>
      <left style="thin">
        <color indexed="64"/>
      </left>
      <right style="hair">
        <color theme="1"/>
      </right>
      <top style="thin">
        <color indexed="64"/>
      </top>
      <bottom style="thin">
        <color indexed="64"/>
      </bottom>
      <diagonal/>
    </border>
    <border>
      <left style="hair">
        <color theme="1"/>
      </left>
      <right style="hair">
        <color theme="1"/>
      </right>
      <top style="thin">
        <color indexed="64"/>
      </top>
      <bottom style="thin">
        <color indexed="64"/>
      </bottom>
      <diagonal/>
    </border>
    <border>
      <left style="hair">
        <color theme="1"/>
      </left>
      <right style="thin">
        <color indexed="64"/>
      </right>
      <top style="thin">
        <color indexed="64"/>
      </top>
      <bottom style="thin">
        <color indexed="64"/>
      </bottom>
      <diagonal/>
    </border>
    <border>
      <left/>
      <right/>
      <top/>
      <bottom style="thin">
        <color indexed="64"/>
      </bottom>
      <diagonal/>
    </border>
    <border>
      <left style="thin">
        <color theme="1"/>
      </left>
      <right style="hair">
        <color theme="1"/>
      </right>
      <top style="thin">
        <color theme="1"/>
      </top>
      <bottom/>
      <diagonal/>
    </border>
    <border>
      <left style="hair">
        <color theme="1"/>
      </left>
      <right style="hair">
        <color theme="1"/>
      </right>
      <top style="thin">
        <color theme="1"/>
      </top>
      <bottom/>
      <diagonal/>
    </border>
    <border>
      <left style="hair">
        <color theme="1"/>
      </left>
      <right style="thin">
        <color theme="1"/>
      </right>
      <top style="thin">
        <color theme="1"/>
      </top>
      <bottom/>
      <diagonal/>
    </border>
    <border>
      <left style="hair">
        <color theme="1"/>
      </left>
      <right/>
      <top style="thin">
        <color indexed="64"/>
      </top>
      <bottom style="hair">
        <color theme="1"/>
      </bottom>
      <diagonal/>
    </border>
    <border>
      <left/>
      <right style="hair">
        <color theme="1"/>
      </right>
      <top style="thin">
        <color indexed="64"/>
      </top>
      <bottom style="hair">
        <color theme="1"/>
      </bottom>
      <diagonal/>
    </border>
    <border>
      <left/>
      <right/>
      <top style="thin">
        <color indexed="64"/>
      </top>
      <bottom style="hair">
        <color theme="1"/>
      </bottom>
      <diagonal/>
    </border>
    <border>
      <left style="hair">
        <color theme="1"/>
      </left>
      <right/>
      <top style="hair">
        <color theme="1"/>
      </top>
      <bottom style="thin">
        <color indexed="64"/>
      </bottom>
      <diagonal/>
    </border>
    <border>
      <left/>
      <right style="hair">
        <color theme="1"/>
      </right>
      <top style="hair">
        <color theme="1"/>
      </top>
      <bottom style="thin">
        <color indexed="64"/>
      </bottom>
      <diagonal/>
    </border>
    <border>
      <left style="thin">
        <color indexed="64"/>
      </left>
      <right style="hair">
        <color theme="1"/>
      </right>
      <top style="thin">
        <color indexed="64"/>
      </top>
      <bottom style="hair">
        <color indexed="64"/>
      </bottom>
      <diagonal/>
    </border>
    <border>
      <left style="hair">
        <color theme="1"/>
      </left>
      <right style="hair">
        <color theme="1"/>
      </right>
      <top style="thin">
        <color indexed="64"/>
      </top>
      <bottom style="hair">
        <color indexed="64"/>
      </bottom>
      <diagonal/>
    </border>
    <border>
      <left style="hair">
        <color theme="1"/>
      </left>
      <right/>
      <top style="thin">
        <color indexed="64"/>
      </top>
      <bottom style="hair">
        <color indexed="64"/>
      </bottom>
      <diagonal/>
    </border>
    <border>
      <left/>
      <right style="hair">
        <color theme="1"/>
      </right>
      <top style="thin">
        <color indexed="64"/>
      </top>
      <bottom style="hair">
        <color indexed="64"/>
      </bottom>
      <diagonal/>
    </border>
    <border>
      <left style="hair">
        <color theme="1"/>
      </left>
      <right style="thin">
        <color indexed="64"/>
      </right>
      <top style="thin">
        <color indexed="64"/>
      </top>
      <bottom style="hair">
        <color indexed="64"/>
      </bottom>
      <diagonal/>
    </border>
    <border>
      <left style="thin">
        <color indexed="64"/>
      </left>
      <right style="hair">
        <color theme="1"/>
      </right>
      <top style="hair">
        <color indexed="64"/>
      </top>
      <bottom style="hair">
        <color indexed="64"/>
      </bottom>
      <diagonal/>
    </border>
    <border>
      <left style="hair">
        <color theme="1"/>
      </left>
      <right style="hair">
        <color theme="1"/>
      </right>
      <top style="hair">
        <color indexed="64"/>
      </top>
      <bottom style="hair">
        <color indexed="64"/>
      </bottom>
      <diagonal/>
    </border>
    <border>
      <left style="hair">
        <color theme="1"/>
      </left>
      <right/>
      <top style="hair">
        <color indexed="64"/>
      </top>
      <bottom style="hair">
        <color indexed="64"/>
      </bottom>
      <diagonal/>
    </border>
    <border>
      <left/>
      <right/>
      <top style="hair">
        <color indexed="64"/>
      </top>
      <bottom style="hair">
        <color indexed="64"/>
      </bottom>
      <diagonal/>
    </border>
    <border>
      <left/>
      <right style="hair">
        <color theme="1"/>
      </right>
      <top style="hair">
        <color indexed="64"/>
      </top>
      <bottom style="hair">
        <color indexed="64"/>
      </bottom>
      <diagonal/>
    </border>
    <border>
      <left style="hair">
        <color theme="1"/>
      </left>
      <right style="thin">
        <color indexed="64"/>
      </right>
      <top style="hair">
        <color indexed="64"/>
      </top>
      <bottom style="hair">
        <color indexed="64"/>
      </bottom>
      <diagonal/>
    </border>
    <border>
      <left style="thin">
        <color indexed="64"/>
      </left>
      <right style="hair">
        <color theme="1"/>
      </right>
      <top style="hair">
        <color indexed="64"/>
      </top>
      <bottom style="thin">
        <color indexed="64"/>
      </bottom>
      <diagonal/>
    </border>
    <border>
      <left style="hair">
        <color theme="1"/>
      </left>
      <right style="hair">
        <color theme="1"/>
      </right>
      <top style="hair">
        <color indexed="64"/>
      </top>
      <bottom style="thin">
        <color indexed="64"/>
      </bottom>
      <diagonal/>
    </border>
    <border>
      <left style="hair">
        <color theme="1"/>
      </left>
      <right/>
      <top style="hair">
        <color indexed="64"/>
      </top>
      <bottom style="thin">
        <color indexed="64"/>
      </bottom>
      <diagonal/>
    </border>
    <border>
      <left/>
      <right/>
      <top style="hair">
        <color indexed="64"/>
      </top>
      <bottom style="thin">
        <color indexed="64"/>
      </bottom>
      <diagonal/>
    </border>
    <border>
      <left/>
      <right style="hair">
        <color theme="1"/>
      </right>
      <top style="hair">
        <color indexed="64"/>
      </top>
      <bottom style="thin">
        <color indexed="64"/>
      </bottom>
      <diagonal/>
    </border>
    <border>
      <left style="hair">
        <color theme="1"/>
      </left>
      <right style="thin">
        <color indexed="64"/>
      </right>
      <top style="hair">
        <color indexed="64"/>
      </top>
      <bottom style="thin">
        <color indexed="64"/>
      </bottom>
      <diagonal/>
    </border>
    <border>
      <left style="thin">
        <color indexed="64"/>
      </left>
      <right/>
      <top style="hair">
        <color theme="1"/>
      </top>
      <bottom style="hair">
        <color theme="1"/>
      </bottom>
      <diagonal/>
    </border>
    <border>
      <left/>
      <right style="thin">
        <color indexed="64"/>
      </right>
      <top style="hair">
        <color theme="1"/>
      </top>
      <bottom style="hair">
        <color theme="1"/>
      </bottom>
      <diagonal/>
    </border>
    <border>
      <left style="thin">
        <color indexed="64"/>
      </left>
      <right/>
      <top style="hair">
        <color theme="1"/>
      </top>
      <bottom style="thin">
        <color indexed="64"/>
      </bottom>
      <diagonal/>
    </border>
    <border>
      <left/>
      <right style="thin">
        <color indexed="64"/>
      </right>
      <top style="hair">
        <color theme="1"/>
      </top>
      <bottom style="thin">
        <color indexed="64"/>
      </bottom>
      <diagonal/>
    </border>
    <border>
      <left style="thin">
        <color indexed="64"/>
      </left>
      <right style="hair">
        <color theme="1"/>
      </right>
      <top/>
      <bottom style="hair">
        <color theme="1"/>
      </bottom>
      <diagonal/>
    </border>
    <border>
      <left style="hair">
        <color theme="1"/>
      </left>
      <right style="thin">
        <color indexed="64"/>
      </right>
      <top/>
      <bottom style="hair">
        <color theme="1"/>
      </bottom>
      <diagonal/>
    </border>
    <border>
      <left style="hair">
        <color theme="1"/>
      </left>
      <right/>
      <top/>
      <bottom style="thin">
        <color theme="1"/>
      </bottom>
      <diagonal/>
    </border>
    <border>
      <left/>
      <right style="hair">
        <color theme="1"/>
      </right>
      <top/>
      <bottom style="thin">
        <color theme="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theme="0"/>
      </right>
      <top style="hair">
        <color theme="1"/>
      </top>
      <bottom style="hair">
        <color theme="1"/>
      </bottom>
      <diagonal/>
    </border>
    <border>
      <left style="thin">
        <color theme="0"/>
      </left>
      <right/>
      <top style="hair">
        <color theme="1"/>
      </top>
      <bottom style="hair">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right style="thin">
        <color theme="8" tint="0.79998168889431442"/>
      </right>
      <top style="hair">
        <color theme="1"/>
      </top>
      <bottom style="hair">
        <color theme="1"/>
      </bottom>
      <diagonal/>
    </border>
    <border>
      <left style="thin">
        <color theme="8" tint="0.79998168889431442"/>
      </left>
      <right/>
      <top style="hair">
        <color theme="1"/>
      </top>
      <bottom style="hair">
        <color theme="1"/>
      </bottom>
      <diagonal/>
    </border>
    <border>
      <left style="thin">
        <color theme="1"/>
      </left>
      <right style="thin">
        <color theme="0"/>
      </right>
      <top style="hair">
        <color theme="1"/>
      </top>
      <bottom style="hair">
        <color theme="1"/>
      </bottom>
      <diagonal/>
    </border>
    <border>
      <left style="thin">
        <color theme="0"/>
      </left>
      <right style="thin">
        <color theme="0"/>
      </right>
      <top style="hair">
        <color theme="1"/>
      </top>
      <bottom style="hair">
        <color theme="1"/>
      </bottom>
      <diagonal/>
    </border>
    <border>
      <left style="thin">
        <color theme="0"/>
      </left>
      <right style="thin">
        <color theme="1"/>
      </right>
      <top style="hair">
        <color theme="1"/>
      </top>
      <bottom style="hair">
        <color theme="1"/>
      </bottom>
      <diagonal/>
    </border>
    <border>
      <left style="hair">
        <color theme="1"/>
      </left>
      <right style="hair">
        <color theme="1"/>
      </right>
      <top/>
      <bottom/>
      <diagonal/>
    </border>
    <border>
      <left style="hair">
        <color theme="1"/>
      </left>
      <right style="thin">
        <color indexed="64"/>
      </right>
      <top/>
      <bottom/>
      <diagonal/>
    </border>
    <border>
      <left style="hair">
        <color theme="1"/>
      </left>
      <right style="thin">
        <color indexed="64"/>
      </right>
      <top style="hair">
        <color theme="1"/>
      </top>
      <bottom/>
      <diagonal/>
    </border>
    <border>
      <left style="thin">
        <color theme="1"/>
      </left>
      <right style="hair">
        <color theme="1"/>
      </right>
      <top style="hair">
        <color theme="1"/>
      </top>
      <bottom style="hair">
        <color theme="1"/>
      </bottom>
      <diagonal/>
    </border>
    <border>
      <left style="thin">
        <color indexed="64"/>
      </left>
      <right style="hair">
        <color theme="1"/>
      </right>
      <top style="thin">
        <color indexed="64"/>
      </top>
      <bottom style="hair">
        <color theme="1"/>
      </bottom>
      <diagonal/>
    </border>
    <border>
      <left style="hair">
        <color theme="1"/>
      </left>
      <right style="hair">
        <color theme="1"/>
      </right>
      <top style="thin">
        <color indexed="64"/>
      </top>
      <bottom style="hair">
        <color theme="1"/>
      </bottom>
      <diagonal/>
    </border>
    <border>
      <left style="hair">
        <color theme="1"/>
      </left>
      <right style="thin">
        <color indexed="64"/>
      </right>
      <top style="thin">
        <color indexed="64"/>
      </top>
      <bottom style="hair">
        <color theme="1"/>
      </bottom>
      <diagonal/>
    </border>
    <border>
      <left/>
      <right/>
      <top style="hair">
        <color theme="1"/>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thin">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style="hair">
        <color indexed="64"/>
      </right>
      <top style="thin">
        <color indexed="64"/>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right style="hair">
        <color indexed="64"/>
      </right>
      <top style="hair">
        <color indexed="64"/>
      </top>
      <bottom style="hair">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style="hair">
        <color indexed="64"/>
      </right>
      <top style="hair">
        <color indexed="64"/>
      </top>
      <bottom/>
      <diagonal/>
    </border>
    <border>
      <left style="hair">
        <color indexed="64"/>
      </left>
      <right/>
      <top style="thin">
        <color indexed="64"/>
      </top>
      <bottom style="thin">
        <color indexed="64"/>
      </bottom>
      <diagonal/>
    </border>
    <border>
      <left style="thin">
        <color rgb="FF000000"/>
      </left>
      <right/>
      <top/>
      <bottom style="thin">
        <color rgb="FF000000"/>
      </bottom>
      <diagonal/>
    </border>
    <border>
      <left/>
      <right/>
      <top/>
      <bottom style="thin">
        <color rgb="FF000000"/>
      </bottom>
      <diagonal/>
    </border>
    <border>
      <left style="thin">
        <color rgb="FF000000"/>
      </left>
      <right style="hair">
        <color rgb="FF000000"/>
      </right>
      <top style="thin">
        <color rgb="FF5B9AD4"/>
      </top>
      <bottom style="thin">
        <color rgb="FF000000"/>
      </bottom>
      <diagonal/>
    </border>
    <border>
      <left style="hair">
        <color rgb="FF000000"/>
      </left>
      <right style="hair">
        <color rgb="FF000000"/>
      </right>
      <top style="thin">
        <color rgb="FF5B9AD4"/>
      </top>
      <bottom style="thin">
        <color rgb="FF000000"/>
      </bottom>
      <diagonal/>
    </border>
    <border>
      <left style="hair">
        <color rgb="FF000000"/>
      </left>
      <right style="thin">
        <color rgb="FF000000"/>
      </right>
      <top style="thin">
        <color rgb="FF5B9AD4"/>
      </top>
      <bottom style="thin">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right/>
      <top style="thin">
        <color rgb="FF000000"/>
      </top>
      <bottom/>
      <diagonal/>
    </border>
    <border>
      <left/>
      <right style="hair">
        <color rgb="FF000000"/>
      </right>
      <top style="thin">
        <color rgb="FF5B9AD4"/>
      </top>
      <bottom style="thin">
        <color rgb="FF000000"/>
      </bottom>
      <diagonal/>
    </border>
    <border>
      <left/>
      <right style="hair">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hair">
        <color indexed="64"/>
      </right>
      <top/>
      <bottom style="hair">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indexed="64"/>
      </right>
      <top style="thin">
        <color indexed="64"/>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s>
  <cellStyleXfs count="9">
    <xf numFmtId="0" fontId="0" fillId="0" borderId="0"/>
    <xf numFmtId="44" fontId="5" fillId="0" borderId="0" applyFon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0" fontId="15" fillId="0" borderId="0"/>
    <xf numFmtId="43" fontId="5"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171" fontId="5" fillId="0" borderId="0" applyFont="0" applyFill="0" applyBorder="0" applyAlignment="0" applyProtection="0"/>
  </cellStyleXfs>
  <cellXfs count="499">
    <xf numFmtId="0" fontId="0" fillId="0" borderId="0" xfId="0"/>
    <xf numFmtId="0" fontId="0" fillId="0" borderId="0" xfId="0" applyAlignment="1">
      <alignment vertical="center"/>
    </xf>
    <xf numFmtId="0" fontId="0" fillId="0" borderId="4" xfId="0" applyBorder="1" applyAlignment="1">
      <alignment horizontal="center" vertical="center"/>
    </xf>
    <xf numFmtId="0" fontId="0" fillId="0" borderId="22" xfId="0" applyBorder="1" applyAlignment="1">
      <alignment horizontal="center" vertical="center"/>
    </xf>
    <xf numFmtId="0" fontId="0" fillId="0" borderId="0" xfId="0" applyAlignment="1">
      <alignment horizontal="left" wrapText="1"/>
    </xf>
    <xf numFmtId="0" fontId="0" fillId="0" borderId="30" xfId="0" applyBorder="1" applyAlignment="1">
      <alignment horizontal="center" vertical="center"/>
    </xf>
    <xf numFmtId="0" fontId="0" fillId="0" borderId="28" xfId="0" applyBorder="1" applyAlignment="1">
      <alignment horizontal="center" vertical="center"/>
    </xf>
    <xf numFmtId="0" fontId="6" fillId="0" borderId="0" xfId="0" applyFont="1"/>
    <xf numFmtId="0" fontId="7" fillId="0" borderId="0" xfId="0" applyFont="1"/>
    <xf numFmtId="0" fontId="2" fillId="4" borderId="48" xfId="0" applyFont="1" applyFill="1" applyBorder="1" applyAlignment="1">
      <alignment horizontal="center" vertical="center"/>
    </xf>
    <xf numFmtId="0" fontId="2" fillId="4" borderId="49" xfId="0" applyFont="1" applyFill="1" applyBorder="1" applyAlignment="1">
      <alignment horizontal="center" vertical="center"/>
    </xf>
    <xf numFmtId="0" fontId="2" fillId="4" borderId="52" xfId="0" applyFont="1" applyFill="1" applyBorder="1" applyAlignment="1">
      <alignment horizontal="center" vertical="center"/>
    </xf>
    <xf numFmtId="0" fontId="0" fillId="0" borderId="34" xfId="0" applyBorder="1" applyAlignment="1">
      <alignment horizontal="center" vertical="center" wrapText="1"/>
    </xf>
    <xf numFmtId="0" fontId="0" fillId="0" borderId="10" xfId="0" applyBorder="1" applyAlignment="1">
      <alignment horizontal="center" vertical="center" wrapText="1"/>
    </xf>
    <xf numFmtId="0" fontId="0" fillId="0" borderId="3" xfId="0" applyBorder="1" applyAlignment="1">
      <alignment horizontal="center" vertical="center" wrapText="1"/>
    </xf>
    <xf numFmtId="0" fontId="10" fillId="0" borderId="0" xfId="0" applyFont="1"/>
    <xf numFmtId="0" fontId="12" fillId="0" borderId="0" xfId="0" applyFont="1"/>
    <xf numFmtId="14" fontId="0" fillId="0" borderId="53" xfId="0" applyNumberFormat="1" applyBorder="1" applyAlignment="1">
      <alignment horizontal="center" vertical="center"/>
    </xf>
    <xf numFmtId="0" fontId="0" fillId="0" borderId="54" xfId="0" applyBorder="1" applyAlignment="1">
      <alignment horizontal="center" vertical="center"/>
    </xf>
    <xf numFmtId="9" fontId="0" fillId="0" borderId="54" xfId="2" applyFont="1" applyFill="1" applyBorder="1" applyAlignment="1" applyProtection="1">
      <alignment horizontal="center" vertical="center"/>
    </xf>
    <xf numFmtId="164" fontId="0" fillId="0" borderId="54" xfId="1" applyNumberFormat="1" applyFont="1" applyFill="1" applyBorder="1" applyAlignment="1" applyProtection="1">
      <alignment horizontal="center" vertical="center"/>
    </xf>
    <xf numFmtId="1" fontId="0" fillId="0" borderId="54" xfId="0" applyNumberFormat="1" applyBorder="1" applyAlignment="1">
      <alignment horizontal="center" vertical="center"/>
    </xf>
    <xf numFmtId="14" fontId="0" fillId="0" borderId="58" xfId="0" applyNumberFormat="1" applyBorder="1" applyAlignment="1">
      <alignment horizontal="center" vertical="center"/>
    </xf>
    <xf numFmtId="0" fontId="14" fillId="0" borderId="0" xfId="0" applyFont="1" applyAlignment="1">
      <alignment horizontal="center"/>
    </xf>
    <xf numFmtId="14" fontId="14" fillId="0" borderId="0" xfId="0" applyNumberFormat="1" applyFont="1" applyAlignment="1">
      <alignment horizontal="center"/>
    </xf>
    <xf numFmtId="164" fontId="0" fillId="0" borderId="54" xfId="1" applyNumberFormat="1" applyFont="1" applyFill="1" applyBorder="1" applyAlignment="1">
      <alignment horizontal="center" vertical="center"/>
    </xf>
    <xf numFmtId="9" fontId="0" fillId="0" borderId="54" xfId="2" applyFont="1" applyFill="1" applyBorder="1" applyAlignment="1">
      <alignment horizontal="center" vertical="center"/>
    </xf>
    <xf numFmtId="164" fontId="0" fillId="0" borderId="60" xfId="1" applyNumberFormat="1" applyFont="1" applyFill="1" applyBorder="1" applyAlignment="1">
      <alignment horizontal="center" vertical="center"/>
    </xf>
    <xf numFmtId="14" fontId="0" fillId="0" borderId="59" xfId="0" applyNumberFormat="1" applyBorder="1" applyAlignment="1">
      <alignment horizontal="center" vertical="center"/>
    </xf>
    <xf numFmtId="0" fontId="0" fillId="0" borderId="60" xfId="0" applyBorder="1" applyAlignment="1">
      <alignment horizontal="center" vertical="center"/>
    </xf>
    <xf numFmtId="9" fontId="0" fillId="0" borderId="60" xfId="2" applyFont="1" applyFill="1" applyBorder="1" applyAlignment="1">
      <alignment horizontal="center" vertical="center"/>
    </xf>
    <xf numFmtId="14" fontId="0" fillId="0" borderId="64" xfId="0" applyNumberFormat="1" applyBorder="1" applyAlignment="1">
      <alignment horizontal="center" vertical="center"/>
    </xf>
    <xf numFmtId="0" fontId="0" fillId="4" borderId="98" xfId="0" applyFill="1" applyBorder="1" applyAlignment="1">
      <alignment horizontal="center" vertical="center" wrapText="1"/>
    </xf>
    <xf numFmtId="0" fontId="0" fillId="4" borderId="99" xfId="0" applyFill="1" applyBorder="1" applyAlignment="1">
      <alignment horizontal="center" vertical="center" wrapText="1"/>
    </xf>
    <xf numFmtId="0" fontId="0" fillId="4" borderId="100" xfId="0" applyFill="1" applyBorder="1" applyAlignment="1">
      <alignment horizontal="center" vertical="center" wrapText="1"/>
    </xf>
    <xf numFmtId="0" fontId="0" fillId="4" borderId="101" xfId="0" applyFill="1" applyBorder="1" applyAlignment="1">
      <alignment horizontal="center" vertical="center" wrapText="1"/>
    </xf>
    <xf numFmtId="0" fontId="0" fillId="4" borderId="102" xfId="0" applyFill="1" applyBorder="1" applyAlignment="1">
      <alignment horizontal="center" vertical="center" wrapText="1"/>
    </xf>
    <xf numFmtId="0" fontId="0" fillId="4" borderId="103" xfId="0" applyFill="1" applyBorder="1" applyAlignment="1">
      <alignment horizontal="center" vertical="center" wrapText="1"/>
    </xf>
    <xf numFmtId="0" fontId="0" fillId="4" borderId="104" xfId="0" applyFill="1" applyBorder="1" applyAlignment="1">
      <alignment horizontal="center" vertical="center"/>
    </xf>
    <xf numFmtId="0" fontId="0" fillId="4" borderId="105" xfId="0" applyFill="1" applyBorder="1" applyAlignment="1">
      <alignment horizontal="center" vertical="center" wrapText="1"/>
    </xf>
    <xf numFmtId="0" fontId="0" fillId="4" borderId="106" xfId="0" applyFill="1" applyBorder="1" applyAlignment="1">
      <alignment horizontal="center" vertical="center" wrapText="1"/>
    </xf>
    <xf numFmtId="0" fontId="0" fillId="6" borderId="110" xfId="0" applyFill="1" applyBorder="1" applyAlignment="1">
      <alignment horizontal="center" vertical="center" wrapText="1"/>
    </xf>
    <xf numFmtId="0" fontId="0" fillId="6" borderId="111" xfId="0" applyFill="1" applyBorder="1" applyAlignment="1">
      <alignment horizontal="center" vertical="center" wrapText="1"/>
    </xf>
    <xf numFmtId="0" fontId="0" fillId="6" borderId="112" xfId="0" applyFill="1" applyBorder="1" applyAlignment="1">
      <alignment horizontal="center" vertical="center" wrapText="1"/>
    </xf>
    <xf numFmtId="0" fontId="0" fillId="6" borderId="101" xfId="0" applyFill="1" applyBorder="1" applyAlignment="1">
      <alignment horizontal="center" vertical="center" wrapText="1"/>
    </xf>
    <xf numFmtId="0" fontId="0" fillId="6" borderId="102" xfId="0" applyFill="1" applyBorder="1" applyAlignment="1">
      <alignment horizontal="center" vertical="center" wrapText="1"/>
    </xf>
    <xf numFmtId="0" fontId="0" fillId="6" borderId="103" xfId="0" applyFill="1" applyBorder="1" applyAlignment="1">
      <alignment horizontal="center" vertical="center" wrapText="1"/>
    </xf>
    <xf numFmtId="0" fontId="0" fillId="6" borderId="104" xfId="0" applyFill="1" applyBorder="1" applyAlignment="1">
      <alignment horizontal="center" vertical="center" wrapText="1"/>
    </xf>
    <xf numFmtId="0" fontId="0" fillId="6" borderId="105" xfId="0" applyFill="1" applyBorder="1" applyAlignment="1">
      <alignment horizontal="center" vertical="center" wrapText="1"/>
    </xf>
    <xf numFmtId="0" fontId="0" fillId="6" borderId="106" xfId="0" applyFill="1" applyBorder="1" applyAlignment="1">
      <alignment horizontal="center" vertical="center" wrapText="1"/>
    </xf>
    <xf numFmtId="0" fontId="2" fillId="4" borderId="33" xfId="0" applyFont="1" applyFill="1" applyBorder="1" applyAlignment="1">
      <alignment horizontal="center"/>
    </xf>
    <xf numFmtId="0" fontId="2" fillId="6" borderId="33" xfId="0" applyFont="1" applyFill="1" applyBorder="1" applyAlignment="1">
      <alignment horizontal="center"/>
    </xf>
    <xf numFmtId="0" fontId="19" fillId="0" borderId="0" xfId="0" applyFont="1" applyAlignment="1">
      <alignment horizontal="left" vertical="center" wrapText="1"/>
    </xf>
    <xf numFmtId="0" fontId="20" fillId="0" borderId="100" xfId="0" applyFont="1" applyBorder="1" applyAlignment="1">
      <alignment horizontal="center" vertical="center" wrapText="1"/>
    </xf>
    <xf numFmtId="0" fontId="20" fillId="0" borderId="103" xfId="0" applyFont="1" applyBorder="1" applyAlignment="1">
      <alignment horizontal="center" vertical="center" wrapText="1"/>
    </xf>
    <xf numFmtId="0" fontId="20" fillId="0" borderId="106" xfId="0" applyFont="1" applyBorder="1" applyAlignment="1">
      <alignment horizontal="center" vertical="center" wrapText="1"/>
    </xf>
    <xf numFmtId="0" fontId="21" fillId="0" borderId="95" xfId="0" applyFont="1" applyBorder="1" applyAlignment="1">
      <alignment horizontal="center" vertical="center"/>
    </xf>
    <xf numFmtId="0" fontId="21" fillId="0" borderId="96" xfId="0" applyFont="1" applyBorder="1" applyAlignment="1">
      <alignment horizontal="center" vertical="center"/>
    </xf>
    <xf numFmtId="0" fontId="21" fillId="0" borderId="97" xfId="0" applyFont="1" applyBorder="1" applyAlignment="1">
      <alignment horizontal="center" vertical="center"/>
    </xf>
    <xf numFmtId="0" fontId="0" fillId="0" borderId="97" xfId="0" applyBorder="1" applyAlignment="1">
      <alignment horizontal="center"/>
    </xf>
    <xf numFmtId="0" fontId="18" fillId="0" borderId="96" xfId="0" applyFont="1" applyBorder="1" applyAlignment="1">
      <alignment horizontal="center"/>
    </xf>
    <xf numFmtId="0" fontId="0" fillId="0" borderId="110" xfId="0" applyBorder="1" applyAlignment="1">
      <alignment horizontal="center"/>
    </xf>
    <xf numFmtId="0" fontId="0" fillId="0" borderId="101" xfId="0" applyBorder="1" applyAlignment="1">
      <alignment horizontal="center"/>
    </xf>
    <xf numFmtId="0" fontId="0" fillId="0" borderId="113" xfId="0" applyBorder="1" applyAlignment="1">
      <alignment horizontal="center"/>
    </xf>
    <xf numFmtId="14" fontId="0" fillId="0" borderId="96" xfId="0" applyNumberFormat="1" applyBorder="1" applyAlignment="1">
      <alignment horizontal="center"/>
    </xf>
    <xf numFmtId="0" fontId="0" fillId="0" borderId="104" xfId="0" applyBorder="1" applyAlignment="1">
      <alignment horizontal="center" vertical="center"/>
    </xf>
    <xf numFmtId="0" fontId="0" fillId="0" borderId="101" xfId="0" applyBorder="1" applyAlignment="1">
      <alignment horizontal="center" vertical="center"/>
    </xf>
    <xf numFmtId="0" fontId="0" fillId="0" borderId="98" xfId="0" applyBorder="1" applyAlignment="1">
      <alignment horizontal="center" vertical="center"/>
    </xf>
    <xf numFmtId="0" fontId="2" fillId="4" borderId="95" xfId="0" applyFont="1" applyFill="1" applyBorder="1" applyAlignment="1">
      <alignment horizontal="center" vertical="center"/>
    </xf>
    <xf numFmtId="0" fontId="0" fillId="0" borderId="102" xfId="0" applyBorder="1" applyAlignment="1">
      <alignment horizontal="center"/>
    </xf>
    <xf numFmtId="0" fontId="0" fillId="0" borderId="103" xfId="0" applyBorder="1" applyAlignment="1">
      <alignment horizontal="center"/>
    </xf>
    <xf numFmtId="0" fontId="0" fillId="0" borderId="105" xfId="0" applyBorder="1" applyAlignment="1">
      <alignment horizontal="center"/>
    </xf>
    <xf numFmtId="0" fontId="0" fillId="0" borderId="99" xfId="0" applyBorder="1" applyAlignment="1">
      <alignment horizontal="center"/>
    </xf>
    <xf numFmtId="16" fontId="0" fillId="0" borderId="0" xfId="0" quotePrefix="1" applyNumberFormat="1"/>
    <xf numFmtId="0" fontId="0" fillId="0" borderId="0" xfId="0" quotePrefix="1"/>
    <xf numFmtId="0" fontId="30" fillId="0" borderId="0" xfId="0" applyFont="1" applyAlignment="1">
      <alignment horizontal="center"/>
    </xf>
    <xf numFmtId="0" fontId="0" fillId="0" borderId="33" xfId="0" applyBorder="1" applyAlignment="1">
      <alignment horizontal="center"/>
    </xf>
    <xf numFmtId="0" fontId="0" fillId="0" borderId="0" xfId="0" applyAlignment="1">
      <alignment horizontal="center"/>
    </xf>
    <xf numFmtId="9" fontId="2" fillId="5" borderId="33" xfId="0" applyNumberFormat="1" applyFont="1" applyFill="1" applyBorder="1" applyAlignment="1">
      <alignment horizontal="center"/>
    </xf>
    <xf numFmtId="0" fontId="0" fillId="0" borderId="104" xfId="0" applyBorder="1" applyAlignment="1">
      <alignment horizontal="center"/>
    </xf>
    <xf numFmtId="0" fontId="0" fillId="0" borderId="106" xfId="0" applyBorder="1" applyAlignment="1">
      <alignment horizontal="center"/>
    </xf>
    <xf numFmtId="0" fontId="0" fillId="0" borderId="98" xfId="0" applyBorder="1" applyAlignment="1">
      <alignment horizontal="center"/>
    </xf>
    <xf numFmtId="0" fontId="0" fillId="0" borderId="100" xfId="0" applyBorder="1" applyAlignment="1">
      <alignment horizontal="center"/>
    </xf>
    <xf numFmtId="0" fontId="2" fillId="0" borderId="95" xfId="0" applyFont="1" applyBorder="1" applyAlignment="1">
      <alignment horizontal="center"/>
    </xf>
    <xf numFmtId="0" fontId="2" fillId="0" borderId="97" xfId="0" applyFont="1" applyBorder="1" applyAlignment="1">
      <alignment horizontal="center"/>
    </xf>
    <xf numFmtId="0" fontId="2" fillId="4" borderId="95" xfId="0" applyFont="1" applyFill="1" applyBorder="1" applyAlignment="1">
      <alignment horizontal="center"/>
    </xf>
    <xf numFmtId="0" fontId="2" fillId="4" borderId="96" xfId="0" applyFont="1" applyFill="1" applyBorder="1" applyAlignment="1">
      <alignment horizontal="center"/>
    </xf>
    <xf numFmtId="0" fontId="2" fillId="4" borderId="97" xfId="0" applyFont="1" applyFill="1" applyBorder="1" applyAlignment="1">
      <alignment horizontal="center"/>
    </xf>
    <xf numFmtId="0" fontId="20" fillId="0" borderId="0" xfId="0" applyFont="1" applyAlignment="1">
      <alignment horizontal="center" vertical="center" wrapText="1"/>
    </xf>
    <xf numFmtId="0" fontId="21" fillId="4" borderId="95" xfId="0" applyFont="1" applyFill="1" applyBorder="1" applyAlignment="1">
      <alignment horizontal="center" vertical="center" wrapText="1"/>
    </xf>
    <xf numFmtId="0" fontId="21" fillId="4" borderId="125" xfId="0" applyFont="1" applyFill="1" applyBorder="1" applyAlignment="1">
      <alignment horizontal="center" vertical="center" wrapText="1"/>
    </xf>
    <xf numFmtId="0" fontId="21" fillId="4" borderId="96" xfId="0" applyFont="1" applyFill="1" applyBorder="1" applyAlignment="1">
      <alignment horizontal="center" vertical="center" wrapText="1"/>
    </xf>
    <xf numFmtId="0" fontId="21" fillId="4" borderId="97" xfId="0" applyFont="1" applyFill="1" applyBorder="1" applyAlignment="1">
      <alignment horizontal="center" vertical="center" wrapText="1"/>
    </xf>
    <xf numFmtId="0" fontId="0" fillId="5" borderId="0" xfId="0" applyFill="1" applyAlignment="1">
      <alignment horizontal="center"/>
    </xf>
    <xf numFmtId="0" fontId="30" fillId="0" borderId="0" xfId="0" applyFont="1"/>
    <xf numFmtId="3" fontId="0" fillId="0" borderId="0" xfId="0" applyNumberFormat="1" applyAlignment="1">
      <alignment horizontal="center"/>
    </xf>
    <xf numFmtId="0" fontId="0" fillId="0" borderId="23" xfId="0" applyBorder="1" applyAlignment="1">
      <alignment horizontal="center" vertical="center" wrapText="1"/>
    </xf>
    <xf numFmtId="0" fontId="0" fillId="0" borderId="19" xfId="0" applyBorder="1" applyAlignment="1">
      <alignment horizontal="center" vertical="center" wrapText="1"/>
    </xf>
    <xf numFmtId="0" fontId="0" fillId="0" borderId="12" xfId="0" applyBorder="1" applyAlignment="1">
      <alignment horizontal="center" vertical="center" wrapText="1"/>
    </xf>
    <xf numFmtId="0" fontId="0" fillId="0" borderId="24" xfId="0" applyBorder="1" applyAlignment="1">
      <alignment horizontal="center" vertical="center" wrapText="1"/>
    </xf>
    <xf numFmtId="0" fontId="0" fillId="0" borderId="21" xfId="0" applyBorder="1" applyAlignment="1">
      <alignment horizontal="center" vertical="center" wrapText="1"/>
    </xf>
    <xf numFmtId="0" fontId="0" fillId="0" borderId="25" xfId="0" applyBorder="1" applyAlignment="1">
      <alignment horizontal="center" vertical="center" wrapText="1"/>
    </xf>
    <xf numFmtId="0" fontId="0" fillId="0" borderId="5" xfId="0" applyBorder="1" applyAlignment="1">
      <alignment horizontal="center" vertical="center" wrapText="1"/>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0" fillId="0" borderId="90" xfId="0" applyBorder="1" applyAlignment="1">
      <alignment vertical="center" wrapText="1"/>
    </xf>
    <xf numFmtId="0" fontId="0" fillId="0" borderId="10" xfId="0" applyBorder="1" applyAlignment="1">
      <alignment vertical="center" wrapText="1"/>
    </xf>
    <xf numFmtId="0" fontId="2" fillId="4" borderId="10" xfId="0" applyFont="1" applyFill="1" applyBorder="1" applyAlignment="1">
      <alignment horizontal="center" vertical="center" wrapText="1"/>
    </xf>
    <xf numFmtId="0" fontId="2" fillId="4" borderId="90" xfId="0" applyFont="1" applyFill="1" applyBorder="1" applyAlignment="1">
      <alignment horizontal="center" vertical="center" wrapText="1"/>
    </xf>
    <xf numFmtId="0" fontId="13" fillId="0" borderId="10" xfId="0" applyFont="1" applyBorder="1" applyAlignment="1">
      <alignment horizontal="left" vertical="center" wrapText="1" indent="1"/>
    </xf>
    <xf numFmtId="0" fontId="2" fillId="4" borderId="15"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87" xfId="0" applyFont="1" applyFill="1" applyBorder="1" applyAlignment="1">
      <alignment horizontal="center" vertical="center" wrapText="1"/>
    </xf>
    <xf numFmtId="0" fontId="2" fillId="4" borderId="34" xfId="0" applyFont="1" applyFill="1" applyBorder="1" applyAlignment="1">
      <alignment horizontal="center" vertical="center" wrapText="1"/>
    </xf>
    <xf numFmtId="0" fontId="2" fillId="4" borderId="88" xfId="0" applyFont="1" applyFill="1" applyBorder="1" applyAlignment="1">
      <alignment horizontal="center" vertical="center"/>
    </xf>
    <xf numFmtId="0" fontId="2" fillId="4" borderId="70"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87" xfId="0" applyFont="1" applyFill="1" applyBorder="1" applyAlignment="1">
      <alignment horizontal="center" vertical="center"/>
    </xf>
    <xf numFmtId="0" fontId="2" fillId="4" borderId="34" xfId="0" applyFont="1" applyFill="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1" fillId="2" borderId="79" xfId="0" applyFont="1" applyFill="1" applyBorder="1" applyAlignment="1">
      <alignment horizontal="center" vertical="center"/>
    </xf>
    <xf numFmtId="0" fontId="1" fillId="2" borderId="80" xfId="0" applyFont="1" applyFill="1" applyBorder="1" applyAlignment="1">
      <alignment horizontal="center" vertical="center"/>
    </xf>
    <xf numFmtId="0" fontId="1" fillId="2" borderId="81" xfId="0" applyFont="1" applyFill="1" applyBorder="1" applyAlignment="1">
      <alignment horizontal="center" vertical="center"/>
    </xf>
    <xf numFmtId="0" fontId="1" fillId="3" borderId="18"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82" xfId="0" applyFont="1" applyFill="1" applyBorder="1" applyAlignment="1">
      <alignment horizontal="center" vertical="center"/>
    </xf>
    <xf numFmtId="0" fontId="1" fillId="3" borderId="83" xfId="0" applyFont="1" applyFill="1" applyBorder="1" applyAlignment="1">
      <alignment horizontal="center" vertical="center"/>
    </xf>
    <xf numFmtId="0" fontId="1" fillId="3" borderId="32" xfId="0" applyFont="1" applyFill="1" applyBorder="1" applyAlignment="1">
      <alignment horizontal="center" vertical="center"/>
    </xf>
    <xf numFmtId="0" fontId="0" fillId="0" borderId="8" xfId="0" applyBorder="1" applyAlignment="1">
      <alignment horizontal="center" vertical="center" wrapText="1"/>
    </xf>
    <xf numFmtId="0" fontId="0" fillId="0" borderId="0" xfId="0" applyAlignment="1">
      <alignment horizontal="center" vertical="center" wrapText="1"/>
    </xf>
    <xf numFmtId="0" fontId="0" fillId="0" borderId="14" xfId="0" applyBorder="1" applyAlignment="1">
      <alignment horizontal="center" vertical="center" wrapText="1"/>
    </xf>
    <xf numFmtId="14" fontId="0" fillId="0" borderId="31" xfId="0" applyNumberFormat="1" applyBorder="1" applyAlignment="1">
      <alignment horizontal="center" vertical="center"/>
    </xf>
    <xf numFmtId="0" fontId="0" fillId="0" borderId="14" xfId="0" applyBorder="1" applyAlignment="1">
      <alignment horizontal="center" vertical="center"/>
    </xf>
    <xf numFmtId="0" fontId="0" fillId="0" borderId="31" xfId="0" applyBorder="1" applyAlignment="1">
      <alignment horizontal="center" vertical="center"/>
    </xf>
    <xf numFmtId="0" fontId="0" fillId="0" borderId="0" xfId="0" applyAlignment="1">
      <alignment horizontal="center" vertical="center"/>
    </xf>
    <xf numFmtId="0" fontId="0" fillId="0" borderId="9" xfId="0" applyBorder="1" applyAlignment="1">
      <alignment horizontal="center" vertical="center"/>
    </xf>
    <xf numFmtId="0" fontId="1" fillId="3" borderId="84" xfId="0" applyFont="1" applyFill="1" applyBorder="1" applyAlignment="1">
      <alignment horizontal="center" vertical="center"/>
    </xf>
    <xf numFmtId="0" fontId="1" fillId="3" borderId="85" xfId="0" applyFont="1" applyFill="1" applyBorder="1" applyAlignment="1">
      <alignment horizontal="center" vertical="center"/>
    </xf>
    <xf numFmtId="0" fontId="1" fillId="3" borderId="86" xfId="0" applyFont="1" applyFill="1" applyBorder="1" applyAlignment="1">
      <alignment horizontal="center" vertical="center"/>
    </xf>
    <xf numFmtId="0" fontId="0" fillId="0" borderId="16" xfId="0" applyBorder="1" applyAlignment="1">
      <alignment horizontal="center" vertical="center" wrapText="1"/>
    </xf>
    <xf numFmtId="0" fontId="0" fillId="0" borderId="4" xfId="0" applyBorder="1" applyAlignment="1">
      <alignment horizontal="center" vertical="center" wrapText="1"/>
    </xf>
    <xf numFmtId="0" fontId="1" fillId="3" borderId="23" xfId="0" applyFont="1" applyFill="1" applyBorder="1" applyAlignment="1">
      <alignment horizontal="center" vertical="center"/>
    </xf>
    <xf numFmtId="0" fontId="1" fillId="3" borderId="77" xfId="0" applyFont="1" applyFill="1" applyBorder="1" applyAlignment="1">
      <alignment horizontal="center" vertical="center"/>
    </xf>
    <xf numFmtId="0" fontId="0" fillId="0" borderId="5" xfId="0" applyBorder="1" applyAlignment="1">
      <alignment horizontal="center" vertical="center"/>
    </xf>
    <xf numFmtId="0" fontId="0" fillId="0" borderId="17" xfId="0" applyBorder="1" applyAlignment="1">
      <alignment horizontal="center" vertical="center"/>
    </xf>
    <xf numFmtId="0" fontId="0" fillId="0" borderId="4" xfId="0" applyBorder="1" applyAlignment="1">
      <alignment horizontal="center" vertical="center"/>
    </xf>
    <xf numFmtId="0" fontId="1" fillId="3" borderId="78" xfId="0" applyFont="1" applyFill="1"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1" fillId="3" borderId="8" xfId="0" applyFont="1" applyFill="1" applyBorder="1" applyAlignment="1">
      <alignment horizontal="center" vertical="center"/>
    </xf>
    <xf numFmtId="0" fontId="1" fillId="3" borderId="0" xfId="0" applyFont="1" applyFill="1" applyAlignment="1">
      <alignment horizontal="center" vertical="center"/>
    </xf>
    <xf numFmtId="0" fontId="1" fillId="3" borderId="6" xfId="0" applyFont="1" applyFill="1" applyBorder="1" applyAlignment="1">
      <alignment horizontal="center" vertical="center"/>
    </xf>
    <xf numFmtId="0" fontId="1" fillId="3" borderId="9" xfId="0" applyFont="1" applyFill="1" applyBorder="1" applyAlignment="1">
      <alignment horizontal="center" vertical="center"/>
    </xf>
    <xf numFmtId="0" fontId="0" fillId="0" borderId="20" xfId="0" applyBorder="1" applyAlignment="1">
      <alignment horizontal="center" vertical="center" wrapText="1"/>
    </xf>
    <xf numFmtId="0" fontId="0" fillId="0" borderId="13" xfId="0" applyBorder="1" applyAlignment="1">
      <alignment horizontal="center" vertical="center" wrapText="1"/>
    </xf>
    <xf numFmtId="0" fontId="2" fillId="4" borderId="2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77" xfId="0" applyFont="1" applyFill="1" applyBorder="1" applyAlignment="1">
      <alignment horizontal="center" vertical="center"/>
    </xf>
    <xf numFmtId="0" fontId="2" fillId="4" borderId="78" xfId="0" applyFont="1" applyFill="1" applyBorder="1" applyAlignment="1">
      <alignment horizontal="center" vertical="center"/>
    </xf>
    <xf numFmtId="0" fontId="2" fillId="4" borderId="32" xfId="0" applyFont="1" applyFill="1" applyBorder="1" applyAlignment="1">
      <alignment horizontal="center" vertical="center"/>
    </xf>
    <xf numFmtId="0" fontId="0" fillId="0" borderId="31" xfId="0" applyBorder="1" applyAlignment="1">
      <alignment horizontal="center" vertical="center" wrapText="1"/>
    </xf>
    <xf numFmtId="0" fontId="0" fillId="0" borderId="9" xfId="0" applyBorder="1" applyAlignment="1">
      <alignment horizontal="center" vertical="center" wrapText="1"/>
    </xf>
    <xf numFmtId="0" fontId="1" fillId="3" borderId="12" xfId="0" applyFont="1" applyFill="1" applyBorder="1" applyAlignment="1">
      <alignment horizontal="center" vertical="center"/>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wrapText="1"/>
    </xf>
    <xf numFmtId="0" fontId="0" fillId="0" borderId="34" xfId="0" applyBorder="1" applyAlignment="1">
      <alignment horizontal="center" vertical="center" wrapText="1"/>
    </xf>
    <xf numFmtId="0" fontId="0" fillId="0" borderId="89" xfId="0" applyBorder="1" applyAlignment="1">
      <alignment horizontal="center" vertical="center"/>
    </xf>
    <xf numFmtId="0" fontId="0" fillId="0" borderId="70" xfId="0" applyBorder="1" applyAlignment="1">
      <alignment horizontal="center" vertical="center"/>
    </xf>
    <xf numFmtId="0" fontId="0" fillId="0" borderId="13" xfId="0" applyBorder="1" applyAlignment="1">
      <alignment horizontal="center" vertical="center"/>
    </xf>
    <xf numFmtId="0" fontId="0" fillId="0" borderId="3"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21" xfId="0" applyBorder="1" applyAlignment="1">
      <alignment horizontal="center" vertical="center"/>
    </xf>
    <xf numFmtId="0" fontId="0" fillId="0" borderId="25" xfId="0" applyBorder="1" applyAlignment="1">
      <alignment horizontal="center" vertical="center"/>
    </xf>
    <xf numFmtId="0" fontId="0" fillId="0" borderId="2" xfId="0" applyBorder="1" applyAlignment="1">
      <alignment horizontal="center" vertical="center" wrapText="1"/>
    </xf>
    <xf numFmtId="0" fontId="2" fillId="4" borderId="0" xfId="0" applyFont="1" applyFill="1" applyAlignment="1">
      <alignment horizontal="center" vertical="center"/>
    </xf>
    <xf numFmtId="0" fontId="2" fillId="4" borderId="7" xfId="0" applyFont="1" applyFill="1" applyBorder="1" applyAlignment="1">
      <alignment horizontal="center" vertical="center"/>
    </xf>
    <xf numFmtId="0" fontId="2" fillId="4" borderId="9" xfId="0" applyFont="1"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2" fillId="4" borderId="18" xfId="0" applyFont="1" applyFill="1" applyBorder="1" applyAlignment="1">
      <alignment horizontal="left" vertical="center"/>
    </xf>
    <xf numFmtId="0" fontId="2" fillId="4" borderId="19" xfId="0" applyFont="1" applyFill="1" applyBorder="1" applyAlignment="1">
      <alignment horizontal="left" vertical="center"/>
    </xf>
    <xf numFmtId="0" fontId="2" fillId="4" borderId="77" xfId="0" applyFont="1" applyFill="1" applyBorder="1" applyAlignment="1">
      <alignment horizontal="left" vertical="center"/>
    </xf>
    <xf numFmtId="0" fontId="0" fillId="0" borderId="16"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17" xfId="0" applyBorder="1" applyAlignment="1">
      <alignment vertical="center"/>
    </xf>
    <xf numFmtId="0" fontId="2" fillId="4" borderId="10"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12" xfId="0" applyFont="1" applyFill="1" applyBorder="1" applyAlignment="1">
      <alignment horizontal="left" vertical="center"/>
    </xf>
    <xf numFmtId="0" fontId="0" fillId="0" borderId="18" xfId="0" applyBorder="1" applyAlignment="1">
      <alignment vertical="center"/>
    </xf>
    <xf numFmtId="0" fontId="0" fillId="0" borderId="12" xfId="0" applyBorder="1" applyAlignment="1">
      <alignment vertical="center"/>
    </xf>
    <xf numFmtId="0" fontId="0" fillId="0" borderId="23"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0" borderId="13" xfId="0" applyBorder="1" applyAlignment="1">
      <alignment vertical="center"/>
    </xf>
    <xf numFmtId="0" fontId="0" fillId="0" borderId="24" xfId="0" applyBorder="1" applyAlignment="1">
      <alignment vertical="center"/>
    </xf>
    <xf numFmtId="0" fontId="0" fillId="0" borderId="21" xfId="0" applyBorder="1" applyAlignment="1">
      <alignment vertical="center"/>
    </xf>
    <xf numFmtId="0" fontId="0" fillId="0" borderId="26" xfId="0" applyBorder="1" applyAlignment="1">
      <alignment horizontal="center" vertical="center"/>
    </xf>
    <xf numFmtId="0" fontId="0" fillId="0" borderId="30" xfId="0" applyBorder="1" applyAlignment="1">
      <alignment horizontal="center" vertical="center"/>
    </xf>
    <xf numFmtId="0" fontId="2" fillId="0" borderId="31" xfId="0" applyFont="1" applyBorder="1" applyAlignment="1">
      <alignment horizontal="center" vertical="center"/>
    </xf>
    <xf numFmtId="0" fontId="2" fillId="0" borderId="14" xfId="0" applyFont="1" applyBorder="1" applyAlignment="1">
      <alignment horizontal="center" vertical="center"/>
    </xf>
    <xf numFmtId="0" fontId="2" fillId="0" borderId="71" xfId="0" applyFont="1" applyBorder="1" applyAlignment="1">
      <alignment horizontal="center" vertical="center"/>
    </xf>
    <xf numFmtId="0" fontId="2" fillId="0" borderId="72" xfId="0" applyFont="1" applyBorder="1" applyAlignment="1">
      <alignment horizontal="center" vertical="center"/>
    </xf>
    <xf numFmtId="0" fontId="0" fillId="0" borderId="29" xfId="0" applyBorder="1" applyAlignment="1">
      <alignment vertical="center"/>
    </xf>
    <xf numFmtId="0" fontId="0" fillId="0" borderId="30" xfId="0" applyBorder="1" applyAlignment="1">
      <alignment vertical="center"/>
    </xf>
    <xf numFmtId="0" fontId="0" fillId="0" borderId="26" xfId="0" applyBorder="1" applyAlignment="1">
      <alignment vertical="center"/>
    </xf>
    <xf numFmtId="0" fontId="0" fillId="0" borderId="27" xfId="0" applyBorder="1" applyAlignment="1">
      <alignment vertical="center"/>
    </xf>
    <xf numFmtId="0" fontId="0" fillId="0" borderId="33" xfId="0" applyBorder="1" applyAlignment="1">
      <alignment horizontal="left"/>
    </xf>
    <xf numFmtId="166" fontId="11" fillId="0" borderId="33" xfId="0" applyNumberFormat="1" applyFont="1" applyBorder="1" applyAlignment="1">
      <alignment horizontal="center" vertical="center"/>
    </xf>
    <xf numFmtId="166" fontId="11" fillId="0" borderId="95" xfId="0" applyNumberFormat="1" applyFont="1" applyBorder="1" applyAlignment="1">
      <alignment horizontal="center" vertical="center"/>
    </xf>
    <xf numFmtId="1" fontId="11" fillId="0" borderId="109" xfId="0" applyNumberFormat="1" applyFont="1" applyBorder="1" applyAlignment="1">
      <alignment horizontal="center" vertical="center"/>
    </xf>
    <xf numFmtId="1" fontId="11" fillId="0" borderId="33" xfId="0" applyNumberFormat="1" applyFont="1" applyBorder="1" applyAlignment="1">
      <alignment horizontal="center" vertical="center"/>
    </xf>
    <xf numFmtId="0" fontId="11" fillId="4" borderId="33" xfId="0" applyFont="1" applyFill="1" applyBorder="1" applyAlignment="1">
      <alignment horizontal="center" vertical="center"/>
    </xf>
    <xf numFmtId="0" fontId="0" fillId="0" borderId="131" xfId="0" applyBorder="1" applyAlignment="1">
      <alignment horizontal="center" vertical="center"/>
    </xf>
    <xf numFmtId="0" fontId="0" fillId="0" borderId="56" xfId="0" applyBorder="1" applyAlignment="1">
      <alignment horizontal="center" vertical="center"/>
    </xf>
    <xf numFmtId="0" fontId="0" fillId="0" borderId="129" xfId="0" applyBorder="1" applyAlignment="1">
      <alignment horizontal="center" vertical="center"/>
    </xf>
    <xf numFmtId="0" fontId="0" fillId="0" borderId="121" xfId="0" applyBorder="1" applyAlignment="1">
      <alignment horizontal="center" vertical="center"/>
    </xf>
    <xf numFmtId="0" fontId="0" fillId="0" borderId="62" xfId="0" applyBorder="1" applyAlignment="1">
      <alignment horizontal="center" vertical="center"/>
    </xf>
    <xf numFmtId="0" fontId="0" fillId="0" borderId="120" xfId="0" applyBorder="1" applyAlignment="1">
      <alignment horizontal="center" vertical="center"/>
    </xf>
    <xf numFmtId="0" fontId="2" fillId="4" borderId="137" xfId="0" applyFont="1" applyFill="1" applyBorder="1" applyAlignment="1">
      <alignment horizontal="center" vertical="center"/>
    </xf>
    <xf numFmtId="0" fontId="2" fillId="4" borderId="108" xfId="0" applyFont="1" applyFill="1" applyBorder="1" applyAlignment="1">
      <alignment horizontal="center" vertical="center"/>
    </xf>
    <xf numFmtId="0" fontId="2" fillId="4" borderId="125" xfId="0" applyFont="1" applyFill="1" applyBorder="1" applyAlignment="1">
      <alignment horizontal="center" vertical="center"/>
    </xf>
    <xf numFmtId="0" fontId="0" fillId="0" borderId="118" xfId="0" applyBorder="1" applyAlignment="1">
      <alignment horizontal="center" vertical="center"/>
    </xf>
    <xf numFmtId="0" fontId="0" fillId="0" borderId="116" xfId="0" applyBorder="1" applyAlignment="1">
      <alignment horizontal="center" vertical="center"/>
    </xf>
    <xf numFmtId="0" fontId="0" fillId="0" borderId="117" xfId="0" applyBorder="1" applyAlignment="1">
      <alignment horizontal="center" vertical="center"/>
    </xf>
    <xf numFmtId="167" fontId="0" fillId="0" borderId="105" xfId="0" applyNumberFormat="1" applyBorder="1" applyAlignment="1">
      <alignment horizontal="center" vertical="center"/>
    </xf>
    <xf numFmtId="167" fontId="0" fillId="0" borderId="106" xfId="0" applyNumberFormat="1" applyBorder="1" applyAlignment="1">
      <alignment horizontal="center" vertical="center"/>
    </xf>
    <xf numFmtId="167" fontId="0" fillId="0" borderId="102" xfId="0" applyNumberFormat="1" applyBorder="1" applyAlignment="1">
      <alignment horizontal="center" vertical="center"/>
    </xf>
    <xf numFmtId="167" fontId="0" fillId="0" borderId="103" xfId="0" applyNumberFormat="1" applyBorder="1" applyAlignment="1">
      <alignment horizontal="center" vertical="center"/>
    </xf>
    <xf numFmtId="0" fontId="2" fillId="4" borderId="96" xfId="0" applyFont="1" applyFill="1" applyBorder="1" applyAlignment="1">
      <alignment horizontal="center" vertical="center" wrapText="1"/>
    </xf>
    <xf numFmtId="0" fontId="2" fillId="4" borderId="97" xfId="0" applyFont="1" applyFill="1" applyBorder="1" applyAlignment="1">
      <alignment horizontal="center" vertical="center" wrapText="1"/>
    </xf>
    <xf numFmtId="167" fontId="0" fillId="0" borderId="99" xfId="0" applyNumberFormat="1" applyBorder="1" applyAlignment="1">
      <alignment horizontal="center" vertical="center"/>
    </xf>
    <xf numFmtId="167" fontId="0" fillId="0" borderId="100" xfId="0" applyNumberFormat="1" applyBorder="1" applyAlignment="1">
      <alignment horizontal="center" vertical="center"/>
    </xf>
    <xf numFmtId="0" fontId="0" fillId="0" borderId="104" xfId="0" applyBorder="1" applyAlignment="1">
      <alignment horizontal="center" vertical="center"/>
    </xf>
    <xf numFmtId="0" fontId="0" fillId="0" borderId="105" xfId="0" applyBorder="1" applyAlignment="1">
      <alignment horizontal="center" vertical="center"/>
    </xf>
    <xf numFmtId="3" fontId="0" fillId="0" borderId="99" xfId="5" applyNumberFormat="1" applyFont="1" applyBorder="1" applyAlignment="1">
      <alignment horizontal="center" vertical="center"/>
    </xf>
    <xf numFmtId="3" fontId="0" fillId="0" borderId="102" xfId="5" applyNumberFormat="1" applyFont="1" applyBorder="1" applyAlignment="1">
      <alignment horizontal="center" vertical="center"/>
    </xf>
    <xf numFmtId="3" fontId="0" fillId="0" borderId="105" xfId="5" applyNumberFormat="1" applyFont="1" applyBorder="1" applyAlignment="1">
      <alignment horizontal="center" vertical="center"/>
    </xf>
    <xf numFmtId="0" fontId="0" fillId="0" borderId="101" xfId="0" applyBorder="1" applyAlignment="1">
      <alignment horizontal="center" vertical="center"/>
    </xf>
    <xf numFmtId="0" fontId="0" fillId="0" borderId="102" xfId="0" applyBorder="1" applyAlignment="1">
      <alignment horizontal="center" vertical="center"/>
    </xf>
    <xf numFmtId="0" fontId="2" fillId="4" borderId="95" xfId="0" applyFont="1" applyFill="1" applyBorder="1" applyAlignment="1">
      <alignment horizontal="center" vertical="center" wrapText="1"/>
    </xf>
    <xf numFmtId="0" fontId="0" fillId="0" borderId="98" xfId="0" applyBorder="1" applyAlignment="1">
      <alignment horizontal="center" vertical="center"/>
    </xf>
    <xf numFmtId="0" fontId="0" fillId="0" borderId="99" xfId="0" applyBorder="1" applyAlignment="1">
      <alignment horizontal="center" vertical="center"/>
    </xf>
    <xf numFmtId="0" fontId="2" fillId="4" borderId="96" xfId="0" applyFont="1" applyFill="1" applyBorder="1" applyAlignment="1">
      <alignment horizontal="center" vertical="center"/>
    </xf>
    <xf numFmtId="0" fontId="2" fillId="4" borderId="97" xfId="0" applyFont="1" applyFill="1" applyBorder="1" applyAlignment="1">
      <alignment horizontal="center" vertical="center"/>
    </xf>
    <xf numFmtId="0" fontId="0" fillId="0" borderId="100" xfId="0" applyBorder="1" applyAlignment="1">
      <alignment horizontal="center" vertical="center"/>
    </xf>
    <xf numFmtId="0" fontId="0" fillId="0" borderId="103" xfId="0" applyBorder="1" applyAlignment="1">
      <alignment horizontal="center" vertical="center"/>
    </xf>
    <xf numFmtId="0" fontId="0" fillId="0" borderId="106" xfId="0" applyBorder="1" applyAlignment="1">
      <alignment horizontal="center" vertical="center"/>
    </xf>
    <xf numFmtId="0" fontId="0" fillId="0" borderId="55" xfId="0" applyBorder="1" applyAlignment="1">
      <alignment horizontal="center" vertical="center"/>
    </xf>
    <xf numFmtId="0" fontId="0" fillId="0" borderId="57" xfId="0" applyBorder="1" applyAlignment="1">
      <alignment horizontal="center" vertical="center"/>
    </xf>
    <xf numFmtId="164" fontId="0" fillId="0" borderId="61" xfId="0" applyNumberFormat="1" applyBorder="1" applyAlignment="1">
      <alignment horizontal="center" vertical="center"/>
    </xf>
    <xf numFmtId="164" fontId="0" fillId="0" borderId="63" xfId="0" applyNumberFormat="1" applyBorder="1" applyAlignment="1">
      <alignment horizontal="center" vertical="center"/>
    </xf>
    <xf numFmtId="0" fontId="29" fillId="2" borderId="122" xfId="0" applyFont="1" applyFill="1" applyBorder="1" applyAlignment="1">
      <alignment horizontal="center" vertical="center"/>
    </xf>
    <xf numFmtId="0" fontId="29" fillId="2" borderId="0" xfId="0" applyFont="1" applyFill="1" applyAlignment="1">
      <alignment horizontal="center" vertical="center"/>
    </xf>
    <xf numFmtId="0" fontId="0" fillId="0" borderId="61" xfId="0" applyBorder="1" applyAlignment="1">
      <alignment horizontal="center" vertical="center"/>
    </xf>
    <xf numFmtId="0" fontId="0" fillId="0" borderId="63" xfId="0" applyBorder="1" applyAlignment="1">
      <alignment horizontal="center" vertical="center"/>
    </xf>
    <xf numFmtId="0" fontId="29" fillId="2" borderId="40" xfId="0" applyFont="1" applyFill="1" applyBorder="1" applyAlignment="1">
      <alignment horizontal="center" vertical="center"/>
    </xf>
    <xf numFmtId="0" fontId="29" fillId="2" borderId="41" xfId="0" applyFont="1" applyFill="1" applyBorder="1" applyAlignment="1">
      <alignment horizontal="center" vertical="center"/>
    </xf>
    <xf numFmtId="0" fontId="29" fillId="2" borderId="42" xfId="0" applyFont="1" applyFill="1" applyBorder="1" applyAlignment="1">
      <alignment horizontal="center" vertical="center"/>
    </xf>
    <xf numFmtId="0" fontId="2" fillId="4" borderId="49" xfId="0" applyFont="1" applyFill="1" applyBorder="1" applyAlignment="1">
      <alignment horizontal="center" vertical="center"/>
    </xf>
    <xf numFmtId="0" fontId="2" fillId="4" borderId="50" xfId="0" applyFont="1" applyFill="1" applyBorder="1" applyAlignment="1">
      <alignment horizontal="center" vertical="center"/>
    </xf>
    <xf numFmtId="0" fontId="2" fillId="4" borderId="51" xfId="0" applyFont="1" applyFill="1" applyBorder="1" applyAlignment="1">
      <alignment horizontal="center" vertical="center"/>
    </xf>
    <xf numFmtId="0" fontId="11" fillId="0" borderId="0" xfId="0" applyFont="1" applyAlignment="1">
      <alignment horizontal="center" vertical="center"/>
    </xf>
    <xf numFmtId="164" fontId="11" fillId="0" borderId="33" xfId="0" applyNumberFormat="1" applyFont="1" applyBorder="1" applyAlignment="1">
      <alignment horizontal="center" vertical="center"/>
    </xf>
    <xf numFmtId="1" fontId="11" fillId="0" borderId="73" xfId="0" applyNumberFormat="1" applyFont="1" applyBorder="1" applyAlignment="1">
      <alignment horizontal="center" vertical="center"/>
    </xf>
    <xf numFmtId="1" fontId="11" fillId="0" borderId="74" xfId="0" applyNumberFormat="1" applyFont="1" applyBorder="1" applyAlignment="1">
      <alignment horizontal="center" vertical="center"/>
    </xf>
    <xf numFmtId="1" fontId="11" fillId="0" borderId="75" xfId="0" applyNumberFormat="1" applyFont="1" applyBorder="1" applyAlignment="1">
      <alignment horizontal="center" vertical="center"/>
    </xf>
    <xf numFmtId="1" fontId="11" fillId="0" borderId="76" xfId="0" applyNumberFormat="1" applyFont="1" applyBorder="1" applyAlignment="1">
      <alignment horizontal="center" vertical="center"/>
    </xf>
    <xf numFmtId="164" fontId="0" fillId="0" borderId="55" xfId="0" applyNumberFormat="1" applyBorder="1" applyAlignment="1">
      <alignment horizontal="center" vertical="center"/>
    </xf>
    <xf numFmtId="164" fontId="0" fillId="0" borderId="57" xfId="0" applyNumberFormat="1" applyBorder="1" applyAlignment="1">
      <alignment horizontal="center" vertical="center"/>
    </xf>
    <xf numFmtId="164" fontId="11" fillId="0" borderId="73" xfId="0" applyNumberFormat="1" applyFont="1" applyBorder="1" applyAlignment="1">
      <alignment horizontal="center" vertical="center"/>
    </xf>
    <xf numFmtId="164" fontId="11" fillId="0" borderId="74" xfId="0" applyNumberFormat="1" applyFont="1" applyBorder="1" applyAlignment="1">
      <alignment horizontal="center" vertical="center"/>
    </xf>
    <xf numFmtId="164" fontId="11" fillId="0" borderId="75" xfId="0" applyNumberFormat="1" applyFont="1" applyBorder="1" applyAlignment="1">
      <alignment horizontal="center" vertical="center"/>
    </xf>
    <xf numFmtId="164" fontId="11" fillId="0" borderId="76" xfId="0" applyNumberFormat="1" applyFont="1" applyBorder="1" applyAlignment="1">
      <alignment horizontal="center" vertical="center"/>
    </xf>
    <xf numFmtId="14" fontId="0" fillId="5" borderId="23" xfId="0" applyNumberFormat="1" applyFill="1" applyBorder="1" applyAlignment="1">
      <alignment horizontal="center" vertical="center" wrapText="1"/>
    </xf>
    <xf numFmtId="0" fontId="0" fillId="5" borderId="12" xfId="0" applyFill="1" applyBorder="1" applyAlignment="1">
      <alignment horizontal="center" vertical="center" wrapText="1"/>
    </xf>
    <xf numFmtId="14" fontId="0" fillId="6" borderId="23" xfId="0" applyNumberFormat="1" applyFill="1" applyBorder="1" applyAlignment="1">
      <alignment horizontal="center" vertical="center" wrapText="1"/>
    </xf>
    <xf numFmtId="0" fontId="0" fillId="6" borderId="66"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12" xfId="0" applyFill="1" applyBorder="1" applyAlignment="1">
      <alignment horizontal="center" vertical="center" wrapText="1"/>
    </xf>
    <xf numFmtId="0" fontId="0" fillId="5" borderId="23" xfId="0" applyFill="1" applyBorder="1" applyAlignment="1">
      <alignment horizontal="center" vertical="center" wrapText="1"/>
    </xf>
    <xf numFmtId="0" fontId="9" fillId="6" borderId="33" xfId="0" applyFont="1" applyFill="1" applyBorder="1" applyAlignment="1">
      <alignment horizontal="center" vertical="center"/>
    </xf>
    <xf numFmtId="0" fontId="9" fillId="5" borderId="33" xfId="0" applyFont="1" applyFill="1" applyBorder="1" applyAlignment="1">
      <alignment horizontal="center" vertical="center"/>
    </xf>
    <xf numFmtId="0" fontId="9" fillId="7" borderId="33" xfId="0" applyFont="1" applyFill="1" applyBorder="1" applyAlignment="1">
      <alignment horizontal="center" vertical="center"/>
    </xf>
    <xf numFmtId="0" fontId="0" fillId="6" borderId="19" xfId="0" applyFill="1" applyBorder="1" applyAlignment="1">
      <alignment horizontal="center" vertical="center" wrapText="1"/>
    </xf>
    <xf numFmtId="0" fontId="0" fillId="6" borderId="65" xfId="0" applyFill="1" applyBorder="1" applyAlignment="1">
      <alignment horizontal="center" vertical="center" wrapText="1"/>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38" xfId="0" applyFont="1" applyFill="1" applyBorder="1" applyAlignment="1">
      <alignment horizontal="center" vertical="center"/>
    </xf>
    <xf numFmtId="0" fontId="4" fillId="4" borderId="91" xfId="0" applyFont="1" applyFill="1" applyBorder="1" applyAlignment="1">
      <alignment horizontal="center" vertical="center"/>
    </xf>
    <xf numFmtId="0" fontId="4" fillId="4" borderId="92" xfId="0" applyFont="1" applyFill="1" applyBorder="1" applyAlignment="1">
      <alignment horizontal="center" vertical="center"/>
    </xf>
    <xf numFmtId="0" fontId="4" fillId="4" borderId="92" xfId="0" applyFont="1" applyFill="1" applyBorder="1" applyAlignment="1">
      <alignment horizontal="center" vertical="center" wrapText="1"/>
    </xf>
    <xf numFmtId="0" fontId="4" fillId="4" borderId="43" xfId="0" applyFont="1" applyFill="1" applyBorder="1" applyAlignment="1">
      <alignment horizontal="center" vertical="center"/>
    </xf>
    <xf numFmtId="0" fontId="4" fillId="4" borderId="45" xfId="0" applyFont="1" applyFill="1" applyBorder="1" applyAlignment="1">
      <alignment horizontal="center" vertical="center"/>
    </xf>
    <xf numFmtId="0" fontId="4" fillId="4" borderId="44" xfId="0" applyFont="1" applyFill="1" applyBorder="1" applyAlignment="1">
      <alignment horizontal="center" vertical="center"/>
    </xf>
    <xf numFmtId="0" fontId="4" fillId="4" borderId="93" xfId="0" applyFont="1" applyFill="1" applyBorder="1" applyAlignment="1">
      <alignment horizontal="center" vertical="center"/>
    </xf>
    <xf numFmtId="0" fontId="0" fillId="7" borderId="46" xfId="0" applyFill="1" applyBorder="1" applyAlignment="1">
      <alignment horizontal="center" vertical="center" wrapText="1"/>
    </xf>
    <xf numFmtId="0" fontId="0" fillId="7" borderId="94" xfId="0" applyFill="1" applyBorder="1" applyAlignment="1">
      <alignment horizontal="center" vertical="center" wrapText="1"/>
    </xf>
    <xf numFmtId="0" fontId="0" fillId="7" borderId="47" xfId="0" applyFill="1" applyBorder="1" applyAlignment="1">
      <alignment horizontal="center" vertical="center" wrapText="1"/>
    </xf>
    <xf numFmtId="0" fontId="0" fillId="7" borderId="67" xfId="0" applyFill="1" applyBorder="1" applyAlignment="1">
      <alignment horizontal="center" vertical="center" wrapText="1"/>
    </xf>
    <xf numFmtId="0" fontId="0" fillId="5" borderId="65" xfId="0" applyFill="1" applyBorder="1" applyAlignment="1">
      <alignment horizontal="center" vertical="center" wrapText="1"/>
    </xf>
    <xf numFmtId="0" fontId="0" fillId="5" borderId="19" xfId="0" applyFill="1" applyBorder="1" applyAlignment="1">
      <alignment horizontal="center" vertical="center" wrapText="1"/>
    </xf>
    <xf numFmtId="14" fontId="0" fillId="7" borderId="46" xfId="0" applyNumberFormat="1" applyFill="1" applyBorder="1" applyAlignment="1">
      <alignment horizontal="center" vertical="center" wrapText="1"/>
    </xf>
    <xf numFmtId="0" fontId="0" fillId="7" borderId="68" xfId="0" applyFill="1" applyBorder="1" applyAlignment="1">
      <alignment horizontal="center" vertical="center" wrapText="1"/>
    </xf>
    <xf numFmtId="0" fontId="0" fillId="5" borderId="66" xfId="0" applyFill="1" applyBorder="1" applyAlignment="1">
      <alignment horizontal="center" vertical="center" wrapText="1"/>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23" xfId="0" applyBorder="1" applyAlignment="1">
      <alignment horizontal="center" vertical="center"/>
    </xf>
    <xf numFmtId="0" fontId="0" fillId="0" borderId="66" xfId="0" applyBorder="1" applyAlignment="1">
      <alignment horizontal="center" vertical="center"/>
    </xf>
    <xf numFmtId="0" fontId="0" fillId="0" borderId="68" xfId="0" applyBorder="1" applyAlignment="1">
      <alignment horizontal="center" vertical="center"/>
    </xf>
    <xf numFmtId="0" fontId="0" fillId="0" borderId="65" xfId="0" applyBorder="1" applyAlignment="1">
      <alignment horizontal="center" vertical="center" wrapText="1"/>
    </xf>
    <xf numFmtId="0" fontId="0" fillId="0" borderId="67" xfId="0" applyBorder="1" applyAlignment="1">
      <alignment horizontal="center" vertical="center" wrapText="1"/>
    </xf>
    <xf numFmtId="0" fontId="0" fillId="0" borderId="47" xfId="0" applyBorder="1" applyAlignment="1">
      <alignment horizontal="center" vertical="center" wrapText="1"/>
    </xf>
    <xf numFmtId="0" fontId="2" fillId="4" borderId="69" xfId="0" applyFont="1" applyFill="1" applyBorder="1" applyAlignment="1">
      <alignment horizontal="center" vertical="center" wrapText="1"/>
    </xf>
    <xf numFmtId="0" fontId="3" fillId="4" borderId="34" xfId="0" applyFont="1" applyFill="1" applyBorder="1" applyAlignment="1">
      <alignment horizontal="center" vertical="center"/>
    </xf>
    <xf numFmtId="0" fontId="3" fillId="4" borderId="70" xfId="0" applyFont="1" applyFill="1" applyBorder="1" applyAlignment="1">
      <alignment horizontal="center" vertical="center"/>
    </xf>
    <xf numFmtId="0" fontId="8" fillId="2" borderId="73" xfId="0" applyFont="1" applyFill="1" applyBorder="1" applyAlignment="1">
      <alignment horizontal="center" vertical="center"/>
    </xf>
    <xf numFmtId="0" fontId="8" fillId="2" borderId="124" xfId="0" applyFont="1" applyFill="1" applyBorder="1" applyAlignment="1">
      <alignment horizontal="center" vertical="center"/>
    </xf>
    <xf numFmtId="0" fontId="8" fillId="2" borderId="74" xfId="0" applyFont="1" applyFill="1" applyBorder="1" applyAlignment="1">
      <alignment horizontal="center" vertical="center"/>
    </xf>
    <xf numFmtId="0" fontId="21" fillId="4" borderId="137" xfId="0" applyFont="1" applyFill="1" applyBorder="1" applyAlignment="1">
      <alignment horizontal="center" vertical="center" wrapText="1"/>
    </xf>
    <xf numFmtId="0" fontId="21" fillId="4" borderId="125" xfId="0" applyFont="1" applyFill="1" applyBorder="1" applyAlignment="1">
      <alignment horizontal="center" vertical="center" wrapText="1"/>
    </xf>
    <xf numFmtId="0" fontId="32" fillId="9" borderId="138" xfId="0" applyFont="1" applyFill="1" applyBorder="1" applyAlignment="1">
      <alignment horizontal="center" vertical="top" wrapText="1"/>
    </xf>
    <xf numFmtId="0" fontId="32" fillId="9" borderId="139" xfId="0" applyFont="1" applyFill="1" applyBorder="1" applyAlignment="1">
      <alignment horizontal="center" vertical="top" wrapText="1"/>
    </xf>
    <xf numFmtId="0" fontId="31" fillId="4" borderId="140" xfId="0" applyFont="1" applyFill="1" applyBorder="1" applyAlignment="1">
      <alignment horizontal="center" vertical="center" wrapText="1"/>
    </xf>
    <xf numFmtId="0" fontId="31" fillId="4" borderId="141" xfId="0" applyFont="1" applyFill="1" applyBorder="1" applyAlignment="1">
      <alignment horizontal="center" vertical="center" wrapText="1"/>
    </xf>
    <xf numFmtId="0" fontId="31" fillId="0" borderId="141" xfId="0" applyFont="1" applyBorder="1" applyAlignment="1">
      <alignment horizontal="center" vertical="center" wrapText="1"/>
    </xf>
    <xf numFmtId="0" fontId="31" fillId="0" borderId="142" xfId="0" applyFont="1" applyBorder="1" applyAlignment="1">
      <alignment horizontal="center" vertical="center" wrapText="1"/>
    </xf>
    <xf numFmtId="0" fontId="31" fillId="4" borderId="147" xfId="0" applyFont="1" applyFill="1" applyBorder="1" applyAlignment="1">
      <alignment horizontal="center" vertical="center" wrapText="1"/>
    </xf>
    <xf numFmtId="0" fontId="31" fillId="4" borderId="143" xfId="0" applyFont="1" applyFill="1" applyBorder="1" applyAlignment="1">
      <alignment horizontal="center" vertical="center" wrapText="1"/>
    </xf>
    <xf numFmtId="0" fontId="31" fillId="4" borderId="144" xfId="0" applyFont="1" applyFill="1" applyBorder="1" applyAlignment="1">
      <alignment horizontal="center" vertical="center" wrapText="1"/>
    </xf>
    <xf numFmtId="0" fontId="31" fillId="0" borderId="144" xfId="0" applyFont="1" applyBorder="1" applyAlignment="1">
      <alignment horizontal="center" vertical="center" wrapText="1"/>
    </xf>
    <xf numFmtId="0" fontId="31" fillId="0" borderId="145" xfId="0" applyFont="1" applyBorder="1" applyAlignment="1">
      <alignment horizontal="center" vertical="center" wrapText="1"/>
    </xf>
    <xf numFmtId="0" fontId="31" fillId="4" borderId="148" xfId="0" applyFont="1" applyFill="1" applyBorder="1" applyAlignment="1">
      <alignment horizontal="center" vertical="center" wrapText="1"/>
    </xf>
    <xf numFmtId="0" fontId="25" fillId="8" borderId="0" xfId="0" applyFont="1" applyFill="1" applyAlignment="1">
      <alignment horizontal="center" vertical="top" wrapText="1"/>
    </xf>
    <xf numFmtId="14" fontId="31" fillId="0" borderId="144" xfId="0" applyNumberFormat="1" applyFont="1" applyBorder="1" applyAlignment="1">
      <alignment horizontal="center" vertical="center" wrapText="1"/>
    </xf>
    <xf numFmtId="0" fontId="24" fillId="0" borderId="122" xfId="0" applyFont="1" applyBorder="1" applyAlignment="1">
      <alignment horizontal="left" vertical="top"/>
    </xf>
    <xf numFmtId="0" fontId="24" fillId="0" borderId="0" xfId="0" applyFont="1" applyAlignment="1">
      <alignment horizontal="left" vertical="top"/>
    </xf>
    <xf numFmtId="0" fontId="24" fillId="0" borderId="123" xfId="0" applyFont="1" applyBorder="1" applyAlignment="1">
      <alignment horizontal="left" vertical="top"/>
    </xf>
    <xf numFmtId="0" fontId="24" fillId="0" borderId="75" xfId="0" applyFont="1" applyBorder="1" applyAlignment="1">
      <alignment horizontal="left" vertical="top"/>
    </xf>
    <xf numFmtId="0" fontId="24" fillId="0" borderId="39" xfId="0" applyFont="1" applyBorder="1" applyAlignment="1">
      <alignment horizontal="left" vertical="top"/>
    </xf>
    <xf numFmtId="0" fontId="24" fillId="0" borderId="76" xfId="0" applyFont="1" applyBorder="1" applyAlignment="1">
      <alignment horizontal="left" vertical="top"/>
    </xf>
    <xf numFmtId="0" fontId="18" fillId="4" borderId="107" xfId="0" applyFont="1" applyFill="1" applyBorder="1" applyAlignment="1">
      <alignment horizontal="center"/>
    </xf>
    <xf numFmtId="0" fontId="18" fillId="4" borderId="108" xfId="0" applyFont="1" applyFill="1" applyBorder="1" applyAlignment="1">
      <alignment horizontal="center"/>
    </xf>
    <xf numFmtId="0" fontId="18" fillId="4" borderId="109" xfId="0" applyFont="1" applyFill="1" applyBorder="1" applyAlignment="1">
      <alignment horizontal="center"/>
    </xf>
    <xf numFmtId="0" fontId="0" fillId="0" borderId="108" xfId="0" applyBorder="1" applyAlignment="1">
      <alignment horizontal="center"/>
    </xf>
    <xf numFmtId="0" fontId="0" fillId="0" borderId="131" xfId="0" applyBorder="1" applyAlignment="1">
      <alignment horizontal="center"/>
    </xf>
    <xf numFmtId="0" fontId="0" fillId="0" borderId="56" xfId="0" applyBorder="1" applyAlignment="1">
      <alignment horizontal="center"/>
    </xf>
    <xf numFmtId="0" fontId="0" fillId="0" borderId="132" xfId="0" applyBorder="1" applyAlignment="1">
      <alignment horizontal="center"/>
    </xf>
    <xf numFmtId="0" fontId="0" fillId="0" borderId="129" xfId="0" applyBorder="1" applyAlignment="1">
      <alignment horizontal="center"/>
    </xf>
    <xf numFmtId="0" fontId="0" fillId="0" borderId="102" xfId="0" applyBorder="1" applyAlignment="1">
      <alignment horizontal="center"/>
    </xf>
    <xf numFmtId="0" fontId="0" fillId="0" borderId="103" xfId="0" applyBorder="1" applyAlignment="1">
      <alignment horizontal="center"/>
    </xf>
    <xf numFmtId="0" fontId="22" fillId="0" borderId="73" xfId="0" applyFont="1" applyBorder="1" applyAlignment="1">
      <alignment horizontal="left" vertical="top"/>
    </xf>
    <xf numFmtId="0" fontId="22" fillId="0" borderId="124" xfId="0" applyFont="1" applyBorder="1" applyAlignment="1">
      <alignment horizontal="left" vertical="top"/>
    </xf>
    <xf numFmtId="0" fontId="22" fillId="0" borderId="74" xfId="0" applyFont="1" applyBorder="1" applyAlignment="1">
      <alignment horizontal="left" vertical="top"/>
    </xf>
    <xf numFmtId="0" fontId="22" fillId="0" borderId="75" xfId="0" applyFont="1" applyBorder="1" applyAlignment="1">
      <alignment horizontal="left" vertical="top"/>
    </xf>
    <xf numFmtId="0" fontId="22" fillId="0" borderId="39" xfId="0" applyFont="1" applyBorder="1" applyAlignment="1">
      <alignment horizontal="left" vertical="top"/>
    </xf>
    <xf numFmtId="0" fontId="22" fillId="0" borderId="76" xfId="0" applyFont="1" applyBorder="1" applyAlignment="1">
      <alignment horizontal="left" vertical="top"/>
    </xf>
    <xf numFmtId="0" fontId="0" fillId="0" borderId="133" xfId="0" applyBorder="1" applyAlignment="1">
      <alignment horizontal="center"/>
    </xf>
    <xf numFmtId="0" fontId="0" fillId="0" borderId="134" xfId="0" applyBorder="1" applyAlignment="1">
      <alignment horizontal="center"/>
    </xf>
    <xf numFmtId="0" fontId="0" fillId="0" borderId="135" xfId="0" applyBorder="1" applyAlignment="1">
      <alignment horizontal="center"/>
    </xf>
    <xf numFmtId="0" fontId="23" fillId="0" borderId="136" xfId="0" applyFont="1" applyBorder="1" applyAlignment="1">
      <alignment horizontal="center" vertical="center"/>
    </xf>
    <xf numFmtId="0" fontId="23" fillId="0" borderId="114" xfId="0" applyFont="1" applyBorder="1" applyAlignment="1">
      <alignment horizontal="center" vertical="center"/>
    </xf>
    <xf numFmtId="0" fontId="23" fillId="0" borderId="115" xfId="0" applyFont="1" applyBorder="1" applyAlignment="1">
      <alignment horizontal="center" vertical="center"/>
    </xf>
    <xf numFmtId="0" fontId="18" fillId="0" borderId="95" xfId="0" applyFont="1" applyBorder="1" applyAlignment="1">
      <alignment horizontal="center"/>
    </xf>
    <xf numFmtId="0" fontId="18" fillId="0" borderId="96" xfId="0" applyFont="1" applyBorder="1" applyAlignment="1">
      <alignment horizontal="center"/>
    </xf>
    <xf numFmtId="0" fontId="18" fillId="0" borderId="97" xfId="0" applyFont="1" applyBorder="1" applyAlignment="1">
      <alignment horizontal="center"/>
    </xf>
    <xf numFmtId="0" fontId="18" fillId="0" borderId="107" xfId="0" applyFont="1" applyBorder="1" applyAlignment="1">
      <alignment horizontal="center"/>
    </xf>
    <xf numFmtId="0" fontId="18" fillId="0" borderId="108" xfId="0" applyFont="1" applyBorder="1" applyAlignment="1">
      <alignment horizontal="center"/>
    </xf>
    <xf numFmtId="0" fontId="18" fillId="0" borderId="109" xfId="0" applyFont="1" applyBorder="1" applyAlignment="1">
      <alignment horizontal="center"/>
    </xf>
    <xf numFmtId="0" fontId="18" fillId="0" borderId="101" xfId="0" applyFont="1" applyBorder="1" applyAlignment="1">
      <alignment horizontal="center"/>
    </xf>
    <xf numFmtId="0" fontId="18" fillId="0" borderId="102" xfId="0" applyFont="1" applyBorder="1" applyAlignment="1">
      <alignment horizontal="center"/>
    </xf>
    <xf numFmtId="0" fontId="18" fillId="0" borderId="104" xfId="0" applyFont="1" applyBorder="1" applyAlignment="1">
      <alignment horizontal="center"/>
    </xf>
    <xf numFmtId="0" fontId="18" fillId="0" borderId="105" xfId="0" applyFont="1" applyBorder="1" applyAlignment="1">
      <alignment horizontal="center"/>
    </xf>
    <xf numFmtId="0" fontId="0" fillId="0" borderId="105" xfId="0" applyBorder="1" applyAlignment="1">
      <alignment horizontal="center"/>
    </xf>
    <xf numFmtId="0" fontId="0" fillId="0" borderId="121" xfId="0" applyBorder="1" applyAlignment="1">
      <alignment horizontal="center"/>
    </xf>
    <xf numFmtId="0" fontId="18" fillId="0" borderId="98" xfId="0" applyFont="1" applyBorder="1" applyAlignment="1">
      <alignment horizontal="center"/>
    </xf>
    <xf numFmtId="0" fontId="18" fillId="0" borderId="99" xfId="0" applyFont="1" applyBorder="1" applyAlignment="1">
      <alignment horizontal="center"/>
    </xf>
    <xf numFmtId="0" fontId="0" fillId="0" borderId="99" xfId="0" applyBorder="1" applyAlignment="1">
      <alignment horizontal="center"/>
    </xf>
    <xf numFmtId="0" fontId="0" fillId="0" borderId="130" xfId="0" applyBorder="1" applyAlignment="1">
      <alignment horizontal="center"/>
    </xf>
    <xf numFmtId="0" fontId="0" fillId="0" borderId="118" xfId="0" applyBorder="1" applyAlignment="1">
      <alignment horizontal="center"/>
    </xf>
    <xf numFmtId="0" fontId="0" fillId="0" borderId="116" xfId="0" applyBorder="1" applyAlignment="1">
      <alignment horizontal="center"/>
    </xf>
    <xf numFmtId="0" fontId="0" fillId="0" borderId="119" xfId="0" applyBorder="1" applyAlignment="1">
      <alignment horizontal="center"/>
    </xf>
    <xf numFmtId="0" fontId="0" fillId="0" borderId="117" xfId="0" applyBorder="1" applyAlignment="1">
      <alignment horizontal="center"/>
    </xf>
    <xf numFmtId="0" fontId="0" fillId="0" borderId="111" xfId="0" applyBorder="1" applyAlignment="1">
      <alignment horizontal="center"/>
    </xf>
    <xf numFmtId="0" fontId="0" fillId="0" borderId="112" xfId="0" applyBorder="1" applyAlignment="1">
      <alignment horizontal="center"/>
    </xf>
    <xf numFmtId="0" fontId="18" fillId="4" borderId="101" xfId="0" applyFont="1" applyFill="1" applyBorder="1" applyAlignment="1">
      <alignment horizontal="center" vertical="center" wrapText="1"/>
    </xf>
    <xf numFmtId="0" fontId="18" fillId="4" borderId="103" xfId="0" applyFont="1" applyFill="1" applyBorder="1" applyAlignment="1">
      <alignment horizontal="center" vertical="center" wrapText="1"/>
    </xf>
    <xf numFmtId="0" fontId="0" fillId="0" borderId="129" xfId="0" applyBorder="1" applyAlignment="1">
      <alignment horizontal="center" vertical="center" wrapText="1"/>
    </xf>
    <xf numFmtId="0" fontId="0" fillId="0" borderId="102" xfId="0" applyBorder="1" applyAlignment="1">
      <alignment horizontal="center" vertical="center" wrapText="1"/>
    </xf>
    <xf numFmtId="0" fontId="0" fillId="0" borderId="103" xfId="0" applyBorder="1" applyAlignment="1">
      <alignment horizontal="center" vertical="center" wrapText="1"/>
    </xf>
    <xf numFmtId="0" fontId="18" fillId="4" borderId="104" xfId="0" applyFont="1" applyFill="1" applyBorder="1" applyAlignment="1">
      <alignment horizontal="center" vertical="center" wrapText="1"/>
    </xf>
    <xf numFmtId="0" fontId="18" fillId="4" borderId="106" xfId="0" applyFont="1" applyFill="1" applyBorder="1" applyAlignment="1">
      <alignment horizontal="center" vertical="center" wrapText="1"/>
    </xf>
    <xf numFmtId="0" fontId="0" fillId="0" borderId="120" xfId="0" applyBorder="1" applyAlignment="1">
      <alignment horizontal="center" vertical="center" wrapText="1"/>
    </xf>
    <xf numFmtId="0" fontId="0" fillId="0" borderId="105" xfId="0" applyBorder="1" applyAlignment="1">
      <alignment horizontal="center" vertical="center" wrapText="1"/>
    </xf>
    <xf numFmtId="0" fontId="0" fillId="0" borderId="106" xfId="0" applyBorder="1" applyAlignment="1">
      <alignment horizontal="center" vertical="center" wrapText="1"/>
    </xf>
    <xf numFmtId="0" fontId="18" fillId="4" borderId="95" xfId="0" applyFont="1" applyFill="1" applyBorder="1" applyAlignment="1">
      <alignment horizontal="center"/>
    </xf>
    <xf numFmtId="0" fontId="18" fillId="4" borderId="96" xfId="0" applyFont="1" applyFill="1" applyBorder="1" applyAlignment="1">
      <alignment horizontal="center"/>
    </xf>
    <xf numFmtId="0" fontId="18" fillId="4" borderId="97" xfId="0" applyFont="1" applyFill="1" applyBorder="1" applyAlignment="1">
      <alignment horizontal="center"/>
    </xf>
    <xf numFmtId="0" fontId="18" fillId="4" borderId="110" xfId="0" applyFont="1" applyFill="1" applyBorder="1" applyAlignment="1">
      <alignment horizontal="center" vertical="center" wrapText="1"/>
    </xf>
    <xf numFmtId="0" fontId="18" fillId="4" borderId="112" xfId="0" applyFont="1" applyFill="1" applyBorder="1" applyAlignment="1">
      <alignment horizontal="center" vertical="center" wrapText="1"/>
    </xf>
    <xf numFmtId="0" fontId="0" fillId="0" borderId="117" xfId="0" applyBorder="1" applyAlignment="1">
      <alignment horizontal="center" vertical="center" wrapText="1"/>
    </xf>
    <xf numFmtId="0" fontId="0" fillId="0" borderId="111" xfId="0" applyBorder="1" applyAlignment="1">
      <alignment horizontal="center" vertical="center" wrapText="1"/>
    </xf>
    <xf numFmtId="0" fontId="0" fillId="0" borderId="112" xfId="0" applyBorder="1" applyAlignment="1">
      <alignment horizontal="center" vertical="center" wrapText="1"/>
    </xf>
    <xf numFmtId="0" fontId="17" fillId="2" borderId="95" xfId="0" applyFont="1" applyFill="1" applyBorder="1" applyAlignment="1">
      <alignment horizontal="center" vertical="center"/>
    </xf>
    <xf numFmtId="0" fontId="17" fillId="2" borderId="96" xfId="0" applyFont="1" applyFill="1" applyBorder="1" applyAlignment="1">
      <alignment horizontal="center" vertical="center"/>
    </xf>
    <xf numFmtId="0" fontId="17" fillId="2" borderId="97" xfId="0" applyFont="1" applyFill="1" applyBorder="1" applyAlignment="1">
      <alignment horizontal="center" vertical="center"/>
    </xf>
    <xf numFmtId="0" fontId="0" fillId="0" borderId="125" xfId="0" applyBorder="1" applyAlignment="1">
      <alignment horizontal="center"/>
    </xf>
    <xf numFmtId="0" fontId="0" fillId="0" borderId="96" xfId="0" applyBorder="1" applyAlignment="1">
      <alignment horizontal="center"/>
    </xf>
    <xf numFmtId="0" fontId="0" fillId="0" borderId="97" xfId="0" applyBorder="1" applyAlignment="1">
      <alignment horizontal="center"/>
    </xf>
    <xf numFmtId="0" fontId="18" fillId="4" borderId="125" xfId="0" applyFont="1" applyFill="1" applyBorder="1" applyAlignment="1">
      <alignment horizontal="center"/>
    </xf>
    <xf numFmtId="9" fontId="0" fillId="0" borderId="125" xfId="0" applyNumberFormat="1" applyBorder="1" applyAlignment="1">
      <alignment horizontal="center"/>
    </xf>
    <xf numFmtId="0" fontId="18" fillId="6" borderId="107" xfId="0" applyFont="1" applyFill="1" applyBorder="1" applyAlignment="1">
      <alignment horizontal="center"/>
    </xf>
    <xf numFmtId="0" fontId="18" fillId="6" borderId="109" xfId="0" applyFont="1" applyFill="1" applyBorder="1" applyAlignment="1">
      <alignment horizontal="center"/>
    </xf>
    <xf numFmtId="0" fontId="0" fillId="5" borderId="107" xfId="0" applyFill="1" applyBorder="1" applyAlignment="1">
      <alignment horizontal="center"/>
    </xf>
    <xf numFmtId="0" fontId="0" fillId="5" borderId="109" xfId="0" applyFill="1" applyBorder="1" applyAlignment="1">
      <alignment horizontal="center"/>
    </xf>
    <xf numFmtId="0" fontId="18" fillId="7" borderId="107" xfId="0" applyFont="1" applyFill="1" applyBorder="1" applyAlignment="1">
      <alignment horizontal="center"/>
    </xf>
    <xf numFmtId="0" fontId="18" fillId="7" borderId="109" xfId="0" applyFont="1" applyFill="1" applyBorder="1" applyAlignment="1">
      <alignment horizontal="center"/>
    </xf>
    <xf numFmtId="0" fontId="18" fillId="4" borderId="126" xfId="0" applyFont="1" applyFill="1" applyBorder="1" applyAlignment="1">
      <alignment horizontal="center" vertical="center"/>
    </xf>
    <xf numFmtId="0" fontId="18" fillId="4" borderId="127" xfId="0" applyFont="1" applyFill="1" applyBorder="1" applyAlignment="1">
      <alignment horizontal="center" vertical="center"/>
    </xf>
    <xf numFmtId="0" fontId="18" fillId="4" borderId="128" xfId="0" applyFont="1" applyFill="1" applyBorder="1" applyAlignment="1">
      <alignment horizontal="center" vertical="center"/>
    </xf>
    <xf numFmtId="0" fontId="20" fillId="0" borderId="152" xfId="0" applyFont="1" applyBorder="1" applyAlignment="1">
      <alignment horizontal="center" vertical="center" wrapText="1"/>
    </xf>
    <xf numFmtId="0" fontId="20" fillId="0" borderId="130" xfId="0" applyFont="1" applyBorder="1" applyAlignment="1">
      <alignment horizontal="center" vertical="center" wrapText="1"/>
    </xf>
    <xf numFmtId="0" fontId="20" fillId="0" borderId="98" xfId="0" applyFont="1" applyBorder="1" applyAlignment="1">
      <alignment horizontal="center" vertical="center" wrapText="1"/>
    </xf>
    <xf numFmtId="0" fontId="0" fillId="0" borderId="0" xfId="0"/>
    <xf numFmtId="0" fontId="20" fillId="0" borderId="99" xfId="0" applyFont="1" applyBorder="1" applyAlignment="1">
      <alignment horizontal="center" vertical="center" wrapText="1"/>
    </xf>
    <xf numFmtId="0" fontId="20" fillId="0" borderId="100" xfId="0" applyFont="1" applyBorder="1" applyAlignment="1">
      <alignment horizontal="center" vertical="center" wrapText="1"/>
    </xf>
    <xf numFmtId="0" fontId="20" fillId="0" borderId="102" xfId="0" applyFont="1" applyBorder="1" applyAlignment="1">
      <alignment horizontal="center" vertical="center" wrapText="1"/>
    </xf>
    <xf numFmtId="0" fontId="20" fillId="0" borderId="105" xfId="0" applyFont="1" applyBorder="1" applyAlignment="1">
      <alignment horizontal="center" vertical="center" wrapText="1"/>
    </xf>
    <xf numFmtId="0" fontId="21" fillId="4" borderId="125" xfId="0" applyFont="1" applyFill="1" applyBorder="1" applyAlignment="1">
      <alignment horizontal="center" vertical="center" wrapText="1"/>
    </xf>
    <xf numFmtId="0" fontId="21" fillId="4" borderId="96" xfId="0" applyFont="1" applyFill="1" applyBorder="1" applyAlignment="1">
      <alignment horizontal="center" vertical="center" wrapText="1"/>
    </xf>
    <xf numFmtId="0" fontId="21" fillId="4" borderId="137" xfId="0" applyFont="1" applyFill="1" applyBorder="1" applyAlignment="1">
      <alignment horizontal="center" vertical="center" wrapText="1"/>
    </xf>
    <xf numFmtId="0" fontId="20" fillId="0" borderId="131" xfId="0" applyFont="1" applyBorder="1" applyAlignment="1">
      <alignment horizontal="center" vertical="center" wrapText="1"/>
    </xf>
    <xf numFmtId="0" fontId="20" fillId="0" borderId="121" xfId="0" applyFont="1" applyBorder="1" applyAlignment="1">
      <alignment horizontal="center" vertical="center" wrapText="1"/>
    </xf>
    <xf numFmtId="0" fontId="20" fillId="0" borderId="151" xfId="0" applyFont="1" applyBorder="1" applyAlignment="1">
      <alignment horizontal="center" vertical="center" wrapText="1"/>
    </xf>
    <xf numFmtId="0" fontId="20" fillId="0" borderId="153" xfId="0" applyFont="1" applyBorder="1" applyAlignment="1">
      <alignment horizontal="center" vertical="center" wrapText="1"/>
    </xf>
    <xf numFmtId="0" fontId="20" fillId="0" borderId="99" xfId="0" applyFont="1" applyBorder="1" applyAlignment="1">
      <alignment horizontal="center" vertical="center" wrapText="1"/>
    </xf>
    <xf numFmtId="0" fontId="20" fillId="0" borderId="154" xfId="0" applyFont="1" applyBorder="1" applyAlignment="1">
      <alignment horizontal="center" vertical="center" wrapText="1"/>
    </xf>
    <xf numFmtId="0" fontId="20" fillId="0" borderId="155" xfId="0" applyFont="1" applyBorder="1" applyAlignment="1">
      <alignment horizontal="center" vertical="center" wrapText="1"/>
    </xf>
    <xf numFmtId="0" fontId="20" fillId="0" borderId="130" xfId="0" applyFont="1" applyBorder="1" applyAlignment="1">
      <alignment horizontal="center" vertical="center" wrapText="1"/>
    </xf>
    <xf numFmtId="14" fontId="20" fillId="0" borderId="99" xfId="0" applyNumberFormat="1" applyFont="1" applyBorder="1" applyAlignment="1">
      <alignment horizontal="center" vertical="center" wrapText="1"/>
    </xf>
    <xf numFmtId="14" fontId="20" fillId="0" borderId="153" xfId="0" applyNumberFormat="1" applyFont="1" applyBorder="1" applyAlignment="1">
      <alignment horizontal="center" vertical="center" wrapText="1"/>
    </xf>
    <xf numFmtId="0" fontId="20" fillId="0" borderId="133" xfId="0" applyFont="1" applyBorder="1" applyAlignment="1">
      <alignment horizontal="center" vertical="center" wrapText="1"/>
    </xf>
    <xf numFmtId="0" fontId="20" fillId="0" borderId="114" xfId="0" applyFont="1" applyBorder="1" applyAlignment="1">
      <alignment horizontal="center" vertical="center" wrapText="1"/>
    </xf>
    <xf numFmtId="0" fontId="20" fillId="0" borderId="115" xfId="0" applyFont="1" applyBorder="1" applyAlignment="1">
      <alignment horizontal="center" vertical="center" wrapText="1"/>
    </xf>
    <xf numFmtId="0" fontId="20" fillId="0" borderId="113" xfId="0" applyFont="1" applyBorder="1" applyAlignment="1">
      <alignment horizontal="center" vertical="center" wrapText="1"/>
    </xf>
    <xf numFmtId="0" fontId="20" fillId="0" borderId="114" xfId="0" applyFont="1" applyBorder="1" applyAlignment="1">
      <alignment horizontal="center" vertical="center" wrapText="1"/>
    </xf>
    <xf numFmtId="0" fontId="20" fillId="0" borderId="133" xfId="0" applyFont="1" applyBorder="1" applyAlignment="1">
      <alignment horizontal="center" vertical="center" wrapText="1"/>
    </xf>
    <xf numFmtId="0" fontId="20" fillId="0" borderId="136" xfId="0" applyFont="1" applyBorder="1" applyAlignment="1">
      <alignment horizontal="center" vertical="center" wrapText="1"/>
    </xf>
    <xf numFmtId="14" fontId="20" fillId="0" borderId="114" xfId="0" applyNumberFormat="1" applyFont="1" applyBorder="1" applyAlignment="1">
      <alignment horizontal="center" vertical="center" wrapText="1"/>
    </xf>
    <xf numFmtId="0" fontId="20" fillId="0" borderId="156" xfId="0" applyFont="1" applyBorder="1" applyAlignment="1">
      <alignment horizontal="center" vertical="center" wrapText="1"/>
    </xf>
    <xf numFmtId="0" fontId="20" fillId="0" borderId="157" xfId="0" applyFont="1" applyBorder="1" applyAlignment="1">
      <alignment horizontal="center" vertical="center" wrapText="1"/>
    </xf>
    <xf numFmtId="0" fontId="20" fillId="0" borderId="158" xfId="0" applyFont="1" applyBorder="1" applyAlignment="1">
      <alignment horizontal="center" vertical="center" wrapText="1"/>
    </xf>
    <xf numFmtId="0" fontId="20" fillId="0" borderId="159" xfId="0" applyFont="1" applyBorder="1" applyAlignment="1">
      <alignment horizontal="center" vertical="center" wrapText="1"/>
    </xf>
    <xf numFmtId="14" fontId="20" fillId="0" borderId="157" xfId="0" applyNumberFormat="1" applyFont="1" applyBorder="1" applyAlignment="1">
      <alignment horizontal="center" vertical="center" wrapText="1"/>
    </xf>
    <xf numFmtId="172" fontId="0" fillId="0" borderId="0" xfId="0" applyNumberFormat="1"/>
    <xf numFmtId="0" fontId="32" fillId="4" borderId="149" xfId="0" applyFont="1" applyFill="1" applyBorder="1" applyAlignment="1">
      <alignment horizontal="center" vertical="center" wrapText="1"/>
    </xf>
    <xf numFmtId="0" fontId="32" fillId="4" borderId="146" xfId="0" applyFont="1" applyFill="1" applyBorder="1" applyAlignment="1">
      <alignment horizontal="center" vertical="center" wrapText="1"/>
    </xf>
    <xf numFmtId="0" fontId="32" fillId="4" borderId="150" xfId="0" applyFont="1" applyFill="1" applyBorder="1" applyAlignment="1">
      <alignment horizontal="center" vertical="center" wrapText="1"/>
    </xf>
    <xf numFmtId="166" fontId="0" fillId="0" borderId="102" xfId="0" applyNumberFormat="1" applyBorder="1" applyAlignment="1">
      <alignment horizontal="center" vertical="center"/>
    </xf>
    <xf numFmtId="166" fontId="0" fillId="0" borderId="99" xfId="0" applyNumberFormat="1" applyBorder="1" applyAlignment="1">
      <alignment horizontal="center" vertical="center"/>
    </xf>
    <xf numFmtId="0" fontId="31" fillId="9" borderId="96" xfId="0" applyFont="1" applyFill="1" applyBorder="1" applyAlignment="1">
      <alignment horizontal="center" vertical="center" wrapText="1"/>
    </xf>
    <xf numFmtId="0" fontId="26" fillId="9" borderId="96" xfId="0" applyFont="1" applyFill="1" applyBorder="1" applyAlignment="1">
      <alignment horizontal="center" vertical="top" wrapText="1"/>
    </xf>
    <xf numFmtId="0" fontId="0" fillId="9" borderId="96" xfId="0" applyFill="1" applyBorder="1" applyAlignment="1">
      <alignment horizontal="center" vertical="top" wrapText="1"/>
    </xf>
    <xf numFmtId="0" fontId="31" fillId="9" borderId="95" xfId="0" applyFont="1" applyFill="1" applyBorder="1" applyAlignment="1">
      <alignment horizontal="center" vertical="center" wrapText="1"/>
    </xf>
    <xf numFmtId="0" fontId="32" fillId="4" borderId="95" xfId="0" applyFont="1" applyFill="1" applyBorder="1" applyAlignment="1">
      <alignment horizontal="center" vertical="center" wrapText="1"/>
    </xf>
    <xf numFmtId="0" fontId="32" fillId="4" borderId="96" xfId="0" applyFont="1" applyFill="1" applyBorder="1" applyAlignment="1">
      <alignment horizontal="center" vertical="center" wrapText="1"/>
    </xf>
    <xf numFmtId="166" fontId="32" fillId="4" borderId="96" xfId="0" applyNumberFormat="1" applyFont="1" applyFill="1" applyBorder="1" applyAlignment="1">
      <alignment horizontal="center" vertical="center" wrapText="1"/>
    </xf>
    <xf numFmtId="1" fontId="32" fillId="4" borderId="96" xfId="0" applyNumberFormat="1" applyFont="1" applyFill="1" applyBorder="1" applyAlignment="1">
      <alignment horizontal="center" vertical="center" wrapText="1"/>
    </xf>
    <xf numFmtId="165" fontId="32" fillId="4" borderId="96" xfId="0" applyNumberFormat="1" applyFont="1" applyFill="1" applyBorder="1" applyAlignment="1">
      <alignment horizontal="center" vertical="center" wrapText="1"/>
    </xf>
    <xf numFmtId="0" fontId="32" fillId="4" borderId="97" xfId="0" applyFont="1" applyFill="1" applyBorder="1" applyAlignment="1">
      <alignment horizontal="center" vertical="center" wrapText="1"/>
    </xf>
    <xf numFmtId="166" fontId="0" fillId="0" borderId="114" xfId="0" applyNumberFormat="1" applyBorder="1" applyAlignment="1">
      <alignment horizontal="center" vertical="center"/>
    </xf>
    <xf numFmtId="0" fontId="0" fillId="0" borderId="114" xfId="0" applyBorder="1" applyAlignment="1">
      <alignment horizontal="center" vertical="center"/>
    </xf>
    <xf numFmtId="0" fontId="0" fillId="0" borderId="115" xfId="0" applyBorder="1" applyAlignment="1">
      <alignment horizontal="center" vertical="center"/>
    </xf>
    <xf numFmtId="0" fontId="27" fillId="10" borderId="95" xfId="0" applyFont="1" applyFill="1" applyBorder="1" applyAlignment="1">
      <alignment horizontal="center" vertical="top" wrapText="1"/>
    </xf>
    <xf numFmtId="0" fontId="27" fillId="10" borderId="96" xfId="0" applyFont="1" applyFill="1" applyBorder="1" applyAlignment="1">
      <alignment horizontal="center" vertical="top" wrapText="1"/>
    </xf>
    <xf numFmtId="166" fontId="2" fillId="10" borderId="96" xfId="0" applyNumberFormat="1" applyFont="1" applyFill="1" applyBorder="1" applyAlignment="1">
      <alignment horizontal="center" vertical="center"/>
    </xf>
    <xf numFmtId="1" fontId="34" fillId="10" borderId="96" xfId="0" applyNumberFormat="1" applyFont="1" applyFill="1" applyBorder="1" applyAlignment="1">
      <alignment horizontal="center" vertical="center" shrinkToFit="1"/>
    </xf>
    <xf numFmtId="165" fontId="34" fillId="10" borderId="96" xfId="0" applyNumberFormat="1" applyFont="1" applyFill="1" applyBorder="1" applyAlignment="1">
      <alignment horizontal="center" vertical="top" shrinkToFit="1"/>
    </xf>
    <xf numFmtId="1" fontId="34" fillId="10" borderId="96" xfId="0" applyNumberFormat="1" applyFont="1" applyFill="1" applyBorder="1" applyAlignment="1">
      <alignment horizontal="center" vertical="top" shrinkToFit="1"/>
    </xf>
    <xf numFmtId="1" fontId="34" fillId="10" borderId="97" xfId="0" applyNumberFormat="1" applyFont="1" applyFill="1" applyBorder="1" applyAlignment="1">
      <alignment horizontal="center" vertical="top" shrinkToFit="1"/>
    </xf>
    <xf numFmtId="166" fontId="34" fillId="10" borderId="96" xfId="0" applyNumberFormat="1" applyFont="1" applyFill="1" applyBorder="1" applyAlignment="1">
      <alignment horizontal="center" vertical="top" shrinkToFit="1"/>
    </xf>
    <xf numFmtId="0" fontId="35" fillId="0" borderId="98" xfId="0" applyFont="1" applyBorder="1" applyAlignment="1">
      <alignment horizontal="center" vertical="top" wrapText="1"/>
    </xf>
    <xf numFmtId="0" fontId="35" fillId="0" borderId="99" xfId="0" applyFont="1" applyBorder="1" applyAlignment="1">
      <alignment horizontal="center" vertical="top" wrapText="1"/>
    </xf>
    <xf numFmtId="0" fontId="35" fillId="0" borderId="101" xfId="0" applyFont="1" applyBorder="1" applyAlignment="1">
      <alignment horizontal="center" vertical="top" wrapText="1"/>
    </xf>
    <xf numFmtId="0" fontId="35" fillId="0" borderId="102" xfId="0" applyFont="1" applyBorder="1" applyAlignment="1">
      <alignment horizontal="center" vertical="top" wrapText="1"/>
    </xf>
    <xf numFmtId="0" fontId="35" fillId="0" borderId="113" xfId="0" applyFont="1" applyBorder="1" applyAlignment="1">
      <alignment horizontal="center" vertical="top" wrapText="1"/>
    </xf>
    <xf numFmtId="0" fontId="35" fillId="0" borderId="114" xfId="0" applyFont="1" applyBorder="1" applyAlignment="1">
      <alignment horizontal="center" vertical="top" wrapText="1"/>
    </xf>
    <xf numFmtId="0" fontId="28" fillId="9" borderId="96" xfId="0" applyFont="1" applyFill="1" applyBorder="1" applyAlignment="1">
      <alignment horizontal="center" vertical="center" wrapText="1"/>
    </xf>
    <xf numFmtId="0" fontId="36" fillId="9" borderId="96" xfId="0" applyFont="1" applyFill="1" applyBorder="1" applyAlignment="1">
      <alignment horizontal="center" vertical="center" wrapText="1"/>
    </xf>
    <xf numFmtId="0" fontId="37" fillId="9" borderId="96" xfId="0" applyFont="1" applyFill="1" applyBorder="1" applyAlignment="1">
      <alignment horizontal="center" vertical="top" wrapText="1"/>
    </xf>
    <xf numFmtId="0" fontId="38" fillId="9" borderId="96" xfId="0" applyFont="1" applyFill="1" applyBorder="1" applyAlignment="1">
      <alignment horizontal="center" vertical="top" wrapText="1"/>
    </xf>
    <xf numFmtId="0" fontId="38" fillId="9" borderId="97" xfId="0" applyFont="1" applyFill="1" applyBorder="1" applyAlignment="1">
      <alignment horizontal="center" vertical="top" wrapText="1"/>
    </xf>
  </cellXfs>
  <cellStyles count="9">
    <cellStyle name="Comma" xfId="5" builtinId="3"/>
    <cellStyle name="Comma 2" xfId="8" xr:uid="{A5ADA7B4-2FDD-4DDD-8EA8-BA5462EAD5D9}"/>
    <cellStyle name="Currency" xfId="1" builtinId="4"/>
    <cellStyle name="Currency 2" xfId="3" xr:uid="{6543B278-79EA-4229-9035-ABB8D8D04043}"/>
    <cellStyle name="Currency 2 2" xfId="7" xr:uid="{D80D35E4-8116-4F8B-BB03-BEA408861DBE}"/>
    <cellStyle name="Currency 3" xfId="6" xr:uid="{CA1FF0B7-F214-4BB5-8225-1975EDA18C19}"/>
    <cellStyle name="Normal" xfId="0" builtinId="0"/>
    <cellStyle name="Normal 2" xfId="4" xr:uid="{E3511999-46C1-41B0-A64C-F84EC09ACEE9}"/>
    <cellStyle name="Percent" xfId="2" builtinId="5"/>
  </cellStyles>
  <dxfs count="0"/>
  <tableStyles count="0" defaultTableStyle="TableStyleMedium2" defaultPivotStyle="PivotStyleLight16"/>
  <colors>
    <mruColors>
      <color rgb="FFF8F0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'RISK REGISTER'!$D$66</c:f>
              <c:strCache>
                <c:ptCount val="1"/>
                <c:pt idx="0">
                  <c:v># Risks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'RISK REGISTER'!$C$67:$C$72</c:f>
              <c:strCache>
                <c:ptCount val="6"/>
                <c:pt idx="0">
                  <c:v>1 - 100</c:v>
                </c:pt>
                <c:pt idx="1">
                  <c:v>101 - 200</c:v>
                </c:pt>
                <c:pt idx="2">
                  <c:v>201 - 300</c:v>
                </c:pt>
                <c:pt idx="3">
                  <c:v>301 - 400</c:v>
                </c:pt>
                <c:pt idx="4">
                  <c:v>401 - 500</c:v>
                </c:pt>
                <c:pt idx="5">
                  <c:v>500 +</c:v>
                </c:pt>
              </c:strCache>
            </c:strRef>
          </c:cat>
          <c:val>
            <c:numRef>
              <c:f>'RISK REGISTER'!$D$67:$D$72</c:f>
              <c:numCache>
                <c:formatCode>General</c:formatCode>
                <c:ptCount val="6"/>
                <c:pt idx="0">
                  <c:v>1</c:v>
                </c:pt>
                <c:pt idx="1">
                  <c:v>3</c:v>
                </c:pt>
                <c:pt idx="2">
                  <c:v>3</c:v>
                </c:pt>
                <c:pt idx="3">
                  <c:v>0</c:v>
                </c:pt>
                <c:pt idx="4">
                  <c:v>1</c:v>
                </c:pt>
                <c:pt idx="5">
                  <c:v>2</c:v>
                </c:pt>
              </c:numCache>
            </c:numRef>
          </c:val>
          <c:extLst>
            <c:ext xmlns:c16="http://schemas.microsoft.com/office/drawing/2014/chart" uri="{C3380CC4-5D6E-409C-BE32-E72D297353CC}">
              <c16:uniqueId val="{00000000-829C-4235-A000-297C1DB42A5D}"/>
            </c:ext>
          </c:extLst>
        </c:ser>
        <c:dLbls>
          <c:dLblPos val="outEnd"/>
          <c:showLegendKey val="0"/>
          <c:showVal val="1"/>
          <c:showCatName val="0"/>
          <c:showSerName val="0"/>
          <c:showPercent val="0"/>
          <c:showBubbleSize val="0"/>
        </c:dLbls>
        <c:gapWidth val="219"/>
        <c:axId val="1433405584"/>
        <c:axId val="1597623808"/>
      </c:barChart>
      <c:catAx>
        <c:axId val="143340558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Risk Score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97623808"/>
        <c:crosses val="autoZero"/>
        <c:auto val="1"/>
        <c:lblAlgn val="ctr"/>
        <c:lblOffset val="100"/>
        <c:noMultiLvlLbl val="0"/>
      </c:catAx>
      <c:valAx>
        <c:axId val="15976238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t>
                </a:r>
                <a:r>
                  <a:rPr lang="en-IN" b="1" baseline="0"/>
                  <a:t> Risks</a:t>
                </a:r>
                <a:endParaRPr lang="en-IN"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3405584"/>
        <c:crosses val="autoZero"/>
        <c:crossBetween val="between"/>
        <c:majorUnit val="1"/>
      </c:valAx>
      <c:spPr>
        <a:noFill/>
        <a:ln>
          <a:solidFill>
            <a:sysClr val="windowText" lastClr="000000"/>
          </a:solid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'RISK REGISTER'!$D$74</c:f>
              <c:strCache>
                <c:ptCount val="1"/>
                <c:pt idx="0">
                  <c:v># Risks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'RISK REGISTER'!$C$75:$C$83</c:f>
              <c:strCache>
                <c:ptCount val="9"/>
                <c:pt idx="0">
                  <c:v>1 - 500</c:v>
                </c:pt>
                <c:pt idx="1">
                  <c:v>501 - 1000</c:v>
                </c:pt>
                <c:pt idx="2">
                  <c:v>1001 - 1500</c:v>
                </c:pt>
                <c:pt idx="3">
                  <c:v>1501 - 2000</c:v>
                </c:pt>
                <c:pt idx="4">
                  <c:v>2001 - 2500</c:v>
                </c:pt>
                <c:pt idx="5">
                  <c:v>2501 - 3000</c:v>
                </c:pt>
                <c:pt idx="6">
                  <c:v>3001 - 3500</c:v>
                </c:pt>
                <c:pt idx="7">
                  <c:v>3501 - 4000</c:v>
                </c:pt>
                <c:pt idx="8">
                  <c:v>4000 +</c:v>
                </c:pt>
              </c:strCache>
            </c:strRef>
          </c:cat>
          <c:val>
            <c:numRef>
              <c:f>'RISK REGISTER'!$D$75:$D$83</c:f>
              <c:numCache>
                <c:formatCode>General</c:formatCode>
                <c:ptCount val="9"/>
                <c:pt idx="0">
                  <c:v>2</c:v>
                </c:pt>
                <c:pt idx="1">
                  <c:v>2</c:v>
                </c:pt>
                <c:pt idx="2">
                  <c:v>1</c:v>
                </c:pt>
                <c:pt idx="3">
                  <c:v>2</c:v>
                </c:pt>
                <c:pt idx="4">
                  <c:v>0</c:v>
                </c:pt>
                <c:pt idx="5">
                  <c:v>0</c:v>
                </c:pt>
                <c:pt idx="6">
                  <c:v>2</c:v>
                </c:pt>
                <c:pt idx="7">
                  <c:v>0</c:v>
                </c:pt>
                <c:pt idx="8">
                  <c:v>1</c:v>
                </c:pt>
              </c:numCache>
            </c:numRef>
          </c:val>
          <c:extLst>
            <c:ext xmlns:c16="http://schemas.microsoft.com/office/drawing/2014/chart" uri="{C3380CC4-5D6E-409C-BE32-E72D297353CC}">
              <c16:uniqueId val="{00000000-DEA2-48E2-A2B4-AFA934B7094F}"/>
            </c:ext>
          </c:extLst>
        </c:ser>
        <c:dLbls>
          <c:dLblPos val="outEnd"/>
          <c:showLegendKey val="0"/>
          <c:showVal val="1"/>
          <c:showCatName val="0"/>
          <c:showSerName val="0"/>
          <c:showPercent val="0"/>
          <c:showBubbleSize val="0"/>
        </c:dLbls>
        <c:gapWidth val="219"/>
        <c:overlap val="-27"/>
        <c:axId val="1433375888"/>
        <c:axId val="1289819344"/>
      </c:barChart>
      <c:catAx>
        <c:axId val="143337588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Risk Priority Number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89819344"/>
        <c:crosses val="autoZero"/>
        <c:auto val="1"/>
        <c:lblAlgn val="ctr"/>
        <c:lblOffset val="100"/>
        <c:noMultiLvlLbl val="0"/>
      </c:catAx>
      <c:valAx>
        <c:axId val="12898193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 Risks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3375888"/>
        <c:crosses val="autoZero"/>
        <c:crossBetween val="between"/>
        <c:majorUnit val="1"/>
      </c:valAx>
      <c:spPr>
        <a:noFill/>
        <a:ln>
          <a:solidFill>
            <a:sysClr val="windowText" lastClr="000000"/>
          </a:solid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89</xdr:row>
      <xdr:rowOff>0</xdr:rowOff>
    </xdr:from>
    <xdr:to>
      <xdr:col>9</xdr:col>
      <xdr:colOff>620485</xdr:colOff>
      <xdr:row>105</xdr:row>
      <xdr:rowOff>0</xdr:rowOff>
    </xdr:to>
    <xdr:graphicFrame macro="">
      <xdr:nvGraphicFramePr>
        <xdr:cNvPr id="9" name="Chart 8">
          <a:extLst>
            <a:ext uri="{FF2B5EF4-FFF2-40B4-BE49-F238E27FC236}">
              <a16:creationId xmlns:a16="http://schemas.microsoft.com/office/drawing/2014/main" id="{2849C0F9-C064-4EB5-8875-02BF20A84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108</xdr:row>
      <xdr:rowOff>0</xdr:rowOff>
    </xdr:from>
    <xdr:to>
      <xdr:col>9</xdr:col>
      <xdr:colOff>620486</xdr:colOff>
      <xdr:row>124</xdr:row>
      <xdr:rowOff>0</xdr:rowOff>
    </xdr:to>
    <xdr:graphicFrame macro="">
      <xdr:nvGraphicFramePr>
        <xdr:cNvPr id="12" name="Chart 11">
          <a:extLst>
            <a:ext uri="{FF2B5EF4-FFF2-40B4-BE49-F238E27FC236}">
              <a16:creationId xmlns:a16="http://schemas.microsoft.com/office/drawing/2014/main" id="{4CC3CF00-66C7-4121-B29A-A95F59C31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2BDAF-941A-054E-8A05-2F58BE84D01D}">
  <sheetPr codeName="Sheet3">
    <tabColor theme="9"/>
  </sheetPr>
  <dimension ref="B2:O67"/>
  <sheetViews>
    <sheetView showGridLines="0" showRowColHeaders="0" tabSelected="1" zoomScale="80" zoomScaleNormal="80" workbookViewId="0"/>
  </sheetViews>
  <sheetFormatPr defaultColWidth="10.69921875" defaultRowHeight="15.6"/>
  <cols>
    <col min="1" max="1" width="1.69921875" style="1" customWidth="1"/>
    <col min="2" max="2" width="12.19921875" style="1" customWidth="1"/>
    <col min="3" max="3" width="16.69921875" style="1" customWidth="1"/>
    <col min="4" max="4" width="13.69921875" style="1" customWidth="1"/>
    <col min="5" max="5" width="12.19921875" style="1" customWidth="1"/>
    <col min="6" max="6" width="16.69921875" style="1" customWidth="1"/>
    <col min="7" max="7" width="13.69921875" style="1" customWidth="1"/>
    <col min="8" max="15" width="12.19921875" style="1" customWidth="1"/>
    <col min="16" max="16384" width="10.69921875" style="1"/>
  </cols>
  <sheetData>
    <row r="2" spans="2:15">
      <c r="B2" s="123" t="s">
        <v>0</v>
      </c>
      <c r="C2" s="124"/>
      <c r="D2" s="124"/>
      <c r="E2" s="124"/>
      <c r="F2" s="124"/>
      <c r="G2" s="124"/>
      <c r="H2" s="124"/>
      <c r="I2" s="124"/>
      <c r="J2" s="124"/>
      <c r="K2" s="124"/>
      <c r="L2" s="124"/>
      <c r="M2" s="124"/>
      <c r="N2" s="124"/>
      <c r="O2" s="125"/>
    </row>
    <row r="3" spans="2:15">
      <c r="B3" s="126" t="s">
        <v>1</v>
      </c>
      <c r="C3" s="127"/>
      <c r="D3" s="127"/>
      <c r="E3" s="128"/>
      <c r="F3" s="129" t="s">
        <v>2</v>
      </c>
      <c r="G3" s="128"/>
      <c r="H3" s="129" t="s">
        <v>3</v>
      </c>
      <c r="I3" s="127"/>
      <c r="J3" s="127"/>
      <c r="K3" s="127"/>
      <c r="L3" s="127"/>
      <c r="M3" s="127"/>
      <c r="N3" s="127"/>
      <c r="O3" s="130"/>
    </row>
    <row r="4" spans="2:15">
      <c r="B4" s="131" t="s">
        <v>4</v>
      </c>
      <c r="C4" s="132"/>
      <c r="D4" s="132"/>
      <c r="E4" s="133"/>
      <c r="F4" s="134">
        <v>44927</v>
      </c>
      <c r="G4" s="135"/>
      <c r="H4" s="136" t="s">
        <v>5</v>
      </c>
      <c r="I4" s="137"/>
      <c r="J4" s="137"/>
      <c r="K4" s="137"/>
      <c r="L4" s="137"/>
      <c r="M4" s="137"/>
      <c r="N4" s="137"/>
      <c r="O4" s="138"/>
    </row>
    <row r="5" spans="2:15">
      <c r="B5" s="131"/>
      <c r="C5" s="132"/>
      <c r="D5" s="132"/>
      <c r="E5" s="133"/>
      <c r="F5" s="136"/>
      <c r="G5" s="135"/>
      <c r="H5" s="136"/>
      <c r="I5" s="137"/>
      <c r="J5" s="137"/>
      <c r="K5" s="137"/>
      <c r="L5" s="137"/>
      <c r="M5" s="137"/>
      <c r="N5" s="137"/>
      <c r="O5" s="138"/>
    </row>
    <row r="6" spans="2:15">
      <c r="B6" s="139" t="s">
        <v>6</v>
      </c>
      <c r="C6" s="140"/>
      <c r="D6" s="140"/>
      <c r="E6" s="140"/>
      <c r="F6" s="140"/>
      <c r="G6" s="140"/>
      <c r="H6" s="140" t="s">
        <v>7</v>
      </c>
      <c r="I6" s="140"/>
      <c r="J6" s="140"/>
      <c r="K6" s="140"/>
      <c r="L6" s="140" t="s">
        <v>8</v>
      </c>
      <c r="M6" s="140"/>
      <c r="N6" s="140"/>
      <c r="O6" s="141"/>
    </row>
    <row r="7" spans="2:15">
      <c r="B7" s="131" t="s">
        <v>9</v>
      </c>
      <c r="C7" s="132"/>
      <c r="D7" s="132"/>
      <c r="E7" s="132"/>
      <c r="F7" s="132"/>
      <c r="G7" s="133"/>
      <c r="H7" s="137" t="s">
        <v>10</v>
      </c>
      <c r="I7" s="137"/>
      <c r="J7" s="137"/>
      <c r="K7" s="137"/>
      <c r="L7" s="136" t="s">
        <v>11</v>
      </c>
      <c r="M7" s="137"/>
      <c r="N7" s="137"/>
      <c r="O7" s="138"/>
    </row>
    <row r="8" spans="2:15">
      <c r="B8" s="131"/>
      <c r="C8" s="132"/>
      <c r="D8" s="132"/>
      <c r="E8" s="132"/>
      <c r="F8" s="132"/>
      <c r="G8" s="133"/>
      <c r="H8" s="144" t="s">
        <v>12</v>
      </c>
      <c r="I8" s="127"/>
      <c r="J8" s="127"/>
      <c r="K8" s="145"/>
      <c r="L8" s="127" t="s">
        <v>13</v>
      </c>
      <c r="M8" s="127"/>
      <c r="N8" s="127"/>
      <c r="O8" s="130"/>
    </row>
    <row r="9" spans="2:15">
      <c r="B9" s="131"/>
      <c r="C9" s="132"/>
      <c r="D9" s="132"/>
      <c r="E9" s="132"/>
      <c r="F9" s="132"/>
      <c r="G9" s="133"/>
      <c r="H9" s="146" t="s">
        <v>14</v>
      </c>
      <c r="I9" s="147"/>
      <c r="J9" s="147"/>
      <c r="K9" s="148"/>
      <c r="L9" s="144" t="s">
        <v>15</v>
      </c>
      <c r="M9" s="145"/>
      <c r="N9" s="149" t="s">
        <v>16</v>
      </c>
      <c r="O9" s="130"/>
    </row>
    <row r="10" spans="2:15">
      <c r="B10" s="131"/>
      <c r="C10" s="132"/>
      <c r="D10" s="132"/>
      <c r="E10" s="132"/>
      <c r="F10" s="132"/>
      <c r="G10" s="133"/>
      <c r="H10" s="120" t="s">
        <v>17</v>
      </c>
      <c r="I10" s="121"/>
      <c r="J10" s="121"/>
      <c r="K10" s="121"/>
      <c r="L10" s="150" t="s">
        <v>18</v>
      </c>
      <c r="M10" s="150"/>
      <c r="N10" s="150" t="s">
        <v>19</v>
      </c>
      <c r="O10" s="151"/>
    </row>
    <row r="11" spans="2:15">
      <c r="B11" s="131"/>
      <c r="C11" s="132"/>
      <c r="D11" s="132"/>
      <c r="E11" s="132"/>
      <c r="F11" s="132"/>
      <c r="G11" s="133"/>
      <c r="H11" s="120" t="s">
        <v>20</v>
      </c>
      <c r="I11" s="121"/>
      <c r="J11" s="121"/>
      <c r="K11" s="121"/>
      <c r="L11" s="121" t="s">
        <v>21</v>
      </c>
      <c r="M11" s="121"/>
      <c r="N11" s="121" t="s">
        <v>22</v>
      </c>
      <c r="O11" s="122"/>
    </row>
    <row r="12" spans="2:15">
      <c r="B12" s="131"/>
      <c r="C12" s="132"/>
      <c r="D12" s="132"/>
      <c r="E12" s="132"/>
      <c r="F12" s="132"/>
      <c r="G12" s="133"/>
      <c r="H12" s="120" t="s">
        <v>23</v>
      </c>
      <c r="I12" s="121"/>
      <c r="J12" s="121"/>
      <c r="K12" s="121"/>
      <c r="L12" s="121" t="s">
        <v>24</v>
      </c>
      <c r="M12" s="121"/>
      <c r="N12" s="121" t="s">
        <v>25</v>
      </c>
      <c r="O12" s="122"/>
    </row>
    <row r="13" spans="2:15">
      <c r="B13" s="131"/>
      <c r="C13" s="132"/>
      <c r="D13" s="132"/>
      <c r="E13" s="132"/>
      <c r="F13" s="132"/>
      <c r="G13" s="133"/>
      <c r="H13" s="120" t="s">
        <v>26</v>
      </c>
      <c r="I13" s="121"/>
      <c r="J13" s="121"/>
      <c r="K13" s="121"/>
      <c r="L13" s="121" t="s">
        <v>27</v>
      </c>
      <c r="M13" s="121"/>
      <c r="N13" s="121" t="s">
        <v>28</v>
      </c>
      <c r="O13" s="122"/>
    </row>
    <row r="14" spans="2:15">
      <c r="B14" s="131"/>
      <c r="C14" s="132"/>
      <c r="D14" s="132"/>
      <c r="E14" s="132"/>
      <c r="F14" s="132"/>
      <c r="G14" s="133"/>
      <c r="H14" s="120" t="s">
        <v>29</v>
      </c>
      <c r="I14" s="121"/>
      <c r="J14" s="121"/>
      <c r="K14" s="121"/>
      <c r="L14" s="121" t="s">
        <v>30</v>
      </c>
      <c r="M14" s="121"/>
      <c r="N14" s="121" t="s">
        <v>31</v>
      </c>
      <c r="O14" s="122"/>
    </row>
    <row r="15" spans="2:15">
      <c r="B15" s="142"/>
      <c r="C15" s="103"/>
      <c r="D15" s="103"/>
      <c r="E15" s="103"/>
      <c r="F15" s="103"/>
      <c r="G15" s="143"/>
      <c r="H15" s="120" t="s">
        <v>32</v>
      </c>
      <c r="I15" s="121"/>
      <c r="J15" s="121"/>
      <c r="K15" s="121"/>
      <c r="L15" s="121" t="s">
        <v>33</v>
      </c>
      <c r="M15" s="121"/>
      <c r="N15" s="121" t="s">
        <v>34</v>
      </c>
      <c r="O15" s="122"/>
    </row>
    <row r="16" spans="2:15">
      <c r="B16" s="152" t="s">
        <v>35</v>
      </c>
      <c r="C16" s="153"/>
      <c r="D16" s="153"/>
      <c r="E16" s="153"/>
      <c r="F16" s="153"/>
      <c r="G16" s="154"/>
      <c r="H16" s="153" t="s">
        <v>36</v>
      </c>
      <c r="I16" s="153"/>
      <c r="J16" s="153"/>
      <c r="K16" s="153"/>
      <c r="L16" s="153"/>
      <c r="M16" s="153"/>
      <c r="N16" s="153"/>
      <c r="O16" s="155"/>
    </row>
    <row r="17" spans="2:15">
      <c r="B17" s="156" t="s">
        <v>37</v>
      </c>
      <c r="C17" s="100"/>
      <c r="D17" s="100"/>
      <c r="E17" s="100"/>
      <c r="F17" s="100"/>
      <c r="G17" s="157"/>
      <c r="H17" s="158" t="s">
        <v>38</v>
      </c>
      <c r="I17" s="159"/>
      <c r="J17" s="159"/>
      <c r="K17" s="160"/>
      <c r="L17" s="161" t="s">
        <v>39</v>
      </c>
      <c r="M17" s="159"/>
      <c r="N17" s="159"/>
      <c r="O17" s="162"/>
    </row>
    <row r="18" spans="2:15">
      <c r="B18" s="131"/>
      <c r="C18" s="132"/>
      <c r="D18" s="132"/>
      <c r="E18" s="132"/>
      <c r="F18" s="132"/>
      <c r="G18" s="133"/>
      <c r="H18" s="96" t="s">
        <v>40</v>
      </c>
      <c r="I18" s="97"/>
      <c r="J18" s="97"/>
      <c r="K18" s="98"/>
      <c r="L18" s="163" t="s">
        <v>41</v>
      </c>
      <c r="M18" s="132"/>
      <c r="N18" s="132"/>
      <c r="O18" s="164"/>
    </row>
    <row r="19" spans="2:15">
      <c r="B19" s="131"/>
      <c r="C19" s="132"/>
      <c r="D19" s="132"/>
      <c r="E19" s="132"/>
      <c r="F19" s="132"/>
      <c r="G19" s="133"/>
      <c r="H19" s="96"/>
      <c r="I19" s="97"/>
      <c r="J19" s="97"/>
      <c r="K19" s="98"/>
      <c r="L19" s="102"/>
      <c r="M19" s="103"/>
      <c r="N19" s="103"/>
      <c r="O19" s="104"/>
    </row>
    <row r="20" spans="2:15">
      <c r="B20" s="142"/>
      <c r="C20" s="103"/>
      <c r="D20" s="103"/>
      <c r="E20" s="103"/>
      <c r="F20" s="103"/>
      <c r="G20" s="143"/>
      <c r="H20" s="96" t="s">
        <v>42</v>
      </c>
      <c r="I20" s="97"/>
      <c r="J20" s="97"/>
      <c r="K20" s="98"/>
      <c r="L20" s="99" t="s">
        <v>43</v>
      </c>
      <c r="M20" s="100"/>
      <c r="N20" s="100"/>
      <c r="O20" s="101"/>
    </row>
    <row r="21" spans="2:15">
      <c r="B21" s="152" t="s">
        <v>44</v>
      </c>
      <c r="C21" s="153"/>
      <c r="D21" s="153"/>
      <c r="E21" s="153"/>
      <c r="F21" s="153"/>
      <c r="G21" s="153"/>
      <c r="H21" s="96"/>
      <c r="I21" s="97"/>
      <c r="J21" s="97"/>
      <c r="K21" s="98"/>
      <c r="L21" s="102"/>
      <c r="M21" s="103"/>
      <c r="N21" s="103"/>
      <c r="O21" s="104"/>
    </row>
    <row r="22" spans="2:15" ht="15.6" customHeight="1">
      <c r="B22" s="110" t="s">
        <v>45</v>
      </c>
      <c r="C22" s="112" t="s">
        <v>46</v>
      </c>
      <c r="D22" s="114" t="s">
        <v>47</v>
      </c>
      <c r="E22" s="116" t="s">
        <v>45</v>
      </c>
      <c r="F22" s="112" t="s">
        <v>48</v>
      </c>
      <c r="G22" s="118" t="s">
        <v>47</v>
      </c>
      <c r="H22" s="96" t="s">
        <v>49</v>
      </c>
      <c r="I22" s="97"/>
      <c r="J22" s="97"/>
      <c r="K22" s="98"/>
      <c r="L22" s="99"/>
      <c r="M22" s="100"/>
      <c r="N22" s="100"/>
      <c r="O22" s="101"/>
    </row>
    <row r="23" spans="2:15">
      <c r="B23" s="111"/>
      <c r="C23" s="113"/>
      <c r="D23" s="115"/>
      <c r="E23" s="117"/>
      <c r="F23" s="113"/>
      <c r="G23" s="119"/>
      <c r="H23" s="96"/>
      <c r="I23" s="97"/>
      <c r="J23" s="97"/>
      <c r="K23" s="98"/>
      <c r="L23" s="102"/>
      <c r="M23" s="103"/>
      <c r="N23" s="103"/>
      <c r="O23" s="104"/>
    </row>
    <row r="24" spans="2:15">
      <c r="B24" s="168" t="s">
        <v>50</v>
      </c>
      <c r="C24" s="170" t="s">
        <v>51</v>
      </c>
      <c r="D24" s="172" t="s">
        <v>52</v>
      </c>
      <c r="E24" s="174" t="s">
        <v>53</v>
      </c>
      <c r="F24" s="170" t="s">
        <v>54</v>
      </c>
      <c r="G24" s="175" t="s">
        <v>55</v>
      </c>
      <c r="H24" s="96" t="s">
        <v>56</v>
      </c>
      <c r="I24" s="97"/>
      <c r="J24" s="97"/>
      <c r="K24" s="98"/>
      <c r="L24" s="99"/>
      <c r="M24" s="100"/>
      <c r="N24" s="100"/>
      <c r="O24" s="101"/>
    </row>
    <row r="25" spans="2:15" ht="15.6" customHeight="1">
      <c r="B25" s="169"/>
      <c r="C25" s="171"/>
      <c r="D25" s="173"/>
      <c r="E25" s="148"/>
      <c r="F25" s="171"/>
      <c r="G25" s="150"/>
      <c r="H25" s="96"/>
      <c r="I25" s="97"/>
      <c r="J25" s="97"/>
      <c r="K25" s="98"/>
      <c r="L25" s="102"/>
      <c r="M25" s="103"/>
      <c r="N25" s="103"/>
      <c r="O25" s="104"/>
    </row>
    <row r="26" spans="2:15">
      <c r="B26" s="168" t="s">
        <v>57</v>
      </c>
      <c r="C26" s="170" t="s">
        <v>58</v>
      </c>
      <c r="D26" s="172" t="s">
        <v>59</v>
      </c>
      <c r="E26" s="174" t="s">
        <v>60</v>
      </c>
      <c r="F26" s="170" t="s">
        <v>61</v>
      </c>
      <c r="G26" s="175" t="s">
        <v>55</v>
      </c>
      <c r="H26" s="96" t="s">
        <v>62</v>
      </c>
      <c r="I26" s="97"/>
      <c r="J26" s="97"/>
      <c r="K26" s="98"/>
      <c r="L26" s="99"/>
      <c r="M26" s="100"/>
      <c r="N26" s="100"/>
      <c r="O26" s="101"/>
    </row>
    <row r="27" spans="2:15">
      <c r="B27" s="169"/>
      <c r="C27" s="171"/>
      <c r="D27" s="173"/>
      <c r="E27" s="148"/>
      <c r="F27" s="171"/>
      <c r="G27" s="150"/>
      <c r="H27" s="96"/>
      <c r="I27" s="97"/>
      <c r="J27" s="97"/>
      <c r="K27" s="98"/>
      <c r="L27" s="102"/>
      <c r="M27" s="103"/>
      <c r="N27" s="103"/>
      <c r="O27" s="104"/>
    </row>
    <row r="28" spans="2:15" ht="15.6" customHeight="1">
      <c r="B28" s="168" t="s">
        <v>63</v>
      </c>
      <c r="C28" s="170" t="s">
        <v>64</v>
      </c>
      <c r="D28" s="172" t="s">
        <v>55</v>
      </c>
      <c r="E28" s="174" t="s">
        <v>65</v>
      </c>
      <c r="F28" s="170" t="s">
        <v>66</v>
      </c>
      <c r="G28" s="175" t="s">
        <v>67</v>
      </c>
      <c r="H28" s="96" t="s">
        <v>68</v>
      </c>
      <c r="I28" s="97"/>
      <c r="J28" s="97"/>
      <c r="K28" s="98"/>
      <c r="L28" s="99"/>
      <c r="M28" s="100"/>
      <c r="N28" s="100"/>
      <c r="O28" s="101"/>
    </row>
    <row r="29" spans="2:15" ht="15.6" customHeight="1">
      <c r="B29" s="169"/>
      <c r="C29" s="171"/>
      <c r="D29" s="173"/>
      <c r="E29" s="148"/>
      <c r="F29" s="171"/>
      <c r="G29" s="150"/>
      <c r="H29" s="96"/>
      <c r="I29" s="97"/>
      <c r="J29" s="97"/>
      <c r="K29" s="98"/>
      <c r="L29" s="102"/>
      <c r="M29" s="103"/>
      <c r="N29" s="103"/>
      <c r="O29" s="104"/>
    </row>
    <row r="30" spans="2:15">
      <c r="B30" s="126" t="s">
        <v>69</v>
      </c>
      <c r="C30" s="127"/>
      <c r="D30" s="127"/>
      <c r="E30" s="127"/>
      <c r="F30" s="127"/>
      <c r="G30" s="165"/>
      <c r="H30" s="96" t="s">
        <v>70</v>
      </c>
      <c r="I30" s="97"/>
      <c r="J30" s="97"/>
      <c r="K30" s="98"/>
      <c r="L30" s="99"/>
      <c r="M30" s="100"/>
      <c r="N30" s="100"/>
      <c r="O30" s="101"/>
    </row>
    <row r="31" spans="2:15" ht="15.6" customHeight="1">
      <c r="B31" s="166" t="s">
        <v>71</v>
      </c>
      <c r="C31" s="102" t="s">
        <v>72</v>
      </c>
      <c r="D31" s="103"/>
      <c r="E31" s="103"/>
      <c r="F31" s="143"/>
      <c r="G31" s="12" t="s">
        <v>73</v>
      </c>
      <c r="H31" s="96"/>
      <c r="I31" s="97"/>
      <c r="J31" s="97"/>
      <c r="K31" s="98"/>
      <c r="L31" s="102"/>
      <c r="M31" s="103"/>
      <c r="N31" s="103"/>
      <c r="O31" s="104"/>
    </row>
    <row r="32" spans="2:15">
      <c r="B32" s="167"/>
      <c r="C32" s="96" t="s">
        <v>74</v>
      </c>
      <c r="D32" s="97"/>
      <c r="E32" s="97"/>
      <c r="F32" s="98"/>
      <c r="G32" s="13" t="s">
        <v>75</v>
      </c>
      <c r="H32" s="96"/>
      <c r="I32" s="97"/>
      <c r="J32" s="97"/>
      <c r="K32" s="98"/>
      <c r="L32" s="99"/>
      <c r="M32" s="100"/>
      <c r="N32" s="100"/>
      <c r="O32" s="101"/>
    </row>
    <row r="33" spans="2:15" ht="15.6" customHeight="1">
      <c r="B33" s="180" t="s">
        <v>76</v>
      </c>
      <c r="C33" s="96" t="s">
        <v>77</v>
      </c>
      <c r="D33" s="97"/>
      <c r="E33" s="97"/>
      <c r="F33" s="98"/>
      <c r="G33" s="13" t="s">
        <v>75</v>
      </c>
      <c r="H33" s="96"/>
      <c r="I33" s="97"/>
      <c r="J33" s="97"/>
      <c r="K33" s="98"/>
      <c r="L33" s="102"/>
      <c r="M33" s="103"/>
      <c r="N33" s="103"/>
      <c r="O33" s="104"/>
    </row>
    <row r="34" spans="2:15">
      <c r="B34" s="167"/>
      <c r="C34" s="96" t="s">
        <v>78</v>
      </c>
      <c r="D34" s="97"/>
      <c r="E34" s="97"/>
      <c r="F34" s="98"/>
      <c r="G34" s="13" t="s">
        <v>73</v>
      </c>
      <c r="H34" s="99"/>
      <c r="I34" s="100"/>
      <c r="J34" s="100"/>
      <c r="K34" s="157"/>
      <c r="L34" s="99"/>
      <c r="M34" s="100"/>
      <c r="N34" s="100"/>
      <c r="O34" s="101"/>
    </row>
    <row r="35" spans="2:15" ht="15.6" customHeight="1">
      <c r="B35" s="180" t="s">
        <v>79</v>
      </c>
      <c r="C35" s="96" t="s">
        <v>80</v>
      </c>
      <c r="D35" s="97"/>
      <c r="E35" s="97"/>
      <c r="F35" s="98"/>
      <c r="G35" s="13" t="s">
        <v>73</v>
      </c>
      <c r="H35" s="163"/>
      <c r="I35" s="132"/>
      <c r="J35" s="132"/>
      <c r="K35" s="133"/>
      <c r="L35" s="163"/>
      <c r="M35" s="132"/>
      <c r="N35" s="132"/>
      <c r="O35" s="164"/>
    </row>
    <row r="36" spans="2:15" ht="16.2" customHeight="1">
      <c r="B36" s="166"/>
      <c r="C36" s="99" t="s">
        <v>81</v>
      </c>
      <c r="D36" s="100"/>
      <c r="E36" s="100"/>
      <c r="F36" s="157"/>
      <c r="G36" s="14" t="s">
        <v>73</v>
      </c>
      <c r="H36" s="102"/>
      <c r="I36" s="103"/>
      <c r="J36" s="103"/>
      <c r="K36" s="143"/>
      <c r="L36" s="102"/>
      <c r="M36" s="103"/>
      <c r="N36" s="103"/>
      <c r="O36" s="104"/>
    </row>
    <row r="37" spans="2:15">
      <c r="B37" s="126" t="s">
        <v>82</v>
      </c>
      <c r="C37" s="127"/>
      <c r="D37" s="127"/>
      <c r="E37" s="127"/>
      <c r="F37" s="127"/>
      <c r="G37" s="127"/>
      <c r="H37" s="149" t="s">
        <v>83</v>
      </c>
      <c r="I37" s="127"/>
      <c r="J37" s="127"/>
      <c r="K37" s="127"/>
      <c r="L37" s="127"/>
      <c r="M37" s="127"/>
      <c r="N37" s="127"/>
      <c r="O37" s="130"/>
    </row>
    <row r="38" spans="2:15">
      <c r="B38" s="131" t="s">
        <v>84</v>
      </c>
      <c r="C38" s="132"/>
      <c r="D38" s="132"/>
      <c r="E38" s="132"/>
      <c r="F38" s="132"/>
      <c r="G38" s="133"/>
      <c r="H38" s="136" t="s">
        <v>85</v>
      </c>
      <c r="I38" s="137"/>
      <c r="J38" s="137"/>
      <c r="K38" s="137"/>
      <c r="L38" s="137"/>
      <c r="M38" s="137"/>
      <c r="N38" s="137"/>
      <c r="O38" s="138"/>
    </row>
    <row r="39" spans="2:15">
      <c r="B39" s="142"/>
      <c r="C39" s="103"/>
      <c r="D39" s="103"/>
      <c r="E39" s="103"/>
      <c r="F39" s="103"/>
      <c r="G39" s="143"/>
      <c r="H39" s="146"/>
      <c r="I39" s="147"/>
      <c r="J39" s="147"/>
      <c r="K39" s="147"/>
      <c r="L39" s="147"/>
      <c r="M39" s="147"/>
      <c r="N39" s="147"/>
      <c r="O39" s="176"/>
    </row>
    <row r="40" spans="2:15">
      <c r="B40" s="156" t="s">
        <v>86</v>
      </c>
      <c r="C40" s="100"/>
      <c r="D40" s="100"/>
      <c r="E40" s="100"/>
      <c r="F40" s="100"/>
      <c r="G40" s="157"/>
      <c r="H40" s="177" t="s">
        <v>87</v>
      </c>
      <c r="I40" s="178"/>
      <c r="J40" s="178"/>
      <c r="K40" s="178"/>
      <c r="L40" s="178"/>
      <c r="M40" s="178"/>
      <c r="N40" s="178"/>
      <c r="O40" s="179"/>
    </row>
    <row r="41" spans="2:15">
      <c r="B41" s="142"/>
      <c r="C41" s="103"/>
      <c r="D41" s="103"/>
      <c r="E41" s="103"/>
      <c r="F41" s="103"/>
      <c r="G41" s="143"/>
      <c r="H41" s="146"/>
      <c r="I41" s="147"/>
      <c r="J41" s="147"/>
      <c r="K41" s="147"/>
      <c r="L41" s="147"/>
      <c r="M41" s="147"/>
      <c r="N41" s="147"/>
      <c r="O41" s="176"/>
    </row>
    <row r="42" spans="2:15">
      <c r="B42" s="156" t="s">
        <v>88</v>
      </c>
      <c r="C42" s="100"/>
      <c r="D42" s="100"/>
      <c r="E42" s="100"/>
      <c r="F42" s="100"/>
      <c r="G42" s="157"/>
      <c r="H42" s="177"/>
      <c r="I42" s="178"/>
      <c r="J42" s="178"/>
      <c r="K42" s="178"/>
      <c r="L42" s="178"/>
      <c r="M42" s="178"/>
      <c r="N42" s="178"/>
      <c r="O42" s="179"/>
    </row>
    <row r="43" spans="2:15">
      <c r="B43" s="142"/>
      <c r="C43" s="103"/>
      <c r="D43" s="103"/>
      <c r="E43" s="103"/>
      <c r="F43" s="103"/>
      <c r="G43" s="143"/>
      <c r="H43" s="146"/>
      <c r="I43" s="147"/>
      <c r="J43" s="147"/>
      <c r="K43" s="147"/>
      <c r="L43" s="147"/>
      <c r="M43" s="147"/>
      <c r="N43" s="147"/>
      <c r="O43" s="176"/>
    </row>
    <row r="44" spans="2:15">
      <c r="B44" s="184" t="s">
        <v>89</v>
      </c>
      <c r="C44" s="178"/>
      <c r="D44" s="178"/>
      <c r="E44" s="178"/>
      <c r="F44" s="178"/>
      <c r="G44" s="174"/>
      <c r="H44" s="177"/>
      <c r="I44" s="178"/>
      <c r="J44" s="178"/>
      <c r="K44" s="178"/>
      <c r="L44" s="178"/>
      <c r="M44" s="178"/>
      <c r="N44" s="178"/>
      <c r="O44" s="179"/>
    </row>
    <row r="45" spans="2:15">
      <c r="B45" s="185"/>
      <c r="C45" s="137"/>
      <c r="D45" s="137"/>
      <c r="E45" s="137"/>
      <c r="F45" s="137"/>
      <c r="G45" s="135"/>
      <c r="H45" s="136"/>
      <c r="I45" s="137"/>
      <c r="J45" s="137"/>
      <c r="K45" s="137"/>
      <c r="L45" s="137"/>
      <c r="M45" s="137"/>
      <c r="N45" s="137"/>
      <c r="O45" s="138"/>
    </row>
    <row r="46" spans="2:15">
      <c r="B46" s="126" t="s">
        <v>90</v>
      </c>
      <c r="C46" s="127"/>
      <c r="D46" s="127"/>
      <c r="E46" s="127"/>
      <c r="F46" s="127"/>
      <c r="G46" s="145"/>
      <c r="H46" s="127" t="s">
        <v>91</v>
      </c>
      <c r="I46" s="127"/>
      <c r="J46" s="127"/>
      <c r="K46" s="127"/>
      <c r="L46" s="127"/>
      <c r="M46" s="127"/>
      <c r="N46" s="127"/>
      <c r="O46" s="130"/>
    </row>
    <row r="47" spans="2:15">
      <c r="B47" s="108" t="s">
        <v>92</v>
      </c>
      <c r="C47" s="107"/>
      <c r="D47" s="107" t="s">
        <v>93</v>
      </c>
      <c r="E47" s="107"/>
      <c r="F47" s="107"/>
      <c r="G47" s="107"/>
      <c r="H47" s="181" t="s">
        <v>94</v>
      </c>
      <c r="I47" s="181"/>
      <c r="J47" s="182" t="s">
        <v>95</v>
      </c>
      <c r="K47" s="181"/>
      <c r="L47" s="181"/>
      <c r="M47" s="181"/>
      <c r="N47" s="181"/>
      <c r="O47" s="183"/>
    </row>
    <row r="48" spans="2:15" ht="25.95" customHeight="1">
      <c r="B48" s="105" t="s">
        <v>96</v>
      </c>
      <c r="C48" s="106"/>
      <c r="D48" s="109" t="s">
        <v>97</v>
      </c>
      <c r="E48" s="109"/>
      <c r="F48" s="109"/>
      <c r="G48" s="109"/>
      <c r="H48" s="136" t="s">
        <v>73</v>
      </c>
      <c r="I48" s="135"/>
      <c r="J48" s="163" t="s">
        <v>98</v>
      </c>
      <c r="K48" s="132"/>
      <c r="L48" s="132"/>
      <c r="M48" s="132"/>
      <c r="N48" s="132"/>
      <c r="O48" s="164"/>
    </row>
    <row r="49" spans="2:15" ht="25.95" customHeight="1">
      <c r="B49" s="105" t="s">
        <v>99</v>
      </c>
      <c r="C49" s="106"/>
      <c r="D49" s="109" t="s">
        <v>100</v>
      </c>
      <c r="E49" s="109"/>
      <c r="F49" s="109"/>
      <c r="G49" s="109"/>
      <c r="H49" s="136"/>
      <c r="I49" s="135"/>
      <c r="J49" s="163"/>
      <c r="K49" s="132"/>
      <c r="L49" s="132"/>
      <c r="M49" s="132"/>
      <c r="N49" s="132"/>
      <c r="O49" s="164"/>
    </row>
    <row r="50" spans="2:15" ht="25.95" customHeight="1">
      <c r="B50" s="105" t="s">
        <v>101</v>
      </c>
      <c r="C50" s="106"/>
      <c r="D50" s="109" t="s">
        <v>102</v>
      </c>
      <c r="E50" s="109"/>
      <c r="F50" s="109"/>
      <c r="G50" s="109"/>
      <c r="H50" s="177" t="s">
        <v>73</v>
      </c>
      <c r="I50" s="174"/>
      <c r="J50" s="99" t="s">
        <v>103</v>
      </c>
      <c r="K50" s="100"/>
      <c r="L50" s="100"/>
      <c r="M50" s="100"/>
      <c r="N50" s="100"/>
      <c r="O50" s="101"/>
    </row>
    <row r="51" spans="2:15" ht="25.95" customHeight="1">
      <c r="B51" s="105" t="s">
        <v>104</v>
      </c>
      <c r="C51" s="106"/>
      <c r="D51" s="109" t="s">
        <v>105</v>
      </c>
      <c r="E51" s="109"/>
      <c r="F51" s="109"/>
      <c r="G51" s="109"/>
      <c r="H51" s="146"/>
      <c r="I51" s="148"/>
      <c r="J51" s="102"/>
      <c r="K51" s="103"/>
      <c r="L51" s="103"/>
      <c r="M51" s="103"/>
      <c r="N51" s="103"/>
      <c r="O51" s="104"/>
    </row>
    <row r="52" spans="2:15" ht="25.95" customHeight="1">
      <c r="B52" s="105" t="s">
        <v>106</v>
      </c>
      <c r="C52" s="106"/>
      <c r="D52" s="109" t="s">
        <v>107</v>
      </c>
      <c r="E52" s="109"/>
      <c r="F52" s="109"/>
      <c r="G52" s="109"/>
      <c r="H52" s="177" t="s">
        <v>75</v>
      </c>
      <c r="I52" s="174"/>
      <c r="J52" s="99" t="s">
        <v>108</v>
      </c>
      <c r="K52" s="100"/>
      <c r="L52" s="100"/>
      <c r="M52" s="100"/>
      <c r="N52" s="100"/>
      <c r="O52" s="101"/>
    </row>
    <row r="53" spans="2:15" ht="25.95" customHeight="1">
      <c r="B53" s="105" t="s">
        <v>109</v>
      </c>
      <c r="C53" s="106"/>
      <c r="D53" s="109" t="s">
        <v>110</v>
      </c>
      <c r="E53" s="109"/>
      <c r="F53" s="109"/>
      <c r="G53" s="109"/>
      <c r="H53" s="146"/>
      <c r="I53" s="148"/>
      <c r="J53" s="102"/>
      <c r="K53" s="103"/>
      <c r="L53" s="103"/>
      <c r="M53" s="103"/>
      <c r="N53" s="103"/>
      <c r="O53" s="104"/>
    </row>
    <row r="54" spans="2:15" ht="25.95" customHeight="1">
      <c r="B54" s="105" t="s">
        <v>111</v>
      </c>
      <c r="C54" s="106"/>
      <c r="D54" s="109" t="s">
        <v>112</v>
      </c>
      <c r="E54" s="109"/>
      <c r="F54" s="109"/>
      <c r="G54" s="109"/>
      <c r="H54" s="177" t="s">
        <v>75</v>
      </c>
      <c r="I54" s="174"/>
      <c r="J54" s="99" t="s">
        <v>113</v>
      </c>
      <c r="K54" s="100"/>
      <c r="L54" s="100"/>
      <c r="M54" s="100"/>
      <c r="N54" s="100"/>
      <c r="O54" s="101"/>
    </row>
    <row r="55" spans="2:15" ht="25.95" customHeight="1">
      <c r="B55" s="105" t="s">
        <v>114</v>
      </c>
      <c r="C55" s="106"/>
      <c r="D55" s="109" t="s">
        <v>115</v>
      </c>
      <c r="E55" s="109"/>
      <c r="F55" s="109"/>
      <c r="G55" s="109"/>
      <c r="H55" s="136"/>
      <c r="I55" s="135"/>
      <c r="J55" s="163"/>
      <c r="K55" s="132"/>
      <c r="L55" s="132"/>
      <c r="M55" s="132"/>
      <c r="N55" s="132"/>
      <c r="O55" s="164"/>
    </row>
    <row r="56" spans="2:15" ht="25.95" customHeight="1">
      <c r="B56" s="105" t="s">
        <v>116</v>
      </c>
      <c r="C56" s="106"/>
      <c r="D56" s="109" t="s">
        <v>117</v>
      </c>
      <c r="E56" s="109"/>
      <c r="F56" s="109"/>
      <c r="G56" s="109"/>
      <c r="H56" s="177" t="s">
        <v>75</v>
      </c>
      <c r="I56" s="174"/>
      <c r="J56" s="99" t="s">
        <v>118</v>
      </c>
      <c r="K56" s="100"/>
      <c r="L56" s="100"/>
      <c r="M56" s="100"/>
      <c r="N56" s="100"/>
      <c r="O56" s="101"/>
    </row>
    <row r="57" spans="2:15" ht="25.95" customHeight="1">
      <c r="B57" s="105" t="s">
        <v>119</v>
      </c>
      <c r="C57" s="106"/>
      <c r="D57" s="109" t="s">
        <v>120</v>
      </c>
      <c r="E57" s="109"/>
      <c r="F57" s="109"/>
      <c r="G57" s="109"/>
      <c r="H57" s="146"/>
      <c r="I57" s="148"/>
      <c r="J57" s="102"/>
      <c r="K57" s="103"/>
      <c r="L57" s="103"/>
      <c r="M57" s="103"/>
      <c r="N57" s="103"/>
      <c r="O57" s="104"/>
    </row>
    <row r="58" spans="2:15">
      <c r="B58" s="126" t="s">
        <v>121</v>
      </c>
      <c r="C58" s="127"/>
      <c r="D58" s="127"/>
      <c r="E58" s="127"/>
      <c r="F58" s="127"/>
      <c r="G58" s="127"/>
      <c r="H58" s="149" t="s">
        <v>122</v>
      </c>
      <c r="I58" s="127"/>
      <c r="J58" s="127"/>
      <c r="K58" s="127"/>
      <c r="L58" s="127"/>
      <c r="M58" s="127"/>
      <c r="N58" s="127"/>
      <c r="O58" s="130"/>
    </row>
    <row r="59" spans="2:15">
      <c r="B59" s="186" t="s">
        <v>123</v>
      </c>
      <c r="C59" s="187"/>
      <c r="D59" s="187"/>
      <c r="E59" s="187"/>
      <c r="F59" s="187"/>
      <c r="G59" s="195"/>
      <c r="H59" s="163" t="s">
        <v>124</v>
      </c>
      <c r="I59" s="132"/>
      <c r="J59" s="132"/>
      <c r="K59" s="132"/>
      <c r="L59" s="132"/>
      <c r="M59" s="132"/>
      <c r="N59" s="132"/>
      <c r="O59" s="164"/>
    </row>
    <row r="60" spans="2:15">
      <c r="B60" s="189" t="s">
        <v>125</v>
      </c>
      <c r="C60" s="190"/>
      <c r="D60" s="191" t="s">
        <v>10</v>
      </c>
      <c r="E60" s="192"/>
      <c r="F60" s="192"/>
      <c r="G60" s="190"/>
      <c r="H60" s="163"/>
      <c r="I60" s="132"/>
      <c r="J60" s="132"/>
      <c r="K60" s="132"/>
      <c r="L60" s="132"/>
      <c r="M60" s="132"/>
      <c r="N60" s="132"/>
      <c r="O60" s="164"/>
    </row>
    <row r="61" spans="2:15">
      <c r="B61" s="196" t="s">
        <v>126</v>
      </c>
      <c r="C61" s="197"/>
      <c r="D61" s="198"/>
      <c r="E61" s="199"/>
      <c r="F61" s="199"/>
      <c r="G61" s="197"/>
      <c r="H61" s="163"/>
      <c r="I61" s="132"/>
      <c r="J61" s="132"/>
      <c r="K61" s="132"/>
      <c r="L61" s="132"/>
      <c r="M61" s="132"/>
      <c r="N61" s="132"/>
      <c r="O61" s="164"/>
    </row>
    <row r="62" spans="2:15">
      <c r="B62" s="200" t="s">
        <v>2</v>
      </c>
      <c r="C62" s="201"/>
      <c r="D62" s="202"/>
      <c r="E62" s="203"/>
      <c r="F62" s="203"/>
      <c r="G62" s="201"/>
      <c r="H62" s="163"/>
      <c r="I62" s="132"/>
      <c r="J62" s="132"/>
      <c r="K62" s="132"/>
      <c r="L62" s="132"/>
      <c r="M62" s="132"/>
      <c r="N62" s="132"/>
      <c r="O62" s="164"/>
    </row>
    <row r="63" spans="2:15">
      <c r="B63" s="186" t="s">
        <v>127</v>
      </c>
      <c r="C63" s="187"/>
      <c r="D63" s="187"/>
      <c r="E63" s="187"/>
      <c r="F63" s="187"/>
      <c r="G63" s="188"/>
      <c r="H63" s="149" t="s">
        <v>128</v>
      </c>
      <c r="I63" s="127"/>
      <c r="J63" s="127"/>
      <c r="K63" s="127"/>
      <c r="L63" s="127"/>
      <c r="M63" s="127"/>
      <c r="N63" s="127"/>
      <c r="O63" s="130"/>
    </row>
    <row r="64" spans="2:15">
      <c r="B64" s="189" t="s">
        <v>125</v>
      </c>
      <c r="C64" s="190"/>
      <c r="D64" s="191" t="s">
        <v>11</v>
      </c>
      <c r="E64" s="192"/>
      <c r="F64" s="192"/>
      <c r="G64" s="190"/>
      <c r="H64" s="193" t="s">
        <v>129</v>
      </c>
      <c r="I64" s="193"/>
      <c r="J64" s="158" t="s">
        <v>130</v>
      </c>
      <c r="K64" s="159"/>
      <c r="L64" s="194"/>
      <c r="M64" s="159" t="s">
        <v>131</v>
      </c>
      <c r="N64" s="159"/>
      <c r="O64" s="162"/>
    </row>
    <row r="65" spans="2:15">
      <c r="B65" s="196" t="s">
        <v>126</v>
      </c>
      <c r="C65" s="197"/>
      <c r="D65" s="198"/>
      <c r="E65" s="199"/>
      <c r="F65" s="199"/>
      <c r="G65" s="197"/>
      <c r="H65" s="206" t="s">
        <v>502</v>
      </c>
      <c r="I65" s="207"/>
      <c r="J65" s="146" t="s">
        <v>132</v>
      </c>
      <c r="K65" s="148"/>
      <c r="L65" s="2" t="s">
        <v>503</v>
      </c>
      <c r="M65" s="146" t="s">
        <v>133</v>
      </c>
      <c r="N65" s="148"/>
      <c r="O65" s="3" t="s">
        <v>506</v>
      </c>
    </row>
    <row r="66" spans="2:15">
      <c r="B66" s="210" t="s">
        <v>2</v>
      </c>
      <c r="C66" s="211"/>
      <c r="D66" s="212"/>
      <c r="E66" s="213"/>
      <c r="F66" s="213"/>
      <c r="G66" s="211"/>
      <c r="H66" s="208"/>
      <c r="I66" s="209"/>
      <c r="J66" s="204" t="s">
        <v>134</v>
      </c>
      <c r="K66" s="205"/>
      <c r="L66" s="5" t="s">
        <v>504</v>
      </c>
      <c r="M66" s="204" t="s">
        <v>135</v>
      </c>
      <c r="N66" s="205"/>
      <c r="O66" s="6" t="s">
        <v>505</v>
      </c>
    </row>
    <row r="67" spans="2:15">
      <c r="H67" s="8"/>
    </row>
  </sheetData>
  <mergeCells count="166">
    <mergeCell ref="L7:O7"/>
    <mergeCell ref="C31:F31"/>
    <mergeCell ref="C32:F32"/>
    <mergeCell ref="C33:F33"/>
    <mergeCell ref="C34:F34"/>
    <mergeCell ref="C35:F35"/>
    <mergeCell ref="C36:F36"/>
    <mergeCell ref="J65:K65"/>
    <mergeCell ref="J66:K66"/>
    <mergeCell ref="H65:I66"/>
    <mergeCell ref="M65:N65"/>
    <mergeCell ref="M66:N66"/>
    <mergeCell ref="J48:O49"/>
    <mergeCell ref="H48:I49"/>
    <mergeCell ref="J50:O51"/>
    <mergeCell ref="H50:I51"/>
    <mergeCell ref="H52:I53"/>
    <mergeCell ref="J52:O53"/>
    <mergeCell ref="H54:I55"/>
    <mergeCell ref="J54:O55"/>
    <mergeCell ref="B65:C65"/>
    <mergeCell ref="D65:G65"/>
    <mergeCell ref="B66:C66"/>
    <mergeCell ref="D66:G66"/>
    <mergeCell ref="B63:G63"/>
    <mergeCell ref="H63:O63"/>
    <mergeCell ref="B64:C64"/>
    <mergeCell ref="D64:G64"/>
    <mergeCell ref="H64:I64"/>
    <mergeCell ref="J64:L64"/>
    <mergeCell ref="M64:O64"/>
    <mergeCell ref="B59:G59"/>
    <mergeCell ref="H59:O62"/>
    <mergeCell ref="B60:C60"/>
    <mergeCell ref="D60:G60"/>
    <mergeCell ref="B61:C61"/>
    <mergeCell ref="D61:G61"/>
    <mergeCell ref="B62:C62"/>
    <mergeCell ref="D62:G62"/>
    <mergeCell ref="H47:I47"/>
    <mergeCell ref="J47:O47"/>
    <mergeCell ref="B58:G58"/>
    <mergeCell ref="H58:O58"/>
    <mergeCell ref="H56:I57"/>
    <mergeCell ref="J56:O57"/>
    <mergeCell ref="B42:G43"/>
    <mergeCell ref="H42:O43"/>
    <mergeCell ref="B44:G45"/>
    <mergeCell ref="H44:O45"/>
    <mergeCell ref="B46:G46"/>
    <mergeCell ref="H46:O46"/>
    <mergeCell ref="B56:C56"/>
    <mergeCell ref="B57:C57"/>
    <mergeCell ref="D56:G56"/>
    <mergeCell ref="D57:G57"/>
    <mergeCell ref="B53:C53"/>
    <mergeCell ref="B37:G37"/>
    <mergeCell ref="H37:O37"/>
    <mergeCell ref="B38:G39"/>
    <mergeCell ref="H38:O39"/>
    <mergeCell ref="B40:G41"/>
    <mergeCell ref="H40:O41"/>
    <mergeCell ref="B33:B34"/>
    <mergeCell ref="B35:B36"/>
    <mergeCell ref="L32:O33"/>
    <mergeCell ref="H32:K33"/>
    <mergeCell ref="H34:K36"/>
    <mergeCell ref="L34:O36"/>
    <mergeCell ref="B30:G30"/>
    <mergeCell ref="B31:B32"/>
    <mergeCell ref="B24:B25"/>
    <mergeCell ref="B26:B27"/>
    <mergeCell ref="B28:B29"/>
    <mergeCell ref="C24:C25"/>
    <mergeCell ref="C26:C27"/>
    <mergeCell ref="C28:C29"/>
    <mergeCell ref="D24:D25"/>
    <mergeCell ref="D26:D27"/>
    <mergeCell ref="D28:D29"/>
    <mergeCell ref="E24:E25"/>
    <mergeCell ref="F24:F25"/>
    <mergeCell ref="E26:E27"/>
    <mergeCell ref="F26:F27"/>
    <mergeCell ref="E28:E29"/>
    <mergeCell ref="F28:F29"/>
    <mergeCell ref="G24:G25"/>
    <mergeCell ref="G26:G27"/>
    <mergeCell ref="G28:G29"/>
    <mergeCell ref="B16:G16"/>
    <mergeCell ref="H16:O16"/>
    <mergeCell ref="B17:G20"/>
    <mergeCell ref="H17:K17"/>
    <mergeCell ref="L17:O17"/>
    <mergeCell ref="H18:K19"/>
    <mergeCell ref="L18:O19"/>
    <mergeCell ref="H20:K21"/>
    <mergeCell ref="L20:O21"/>
    <mergeCell ref="B21:G21"/>
    <mergeCell ref="L11:M11"/>
    <mergeCell ref="N11:O11"/>
    <mergeCell ref="H12:K12"/>
    <mergeCell ref="L12:M12"/>
    <mergeCell ref="N12:O12"/>
    <mergeCell ref="H9:K9"/>
    <mergeCell ref="L9:M9"/>
    <mergeCell ref="N9:O9"/>
    <mergeCell ref="H10:K10"/>
    <mergeCell ref="L10:M10"/>
    <mergeCell ref="N10:O10"/>
    <mergeCell ref="H15:K15"/>
    <mergeCell ref="L15:M15"/>
    <mergeCell ref="N15:O15"/>
    <mergeCell ref="B2:O2"/>
    <mergeCell ref="B3:E3"/>
    <mergeCell ref="F3:G3"/>
    <mergeCell ref="H3:O3"/>
    <mergeCell ref="B4:E5"/>
    <mergeCell ref="F4:G5"/>
    <mergeCell ref="H4:O5"/>
    <mergeCell ref="B6:G6"/>
    <mergeCell ref="H6:K6"/>
    <mergeCell ref="L6:O6"/>
    <mergeCell ref="H13:K13"/>
    <mergeCell ref="L13:M13"/>
    <mergeCell ref="N13:O13"/>
    <mergeCell ref="H14:K14"/>
    <mergeCell ref="L14:M14"/>
    <mergeCell ref="N14:O14"/>
    <mergeCell ref="B7:G15"/>
    <mergeCell ref="H7:K7"/>
    <mergeCell ref="H8:K8"/>
    <mergeCell ref="L8:O8"/>
    <mergeCell ref="H11:K11"/>
    <mergeCell ref="B22:B23"/>
    <mergeCell ref="C22:C23"/>
    <mergeCell ref="D22:D23"/>
    <mergeCell ref="E22:E23"/>
    <mergeCell ref="F22:F23"/>
    <mergeCell ref="G22:G23"/>
    <mergeCell ref="H22:K23"/>
    <mergeCell ref="H24:K25"/>
    <mergeCell ref="H26:K27"/>
    <mergeCell ref="H28:K29"/>
    <mergeCell ref="H30:K31"/>
    <mergeCell ref="L22:O23"/>
    <mergeCell ref="L24:O25"/>
    <mergeCell ref="L26:O27"/>
    <mergeCell ref="L28:O29"/>
    <mergeCell ref="L30:O31"/>
    <mergeCell ref="B54:C54"/>
    <mergeCell ref="B55:C55"/>
    <mergeCell ref="D47:G47"/>
    <mergeCell ref="B47:C47"/>
    <mergeCell ref="D48:G48"/>
    <mergeCell ref="D49:G49"/>
    <mergeCell ref="D50:G50"/>
    <mergeCell ref="D51:G51"/>
    <mergeCell ref="D52:G52"/>
    <mergeCell ref="D53:G53"/>
    <mergeCell ref="D54:G54"/>
    <mergeCell ref="D55:G55"/>
    <mergeCell ref="B48:C48"/>
    <mergeCell ref="B49:C49"/>
    <mergeCell ref="B50:C50"/>
    <mergeCell ref="B51:C51"/>
    <mergeCell ref="B52:C52"/>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1692E-E999-B749-9A61-1C08D3629D06}">
  <sheetPr codeName="Sheet6">
    <tabColor theme="5" tint="0.59999389629810485"/>
  </sheetPr>
  <dimension ref="B2:W107"/>
  <sheetViews>
    <sheetView showGridLines="0" showRowColHeaders="0" zoomScale="70" zoomScaleNormal="70" workbookViewId="0"/>
  </sheetViews>
  <sheetFormatPr defaultColWidth="11.19921875" defaultRowHeight="15.6" outlineLevelRow="1"/>
  <cols>
    <col min="1" max="1" width="1.69921875" customWidth="1"/>
    <col min="2" max="2" width="18" customWidth="1"/>
    <col min="3" max="3" width="15.5" bestFit="1" customWidth="1"/>
    <col min="4" max="6" width="11.69921875" customWidth="1"/>
    <col min="11" max="11" width="11.69921875" bestFit="1" customWidth="1"/>
    <col min="13" max="13" width="13" customWidth="1"/>
    <col min="14" max="14" width="14" customWidth="1"/>
    <col min="15" max="15" width="17.5" bestFit="1" customWidth="1"/>
    <col min="16" max="16" width="20.59765625" customWidth="1"/>
    <col min="17" max="17" width="15.59765625" bestFit="1" customWidth="1"/>
    <col min="18" max="19" width="13" customWidth="1"/>
    <col min="20" max="20" width="19.69921875" bestFit="1" customWidth="1"/>
  </cols>
  <sheetData>
    <row r="2" spans="2:23" ht="19.95" customHeight="1">
      <c r="B2" s="263" t="s">
        <v>151</v>
      </c>
      <c r="C2" s="264"/>
      <c r="D2" s="264"/>
      <c r="E2" s="264"/>
      <c r="F2" s="264"/>
      <c r="G2" s="264"/>
      <c r="H2" s="264"/>
      <c r="I2" s="264"/>
      <c r="J2" s="264"/>
      <c r="K2" s="264"/>
      <c r="L2" s="264"/>
      <c r="M2" s="264"/>
      <c r="N2" s="264"/>
      <c r="O2" s="264"/>
      <c r="P2" s="264"/>
      <c r="Q2" s="264"/>
      <c r="R2" s="264"/>
      <c r="S2" s="264"/>
      <c r="T2" s="265"/>
    </row>
    <row r="3" spans="2:23" ht="25.2" customHeight="1">
      <c r="B3" s="9" t="s">
        <v>136</v>
      </c>
      <c r="C3" s="10" t="s">
        <v>137</v>
      </c>
      <c r="D3" s="266" t="s">
        <v>95</v>
      </c>
      <c r="E3" s="266"/>
      <c r="F3" s="266"/>
      <c r="G3" s="266" t="s">
        <v>138</v>
      </c>
      <c r="H3" s="266"/>
      <c r="I3" s="266" t="s">
        <v>139</v>
      </c>
      <c r="J3" s="266"/>
      <c r="K3" s="266" t="s">
        <v>140</v>
      </c>
      <c r="L3" s="266"/>
      <c r="M3" s="266" t="s">
        <v>141</v>
      </c>
      <c r="N3" s="266"/>
      <c r="O3" s="10" t="s">
        <v>142</v>
      </c>
      <c r="P3" s="10" t="s">
        <v>143</v>
      </c>
      <c r="Q3" s="10" t="s">
        <v>144</v>
      </c>
      <c r="R3" s="267" t="s">
        <v>145</v>
      </c>
      <c r="S3" s="268"/>
      <c r="T3" s="11" t="s">
        <v>146</v>
      </c>
    </row>
    <row r="4" spans="2:23" ht="30" customHeight="1">
      <c r="B4" s="17">
        <v>45051</v>
      </c>
      <c r="C4" s="18" t="s">
        <v>71</v>
      </c>
      <c r="D4" s="255" t="s">
        <v>152</v>
      </c>
      <c r="E4" s="221"/>
      <c r="F4" s="256"/>
      <c r="G4" s="255">
        <v>10</v>
      </c>
      <c r="H4" s="256"/>
      <c r="I4" s="255">
        <v>9</v>
      </c>
      <c r="J4" s="256"/>
      <c r="K4" s="275">
        <v>10000</v>
      </c>
      <c r="L4" s="276"/>
      <c r="M4" s="255">
        <v>3</v>
      </c>
      <c r="N4" s="256"/>
      <c r="O4" s="19">
        <v>0.8</v>
      </c>
      <c r="P4" s="20">
        <v>8000</v>
      </c>
      <c r="Q4" s="21">
        <v>2.4000000000000004</v>
      </c>
      <c r="R4" s="255" t="s">
        <v>153</v>
      </c>
      <c r="S4" s="256"/>
      <c r="T4" s="22">
        <v>45056</v>
      </c>
    </row>
    <row r="5" spans="2:23" ht="30" customHeight="1">
      <c r="B5" s="17">
        <v>45061</v>
      </c>
      <c r="C5" s="18" t="s">
        <v>154</v>
      </c>
      <c r="D5" s="255" t="s">
        <v>155</v>
      </c>
      <c r="E5" s="221"/>
      <c r="F5" s="256"/>
      <c r="G5" s="255">
        <v>7</v>
      </c>
      <c r="H5" s="256"/>
      <c r="I5" s="255">
        <v>10</v>
      </c>
      <c r="J5" s="256"/>
      <c r="K5" s="275">
        <v>100000</v>
      </c>
      <c r="L5" s="276"/>
      <c r="M5" s="255">
        <v>10</v>
      </c>
      <c r="N5" s="256"/>
      <c r="O5" s="19">
        <v>0.4</v>
      </c>
      <c r="P5" s="20">
        <v>40000</v>
      </c>
      <c r="Q5" s="21">
        <v>4</v>
      </c>
      <c r="R5" s="255" t="s">
        <v>156</v>
      </c>
      <c r="S5" s="256"/>
      <c r="T5" s="22">
        <v>45064</v>
      </c>
      <c r="V5" s="73" t="s">
        <v>427</v>
      </c>
      <c r="W5" t="s">
        <v>430</v>
      </c>
    </row>
    <row r="6" spans="2:23" ht="30" customHeight="1">
      <c r="B6" s="17">
        <v>45066</v>
      </c>
      <c r="C6" s="18" t="s">
        <v>157</v>
      </c>
      <c r="D6" s="255" t="s">
        <v>158</v>
      </c>
      <c r="E6" s="221"/>
      <c r="F6" s="256"/>
      <c r="G6" s="255">
        <v>5</v>
      </c>
      <c r="H6" s="256"/>
      <c r="I6" s="255">
        <v>7</v>
      </c>
      <c r="J6" s="256"/>
      <c r="K6" s="275">
        <v>20000</v>
      </c>
      <c r="L6" s="276"/>
      <c r="M6" s="255">
        <v>5</v>
      </c>
      <c r="N6" s="256"/>
      <c r="O6" s="19">
        <v>0.6</v>
      </c>
      <c r="P6" s="20">
        <v>12000</v>
      </c>
      <c r="Q6" s="21">
        <v>3</v>
      </c>
      <c r="R6" s="255" t="s">
        <v>149</v>
      </c>
      <c r="S6" s="256"/>
      <c r="T6" s="22">
        <v>45069</v>
      </c>
      <c r="V6" s="74" t="s">
        <v>428</v>
      </c>
      <c r="W6" t="s">
        <v>431</v>
      </c>
    </row>
    <row r="7" spans="2:23" ht="30" customHeight="1">
      <c r="B7" s="17">
        <v>45071</v>
      </c>
      <c r="C7" s="18" t="s">
        <v>159</v>
      </c>
      <c r="D7" s="255" t="s">
        <v>160</v>
      </c>
      <c r="E7" s="221"/>
      <c r="F7" s="256"/>
      <c r="G7" s="255">
        <v>2</v>
      </c>
      <c r="H7" s="256"/>
      <c r="I7" s="255">
        <v>6</v>
      </c>
      <c r="J7" s="256"/>
      <c r="K7" s="275">
        <v>5000</v>
      </c>
      <c r="L7" s="276"/>
      <c r="M7" s="255">
        <v>2</v>
      </c>
      <c r="N7" s="256"/>
      <c r="O7" s="19">
        <v>0.2</v>
      </c>
      <c r="P7" s="20">
        <v>1000</v>
      </c>
      <c r="Q7" s="21">
        <v>0.4</v>
      </c>
      <c r="R7" s="255" t="s">
        <v>161</v>
      </c>
      <c r="S7" s="256"/>
      <c r="T7" s="22">
        <v>45073</v>
      </c>
      <c r="V7" s="74" t="s">
        <v>429</v>
      </c>
      <c r="W7" t="s">
        <v>432</v>
      </c>
    </row>
    <row r="8" spans="2:23" ht="30" customHeight="1">
      <c r="B8" s="17">
        <v>45073</v>
      </c>
      <c r="C8" s="18" t="s">
        <v>79</v>
      </c>
      <c r="D8" s="255" t="s">
        <v>162</v>
      </c>
      <c r="E8" s="221"/>
      <c r="F8" s="256"/>
      <c r="G8" s="255">
        <v>4</v>
      </c>
      <c r="H8" s="256"/>
      <c r="I8" s="255">
        <v>6</v>
      </c>
      <c r="J8" s="256"/>
      <c r="K8" s="275">
        <v>5000</v>
      </c>
      <c r="L8" s="276"/>
      <c r="M8" s="255">
        <v>1</v>
      </c>
      <c r="N8" s="256"/>
      <c r="O8" s="19">
        <v>0.5</v>
      </c>
      <c r="P8" s="20">
        <f t="shared" ref="P8:P13" si="0">K8*O8</f>
        <v>2500</v>
      </c>
      <c r="Q8" s="18">
        <f t="shared" ref="Q8:Q13" si="1">M8*O8</f>
        <v>0.5</v>
      </c>
      <c r="R8" s="255" t="s">
        <v>163</v>
      </c>
      <c r="S8" s="256"/>
      <c r="T8" s="22">
        <v>45076</v>
      </c>
    </row>
    <row r="9" spans="2:23" ht="30" customHeight="1">
      <c r="B9" s="17">
        <v>45078</v>
      </c>
      <c r="C9" s="18" t="s">
        <v>71</v>
      </c>
      <c r="D9" s="255" t="s">
        <v>164</v>
      </c>
      <c r="E9" s="221"/>
      <c r="F9" s="256"/>
      <c r="G9" s="255">
        <v>9</v>
      </c>
      <c r="H9" s="256"/>
      <c r="I9" s="255">
        <v>8</v>
      </c>
      <c r="J9" s="256"/>
      <c r="K9" s="275">
        <v>30000</v>
      </c>
      <c r="L9" s="276"/>
      <c r="M9" s="255">
        <v>3</v>
      </c>
      <c r="N9" s="256"/>
      <c r="O9" s="26">
        <v>0.7</v>
      </c>
      <c r="P9" s="25">
        <f t="shared" si="0"/>
        <v>21000</v>
      </c>
      <c r="Q9" s="18">
        <f t="shared" si="1"/>
        <v>2.0999999999999996</v>
      </c>
      <c r="R9" s="255" t="s">
        <v>153</v>
      </c>
      <c r="S9" s="256"/>
      <c r="T9" s="22">
        <v>44991</v>
      </c>
    </row>
    <row r="10" spans="2:23" ht="30" customHeight="1">
      <c r="B10" s="17">
        <v>45082</v>
      </c>
      <c r="C10" s="18" t="s">
        <v>154</v>
      </c>
      <c r="D10" s="255" t="s">
        <v>165</v>
      </c>
      <c r="E10" s="221"/>
      <c r="F10" s="256"/>
      <c r="G10" s="255">
        <v>8</v>
      </c>
      <c r="H10" s="256"/>
      <c r="I10" s="255">
        <v>5</v>
      </c>
      <c r="J10" s="256"/>
      <c r="K10" s="275">
        <v>20000</v>
      </c>
      <c r="L10" s="276"/>
      <c r="M10" s="255">
        <v>4</v>
      </c>
      <c r="N10" s="256"/>
      <c r="O10" s="26">
        <v>0.4</v>
      </c>
      <c r="P10" s="25">
        <f t="shared" si="0"/>
        <v>8000</v>
      </c>
      <c r="Q10" s="18">
        <f t="shared" si="1"/>
        <v>1.6</v>
      </c>
      <c r="R10" s="255" t="s">
        <v>156</v>
      </c>
      <c r="S10" s="256"/>
      <c r="T10" s="22">
        <v>45113</v>
      </c>
    </row>
    <row r="11" spans="2:23" ht="30" customHeight="1">
      <c r="B11" s="17">
        <v>45087</v>
      </c>
      <c r="C11" s="18" t="s">
        <v>71</v>
      </c>
      <c r="D11" s="255" t="s">
        <v>166</v>
      </c>
      <c r="E11" s="221"/>
      <c r="F11" s="256"/>
      <c r="G11" s="255">
        <v>6</v>
      </c>
      <c r="H11" s="256"/>
      <c r="I11" s="255">
        <v>6</v>
      </c>
      <c r="J11" s="256"/>
      <c r="K11" s="275">
        <v>10000</v>
      </c>
      <c r="L11" s="276"/>
      <c r="M11" s="255">
        <v>2</v>
      </c>
      <c r="N11" s="256"/>
      <c r="O11" s="26">
        <v>0.5</v>
      </c>
      <c r="P11" s="25">
        <f t="shared" si="0"/>
        <v>5000</v>
      </c>
      <c r="Q11" s="18">
        <f t="shared" si="1"/>
        <v>1</v>
      </c>
      <c r="R11" s="255" t="s">
        <v>153</v>
      </c>
      <c r="S11" s="256"/>
      <c r="T11" s="22">
        <v>45266</v>
      </c>
    </row>
    <row r="12" spans="2:23" ht="30" customHeight="1">
      <c r="B12" s="17">
        <v>45092</v>
      </c>
      <c r="C12" s="18" t="s">
        <v>71</v>
      </c>
      <c r="D12" s="255" t="s">
        <v>167</v>
      </c>
      <c r="E12" s="221"/>
      <c r="F12" s="256"/>
      <c r="G12" s="255">
        <v>7</v>
      </c>
      <c r="H12" s="256"/>
      <c r="I12" s="255">
        <v>6</v>
      </c>
      <c r="J12" s="256"/>
      <c r="K12" s="275">
        <v>15000</v>
      </c>
      <c r="L12" s="276"/>
      <c r="M12" s="255">
        <v>3</v>
      </c>
      <c r="N12" s="256"/>
      <c r="O12" s="26">
        <v>0.4</v>
      </c>
      <c r="P12" s="25">
        <f t="shared" si="0"/>
        <v>6000</v>
      </c>
      <c r="Q12" s="18">
        <f t="shared" si="1"/>
        <v>1.2000000000000002</v>
      </c>
      <c r="R12" s="255" t="s">
        <v>153</v>
      </c>
      <c r="S12" s="256"/>
      <c r="T12" s="22" t="s">
        <v>168</v>
      </c>
    </row>
    <row r="13" spans="2:23" ht="30" customHeight="1">
      <c r="B13" s="28">
        <v>45097</v>
      </c>
      <c r="C13" s="29" t="s">
        <v>147</v>
      </c>
      <c r="D13" s="261" t="s">
        <v>148</v>
      </c>
      <c r="E13" s="224"/>
      <c r="F13" s="262"/>
      <c r="G13" s="261">
        <v>7</v>
      </c>
      <c r="H13" s="262"/>
      <c r="I13" s="261">
        <v>8</v>
      </c>
      <c r="J13" s="262"/>
      <c r="K13" s="257">
        <v>40000</v>
      </c>
      <c r="L13" s="258"/>
      <c r="M13" s="261">
        <v>3</v>
      </c>
      <c r="N13" s="262"/>
      <c r="O13" s="30">
        <v>0.6</v>
      </c>
      <c r="P13" s="27">
        <f t="shared" si="0"/>
        <v>24000</v>
      </c>
      <c r="Q13" s="29">
        <f t="shared" si="1"/>
        <v>1.7999999999999998</v>
      </c>
      <c r="R13" s="261" t="s">
        <v>149</v>
      </c>
      <c r="S13" s="262"/>
      <c r="T13" s="31" t="s">
        <v>150</v>
      </c>
    </row>
    <row r="14" spans="2:23" ht="4.95" customHeight="1"/>
    <row r="15" spans="2:23">
      <c r="I15" s="269" t="s">
        <v>169</v>
      </c>
      <c r="J15" s="269"/>
      <c r="K15" s="277">
        <f>SUM(K4:L13)</f>
        <v>255000</v>
      </c>
      <c r="L15" s="278"/>
      <c r="M15" s="271">
        <f>SUM(M4:N13)</f>
        <v>36</v>
      </c>
      <c r="N15" s="272"/>
      <c r="P15" s="270">
        <f>SUM(P4:P13)</f>
        <v>127500</v>
      </c>
      <c r="Q15" s="218">
        <f>SUM(Q4:Q13)</f>
        <v>18</v>
      </c>
    </row>
    <row r="16" spans="2:23">
      <c r="I16" s="269"/>
      <c r="J16" s="269"/>
      <c r="K16" s="279"/>
      <c r="L16" s="280"/>
      <c r="M16" s="273"/>
      <c r="N16" s="274"/>
      <c r="P16" s="270"/>
      <c r="Q16" s="218"/>
    </row>
    <row r="17" spans="2:20" ht="21">
      <c r="B17" s="15"/>
    </row>
    <row r="19" spans="2:20" ht="19.95" customHeight="1">
      <c r="B19" s="259" t="s">
        <v>170</v>
      </c>
      <c r="C19" s="260"/>
      <c r="D19" s="260"/>
      <c r="E19" s="260"/>
      <c r="F19" s="260"/>
      <c r="G19" s="260"/>
      <c r="H19" s="260"/>
      <c r="I19" s="260"/>
      <c r="J19" s="260"/>
      <c r="K19" s="260"/>
      <c r="L19" s="260"/>
      <c r="M19" s="260"/>
      <c r="N19" s="260"/>
      <c r="O19" s="260"/>
      <c r="P19" s="260"/>
      <c r="Q19" s="260"/>
      <c r="R19" s="260"/>
      <c r="S19" s="260"/>
      <c r="T19" s="260"/>
    </row>
    <row r="20" spans="2:20" ht="25.2" customHeight="1">
      <c r="B20" s="68" t="s">
        <v>423</v>
      </c>
      <c r="C20" s="226" t="s">
        <v>171</v>
      </c>
      <c r="D20" s="227"/>
      <c r="E20" s="228"/>
      <c r="F20" s="226" t="s">
        <v>172</v>
      </c>
      <c r="G20" s="227"/>
      <c r="H20" s="228"/>
      <c r="I20" s="250" t="s">
        <v>173</v>
      </c>
      <c r="J20" s="250"/>
      <c r="K20" s="250"/>
      <c r="L20" s="250"/>
      <c r="M20" s="250" t="s">
        <v>426</v>
      </c>
      <c r="N20" s="250"/>
      <c r="O20" s="250" t="s">
        <v>174</v>
      </c>
      <c r="P20" s="250"/>
      <c r="Q20" s="250"/>
      <c r="R20" s="250" t="s">
        <v>175</v>
      </c>
      <c r="S20" s="250"/>
      <c r="T20" s="251"/>
    </row>
    <row r="21" spans="2:20" ht="25.2" customHeight="1">
      <c r="B21" s="67">
        <v>1</v>
      </c>
      <c r="C21" s="229" t="s">
        <v>152</v>
      </c>
      <c r="D21" s="230"/>
      <c r="E21" s="231"/>
      <c r="F21" s="229">
        <v>10</v>
      </c>
      <c r="G21" s="230"/>
      <c r="H21" s="231"/>
      <c r="I21" s="249">
        <v>9</v>
      </c>
      <c r="J21" s="249"/>
      <c r="K21" s="249"/>
      <c r="L21" s="249"/>
      <c r="M21" s="249">
        <v>6</v>
      </c>
      <c r="N21" s="249"/>
      <c r="O21" s="249">
        <f>F21*I21*M21</f>
        <v>540</v>
      </c>
      <c r="P21" s="249"/>
      <c r="Q21" s="249"/>
      <c r="R21" s="249">
        <f>O21*M21</f>
        <v>3240</v>
      </c>
      <c r="S21" s="249"/>
      <c r="T21" s="252"/>
    </row>
    <row r="22" spans="2:20" ht="25.2" customHeight="1">
      <c r="B22" s="66">
        <v>2</v>
      </c>
      <c r="C22" s="220" t="s">
        <v>155</v>
      </c>
      <c r="D22" s="221"/>
      <c r="E22" s="222"/>
      <c r="F22" s="220">
        <v>7</v>
      </c>
      <c r="G22" s="221"/>
      <c r="H22" s="222"/>
      <c r="I22" s="246">
        <v>10</v>
      </c>
      <c r="J22" s="246"/>
      <c r="K22" s="246"/>
      <c r="L22" s="246"/>
      <c r="M22" s="246">
        <v>7</v>
      </c>
      <c r="N22" s="246"/>
      <c r="O22" s="246">
        <f t="shared" ref="O22:O30" si="2">F22*I22*M22</f>
        <v>490</v>
      </c>
      <c r="P22" s="246"/>
      <c r="Q22" s="246"/>
      <c r="R22" s="246">
        <f t="shared" ref="R22:R30" si="3">O22*M22</f>
        <v>3430</v>
      </c>
      <c r="S22" s="246"/>
      <c r="T22" s="253"/>
    </row>
    <row r="23" spans="2:20" ht="25.2" customHeight="1">
      <c r="B23" s="66">
        <v>3</v>
      </c>
      <c r="C23" s="220" t="s">
        <v>158</v>
      </c>
      <c r="D23" s="221"/>
      <c r="E23" s="222"/>
      <c r="F23" s="220">
        <v>5</v>
      </c>
      <c r="G23" s="221"/>
      <c r="H23" s="222"/>
      <c r="I23" s="246">
        <v>7</v>
      </c>
      <c r="J23" s="246"/>
      <c r="K23" s="246"/>
      <c r="L23" s="246"/>
      <c r="M23" s="246">
        <v>7</v>
      </c>
      <c r="N23" s="246"/>
      <c r="O23" s="246">
        <f t="shared" si="2"/>
        <v>245</v>
      </c>
      <c r="P23" s="246"/>
      <c r="Q23" s="246"/>
      <c r="R23" s="246">
        <f t="shared" si="3"/>
        <v>1715</v>
      </c>
      <c r="S23" s="246"/>
      <c r="T23" s="253"/>
    </row>
    <row r="24" spans="2:20" ht="25.2" customHeight="1">
      <c r="B24" s="66">
        <v>4</v>
      </c>
      <c r="C24" s="220" t="s">
        <v>160</v>
      </c>
      <c r="D24" s="221"/>
      <c r="E24" s="222"/>
      <c r="F24" s="220">
        <v>2</v>
      </c>
      <c r="G24" s="221"/>
      <c r="H24" s="222"/>
      <c r="I24" s="246">
        <v>6</v>
      </c>
      <c r="J24" s="246"/>
      <c r="K24" s="246"/>
      <c r="L24" s="246"/>
      <c r="M24" s="246">
        <v>0</v>
      </c>
      <c r="N24" s="246"/>
      <c r="O24" s="246">
        <f t="shared" si="2"/>
        <v>0</v>
      </c>
      <c r="P24" s="246"/>
      <c r="Q24" s="246"/>
      <c r="R24" s="246">
        <f t="shared" si="3"/>
        <v>0</v>
      </c>
      <c r="S24" s="246"/>
      <c r="T24" s="253"/>
    </row>
    <row r="25" spans="2:20" ht="25.2" customHeight="1">
      <c r="B25" s="66">
        <v>5</v>
      </c>
      <c r="C25" s="220" t="s">
        <v>162</v>
      </c>
      <c r="D25" s="221"/>
      <c r="E25" s="222"/>
      <c r="F25" s="220">
        <v>4</v>
      </c>
      <c r="G25" s="221"/>
      <c r="H25" s="222"/>
      <c r="I25" s="246">
        <v>6</v>
      </c>
      <c r="J25" s="246"/>
      <c r="K25" s="246"/>
      <c r="L25" s="246"/>
      <c r="M25" s="246">
        <v>8</v>
      </c>
      <c r="N25" s="246"/>
      <c r="O25" s="246">
        <f t="shared" si="2"/>
        <v>192</v>
      </c>
      <c r="P25" s="246"/>
      <c r="Q25" s="246"/>
      <c r="R25" s="246">
        <f t="shared" si="3"/>
        <v>1536</v>
      </c>
      <c r="S25" s="246"/>
      <c r="T25" s="253"/>
    </row>
    <row r="26" spans="2:20" ht="25.2" customHeight="1">
      <c r="B26" s="66">
        <v>6</v>
      </c>
      <c r="C26" s="220" t="s">
        <v>176</v>
      </c>
      <c r="D26" s="221"/>
      <c r="E26" s="222"/>
      <c r="F26" s="220">
        <v>9</v>
      </c>
      <c r="G26" s="221"/>
      <c r="H26" s="222"/>
      <c r="I26" s="246">
        <v>8</v>
      </c>
      <c r="J26" s="246"/>
      <c r="K26" s="246"/>
      <c r="L26" s="246"/>
      <c r="M26" s="246">
        <v>8</v>
      </c>
      <c r="N26" s="246"/>
      <c r="O26" s="246">
        <f t="shared" si="2"/>
        <v>576</v>
      </c>
      <c r="P26" s="246"/>
      <c r="Q26" s="246"/>
      <c r="R26" s="246">
        <f t="shared" si="3"/>
        <v>4608</v>
      </c>
      <c r="S26" s="246"/>
      <c r="T26" s="253"/>
    </row>
    <row r="27" spans="2:20" ht="25.2" customHeight="1">
      <c r="B27" s="66">
        <v>7</v>
      </c>
      <c r="C27" s="220" t="s">
        <v>177</v>
      </c>
      <c r="D27" s="221"/>
      <c r="E27" s="222"/>
      <c r="F27" s="220">
        <v>8</v>
      </c>
      <c r="G27" s="221"/>
      <c r="H27" s="222"/>
      <c r="I27" s="246">
        <v>5</v>
      </c>
      <c r="J27" s="246"/>
      <c r="K27" s="246"/>
      <c r="L27" s="246"/>
      <c r="M27" s="246">
        <v>5</v>
      </c>
      <c r="N27" s="246"/>
      <c r="O27" s="246">
        <f t="shared" si="2"/>
        <v>200</v>
      </c>
      <c r="P27" s="246"/>
      <c r="Q27" s="246"/>
      <c r="R27" s="246">
        <f t="shared" si="3"/>
        <v>1000</v>
      </c>
      <c r="S27" s="246"/>
      <c r="T27" s="253"/>
    </row>
    <row r="28" spans="2:20" ht="25.2" customHeight="1">
      <c r="B28" s="66">
        <v>8</v>
      </c>
      <c r="C28" s="220" t="s">
        <v>178</v>
      </c>
      <c r="D28" s="221"/>
      <c r="E28" s="222"/>
      <c r="F28" s="220">
        <v>6</v>
      </c>
      <c r="G28" s="221"/>
      <c r="H28" s="222"/>
      <c r="I28" s="246">
        <v>6</v>
      </c>
      <c r="J28" s="246"/>
      <c r="K28" s="246"/>
      <c r="L28" s="246"/>
      <c r="M28" s="246">
        <v>3</v>
      </c>
      <c r="N28" s="246"/>
      <c r="O28" s="246">
        <f t="shared" si="2"/>
        <v>108</v>
      </c>
      <c r="P28" s="246"/>
      <c r="Q28" s="246"/>
      <c r="R28" s="246">
        <f t="shared" si="3"/>
        <v>324</v>
      </c>
      <c r="S28" s="246"/>
      <c r="T28" s="253"/>
    </row>
    <row r="29" spans="2:20" ht="25.2" customHeight="1">
      <c r="B29" s="66">
        <v>9</v>
      </c>
      <c r="C29" s="220" t="s">
        <v>179</v>
      </c>
      <c r="D29" s="221"/>
      <c r="E29" s="222"/>
      <c r="F29" s="220">
        <v>7</v>
      </c>
      <c r="G29" s="221"/>
      <c r="H29" s="222"/>
      <c r="I29" s="246">
        <v>6</v>
      </c>
      <c r="J29" s="246"/>
      <c r="K29" s="246"/>
      <c r="L29" s="246"/>
      <c r="M29" s="246">
        <v>5</v>
      </c>
      <c r="N29" s="246"/>
      <c r="O29" s="246">
        <f t="shared" si="2"/>
        <v>210</v>
      </c>
      <c r="P29" s="246"/>
      <c r="Q29" s="246"/>
      <c r="R29" s="246">
        <f t="shared" si="3"/>
        <v>1050</v>
      </c>
      <c r="S29" s="246"/>
      <c r="T29" s="253"/>
    </row>
    <row r="30" spans="2:20" ht="25.2" customHeight="1">
      <c r="B30" s="65">
        <v>10</v>
      </c>
      <c r="C30" s="223" t="s">
        <v>148</v>
      </c>
      <c r="D30" s="224"/>
      <c r="E30" s="225"/>
      <c r="F30" s="223">
        <v>7</v>
      </c>
      <c r="G30" s="224"/>
      <c r="H30" s="225"/>
      <c r="I30" s="241">
        <v>8</v>
      </c>
      <c r="J30" s="241"/>
      <c r="K30" s="241"/>
      <c r="L30" s="241"/>
      <c r="M30" s="241">
        <v>4</v>
      </c>
      <c r="N30" s="241"/>
      <c r="O30" s="241">
        <f t="shared" si="2"/>
        <v>224</v>
      </c>
      <c r="P30" s="241"/>
      <c r="Q30" s="241"/>
      <c r="R30" s="241">
        <f t="shared" si="3"/>
        <v>896</v>
      </c>
      <c r="S30" s="241"/>
      <c r="T30" s="254"/>
    </row>
    <row r="32" spans="2:20">
      <c r="B32" s="75" t="s">
        <v>424</v>
      </c>
    </row>
    <row r="33" spans="2:17" ht="4.95" customHeight="1">
      <c r="B33" s="75"/>
    </row>
    <row r="34" spans="2:17">
      <c r="B34" s="76" t="s">
        <v>433</v>
      </c>
      <c r="C34" s="214" t="s">
        <v>434</v>
      </c>
      <c r="D34" s="214"/>
      <c r="E34" s="214"/>
      <c r="F34" s="214"/>
      <c r="G34" s="214"/>
      <c r="H34" s="214"/>
      <c r="I34" s="214"/>
      <c r="J34" s="214"/>
      <c r="K34" s="214"/>
      <c r="L34" s="214"/>
      <c r="M34" s="214"/>
      <c r="N34" s="214"/>
      <c r="O34" s="214"/>
      <c r="P34" s="214"/>
      <c r="Q34" s="214"/>
    </row>
    <row r="35" spans="2:17">
      <c r="B35" s="76" t="s">
        <v>435</v>
      </c>
      <c r="C35" s="214" t="s">
        <v>436</v>
      </c>
      <c r="D35" s="214"/>
      <c r="E35" s="214"/>
      <c r="F35" s="214"/>
      <c r="G35" s="214"/>
      <c r="H35" s="214"/>
      <c r="I35" s="214"/>
      <c r="J35" s="214"/>
      <c r="K35" s="214"/>
      <c r="L35" s="214"/>
      <c r="M35" s="214"/>
      <c r="N35" s="214"/>
      <c r="O35" s="214"/>
      <c r="P35" s="214"/>
      <c r="Q35" s="214"/>
    </row>
    <row r="36" spans="2:17">
      <c r="B36" s="76" t="s">
        <v>425</v>
      </c>
      <c r="C36" s="214" t="s">
        <v>437</v>
      </c>
      <c r="D36" s="214"/>
      <c r="E36" s="214"/>
      <c r="F36" s="214"/>
      <c r="G36" s="214"/>
      <c r="H36" s="214"/>
      <c r="I36" s="214"/>
      <c r="J36" s="214"/>
      <c r="K36" s="214"/>
      <c r="L36" s="214"/>
      <c r="M36" s="214"/>
      <c r="N36" s="214"/>
      <c r="O36" s="214"/>
      <c r="P36" s="214"/>
      <c r="Q36" s="214"/>
    </row>
    <row r="38" spans="2:17">
      <c r="B38" s="50" t="s">
        <v>438</v>
      </c>
      <c r="C38" s="78">
        <v>0.2</v>
      </c>
    </row>
    <row r="40" spans="2:17" ht="45" customHeight="1">
      <c r="B40" s="247" t="s">
        <v>171</v>
      </c>
      <c r="C40" s="236"/>
      <c r="D40" s="236"/>
      <c r="E40" s="236" t="s">
        <v>440</v>
      </c>
      <c r="F40" s="236"/>
      <c r="G40" s="236"/>
      <c r="H40" s="236"/>
      <c r="I40" s="236" t="s">
        <v>439</v>
      </c>
      <c r="J40" s="236"/>
      <c r="K40" s="236"/>
      <c r="L40" s="237"/>
    </row>
    <row r="41" spans="2:17" ht="25.2" customHeight="1">
      <c r="B41" s="248" t="s">
        <v>152</v>
      </c>
      <c r="C41" s="249"/>
      <c r="D41" s="249"/>
      <c r="E41" s="242">
        <f>P4*$C$38</f>
        <v>1600</v>
      </c>
      <c r="F41" s="242"/>
      <c r="G41" s="242"/>
      <c r="H41" s="242"/>
      <c r="I41" s="238">
        <f>Q4*$C$38</f>
        <v>0.48000000000000009</v>
      </c>
      <c r="J41" s="238"/>
      <c r="K41" s="238"/>
      <c r="L41" s="239"/>
    </row>
    <row r="42" spans="2:17" ht="25.2" customHeight="1">
      <c r="B42" s="245" t="s">
        <v>155</v>
      </c>
      <c r="C42" s="246"/>
      <c r="D42" s="246"/>
      <c r="E42" s="243">
        <f t="shared" ref="E42:E50" si="4">P5*$C$38</f>
        <v>8000</v>
      </c>
      <c r="F42" s="243"/>
      <c r="G42" s="243"/>
      <c r="H42" s="243"/>
      <c r="I42" s="234">
        <f t="shared" ref="I42:I50" si="5">Q5*$C$38</f>
        <v>0.8</v>
      </c>
      <c r="J42" s="234"/>
      <c r="K42" s="234"/>
      <c r="L42" s="235"/>
    </row>
    <row r="43" spans="2:17" ht="25.2" customHeight="1">
      <c r="B43" s="245" t="s">
        <v>158</v>
      </c>
      <c r="C43" s="246"/>
      <c r="D43" s="246"/>
      <c r="E43" s="243">
        <f t="shared" si="4"/>
        <v>2400</v>
      </c>
      <c r="F43" s="243"/>
      <c r="G43" s="243"/>
      <c r="H43" s="243"/>
      <c r="I43" s="234">
        <f t="shared" si="5"/>
        <v>0.60000000000000009</v>
      </c>
      <c r="J43" s="234"/>
      <c r="K43" s="234"/>
      <c r="L43" s="235"/>
    </row>
    <row r="44" spans="2:17" ht="25.2" customHeight="1">
      <c r="B44" s="245" t="s">
        <v>160</v>
      </c>
      <c r="C44" s="246"/>
      <c r="D44" s="246"/>
      <c r="E44" s="243">
        <f t="shared" si="4"/>
        <v>200</v>
      </c>
      <c r="F44" s="243"/>
      <c r="G44" s="243"/>
      <c r="H44" s="243"/>
      <c r="I44" s="234">
        <f t="shared" si="5"/>
        <v>8.0000000000000016E-2</v>
      </c>
      <c r="J44" s="234"/>
      <c r="K44" s="234"/>
      <c r="L44" s="235"/>
    </row>
    <row r="45" spans="2:17" ht="25.2" customHeight="1">
      <c r="B45" s="245" t="s">
        <v>162</v>
      </c>
      <c r="C45" s="246"/>
      <c r="D45" s="246"/>
      <c r="E45" s="243">
        <f t="shared" si="4"/>
        <v>500</v>
      </c>
      <c r="F45" s="243"/>
      <c r="G45" s="243"/>
      <c r="H45" s="243"/>
      <c r="I45" s="234">
        <f t="shared" si="5"/>
        <v>0.1</v>
      </c>
      <c r="J45" s="234"/>
      <c r="K45" s="234"/>
      <c r="L45" s="235"/>
    </row>
    <row r="46" spans="2:17" ht="25.2" customHeight="1">
      <c r="B46" s="245" t="s">
        <v>180</v>
      </c>
      <c r="C46" s="246"/>
      <c r="D46" s="246"/>
      <c r="E46" s="243">
        <f t="shared" si="4"/>
        <v>4200</v>
      </c>
      <c r="F46" s="243"/>
      <c r="G46" s="243"/>
      <c r="H46" s="243"/>
      <c r="I46" s="234">
        <f t="shared" si="5"/>
        <v>0.41999999999999993</v>
      </c>
      <c r="J46" s="234"/>
      <c r="K46" s="234"/>
      <c r="L46" s="235"/>
    </row>
    <row r="47" spans="2:17" ht="25.2" customHeight="1">
      <c r="B47" s="245" t="s">
        <v>177</v>
      </c>
      <c r="C47" s="246"/>
      <c r="D47" s="246"/>
      <c r="E47" s="243">
        <f t="shared" si="4"/>
        <v>1600</v>
      </c>
      <c r="F47" s="243"/>
      <c r="G47" s="243"/>
      <c r="H47" s="243"/>
      <c r="I47" s="234">
        <f t="shared" si="5"/>
        <v>0.32000000000000006</v>
      </c>
      <c r="J47" s="234"/>
      <c r="K47" s="234"/>
      <c r="L47" s="235"/>
    </row>
    <row r="48" spans="2:17" ht="25.2" customHeight="1">
      <c r="B48" s="245" t="s">
        <v>181</v>
      </c>
      <c r="C48" s="246"/>
      <c r="D48" s="246"/>
      <c r="E48" s="243">
        <f t="shared" si="4"/>
        <v>1000</v>
      </c>
      <c r="F48" s="243"/>
      <c r="G48" s="243"/>
      <c r="H48" s="243"/>
      <c r="I48" s="234">
        <f t="shared" si="5"/>
        <v>0.2</v>
      </c>
      <c r="J48" s="234"/>
      <c r="K48" s="234"/>
      <c r="L48" s="235"/>
    </row>
    <row r="49" spans="2:12" ht="25.2" customHeight="1">
      <c r="B49" s="245" t="s">
        <v>179</v>
      </c>
      <c r="C49" s="246"/>
      <c r="D49" s="246"/>
      <c r="E49" s="243">
        <f t="shared" si="4"/>
        <v>1200</v>
      </c>
      <c r="F49" s="243"/>
      <c r="G49" s="243"/>
      <c r="H49" s="243"/>
      <c r="I49" s="234">
        <f t="shared" si="5"/>
        <v>0.24000000000000005</v>
      </c>
      <c r="J49" s="234"/>
      <c r="K49" s="234"/>
      <c r="L49" s="235"/>
    </row>
    <row r="50" spans="2:12" ht="25.2" customHeight="1">
      <c r="B50" s="240" t="s">
        <v>148</v>
      </c>
      <c r="C50" s="241"/>
      <c r="D50" s="241"/>
      <c r="E50" s="244">
        <f t="shared" si="4"/>
        <v>4800</v>
      </c>
      <c r="F50" s="244"/>
      <c r="G50" s="244"/>
      <c r="H50" s="244"/>
      <c r="I50" s="232">
        <f t="shared" si="5"/>
        <v>0.36</v>
      </c>
      <c r="J50" s="232"/>
      <c r="K50" s="232"/>
      <c r="L50" s="233"/>
    </row>
    <row r="52" spans="2:12" ht="19.95" customHeight="1">
      <c r="B52" s="219" t="s">
        <v>169</v>
      </c>
      <c r="C52" s="219"/>
      <c r="D52" s="219"/>
      <c r="E52" s="215">
        <f>SUM(E41:H50)</f>
        <v>25500</v>
      </c>
      <c r="F52" s="215"/>
      <c r="G52" s="215"/>
      <c r="H52" s="216"/>
      <c r="I52" s="217">
        <f>SUM(I41:L50)</f>
        <v>3.600000000000001</v>
      </c>
      <c r="J52" s="218"/>
      <c r="K52" s="218"/>
      <c r="L52" s="218"/>
    </row>
    <row r="54" spans="2:12" hidden="1" outlineLevel="1">
      <c r="B54" s="85" t="s">
        <v>423</v>
      </c>
      <c r="C54" s="86" t="s">
        <v>441</v>
      </c>
      <c r="D54" s="87" t="s">
        <v>442</v>
      </c>
    </row>
    <row r="55" spans="2:12" hidden="1" outlineLevel="1">
      <c r="B55" s="81">
        <v>1</v>
      </c>
      <c r="C55" s="72">
        <f>O21</f>
        <v>540</v>
      </c>
      <c r="D55" s="82">
        <f>R21</f>
        <v>3240</v>
      </c>
    </row>
    <row r="56" spans="2:12" hidden="1" outlineLevel="1">
      <c r="B56" s="62">
        <v>2</v>
      </c>
      <c r="C56" s="69">
        <f t="shared" ref="C56:C64" si="6">O22</f>
        <v>490</v>
      </c>
      <c r="D56" s="70">
        <f t="shared" ref="D56:D64" si="7">R22</f>
        <v>3430</v>
      </c>
    </row>
    <row r="57" spans="2:12" hidden="1" outlineLevel="1">
      <c r="B57" s="62">
        <v>3</v>
      </c>
      <c r="C57" s="69">
        <f t="shared" si="6"/>
        <v>245</v>
      </c>
      <c r="D57" s="70">
        <f t="shared" si="7"/>
        <v>1715</v>
      </c>
    </row>
    <row r="58" spans="2:12" hidden="1" outlineLevel="1">
      <c r="B58" s="62">
        <v>4</v>
      </c>
      <c r="C58" s="69">
        <f t="shared" si="6"/>
        <v>0</v>
      </c>
      <c r="D58" s="70">
        <f t="shared" si="7"/>
        <v>0</v>
      </c>
    </row>
    <row r="59" spans="2:12" hidden="1" outlineLevel="1">
      <c r="B59" s="62">
        <v>5</v>
      </c>
      <c r="C59" s="69">
        <f t="shared" si="6"/>
        <v>192</v>
      </c>
      <c r="D59" s="70">
        <f t="shared" si="7"/>
        <v>1536</v>
      </c>
    </row>
    <row r="60" spans="2:12" hidden="1" outlineLevel="1">
      <c r="B60" s="62">
        <v>6</v>
      </c>
      <c r="C60" s="69">
        <f t="shared" si="6"/>
        <v>576</v>
      </c>
      <c r="D60" s="70">
        <f t="shared" si="7"/>
        <v>4608</v>
      </c>
    </row>
    <row r="61" spans="2:12" hidden="1" outlineLevel="1">
      <c r="B61" s="62">
        <v>7</v>
      </c>
      <c r="C61" s="69">
        <f t="shared" si="6"/>
        <v>200</v>
      </c>
      <c r="D61" s="70">
        <f t="shared" si="7"/>
        <v>1000</v>
      </c>
    </row>
    <row r="62" spans="2:12" hidden="1" outlineLevel="1">
      <c r="B62" s="62">
        <v>8</v>
      </c>
      <c r="C62" s="69">
        <f t="shared" si="6"/>
        <v>108</v>
      </c>
      <c r="D62" s="70">
        <f t="shared" si="7"/>
        <v>324</v>
      </c>
    </row>
    <row r="63" spans="2:12" hidden="1" outlineLevel="1">
      <c r="B63" s="62">
        <v>9</v>
      </c>
      <c r="C63" s="69">
        <f t="shared" si="6"/>
        <v>210</v>
      </c>
      <c r="D63" s="70">
        <f t="shared" si="7"/>
        <v>1050</v>
      </c>
    </row>
    <row r="64" spans="2:12" hidden="1" outlineLevel="1">
      <c r="B64" s="79">
        <v>10</v>
      </c>
      <c r="C64" s="71">
        <f t="shared" si="6"/>
        <v>224</v>
      </c>
      <c r="D64" s="80">
        <f t="shared" si="7"/>
        <v>896</v>
      </c>
    </row>
    <row r="65" spans="2:4" hidden="1" outlineLevel="1"/>
    <row r="66" spans="2:4" hidden="1" outlineLevel="1">
      <c r="B66" s="93">
        <v>100</v>
      </c>
      <c r="C66" s="83" t="s">
        <v>458</v>
      </c>
      <c r="D66" s="84" t="s">
        <v>459</v>
      </c>
    </row>
    <row r="67" spans="2:4" hidden="1" outlineLevel="1">
      <c r="B67" s="77">
        <v>0</v>
      </c>
      <c r="C67" s="81" t="str">
        <f>_xlfn.CONCAT(B67+1," - ",B68)</f>
        <v>1 - 100</v>
      </c>
      <c r="D67" s="82">
        <f>COUNTIFS($C$55:$C$64,"&gt;="&amp;B67,$C$55:$C$64,"&lt;="&amp;B68)</f>
        <v>1</v>
      </c>
    </row>
    <row r="68" spans="2:4" hidden="1" outlineLevel="1">
      <c r="B68" s="77">
        <f>B67+$B$66</f>
        <v>100</v>
      </c>
      <c r="C68" s="62" t="str">
        <f t="shared" ref="C68:C71" si="8">_xlfn.CONCAT(B68+1," - ",B69)</f>
        <v>101 - 200</v>
      </c>
      <c r="D68" s="70">
        <f t="shared" ref="D68:D71" si="9">COUNTIFS($C$55:$C$64,"&gt;"&amp;B68,$C$55:$C$64,"&lt;="&amp;B69)</f>
        <v>3</v>
      </c>
    </row>
    <row r="69" spans="2:4" hidden="1" outlineLevel="1">
      <c r="B69" s="77">
        <f t="shared" ref="B69:B72" si="10">B68+$B$66</f>
        <v>200</v>
      </c>
      <c r="C69" s="62" t="str">
        <f t="shared" si="8"/>
        <v>201 - 300</v>
      </c>
      <c r="D69" s="70">
        <f t="shared" si="9"/>
        <v>3</v>
      </c>
    </row>
    <row r="70" spans="2:4" hidden="1" outlineLevel="1">
      <c r="B70" s="77">
        <f t="shared" si="10"/>
        <v>300</v>
      </c>
      <c r="C70" s="62" t="str">
        <f t="shared" si="8"/>
        <v>301 - 400</v>
      </c>
      <c r="D70" s="70">
        <f t="shared" si="9"/>
        <v>0</v>
      </c>
    </row>
    <row r="71" spans="2:4" hidden="1" outlineLevel="1">
      <c r="B71" s="77">
        <f t="shared" si="10"/>
        <v>400</v>
      </c>
      <c r="C71" s="62" t="str">
        <f t="shared" si="8"/>
        <v>401 - 500</v>
      </c>
      <c r="D71" s="70">
        <f t="shared" si="9"/>
        <v>1</v>
      </c>
    </row>
    <row r="72" spans="2:4" hidden="1" outlineLevel="1">
      <c r="B72" s="77">
        <f t="shared" si="10"/>
        <v>500</v>
      </c>
      <c r="C72" s="79" t="str">
        <f>_xlfn.CONCAT(B72," +")</f>
        <v>500 +</v>
      </c>
      <c r="D72" s="80">
        <f>COUNTIFS($C$55:$C$64,"&gt;"&amp;B72)</f>
        <v>2</v>
      </c>
    </row>
    <row r="73" spans="2:4" hidden="1" outlineLevel="1">
      <c r="B73" s="77"/>
    </row>
    <row r="74" spans="2:4" hidden="1" outlineLevel="1">
      <c r="B74" s="93">
        <v>500</v>
      </c>
      <c r="C74" s="83" t="s">
        <v>442</v>
      </c>
      <c r="D74" s="84" t="s">
        <v>459</v>
      </c>
    </row>
    <row r="75" spans="2:4" hidden="1" outlineLevel="1">
      <c r="B75" s="95">
        <v>0</v>
      </c>
      <c r="C75" s="81" t="str">
        <f>_xlfn.CONCAT(B75+1," - ",B76)</f>
        <v>1 - 500</v>
      </c>
      <c r="D75" s="82">
        <f>COUNTIFS($D$55:$D$64,"&gt;="&amp;B75,$D$55:$D$64,"&lt;="&amp;B76)</f>
        <v>2</v>
      </c>
    </row>
    <row r="76" spans="2:4" hidden="1" outlineLevel="1">
      <c r="B76" s="95">
        <f>B75+$B$74</f>
        <v>500</v>
      </c>
      <c r="C76" s="62" t="str">
        <f t="shared" ref="C76:C82" si="11">_xlfn.CONCAT(B76+1," - ",B77)</f>
        <v>501 - 1000</v>
      </c>
      <c r="D76" s="70">
        <f>COUNTIFS($D$55:$D$64,"&gt;"&amp;B76,$D$55:$D$64,"&lt;="&amp;B77)</f>
        <v>2</v>
      </c>
    </row>
    <row r="77" spans="2:4" hidden="1" outlineLevel="1">
      <c r="B77" s="95">
        <f t="shared" ref="B77:B82" si="12">B76+$B$74</f>
        <v>1000</v>
      </c>
      <c r="C77" s="62" t="str">
        <f t="shared" si="11"/>
        <v>1001 - 1500</v>
      </c>
      <c r="D77" s="70">
        <f t="shared" ref="D77:D82" si="13">COUNTIFS($D$55:$D$64,"&gt;"&amp;B77,$D$55:$D$64,"&lt;="&amp;B78)</f>
        <v>1</v>
      </c>
    </row>
    <row r="78" spans="2:4" hidden="1" outlineLevel="1">
      <c r="B78" s="95">
        <f t="shared" si="12"/>
        <v>1500</v>
      </c>
      <c r="C78" s="62" t="str">
        <f t="shared" si="11"/>
        <v>1501 - 2000</v>
      </c>
      <c r="D78" s="70">
        <f t="shared" si="13"/>
        <v>2</v>
      </c>
    </row>
    <row r="79" spans="2:4" hidden="1" outlineLevel="1">
      <c r="B79" s="95">
        <f t="shared" si="12"/>
        <v>2000</v>
      </c>
      <c r="C79" s="62" t="str">
        <f t="shared" si="11"/>
        <v>2001 - 2500</v>
      </c>
      <c r="D79" s="70">
        <f t="shared" si="13"/>
        <v>0</v>
      </c>
    </row>
    <row r="80" spans="2:4" hidden="1" outlineLevel="1">
      <c r="B80" s="95">
        <f t="shared" si="12"/>
        <v>2500</v>
      </c>
      <c r="C80" s="62" t="str">
        <f t="shared" si="11"/>
        <v>2501 - 3000</v>
      </c>
      <c r="D80" s="70">
        <f t="shared" si="13"/>
        <v>0</v>
      </c>
    </row>
    <row r="81" spans="2:4" hidden="1" outlineLevel="1">
      <c r="B81" s="95">
        <f t="shared" si="12"/>
        <v>3000</v>
      </c>
      <c r="C81" s="62" t="str">
        <f t="shared" si="11"/>
        <v>3001 - 3500</v>
      </c>
      <c r="D81" s="70">
        <f t="shared" si="13"/>
        <v>2</v>
      </c>
    </row>
    <row r="82" spans="2:4" hidden="1" outlineLevel="1">
      <c r="B82" s="95">
        <f t="shared" si="12"/>
        <v>3500</v>
      </c>
      <c r="C82" s="62" t="str">
        <f t="shared" si="11"/>
        <v>3501 - 4000</v>
      </c>
      <c r="D82" s="70">
        <f t="shared" si="13"/>
        <v>0</v>
      </c>
    </row>
    <row r="83" spans="2:4" hidden="1" outlineLevel="1">
      <c r="B83" s="95">
        <f>B82+$B$74</f>
        <v>4000</v>
      </c>
      <c r="C83" s="79" t="str">
        <f>_xlfn.CONCAT(B83," +")</f>
        <v>4000 +</v>
      </c>
      <c r="D83" s="80">
        <f>COUNTIFS($D$55:$D$64,"&gt;"&amp;B83)</f>
        <v>1</v>
      </c>
    </row>
    <row r="84" spans="2:4" collapsed="1"/>
    <row r="86" spans="2:4" ht="21">
      <c r="B86" s="7" t="s">
        <v>460</v>
      </c>
    </row>
    <row r="88" spans="2:4">
      <c r="B88" s="94" t="s">
        <v>461</v>
      </c>
    </row>
    <row r="89" spans="2:4" ht="4.95" customHeight="1"/>
    <row r="107" spans="2:2">
      <c r="B107" s="94" t="s">
        <v>462</v>
      </c>
    </row>
  </sheetData>
  <sheetProtection selectLockedCells="1"/>
  <protectedRanges>
    <protectedRange algorithmName="SHA-512" hashValue="WYC5cV2MSI7BEjsmobKw4RQFCFAAbuqe+zQz3EB2jVHBbi6po9W1QogVvcUfGzZzCdIKGMrmeRCyuuXKmc0TiQ==" saltValue="sq6YWdJBRqouaHycCP6g0w==" spinCount="100000" sqref="B9:T13" name="Input_Range_RR"/>
  </protectedRanges>
  <autoFilter ref="B3:T3" xr:uid="{6A41692E-E999-B749-9A61-1C08D3629D06}">
    <filterColumn colId="2" showButton="0"/>
    <filterColumn colId="3" showButton="0"/>
    <filterColumn colId="5" showButton="0"/>
    <filterColumn colId="7" showButton="0"/>
    <filterColumn colId="9" showButton="0"/>
    <filterColumn colId="11" showButton="0"/>
    <filterColumn colId="16" showButton="0"/>
  </autoFilter>
  <mergeCells count="178">
    <mergeCell ref="R13:S13"/>
    <mergeCell ref="R11:S11"/>
    <mergeCell ref="R12:S12"/>
    <mergeCell ref="M5:N5"/>
    <mergeCell ref="M6:N6"/>
    <mergeCell ref="M7:N7"/>
    <mergeCell ref="I15:J16"/>
    <mergeCell ref="P15:P16"/>
    <mergeCell ref="Q15:Q16"/>
    <mergeCell ref="M15:N16"/>
    <mergeCell ref="K4:L4"/>
    <mergeCell ref="K5:L5"/>
    <mergeCell ref="K6:L6"/>
    <mergeCell ref="K7:L7"/>
    <mergeCell ref="K8:L8"/>
    <mergeCell ref="K9:L9"/>
    <mergeCell ref="K10:L10"/>
    <mergeCell ref="K11:L11"/>
    <mergeCell ref="K12:L12"/>
    <mergeCell ref="M4:N4"/>
    <mergeCell ref="K15:L16"/>
    <mergeCell ref="M13:N13"/>
    <mergeCell ref="D6:F6"/>
    <mergeCell ref="D7:F7"/>
    <mergeCell ref="D8:F8"/>
    <mergeCell ref="R4:S4"/>
    <mergeCell ref="R5:S5"/>
    <mergeCell ref="R6:S6"/>
    <mergeCell ref="R7:S7"/>
    <mergeCell ref="R8:S8"/>
    <mergeCell ref="R9:S9"/>
    <mergeCell ref="M9:N9"/>
    <mergeCell ref="B2:T2"/>
    <mergeCell ref="D3:F3"/>
    <mergeCell ref="G3:H3"/>
    <mergeCell ref="I3:J3"/>
    <mergeCell ref="K3:L3"/>
    <mergeCell ref="M3:N3"/>
    <mergeCell ref="R3:S3"/>
    <mergeCell ref="D4:F4"/>
    <mergeCell ref="D5:F5"/>
    <mergeCell ref="I4:J4"/>
    <mergeCell ref="I5:J5"/>
    <mergeCell ref="I6:J6"/>
    <mergeCell ref="I7:J7"/>
    <mergeCell ref="I8:J8"/>
    <mergeCell ref="I9:J9"/>
    <mergeCell ref="I10:J10"/>
    <mergeCell ref="G9:H9"/>
    <mergeCell ref="G10:H10"/>
    <mergeCell ref="G4:H4"/>
    <mergeCell ref="G5:H5"/>
    <mergeCell ref="G6:H6"/>
    <mergeCell ref="G7:H7"/>
    <mergeCell ref="G8:H8"/>
    <mergeCell ref="M8:N8"/>
    <mergeCell ref="K13:L13"/>
    <mergeCell ref="B19:T19"/>
    <mergeCell ref="I20:L20"/>
    <mergeCell ref="I21:L21"/>
    <mergeCell ref="I22:L22"/>
    <mergeCell ref="O20:Q20"/>
    <mergeCell ref="O21:Q21"/>
    <mergeCell ref="O22:Q22"/>
    <mergeCell ref="D13:F13"/>
    <mergeCell ref="G13:H13"/>
    <mergeCell ref="G11:H11"/>
    <mergeCell ref="G12:H12"/>
    <mergeCell ref="I13:J13"/>
    <mergeCell ref="I11:J11"/>
    <mergeCell ref="I12:J12"/>
    <mergeCell ref="D9:F9"/>
    <mergeCell ref="D10:F10"/>
    <mergeCell ref="D11:F11"/>
    <mergeCell ref="D12:F12"/>
    <mergeCell ref="R10:S10"/>
    <mergeCell ref="M10:N10"/>
    <mergeCell ref="M11:N11"/>
    <mergeCell ref="M12:N12"/>
    <mergeCell ref="I29:L29"/>
    <mergeCell ref="I30:L30"/>
    <mergeCell ref="M20:N20"/>
    <mergeCell ref="M21:N21"/>
    <mergeCell ref="M22:N22"/>
    <mergeCell ref="M23:N23"/>
    <mergeCell ref="M24:N24"/>
    <mergeCell ref="M25:N25"/>
    <mergeCell ref="M26:N26"/>
    <mergeCell ref="M27:N27"/>
    <mergeCell ref="M28:N28"/>
    <mergeCell ref="M29:N29"/>
    <mergeCell ref="M30:N30"/>
    <mergeCell ref="I23:L23"/>
    <mergeCell ref="I24:L24"/>
    <mergeCell ref="I25:L25"/>
    <mergeCell ref="I26:L26"/>
    <mergeCell ref="I27:L27"/>
    <mergeCell ref="B41:D41"/>
    <mergeCell ref="B42:D42"/>
    <mergeCell ref="B43:D43"/>
    <mergeCell ref="B44:D44"/>
    <mergeCell ref="O28:Q28"/>
    <mergeCell ref="O29:Q29"/>
    <mergeCell ref="O30:Q30"/>
    <mergeCell ref="R20:T20"/>
    <mergeCell ref="R21:T21"/>
    <mergeCell ref="R22:T22"/>
    <mergeCell ref="R23:T23"/>
    <mergeCell ref="R24:T24"/>
    <mergeCell ref="R25:T25"/>
    <mergeCell ref="R26:T26"/>
    <mergeCell ref="R27:T27"/>
    <mergeCell ref="R28:T28"/>
    <mergeCell ref="R29:T29"/>
    <mergeCell ref="R30:T30"/>
    <mergeCell ref="O23:Q23"/>
    <mergeCell ref="O24:Q24"/>
    <mergeCell ref="O25:Q25"/>
    <mergeCell ref="O26:Q26"/>
    <mergeCell ref="O27:Q27"/>
    <mergeCell ref="I28:L28"/>
    <mergeCell ref="C20:E20"/>
    <mergeCell ref="C21:E21"/>
    <mergeCell ref="C22:E22"/>
    <mergeCell ref="C23:E23"/>
    <mergeCell ref="C24:E24"/>
    <mergeCell ref="C25:E25"/>
    <mergeCell ref="C26:E26"/>
    <mergeCell ref="I50:L50"/>
    <mergeCell ref="I45:L45"/>
    <mergeCell ref="I46:L46"/>
    <mergeCell ref="I47:L47"/>
    <mergeCell ref="I48:L48"/>
    <mergeCell ref="I49:L49"/>
    <mergeCell ref="I40:L40"/>
    <mergeCell ref="I41:L41"/>
    <mergeCell ref="I42:L42"/>
    <mergeCell ref="I43:L43"/>
    <mergeCell ref="I44:L44"/>
    <mergeCell ref="B50:D50"/>
    <mergeCell ref="E40:H40"/>
    <mergeCell ref="E41:H41"/>
    <mergeCell ref="E42:H42"/>
    <mergeCell ref="E43:H43"/>
    <mergeCell ref="E44:H44"/>
    <mergeCell ref="F20:H20"/>
    <mergeCell ref="F21:H21"/>
    <mergeCell ref="F22:H22"/>
    <mergeCell ref="F23:H23"/>
    <mergeCell ref="F24:H24"/>
    <mergeCell ref="F25:H25"/>
    <mergeCell ref="F26:H26"/>
    <mergeCell ref="F27:H27"/>
    <mergeCell ref="F28:H28"/>
    <mergeCell ref="C35:Q35"/>
    <mergeCell ref="C36:Q36"/>
    <mergeCell ref="E52:H52"/>
    <mergeCell ref="I52:L52"/>
    <mergeCell ref="B52:D52"/>
    <mergeCell ref="C27:E27"/>
    <mergeCell ref="C28:E28"/>
    <mergeCell ref="C29:E29"/>
    <mergeCell ref="C30:E30"/>
    <mergeCell ref="C34:Q34"/>
    <mergeCell ref="F29:H29"/>
    <mergeCell ref="F30:H30"/>
    <mergeCell ref="E45:H45"/>
    <mergeCell ref="E46:H46"/>
    <mergeCell ref="E47:H47"/>
    <mergeCell ref="E48:H48"/>
    <mergeCell ref="E49:H49"/>
    <mergeCell ref="E50:H50"/>
    <mergeCell ref="B45:D45"/>
    <mergeCell ref="B46:D46"/>
    <mergeCell ref="B47:D47"/>
    <mergeCell ref="B48:D48"/>
    <mergeCell ref="B49:D49"/>
    <mergeCell ref="B40:D40"/>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AB0F-8869-4547-AB41-693B2C21A642}">
  <sheetPr codeName="Sheet5">
    <tabColor theme="5" tint="0.79998168889431442"/>
  </sheetPr>
  <dimension ref="B2:AB19"/>
  <sheetViews>
    <sheetView showGridLines="0" showRowColHeaders="0" zoomScale="70" zoomScaleNormal="70" workbookViewId="0">
      <pane ySplit="3" topLeftCell="A4" activePane="bottomLeft" state="frozen"/>
      <selection pane="bottomLeft"/>
    </sheetView>
  </sheetViews>
  <sheetFormatPr defaultColWidth="11.19921875" defaultRowHeight="15.6"/>
  <cols>
    <col min="1" max="1" width="1.69921875" customWidth="1"/>
    <col min="2" max="5" width="8" customWidth="1"/>
    <col min="8" max="14" width="11.69921875" customWidth="1"/>
    <col min="15" max="22" width="8" customWidth="1"/>
  </cols>
  <sheetData>
    <row r="2" spans="2:28" ht="18">
      <c r="B2" s="293" t="s">
        <v>182</v>
      </c>
      <c r="C2" s="294"/>
      <c r="D2" s="294"/>
      <c r="E2" s="294"/>
      <c r="F2" s="294"/>
      <c r="G2" s="294"/>
      <c r="H2" s="294"/>
      <c r="I2" s="294"/>
      <c r="J2" s="294"/>
      <c r="K2" s="294"/>
      <c r="L2" s="294"/>
      <c r="M2" s="294"/>
      <c r="N2" s="294"/>
      <c r="O2" s="294"/>
      <c r="P2" s="294"/>
      <c r="Q2" s="294"/>
      <c r="R2" s="294"/>
      <c r="S2" s="294"/>
      <c r="T2" s="294"/>
      <c r="U2" s="294"/>
      <c r="V2" s="294"/>
      <c r="W2" s="294"/>
      <c r="X2" s="294"/>
      <c r="Y2" s="294"/>
      <c r="Z2" s="294"/>
      <c r="AA2" s="294"/>
      <c r="AB2" s="295"/>
    </row>
    <row r="3" spans="2:28" s="1" customFormat="1" ht="31.95" customHeight="1">
      <c r="B3" s="296" t="s">
        <v>183</v>
      </c>
      <c r="C3" s="297"/>
      <c r="D3" s="297" t="s">
        <v>184</v>
      </c>
      <c r="E3" s="297"/>
      <c r="F3" s="297" t="s">
        <v>185</v>
      </c>
      <c r="G3" s="297"/>
      <c r="H3" s="299" t="s">
        <v>186</v>
      </c>
      <c r="I3" s="300"/>
      <c r="J3" s="300"/>
      <c r="K3" s="300"/>
      <c r="L3" s="300"/>
      <c r="M3" s="300"/>
      <c r="N3" s="301"/>
      <c r="O3" s="297" t="s">
        <v>187</v>
      </c>
      <c r="P3" s="297"/>
      <c r="Q3" s="297" t="s">
        <v>188</v>
      </c>
      <c r="R3" s="297"/>
      <c r="S3" s="297" t="s">
        <v>189</v>
      </c>
      <c r="T3" s="297"/>
      <c r="U3" s="297" t="s">
        <v>190</v>
      </c>
      <c r="V3" s="297"/>
      <c r="W3" s="298" t="s">
        <v>191</v>
      </c>
      <c r="X3" s="297"/>
      <c r="Y3" s="298" t="s">
        <v>192</v>
      </c>
      <c r="Z3" s="297"/>
      <c r="AA3" s="298" t="s">
        <v>193</v>
      </c>
      <c r="AB3" s="302"/>
    </row>
    <row r="4" spans="2:28" ht="60" customHeight="1">
      <c r="B4" s="292" t="s">
        <v>194</v>
      </c>
      <c r="C4" s="286"/>
      <c r="D4" s="285" t="s">
        <v>153</v>
      </c>
      <c r="E4" s="286"/>
      <c r="F4" s="285" t="s">
        <v>195</v>
      </c>
      <c r="G4" s="286"/>
      <c r="H4" s="285" t="s">
        <v>196</v>
      </c>
      <c r="I4" s="291"/>
      <c r="J4" s="291"/>
      <c r="K4" s="291"/>
      <c r="L4" s="291"/>
      <c r="M4" s="291"/>
      <c r="N4" s="286"/>
      <c r="O4" s="285" t="s">
        <v>154</v>
      </c>
      <c r="P4" s="286"/>
      <c r="Q4" s="285" t="s">
        <v>171</v>
      </c>
      <c r="R4" s="286"/>
      <c r="S4" s="285" t="s">
        <v>73</v>
      </c>
      <c r="T4" s="286"/>
      <c r="U4" s="285" t="s">
        <v>197</v>
      </c>
      <c r="V4" s="286"/>
      <c r="W4" s="283">
        <v>44987</v>
      </c>
      <c r="X4" s="286"/>
      <c r="Y4" s="285" t="s">
        <v>198</v>
      </c>
      <c r="Z4" s="286"/>
      <c r="AA4" s="283">
        <v>45262</v>
      </c>
      <c r="AB4" s="284"/>
    </row>
    <row r="5" spans="2:28" ht="60" customHeight="1">
      <c r="B5" s="292" t="s">
        <v>199</v>
      </c>
      <c r="C5" s="286"/>
      <c r="D5" s="285" t="s">
        <v>200</v>
      </c>
      <c r="E5" s="286"/>
      <c r="F5" s="285" t="s">
        <v>201</v>
      </c>
      <c r="G5" s="286"/>
      <c r="H5" s="285" t="s">
        <v>202</v>
      </c>
      <c r="I5" s="291"/>
      <c r="J5" s="291"/>
      <c r="K5" s="291"/>
      <c r="L5" s="291"/>
      <c r="M5" s="291"/>
      <c r="N5" s="286"/>
      <c r="O5" s="285" t="s">
        <v>203</v>
      </c>
      <c r="P5" s="286"/>
      <c r="Q5" s="285" t="s">
        <v>71</v>
      </c>
      <c r="R5" s="286"/>
      <c r="S5" s="285" t="s">
        <v>75</v>
      </c>
      <c r="T5" s="286"/>
      <c r="U5" s="285" t="s">
        <v>197</v>
      </c>
      <c r="V5" s="286"/>
      <c r="W5" s="283">
        <v>45049</v>
      </c>
      <c r="X5" s="286"/>
      <c r="Y5" s="285" t="s">
        <v>204</v>
      </c>
      <c r="Z5" s="286"/>
      <c r="AA5" s="285" t="s">
        <v>204</v>
      </c>
      <c r="AB5" s="284"/>
    </row>
    <row r="6" spans="2:28" ht="60" customHeight="1">
      <c r="B6" s="292" t="s">
        <v>205</v>
      </c>
      <c r="C6" s="286"/>
      <c r="D6" s="285" t="s">
        <v>206</v>
      </c>
      <c r="E6" s="286"/>
      <c r="F6" s="285" t="s">
        <v>181</v>
      </c>
      <c r="G6" s="286"/>
      <c r="H6" s="285" t="s">
        <v>207</v>
      </c>
      <c r="I6" s="291"/>
      <c r="J6" s="291"/>
      <c r="K6" s="291"/>
      <c r="L6" s="291"/>
      <c r="M6" s="291"/>
      <c r="N6" s="286"/>
      <c r="O6" s="285" t="s">
        <v>208</v>
      </c>
      <c r="P6" s="286"/>
      <c r="Q6" s="285" t="s">
        <v>71</v>
      </c>
      <c r="R6" s="286"/>
      <c r="S6" s="285" t="s">
        <v>73</v>
      </c>
      <c r="T6" s="286"/>
      <c r="U6" s="285" t="s">
        <v>197</v>
      </c>
      <c r="V6" s="286"/>
      <c r="W6" s="283">
        <v>45202</v>
      </c>
      <c r="X6" s="286"/>
      <c r="Y6" s="285" t="s">
        <v>209</v>
      </c>
      <c r="Z6" s="286"/>
      <c r="AA6" s="285" t="s">
        <v>210</v>
      </c>
      <c r="AB6" s="284"/>
    </row>
    <row r="7" spans="2:28" ht="60" customHeight="1">
      <c r="B7" s="292" t="s">
        <v>211</v>
      </c>
      <c r="C7" s="286"/>
      <c r="D7" s="285" t="s">
        <v>212</v>
      </c>
      <c r="E7" s="286"/>
      <c r="F7" s="285" t="s">
        <v>213</v>
      </c>
      <c r="G7" s="286"/>
      <c r="H7" s="285" t="s">
        <v>214</v>
      </c>
      <c r="I7" s="291"/>
      <c r="J7" s="291"/>
      <c r="K7" s="291"/>
      <c r="L7" s="291"/>
      <c r="M7" s="291"/>
      <c r="N7" s="286"/>
      <c r="O7" s="285" t="s">
        <v>159</v>
      </c>
      <c r="P7" s="286"/>
      <c r="Q7" s="285" t="s">
        <v>215</v>
      </c>
      <c r="R7" s="286"/>
      <c r="S7" s="285" t="s">
        <v>75</v>
      </c>
      <c r="T7" s="286"/>
      <c r="U7" s="285" t="s">
        <v>197</v>
      </c>
      <c r="V7" s="286"/>
      <c r="W7" s="283" t="s">
        <v>216</v>
      </c>
      <c r="X7" s="286"/>
      <c r="Y7" s="283">
        <v>45205</v>
      </c>
      <c r="Z7" s="286"/>
      <c r="AA7" s="283">
        <v>45205</v>
      </c>
      <c r="AB7" s="284"/>
    </row>
    <row r="8" spans="2:28" ht="60" customHeight="1">
      <c r="B8" s="292" t="s">
        <v>217</v>
      </c>
      <c r="C8" s="286"/>
      <c r="D8" s="285" t="s">
        <v>156</v>
      </c>
      <c r="E8" s="286"/>
      <c r="F8" s="285" t="s">
        <v>218</v>
      </c>
      <c r="G8" s="286"/>
      <c r="H8" s="285" t="s">
        <v>219</v>
      </c>
      <c r="I8" s="291"/>
      <c r="J8" s="291"/>
      <c r="K8" s="291"/>
      <c r="L8" s="291"/>
      <c r="M8" s="291"/>
      <c r="N8" s="286"/>
      <c r="O8" s="285" t="s">
        <v>220</v>
      </c>
      <c r="P8" s="286"/>
      <c r="Q8" s="285" t="s">
        <v>171</v>
      </c>
      <c r="R8" s="286"/>
      <c r="S8" s="285" t="s">
        <v>73</v>
      </c>
      <c r="T8" s="286"/>
      <c r="U8" s="285" t="s">
        <v>197</v>
      </c>
      <c r="V8" s="286"/>
      <c r="W8" s="285" t="s">
        <v>221</v>
      </c>
      <c r="X8" s="286"/>
      <c r="Y8" s="283">
        <v>45266</v>
      </c>
      <c r="Z8" s="286"/>
      <c r="AA8" s="285" t="s">
        <v>222</v>
      </c>
      <c r="AB8" s="284"/>
    </row>
    <row r="9" spans="2:28" ht="60" customHeight="1">
      <c r="B9" s="292" t="s">
        <v>223</v>
      </c>
      <c r="C9" s="286"/>
      <c r="D9" s="285" t="s">
        <v>224</v>
      </c>
      <c r="E9" s="286"/>
      <c r="F9" s="285" t="s">
        <v>225</v>
      </c>
      <c r="G9" s="286"/>
      <c r="H9" s="285" t="s">
        <v>226</v>
      </c>
      <c r="I9" s="291"/>
      <c r="J9" s="291"/>
      <c r="K9" s="291"/>
      <c r="L9" s="291"/>
      <c r="M9" s="291"/>
      <c r="N9" s="286"/>
      <c r="O9" s="285" t="s">
        <v>227</v>
      </c>
      <c r="P9" s="286"/>
      <c r="Q9" s="285" t="s">
        <v>71</v>
      </c>
      <c r="R9" s="286"/>
      <c r="S9" s="285" t="s">
        <v>228</v>
      </c>
      <c r="T9" s="286"/>
      <c r="U9" s="285" t="s">
        <v>229</v>
      </c>
      <c r="V9" s="286"/>
      <c r="W9" s="283">
        <v>44932</v>
      </c>
      <c r="X9" s="286"/>
      <c r="Y9" s="283">
        <v>45205</v>
      </c>
      <c r="Z9" s="286"/>
      <c r="AA9" s="285" t="s">
        <v>230</v>
      </c>
      <c r="AB9" s="284"/>
    </row>
    <row r="10" spans="2:28" ht="60" customHeight="1">
      <c r="B10" s="307" t="s">
        <v>231</v>
      </c>
      <c r="C10" s="282"/>
      <c r="D10" s="287" t="s">
        <v>206</v>
      </c>
      <c r="E10" s="282"/>
      <c r="F10" s="287" t="s">
        <v>181</v>
      </c>
      <c r="G10" s="282"/>
      <c r="H10" s="287" t="s">
        <v>232</v>
      </c>
      <c r="I10" s="308"/>
      <c r="J10" s="308"/>
      <c r="K10" s="308"/>
      <c r="L10" s="308"/>
      <c r="M10" s="308"/>
      <c r="N10" s="282"/>
      <c r="O10" s="287" t="s">
        <v>208</v>
      </c>
      <c r="P10" s="282"/>
      <c r="Q10" s="287" t="s">
        <v>71</v>
      </c>
      <c r="R10" s="282"/>
      <c r="S10" s="287" t="s">
        <v>73</v>
      </c>
      <c r="T10" s="282"/>
      <c r="U10" s="287" t="s">
        <v>233</v>
      </c>
      <c r="V10" s="282"/>
      <c r="W10" s="281">
        <v>45083</v>
      </c>
      <c r="X10" s="282"/>
      <c r="Y10" s="281">
        <v>45205</v>
      </c>
      <c r="Z10" s="282"/>
      <c r="AA10" s="287"/>
      <c r="AB10" s="311"/>
    </row>
    <row r="11" spans="2:28" ht="60" customHeight="1">
      <c r="B11" s="307" t="s">
        <v>234</v>
      </c>
      <c r="C11" s="282"/>
      <c r="D11" s="287" t="s">
        <v>212</v>
      </c>
      <c r="E11" s="282"/>
      <c r="F11" s="287" t="s">
        <v>235</v>
      </c>
      <c r="G11" s="282"/>
      <c r="H11" s="287" t="s">
        <v>236</v>
      </c>
      <c r="I11" s="308"/>
      <c r="J11" s="308"/>
      <c r="K11" s="308"/>
      <c r="L11" s="308"/>
      <c r="M11" s="308"/>
      <c r="N11" s="282"/>
      <c r="O11" s="287" t="s">
        <v>237</v>
      </c>
      <c r="P11" s="282"/>
      <c r="Q11" s="287" t="s">
        <v>171</v>
      </c>
      <c r="R11" s="282"/>
      <c r="S11" s="287" t="s">
        <v>73</v>
      </c>
      <c r="T11" s="282"/>
      <c r="U11" s="287" t="s">
        <v>233</v>
      </c>
      <c r="V11" s="282"/>
      <c r="W11" s="281" t="s">
        <v>238</v>
      </c>
      <c r="X11" s="282"/>
      <c r="Y11" s="281" t="s">
        <v>239</v>
      </c>
      <c r="Z11" s="282"/>
      <c r="AA11" s="287"/>
      <c r="AB11" s="311"/>
    </row>
    <row r="12" spans="2:28" ht="60" customHeight="1">
      <c r="B12" s="307" t="s">
        <v>240</v>
      </c>
      <c r="C12" s="282"/>
      <c r="D12" s="287" t="s">
        <v>153</v>
      </c>
      <c r="E12" s="282"/>
      <c r="F12" s="287" t="s">
        <v>241</v>
      </c>
      <c r="G12" s="282"/>
      <c r="H12" s="287" t="s">
        <v>242</v>
      </c>
      <c r="I12" s="308"/>
      <c r="J12" s="308"/>
      <c r="K12" s="308"/>
      <c r="L12" s="308"/>
      <c r="M12" s="308"/>
      <c r="N12" s="282"/>
      <c r="O12" s="287" t="s">
        <v>154</v>
      </c>
      <c r="P12" s="282"/>
      <c r="Q12" s="287" t="s">
        <v>171</v>
      </c>
      <c r="R12" s="282"/>
      <c r="S12" s="287" t="s">
        <v>73</v>
      </c>
      <c r="T12" s="282"/>
      <c r="U12" s="287" t="s">
        <v>233</v>
      </c>
      <c r="V12" s="282"/>
      <c r="W12" s="281" t="s">
        <v>222</v>
      </c>
      <c r="X12" s="282"/>
      <c r="Y12" s="281" t="s">
        <v>243</v>
      </c>
      <c r="Z12" s="282"/>
      <c r="AA12" s="287"/>
      <c r="AB12" s="311"/>
    </row>
    <row r="13" spans="2:28" ht="60" customHeight="1">
      <c r="B13" s="306" t="s">
        <v>244</v>
      </c>
      <c r="C13" s="305"/>
      <c r="D13" s="303" t="s">
        <v>156</v>
      </c>
      <c r="E13" s="305"/>
      <c r="F13" s="303" t="s">
        <v>245</v>
      </c>
      <c r="G13" s="305"/>
      <c r="H13" s="303" t="s">
        <v>246</v>
      </c>
      <c r="I13" s="304"/>
      <c r="J13" s="304"/>
      <c r="K13" s="304"/>
      <c r="L13" s="304"/>
      <c r="M13" s="304"/>
      <c r="N13" s="305"/>
      <c r="O13" s="303" t="s">
        <v>154</v>
      </c>
      <c r="P13" s="305"/>
      <c r="Q13" s="303" t="s">
        <v>171</v>
      </c>
      <c r="R13" s="305"/>
      <c r="S13" s="303" t="s">
        <v>73</v>
      </c>
      <c r="T13" s="305"/>
      <c r="U13" s="303" t="s">
        <v>233</v>
      </c>
      <c r="V13" s="305"/>
      <c r="W13" s="309" t="s">
        <v>247</v>
      </c>
      <c r="X13" s="305"/>
      <c r="Y13" s="309">
        <v>45053</v>
      </c>
      <c r="Z13" s="305"/>
      <c r="AA13" s="309"/>
      <c r="AB13" s="310"/>
    </row>
    <row r="15" spans="2:28" ht="18">
      <c r="B15" s="288" t="s">
        <v>248</v>
      </c>
      <c r="C15" s="288"/>
      <c r="D15" s="16"/>
    </row>
    <row r="16" spans="2:28" ht="18">
      <c r="B16" s="289" t="s">
        <v>249</v>
      </c>
      <c r="C16" s="289"/>
      <c r="D16" s="16"/>
    </row>
    <row r="17" spans="2:4" ht="18">
      <c r="B17" s="290" t="s">
        <v>250</v>
      </c>
      <c r="C17" s="290"/>
      <c r="D17" s="16"/>
    </row>
    <row r="19" spans="2:4" ht="21">
      <c r="B19" s="15" t="s">
        <v>251</v>
      </c>
    </row>
  </sheetData>
  <autoFilter ref="B3:AB3" xr:uid="{D944AB0F-8869-4547-AB41-693B2C21A642}">
    <filterColumn colId="0" showButton="0"/>
    <filterColumn colId="2" showButton="0"/>
    <filterColumn colId="4" showButton="0"/>
    <filterColumn colId="6" showButton="0"/>
    <filterColumn colId="7" showButton="0"/>
    <filterColumn colId="8" showButton="0"/>
    <filterColumn colId="9" showButton="0"/>
    <filterColumn colId="10" showButton="0"/>
    <filterColumn colId="11" showButton="0"/>
    <filterColumn colId="13" showButton="0"/>
    <filterColumn colId="15" showButton="0"/>
    <filterColumn colId="17" showButton="0"/>
    <filterColumn colId="19" showButton="0"/>
    <filterColumn colId="21" showButton="0"/>
    <filterColumn colId="23" showButton="0"/>
    <filterColumn colId="25" showButton="0"/>
  </autoFilter>
  <mergeCells count="125">
    <mergeCell ref="Q9:R9"/>
    <mergeCell ref="S9:T9"/>
    <mergeCell ref="U9:V9"/>
    <mergeCell ref="W9:X9"/>
    <mergeCell ref="Y9:Z9"/>
    <mergeCell ref="AA13:AB13"/>
    <mergeCell ref="Y13:Z13"/>
    <mergeCell ref="AA10:AB10"/>
    <mergeCell ref="AA11:AB11"/>
    <mergeCell ref="AA12:AB12"/>
    <mergeCell ref="W13:X13"/>
    <mergeCell ref="S13:T13"/>
    <mergeCell ref="U13:V13"/>
    <mergeCell ref="Q13:R13"/>
    <mergeCell ref="Q10:R10"/>
    <mergeCell ref="S10:T10"/>
    <mergeCell ref="U10:V10"/>
    <mergeCell ref="W10:X10"/>
    <mergeCell ref="Y10:Z10"/>
    <mergeCell ref="Q11:R11"/>
    <mergeCell ref="S11:T11"/>
    <mergeCell ref="U11:V11"/>
    <mergeCell ref="W11:X11"/>
    <mergeCell ref="Y11:Z11"/>
    <mergeCell ref="B9:C9"/>
    <mergeCell ref="D9:E9"/>
    <mergeCell ref="F9:G9"/>
    <mergeCell ref="H9:N9"/>
    <mergeCell ref="O9:P9"/>
    <mergeCell ref="H13:N13"/>
    <mergeCell ref="O13:P13"/>
    <mergeCell ref="D13:E13"/>
    <mergeCell ref="F13:G13"/>
    <mergeCell ref="B13:C13"/>
    <mergeCell ref="B10:C10"/>
    <mergeCell ref="D10:E10"/>
    <mergeCell ref="F10:G10"/>
    <mergeCell ref="H10:N10"/>
    <mergeCell ref="O10:P10"/>
    <mergeCell ref="B11:C11"/>
    <mergeCell ref="D11:E11"/>
    <mergeCell ref="F11:G11"/>
    <mergeCell ref="H11:N11"/>
    <mergeCell ref="O11:P11"/>
    <mergeCell ref="B12:C12"/>
    <mergeCell ref="D12:E12"/>
    <mergeCell ref="F12:G12"/>
    <mergeCell ref="H12:N12"/>
    <mergeCell ref="B8:C8"/>
    <mergeCell ref="B2:AB2"/>
    <mergeCell ref="B3:C3"/>
    <mergeCell ref="D3:E3"/>
    <mergeCell ref="F3:G3"/>
    <mergeCell ref="O3:P3"/>
    <mergeCell ref="Q3:R3"/>
    <mergeCell ref="S3:T3"/>
    <mergeCell ref="U3:V3"/>
    <mergeCell ref="W3:X3"/>
    <mergeCell ref="Y3:Z3"/>
    <mergeCell ref="H3:N3"/>
    <mergeCell ref="AA3:AB3"/>
    <mergeCell ref="O6:P6"/>
    <mergeCell ref="O7:P7"/>
    <mergeCell ref="B4:C4"/>
    <mergeCell ref="B5:C5"/>
    <mergeCell ref="B6:C6"/>
    <mergeCell ref="B7:C7"/>
    <mergeCell ref="H4:N4"/>
    <mergeCell ref="H5:N5"/>
    <mergeCell ref="H6:N6"/>
    <mergeCell ref="H7:N7"/>
    <mergeCell ref="O4:P4"/>
    <mergeCell ref="Q12:R12"/>
    <mergeCell ref="S12:T12"/>
    <mergeCell ref="U12:V12"/>
    <mergeCell ref="O12:P12"/>
    <mergeCell ref="B15:C15"/>
    <mergeCell ref="B16:C16"/>
    <mergeCell ref="B17:C17"/>
    <mergeCell ref="F4:G4"/>
    <mergeCell ref="F5:G5"/>
    <mergeCell ref="F6:G6"/>
    <mergeCell ref="F7:G7"/>
    <mergeCell ref="F8:G8"/>
    <mergeCell ref="D4:E4"/>
    <mergeCell ref="D5:E5"/>
    <mergeCell ref="D6:E6"/>
    <mergeCell ref="D7:E7"/>
    <mergeCell ref="D8:E8"/>
    <mergeCell ref="O8:P8"/>
    <mergeCell ref="Q4:R4"/>
    <mergeCell ref="Q5:R5"/>
    <mergeCell ref="Q6:R6"/>
    <mergeCell ref="Q7:R7"/>
    <mergeCell ref="Q8:R8"/>
    <mergeCell ref="H8:N8"/>
    <mergeCell ref="O5:P5"/>
    <mergeCell ref="U4:V4"/>
    <mergeCell ref="U5:V5"/>
    <mergeCell ref="U6:V6"/>
    <mergeCell ref="U7:V7"/>
    <mergeCell ref="U8:V8"/>
    <mergeCell ref="S8:T8"/>
    <mergeCell ref="S4:T4"/>
    <mergeCell ref="S5:T5"/>
    <mergeCell ref="S6:T6"/>
    <mergeCell ref="S7:T7"/>
    <mergeCell ref="W12:X12"/>
    <mergeCell ref="Y12:Z12"/>
    <mergeCell ref="AA4:AB4"/>
    <mergeCell ref="AA5:AB5"/>
    <mergeCell ref="AA6:AB6"/>
    <mergeCell ref="AA7:AB7"/>
    <mergeCell ref="AA8:AB8"/>
    <mergeCell ref="AA9:AB9"/>
    <mergeCell ref="Y4:Z4"/>
    <mergeCell ref="Y5:Z5"/>
    <mergeCell ref="Y6:Z6"/>
    <mergeCell ref="Y7:Z7"/>
    <mergeCell ref="Y8:Z8"/>
    <mergeCell ref="W4:X4"/>
    <mergeCell ref="W5:X5"/>
    <mergeCell ref="W6:X6"/>
    <mergeCell ref="W7:X7"/>
    <mergeCell ref="W8:X8"/>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CD3D4-E68A-8140-AA74-7939398F14E1}">
  <sheetPr codeName="Sheet4">
    <tabColor theme="8"/>
  </sheetPr>
  <dimension ref="A2:M15"/>
  <sheetViews>
    <sheetView showGridLines="0" showRowColHeaders="0" zoomScale="70" zoomScaleNormal="70" workbookViewId="0">
      <pane ySplit="3" topLeftCell="A4" activePane="bottomLeft" state="frozen"/>
      <selection pane="bottomLeft"/>
    </sheetView>
  </sheetViews>
  <sheetFormatPr defaultColWidth="11.19921875" defaultRowHeight="15.6"/>
  <cols>
    <col min="1" max="1" width="1.69921875" customWidth="1"/>
    <col min="2" max="3" width="12.5" customWidth="1"/>
    <col min="4" max="5" width="27" customWidth="1"/>
    <col min="6" max="13" width="12.5" customWidth="1"/>
  </cols>
  <sheetData>
    <row r="2" spans="1:13" ht="19.2" customHeight="1">
      <c r="B2" s="293" t="s">
        <v>252</v>
      </c>
      <c r="C2" s="294"/>
      <c r="D2" s="294"/>
      <c r="E2" s="294"/>
      <c r="F2" s="294"/>
      <c r="G2" s="294"/>
      <c r="H2" s="294"/>
      <c r="I2" s="294"/>
      <c r="J2" s="294"/>
      <c r="K2" s="294"/>
      <c r="L2" s="294"/>
      <c r="M2" s="295"/>
    </row>
    <row r="3" spans="1:13" ht="19.95" customHeight="1">
      <c r="A3" s="1"/>
      <c r="B3" s="320" t="s">
        <v>253</v>
      </c>
      <c r="C3" s="113"/>
      <c r="D3" s="321" t="s">
        <v>254</v>
      </c>
      <c r="E3" s="321"/>
      <c r="F3" s="321" t="s">
        <v>255</v>
      </c>
      <c r="G3" s="321"/>
      <c r="H3" s="321" t="s">
        <v>256</v>
      </c>
      <c r="I3" s="321"/>
      <c r="J3" s="321" t="s">
        <v>257</v>
      </c>
      <c r="K3" s="321"/>
      <c r="L3" s="321" t="s">
        <v>258</v>
      </c>
      <c r="M3" s="322"/>
    </row>
    <row r="4" spans="1:13" ht="49.95" customHeight="1">
      <c r="B4" s="317" t="s">
        <v>259</v>
      </c>
      <c r="C4" s="98"/>
      <c r="D4" s="96" t="s">
        <v>260</v>
      </c>
      <c r="E4" s="98"/>
      <c r="F4" s="96" t="s">
        <v>261</v>
      </c>
      <c r="G4" s="98"/>
      <c r="H4" s="96" t="s">
        <v>262</v>
      </c>
      <c r="I4" s="98"/>
      <c r="J4" s="96" t="s">
        <v>263</v>
      </c>
      <c r="K4" s="98"/>
      <c r="L4" s="314" t="s">
        <v>149</v>
      </c>
      <c r="M4" s="315"/>
    </row>
    <row r="5" spans="1:13" ht="49.95" customHeight="1">
      <c r="B5" s="317" t="s">
        <v>264</v>
      </c>
      <c r="C5" s="98"/>
      <c r="D5" s="96" t="s">
        <v>265</v>
      </c>
      <c r="E5" s="98"/>
      <c r="F5" s="96" t="s">
        <v>266</v>
      </c>
      <c r="G5" s="98"/>
      <c r="H5" s="96" t="s">
        <v>267</v>
      </c>
      <c r="I5" s="98"/>
      <c r="J5" s="96" t="s">
        <v>268</v>
      </c>
      <c r="K5" s="98"/>
      <c r="L5" s="314" t="s">
        <v>149</v>
      </c>
      <c r="M5" s="315"/>
    </row>
    <row r="6" spans="1:13" ht="49.95" customHeight="1">
      <c r="B6" s="317" t="s">
        <v>269</v>
      </c>
      <c r="C6" s="98"/>
      <c r="D6" s="96" t="s">
        <v>270</v>
      </c>
      <c r="E6" s="98"/>
      <c r="F6" s="96" t="s">
        <v>271</v>
      </c>
      <c r="G6" s="98"/>
      <c r="H6" s="96" t="s">
        <v>272</v>
      </c>
      <c r="I6" s="98"/>
      <c r="J6" s="96" t="s">
        <v>273</v>
      </c>
      <c r="K6" s="98"/>
      <c r="L6" s="314" t="s">
        <v>149</v>
      </c>
      <c r="M6" s="315"/>
    </row>
    <row r="7" spans="1:13" ht="49.95" customHeight="1">
      <c r="B7" s="317" t="s">
        <v>274</v>
      </c>
      <c r="C7" s="98"/>
      <c r="D7" s="96" t="s">
        <v>275</v>
      </c>
      <c r="E7" s="98"/>
      <c r="F7" s="96" t="s">
        <v>276</v>
      </c>
      <c r="G7" s="98"/>
      <c r="H7" s="96" t="s">
        <v>277</v>
      </c>
      <c r="I7" s="98"/>
      <c r="J7" s="96" t="s">
        <v>278</v>
      </c>
      <c r="K7" s="98"/>
      <c r="L7" s="314" t="s">
        <v>149</v>
      </c>
      <c r="M7" s="315"/>
    </row>
    <row r="8" spans="1:13" ht="49.95" customHeight="1">
      <c r="B8" s="317" t="s">
        <v>279</v>
      </c>
      <c r="C8" s="98"/>
      <c r="D8" s="96" t="s">
        <v>280</v>
      </c>
      <c r="E8" s="98"/>
      <c r="F8" s="96" t="s">
        <v>281</v>
      </c>
      <c r="G8" s="98"/>
      <c r="H8" s="96" t="s">
        <v>282</v>
      </c>
      <c r="I8" s="98"/>
      <c r="J8" s="96" t="s">
        <v>283</v>
      </c>
      <c r="K8" s="98"/>
      <c r="L8" s="314" t="s">
        <v>149</v>
      </c>
      <c r="M8" s="315"/>
    </row>
    <row r="9" spans="1:13" ht="49.95" customHeight="1">
      <c r="B9" s="317" t="s">
        <v>284</v>
      </c>
      <c r="C9" s="98"/>
      <c r="D9" s="96" t="s">
        <v>285</v>
      </c>
      <c r="E9" s="98"/>
      <c r="F9" s="96" t="s">
        <v>281</v>
      </c>
      <c r="G9" s="98"/>
      <c r="H9" s="96" t="s">
        <v>262</v>
      </c>
      <c r="I9" s="98"/>
      <c r="J9" s="96" t="s">
        <v>286</v>
      </c>
      <c r="K9" s="98"/>
      <c r="L9" s="314" t="s">
        <v>149</v>
      </c>
      <c r="M9" s="315"/>
    </row>
    <row r="10" spans="1:13" ht="49.95" customHeight="1">
      <c r="B10" s="317" t="s">
        <v>287</v>
      </c>
      <c r="C10" s="98"/>
      <c r="D10" s="96" t="s">
        <v>288</v>
      </c>
      <c r="E10" s="98"/>
      <c r="F10" s="96" t="s">
        <v>289</v>
      </c>
      <c r="G10" s="98"/>
      <c r="H10" s="96" t="s">
        <v>267</v>
      </c>
      <c r="I10" s="98"/>
      <c r="J10" s="96" t="s">
        <v>273</v>
      </c>
      <c r="K10" s="98"/>
      <c r="L10" s="314" t="s">
        <v>149</v>
      </c>
      <c r="M10" s="315"/>
    </row>
    <row r="11" spans="1:13" ht="49.95" customHeight="1">
      <c r="B11" s="317" t="s">
        <v>290</v>
      </c>
      <c r="C11" s="98"/>
      <c r="D11" s="96" t="s">
        <v>291</v>
      </c>
      <c r="E11" s="98"/>
      <c r="F11" s="96" t="s">
        <v>289</v>
      </c>
      <c r="G11" s="98"/>
      <c r="H11" s="96" t="s">
        <v>267</v>
      </c>
      <c r="I11" s="98"/>
      <c r="J11" s="96" t="s">
        <v>273</v>
      </c>
      <c r="K11" s="98"/>
      <c r="L11" s="314" t="s">
        <v>149</v>
      </c>
      <c r="M11" s="315"/>
    </row>
    <row r="12" spans="1:13" ht="49.95" customHeight="1">
      <c r="B12" s="317" t="s">
        <v>292</v>
      </c>
      <c r="C12" s="98"/>
      <c r="D12" s="96" t="s">
        <v>293</v>
      </c>
      <c r="E12" s="98"/>
      <c r="F12" s="96" t="s">
        <v>294</v>
      </c>
      <c r="G12" s="98"/>
      <c r="H12" s="96" t="s">
        <v>267</v>
      </c>
      <c r="I12" s="98"/>
      <c r="J12" s="96" t="s">
        <v>273</v>
      </c>
      <c r="K12" s="98"/>
      <c r="L12" s="314" t="s">
        <v>149</v>
      </c>
      <c r="M12" s="315"/>
    </row>
    <row r="13" spans="1:13" ht="49.95" customHeight="1">
      <c r="B13" s="318" t="s">
        <v>295</v>
      </c>
      <c r="C13" s="319"/>
      <c r="D13" s="312" t="s">
        <v>296</v>
      </c>
      <c r="E13" s="313"/>
      <c r="F13" s="312" t="s">
        <v>297</v>
      </c>
      <c r="G13" s="313"/>
      <c r="H13" s="312" t="s">
        <v>298</v>
      </c>
      <c r="I13" s="313"/>
      <c r="J13" s="312" t="s">
        <v>273</v>
      </c>
      <c r="K13" s="313"/>
      <c r="L13" s="312" t="s">
        <v>149</v>
      </c>
      <c r="M13" s="316"/>
    </row>
    <row r="14" spans="1:13">
      <c r="B14" s="4"/>
      <c r="C14" s="4"/>
    </row>
    <row r="15" spans="1:13">
      <c r="B15" s="4"/>
      <c r="C15" s="4"/>
    </row>
  </sheetData>
  <mergeCells count="67">
    <mergeCell ref="B6:C6"/>
    <mergeCell ref="D6:E6"/>
    <mergeCell ref="F6:G6"/>
    <mergeCell ref="H6:I6"/>
    <mergeCell ref="J6:K6"/>
    <mergeCell ref="D5:E5"/>
    <mergeCell ref="F5:G5"/>
    <mergeCell ref="H5:I5"/>
    <mergeCell ref="J5:K5"/>
    <mergeCell ref="L5:M5"/>
    <mergeCell ref="D12:E12"/>
    <mergeCell ref="B4:C4"/>
    <mergeCell ref="B2:M2"/>
    <mergeCell ref="B3:C3"/>
    <mergeCell ref="D3:E3"/>
    <mergeCell ref="F3:G3"/>
    <mergeCell ref="H3:I3"/>
    <mergeCell ref="J3:K3"/>
    <mergeCell ref="L3:M3"/>
    <mergeCell ref="F4:G4"/>
    <mergeCell ref="H4:I4"/>
    <mergeCell ref="J4:K4"/>
    <mergeCell ref="L4:M4"/>
    <mergeCell ref="D4:E4"/>
    <mergeCell ref="L6:M6"/>
    <mergeCell ref="B5:C5"/>
    <mergeCell ref="B13:C13"/>
    <mergeCell ref="B7:C7"/>
    <mergeCell ref="B8:C8"/>
    <mergeCell ref="B9:C9"/>
    <mergeCell ref="B12:C12"/>
    <mergeCell ref="D10:E10"/>
    <mergeCell ref="B10:C10"/>
    <mergeCell ref="B11:C11"/>
    <mergeCell ref="D7:E7"/>
    <mergeCell ref="D8:E8"/>
    <mergeCell ref="F11:G11"/>
    <mergeCell ref="D11:E11"/>
    <mergeCell ref="D13:E13"/>
    <mergeCell ref="H7:I7"/>
    <mergeCell ref="H8:I8"/>
    <mergeCell ref="H9:I9"/>
    <mergeCell ref="H10:I10"/>
    <mergeCell ref="H11:I11"/>
    <mergeCell ref="F13:G13"/>
    <mergeCell ref="F12:G12"/>
    <mergeCell ref="H12:I12"/>
    <mergeCell ref="F7:G7"/>
    <mergeCell ref="F8:G8"/>
    <mergeCell ref="F9:G9"/>
    <mergeCell ref="F10:G10"/>
    <mergeCell ref="D9:E9"/>
    <mergeCell ref="J9:K9"/>
    <mergeCell ref="H13:I13"/>
    <mergeCell ref="J7:K7"/>
    <mergeCell ref="J8:K8"/>
    <mergeCell ref="L7:M7"/>
    <mergeCell ref="L8:M8"/>
    <mergeCell ref="L9:M9"/>
    <mergeCell ref="L10:M10"/>
    <mergeCell ref="J10:K10"/>
    <mergeCell ref="J11:K11"/>
    <mergeCell ref="J13:K13"/>
    <mergeCell ref="L11:M11"/>
    <mergeCell ref="L13:M13"/>
    <mergeCell ref="J12:K12"/>
    <mergeCell ref="L12:M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37E40-486B-485F-8483-F9C2C708C509}">
  <sheetPr>
    <tabColor theme="4"/>
  </sheetPr>
  <dimension ref="B2:G19"/>
  <sheetViews>
    <sheetView showGridLines="0" showRowColHeaders="0" zoomScale="75" zoomScaleNormal="75" workbookViewId="0">
      <pane ySplit="4" topLeftCell="A5" activePane="bottomLeft" state="frozen"/>
      <selection pane="bottomLeft"/>
    </sheetView>
  </sheetViews>
  <sheetFormatPr defaultRowHeight="15.6"/>
  <cols>
    <col min="1" max="1" width="1.69921875" customWidth="1"/>
    <col min="2" max="2" width="33.19921875" bestFit="1" customWidth="1"/>
    <col min="3" max="3" width="42.19921875" customWidth="1"/>
    <col min="4" max="7" width="46.69921875" customWidth="1"/>
  </cols>
  <sheetData>
    <row r="2" spans="2:7" ht="18">
      <c r="B2" s="293" t="s">
        <v>299</v>
      </c>
      <c r="C2" s="294"/>
      <c r="D2" s="294"/>
      <c r="E2" s="294"/>
      <c r="F2" s="294"/>
      <c r="G2" s="295"/>
    </row>
    <row r="3" spans="2:7">
      <c r="B3" s="23"/>
      <c r="C3" s="24" t="s">
        <v>300</v>
      </c>
      <c r="D3" s="23" t="s">
        <v>301</v>
      </c>
      <c r="E3" s="24" t="s">
        <v>302</v>
      </c>
      <c r="F3" s="23" t="s">
        <v>303</v>
      </c>
      <c r="G3" s="24"/>
    </row>
    <row r="4" spans="2:7" ht="18">
      <c r="B4" s="56" t="s">
        <v>304</v>
      </c>
      <c r="C4" s="57" t="s">
        <v>305</v>
      </c>
      <c r="D4" s="57" t="s">
        <v>306</v>
      </c>
      <c r="E4" s="57" t="s">
        <v>307</v>
      </c>
      <c r="F4" s="57" t="s">
        <v>308</v>
      </c>
      <c r="G4" s="58" t="s">
        <v>309</v>
      </c>
    </row>
    <row r="5" spans="2:7" ht="46.8">
      <c r="B5" s="32" t="s">
        <v>14</v>
      </c>
      <c r="C5" s="33" t="s">
        <v>310</v>
      </c>
      <c r="D5" s="33" t="s">
        <v>311</v>
      </c>
      <c r="E5" s="33" t="s">
        <v>312</v>
      </c>
      <c r="F5" s="33" t="s">
        <v>313</v>
      </c>
      <c r="G5" s="34" t="s">
        <v>314</v>
      </c>
    </row>
    <row r="6" spans="2:7" ht="46.8">
      <c r="B6" s="35" t="s">
        <v>17</v>
      </c>
      <c r="C6" s="36" t="s">
        <v>315</v>
      </c>
      <c r="D6" s="36" t="s">
        <v>316</v>
      </c>
      <c r="E6" s="36" t="s">
        <v>317</v>
      </c>
      <c r="F6" s="36" t="s">
        <v>318</v>
      </c>
      <c r="G6" s="37" t="s">
        <v>319</v>
      </c>
    </row>
    <row r="7" spans="2:7" ht="46.8">
      <c r="B7" s="35" t="s">
        <v>20</v>
      </c>
      <c r="C7" s="36" t="s">
        <v>320</v>
      </c>
      <c r="D7" s="36" t="s">
        <v>321</v>
      </c>
      <c r="E7" s="36" t="s">
        <v>322</v>
      </c>
      <c r="F7" s="36" t="s">
        <v>323</v>
      </c>
      <c r="G7" s="37" t="s">
        <v>324</v>
      </c>
    </row>
    <row r="8" spans="2:7" ht="46.8">
      <c r="B8" s="35" t="s">
        <v>23</v>
      </c>
      <c r="C8" s="36" t="s">
        <v>325</v>
      </c>
      <c r="D8" s="36" t="s">
        <v>326</v>
      </c>
      <c r="E8" s="36" t="s">
        <v>327</v>
      </c>
      <c r="F8" s="36" t="s">
        <v>328</v>
      </c>
      <c r="G8" s="37" t="s">
        <v>329</v>
      </c>
    </row>
    <row r="9" spans="2:7" ht="46.8">
      <c r="B9" s="35" t="s">
        <v>26</v>
      </c>
      <c r="C9" s="36" t="s">
        <v>330</v>
      </c>
      <c r="D9" s="36" t="s">
        <v>331</v>
      </c>
      <c r="E9" s="36" t="s">
        <v>332</v>
      </c>
      <c r="F9" s="36" t="s">
        <v>333</v>
      </c>
      <c r="G9" s="37" t="s">
        <v>334</v>
      </c>
    </row>
    <row r="10" spans="2:7" ht="46.8">
      <c r="B10" s="35" t="s">
        <v>29</v>
      </c>
      <c r="C10" s="36" t="s">
        <v>335</v>
      </c>
      <c r="D10" s="36" t="s">
        <v>336</v>
      </c>
      <c r="E10" s="36" t="s">
        <v>337</v>
      </c>
      <c r="F10" s="36" t="s">
        <v>338</v>
      </c>
      <c r="G10" s="37" t="s">
        <v>339</v>
      </c>
    </row>
    <row r="11" spans="2:7" ht="46.8">
      <c r="B11" s="38" t="s">
        <v>32</v>
      </c>
      <c r="C11" s="39" t="s">
        <v>340</v>
      </c>
      <c r="D11" s="39" t="s">
        <v>341</v>
      </c>
      <c r="E11" s="39" t="s">
        <v>342</v>
      </c>
      <c r="F11" s="39" t="s">
        <v>343</v>
      </c>
      <c r="G11" s="40" t="s">
        <v>344</v>
      </c>
    </row>
    <row r="13" spans="2:7" ht="46.95" customHeight="1">
      <c r="B13" s="41" t="s">
        <v>149</v>
      </c>
      <c r="C13" s="42" t="s">
        <v>345</v>
      </c>
      <c r="D13" s="42" t="s">
        <v>346</v>
      </c>
      <c r="E13" s="42" t="s">
        <v>347</v>
      </c>
      <c r="F13" s="42" t="s">
        <v>348</v>
      </c>
      <c r="G13" s="43" t="s">
        <v>349</v>
      </c>
    </row>
    <row r="14" spans="2:7" ht="46.95" customHeight="1">
      <c r="B14" s="44" t="s">
        <v>350</v>
      </c>
      <c r="C14" s="45" t="s">
        <v>351</v>
      </c>
      <c r="D14" s="45" t="s">
        <v>352</v>
      </c>
      <c r="E14" s="45" t="s">
        <v>353</v>
      </c>
      <c r="F14" s="45" t="s">
        <v>354</v>
      </c>
      <c r="G14" s="46" t="s">
        <v>355</v>
      </c>
    </row>
    <row r="15" spans="2:7" ht="46.95" customHeight="1">
      <c r="B15" s="47" t="s">
        <v>356</v>
      </c>
      <c r="C15" s="48" t="s">
        <v>357</v>
      </c>
      <c r="D15" s="48" t="s">
        <v>358</v>
      </c>
      <c r="E15" s="48" t="s">
        <v>359</v>
      </c>
      <c r="F15" s="48" t="s">
        <v>360</v>
      </c>
      <c r="G15" s="49" t="s">
        <v>361</v>
      </c>
    </row>
    <row r="17" spans="2:2" ht="18">
      <c r="B17" s="52" t="s">
        <v>362</v>
      </c>
    </row>
    <row r="18" spans="2:2">
      <c r="B18" s="50" t="s">
        <v>363</v>
      </c>
    </row>
    <row r="19" spans="2:2">
      <c r="B19" s="51" t="s">
        <v>364</v>
      </c>
    </row>
  </sheetData>
  <mergeCells count="1">
    <mergeCell ref="B2:G2"/>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74702-C065-4F57-A732-142B133B08FF}">
  <sheetPr>
    <tabColor theme="4" tint="0.59999389629810485"/>
  </sheetPr>
  <dimension ref="B2:Q12"/>
  <sheetViews>
    <sheetView showGridLines="0" showRowColHeaders="0" zoomScale="75" zoomScaleNormal="75" workbookViewId="0">
      <pane ySplit="2" topLeftCell="A3" activePane="bottomLeft" state="frozen"/>
      <selection pane="bottomLeft"/>
    </sheetView>
  </sheetViews>
  <sheetFormatPr defaultRowHeight="15.6"/>
  <cols>
    <col min="1" max="1" width="1.69921875" customWidth="1"/>
    <col min="2" max="2" width="25.19921875" customWidth="1"/>
    <col min="3" max="3" width="25.19921875" style="430" customWidth="1"/>
    <col min="4" max="11" width="25.19921875" customWidth="1"/>
    <col min="12" max="12" width="67.296875" customWidth="1"/>
    <col min="13" max="13" width="71.19921875" style="430" customWidth="1"/>
    <col min="14" max="14" width="67.296875" customWidth="1"/>
    <col min="15" max="16" width="67.296875" style="430" customWidth="1"/>
    <col min="17" max="17" width="67.296875" customWidth="1"/>
  </cols>
  <sheetData>
    <row r="2" spans="2:17" ht="18">
      <c r="B2" s="323" t="s">
        <v>443</v>
      </c>
      <c r="C2" s="324"/>
      <c r="D2" s="324"/>
      <c r="E2" s="324"/>
      <c r="F2" s="324"/>
      <c r="G2" s="324"/>
      <c r="H2" s="324"/>
      <c r="I2" s="324"/>
      <c r="J2" s="324"/>
      <c r="K2" s="324"/>
      <c r="L2" s="324"/>
      <c r="M2" s="324"/>
      <c r="N2" s="324"/>
      <c r="O2" s="324"/>
      <c r="P2" s="324"/>
      <c r="Q2" s="325"/>
    </row>
    <row r="3" spans="2:17" ht="34.950000000000003" customHeight="1">
      <c r="B3" s="89" t="s">
        <v>365</v>
      </c>
      <c r="C3" s="435" t="s">
        <v>463</v>
      </c>
      <c r="D3" s="90" t="s">
        <v>456</v>
      </c>
      <c r="E3" s="326" t="s">
        <v>457</v>
      </c>
      <c r="F3" s="327"/>
      <c r="G3" s="91" t="s">
        <v>366</v>
      </c>
      <c r="H3" s="91" t="s">
        <v>367</v>
      </c>
      <c r="I3" s="91" t="s">
        <v>368</v>
      </c>
      <c r="J3" s="91" t="s">
        <v>369</v>
      </c>
      <c r="K3" s="91" t="s">
        <v>370</v>
      </c>
      <c r="L3" s="91" t="s">
        <v>371</v>
      </c>
      <c r="M3" s="436" t="s">
        <v>468</v>
      </c>
      <c r="N3" s="91" t="s">
        <v>372</v>
      </c>
      <c r="O3" s="437" t="s">
        <v>476</v>
      </c>
      <c r="P3" s="437" t="s">
        <v>373</v>
      </c>
      <c r="Q3" s="92" t="s">
        <v>475</v>
      </c>
    </row>
    <row r="4" spans="2:17" ht="30" customHeight="1">
      <c r="B4" s="427" t="s">
        <v>33</v>
      </c>
      <c r="C4" s="441" t="s">
        <v>34</v>
      </c>
      <c r="D4" s="441" t="s">
        <v>412</v>
      </c>
      <c r="E4" s="443" t="s">
        <v>467</v>
      </c>
      <c r="F4" s="444"/>
      <c r="G4" s="447" t="s">
        <v>374</v>
      </c>
      <c r="H4" s="447" t="s">
        <v>375</v>
      </c>
      <c r="I4" s="441" t="s">
        <v>11</v>
      </c>
      <c r="J4" s="441" t="s">
        <v>376</v>
      </c>
      <c r="K4" s="447">
        <v>44929</v>
      </c>
      <c r="L4" s="441" t="s">
        <v>464</v>
      </c>
      <c r="M4" s="431" t="s">
        <v>469</v>
      </c>
      <c r="N4" s="441" t="s">
        <v>465</v>
      </c>
      <c r="O4" s="428" t="s">
        <v>471</v>
      </c>
      <c r="P4" s="441" t="s">
        <v>466</v>
      </c>
      <c r="Q4" s="53" t="s">
        <v>473</v>
      </c>
    </row>
    <row r="5" spans="2:17" s="430" customFormat="1" ht="30" customHeight="1">
      <c r="B5" s="429"/>
      <c r="C5" s="442"/>
      <c r="D5" s="442"/>
      <c r="E5" s="445"/>
      <c r="F5" s="440"/>
      <c r="G5" s="446"/>
      <c r="H5" s="446"/>
      <c r="I5" s="442"/>
      <c r="J5" s="442"/>
      <c r="K5" s="446"/>
      <c r="L5" s="442"/>
      <c r="M5" s="431" t="s">
        <v>470</v>
      </c>
      <c r="N5" s="442"/>
      <c r="O5" s="428" t="s">
        <v>472</v>
      </c>
      <c r="P5" s="442"/>
      <c r="Q5" s="432" t="s">
        <v>474</v>
      </c>
    </row>
    <row r="6" spans="2:17" ht="30" customHeight="1">
      <c r="B6" s="451" t="s">
        <v>24</v>
      </c>
      <c r="C6" s="452" t="s">
        <v>25</v>
      </c>
      <c r="D6" s="452" t="s">
        <v>487</v>
      </c>
      <c r="E6" s="453" t="s">
        <v>477</v>
      </c>
      <c r="F6" s="454"/>
      <c r="G6" s="455" t="s">
        <v>377</v>
      </c>
      <c r="H6" s="455" t="s">
        <v>204</v>
      </c>
      <c r="I6" s="452" t="s">
        <v>11</v>
      </c>
      <c r="J6" s="452" t="s">
        <v>376</v>
      </c>
      <c r="K6" s="455" t="s">
        <v>378</v>
      </c>
      <c r="L6" s="452" t="s">
        <v>478</v>
      </c>
      <c r="M6" s="433" t="s">
        <v>481</v>
      </c>
      <c r="N6" s="452" t="s">
        <v>479</v>
      </c>
      <c r="O6" s="438" t="s">
        <v>483</v>
      </c>
      <c r="P6" s="452" t="s">
        <v>480</v>
      </c>
      <c r="Q6" s="54" t="s">
        <v>485</v>
      </c>
    </row>
    <row r="7" spans="2:17" s="430" customFormat="1" ht="30" customHeight="1">
      <c r="B7" s="429"/>
      <c r="C7" s="442"/>
      <c r="D7" s="442"/>
      <c r="E7" s="445"/>
      <c r="F7" s="440"/>
      <c r="G7" s="446"/>
      <c r="H7" s="446"/>
      <c r="I7" s="442"/>
      <c r="J7" s="442"/>
      <c r="K7" s="446"/>
      <c r="L7" s="442"/>
      <c r="M7" s="449" t="s">
        <v>482</v>
      </c>
      <c r="N7" s="442"/>
      <c r="O7" s="448" t="s">
        <v>484</v>
      </c>
      <c r="P7" s="442"/>
      <c r="Q7" s="450" t="s">
        <v>486</v>
      </c>
    </row>
    <row r="8" spans="2:17" s="430" customFormat="1" ht="30" customHeight="1">
      <c r="B8" s="451" t="s">
        <v>27</v>
      </c>
      <c r="C8" s="452" t="s">
        <v>28</v>
      </c>
      <c r="D8" s="452" t="s">
        <v>61</v>
      </c>
      <c r="E8" s="453" t="s">
        <v>491</v>
      </c>
      <c r="F8" s="454"/>
      <c r="G8" s="455" t="s">
        <v>216</v>
      </c>
      <c r="H8" s="455" t="s">
        <v>492</v>
      </c>
      <c r="I8" s="452" t="s">
        <v>11</v>
      </c>
      <c r="J8" s="452" t="s">
        <v>376</v>
      </c>
      <c r="K8" s="455">
        <v>45052</v>
      </c>
      <c r="L8" s="452" t="s">
        <v>488</v>
      </c>
      <c r="M8" s="449" t="s">
        <v>493</v>
      </c>
      <c r="N8" s="452" t="s">
        <v>489</v>
      </c>
      <c r="O8" s="448" t="s">
        <v>495</v>
      </c>
      <c r="P8" s="452" t="s">
        <v>490</v>
      </c>
      <c r="Q8" s="450" t="s">
        <v>497</v>
      </c>
    </row>
    <row r="9" spans="2:17" ht="30" customHeight="1">
      <c r="B9" s="456"/>
      <c r="C9" s="457"/>
      <c r="D9" s="457"/>
      <c r="E9" s="458"/>
      <c r="F9" s="459"/>
      <c r="G9" s="460"/>
      <c r="H9" s="460"/>
      <c r="I9" s="457"/>
      <c r="J9" s="457"/>
      <c r="K9" s="457"/>
      <c r="L9" s="457"/>
      <c r="M9" s="434" t="s">
        <v>494</v>
      </c>
      <c r="N9" s="457"/>
      <c r="O9" s="439" t="s">
        <v>496</v>
      </c>
      <c r="P9" s="457"/>
      <c r="Q9" s="55" t="s">
        <v>498</v>
      </c>
    </row>
    <row r="11" spans="2:17">
      <c r="I11" s="88"/>
      <c r="Q11" s="88"/>
    </row>
    <row r="12" spans="2:17">
      <c r="I12" s="88"/>
    </row>
  </sheetData>
  <mergeCells count="38">
    <mergeCell ref="N6:N7"/>
    <mergeCell ref="P6:P7"/>
    <mergeCell ref="B8:B9"/>
    <mergeCell ref="C8:C9"/>
    <mergeCell ref="D8:D9"/>
    <mergeCell ref="E8:F9"/>
    <mergeCell ref="G8:G9"/>
    <mergeCell ref="H8:H9"/>
    <mergeCell ref="I8:I9"/>
    <mergeCell ref="J8:J9"/>
    <mergeCell ref="K8:K9"/>
    <mergeCell ref="L8:L9"/>
    <mergeCell ref="N8:N9"/>
    <mergeCell ref="P8:P9"/>
    <mergeCell ref="H6:H7"/>
    <mergeCell ref="I6:I7"/>
    <mergeCell ref="J6:J7"/>
    <mergeCell ref="K6:K7"/>
    <mergeCell ref="L6:L7"/>
    <mergeCell ref="B4:B5"/>
    <mergeCell ref="C4:C5"/>
    <mergeCell ref="D4:D5"/>
    <mergeCell ref="B6:B7"/>
    <mergeCell ref="C6:C7"/>
    <mergeCell ref="D6:D7"/>
    <mergeCell ref="B2:Q2"/>
    <mergeCell ref="E3:F3"/>
    <mergeCell ref="E4:F5"/>
    <mergeCell ref="G4:G5"/>
    <mergeCell ref="H4:H5"/>
    <mergeCell ref="I4:I5"/>
    <mergeCell ref="J4:J5"/>
    <mergeCell ref="K4:K5"/>
    <mergeCell ref="L4:L5"/>
    <mergeCell ref="N4:N5"/>
    <mergeCell ref="P4:P5"/>
    <mergeCell ref="E6:F7"/>
    <mergeCell ref="G6:G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CDB7F-662B-4D6A-9EAD-9A575CD20F5D}">
  <sheetPr>
    <tabColor theme="9" tint="0.59999389629810485"/>
  </sheetPr>
  <dimension ref="B2:X21"/>
  <sheetViews>
    <sheetView showGridLines="0" showRowColHeaders="0" zoomScale="72" zoomScaleNormal="50" workbookViewId="0"/>
  </sheetViews>
  <sheetFormatPr defaultRowHeight="15.6"/>
  <cols>
    <col min="1" max="1" width="1.69921875" customWidth="1"/>
    <col min="2" max="3" width="9.69921875" customWidth="1"/>
    <col min="4" max="5" width="11.69921875" customWidth="1"/>
    <col min="7" max="7" width="13.59765625" bestFit="1" customWidth="1"/>
  </cols>
  <sheetData>
    <row r="2" spans="2:24" ht="23.4" customHeight="1">
      <c r="B2" s="340" t="s">
        <v>379</v>
      </c>
      <c r="C2" s="340"/>
      <c r="D2" s="340"/>
      <c r="E2" s="340"/>
      <c r="F2" s="340"/>
      <c r="G2" s="340"/>
      <c r="H2" s="340"/>
      <c r="I2" s="340"/>
      <c r="J2" s="340"/>
      <c r="K2" s="340"/>
      <c r="L2" s="340"/>
      <c r="M2" s="340"/>
      <c r="N2" s="340"/>
      <c r="O2" s="340"/>
      <c r="P2" s="340"/>
      <c r="Q2" s="340"/>
      <c r="R2" s="340"/>
      <c r="S2" s="340"/>
      <c r="T2" s="340"/>
      <c r="U2" s="340"/>
      <c r="V2" s="340"/>
      <c r="W2" s="340"/>
      <c r="X2" s="340"/>
    </row>
    <row r="3" spans="2:24" ht="24" customHeight="1">
      <c r="B3" s="330" t="s">
        <v>450</v>
      </c>
      <c r="C3" s="331"/>
      <c r="D3" s="331"/>
      <c r="E3" s="331"/>
      <c r="F3" s="331"/>
      <c r="G3" s="332" t="s">
        <v>380</v>
      </c>
      <c r="H3" s="332"/>
      <c r="I3" s="332"/>
      <c r="J3" s="332"/>
      <c r="K3" s="332"/>
      <c r="L3" s="333"/>
      <c r="M3" s="330" t="s">
        <v>447</v>
      </c>
      <c r="N3" s="334"/>
      <c r="O3" s="331"/>
      <c r="P3" s="331"/>
      <c r="Q3" s="331"/>
      <c r="R3" s="331"/>
      <c r="S3" s="332" t="s">
        <v>449</v>
      </c>
      <c r="T3" s="332"/>
      <c r="U3" s="332"/>
      <c r="V3" s="332"/>
      <c r="W3" s="332"/>
      <c r="X3" s="333"/>
    </row>
    <row r="4" spans="2:24" ht="24" customHeight="1">
      <c r="B4" s="335" t="s">
        <v>451</v>
      </c>
      <c r="C4" s="336"/>
      <c r="D4" s="336"/>
      <c r="E4" s="336"/>
      <c r="F4" s="336"/>
      <c r="G4" s="337" t="s">
        <v>11</v>
      </c>
      <c r="H4" s="337"/>
      <c r="I4" s="337"/>
      <c r="J4" s="337"/>
      <c r="K4" s="337"/>
      <c r="L4" s="338"/>
      <c r="M4" s="335" t="s">
        <v>448</v>
      </c>
      <c r="N4" s="339"/>
      <c r="O4" s="336"/>
      <c r="P4" s="336"/>
      <c r="Q4" s="336"/>
      <c r="R4" s="336"/>
      <c r="S4" s="341">
        <v>45176</v>
      </c>
      <c r="T4" s="341"/>
      <c r="U4" s="337"/>
      <c r="V4" s="337"/>
      <c r="W4" s="337"/>
      <c r="X4" s="338"/>
    </row>
    <row r="5" spans="2:24" ht="18" customHeight="1">
      <c r="B5" s="328" t="s">
        <v>452</v>
      </c>
      <c r="C5" s="329"/>
      <c r="D5" s="329"/>
      <c r="E5" s="329"/>
      <c r="F5" s="329"/>
      <c r="G5" s="329"/>
      <c r="H5" s="329"/>
      <c r="I5" s="329"/>
      <c r="J5" s="329"/>
      <c r="K5" s="329"/>
      <c r="L5" s="329"/>
      <c r="M5" s="329"/>
      <c r="N5" s="329"/>
      <c r="O5" s="329"/>
      <c r="P5" s="329"/>
      <c r="Q5" s="329"/>
      <c r="R5" s="329"/>
      <c r="S5" s="329"/>
      <c r="T5" s="329"/>
      <c r="U5" s="329"/>
      <c r="V5" s="329"/>
      <c r="W5" s="329"/>
      <c r="X5" s="329"/>
    </row>
    <row r="6" spans="2:24" ht="4.95" customHeight="1"/>
    <row r="7" spans="2:24" ht="40.049999999999997" customHeight="1">
      <c r="G7" s="462" t="s">
        <v>445</v>
      </c>
      <c r="H7" s="463"/>
      <c r="I7" s="463"/>
      <c r="J7" s="463"/>
      <c r="K7" s="463"/>
      <c r="L7" s="464"/>
      <c r="M7" s="462" t="s">
        <v>446</v>
      </c>
      <c r="N7" s="463"/>
      <c r="O7" s="463"/>
      <c r="P7" s="463"/>
      <c r="Q7" s="463"/>
      <c r="R7" s="464"/>
      <c r="S7" s="462" t="s">
        <v>444</v>
      </c>
      <c r="T7" s="463"/>
      <c r="U7" s="463"/>
      <c r="V7" s="463"/>
      <c r="W7" s="463"/>
      <c r="X7" s="464"/>
    </row>
    <row r="8" spans="2:24" ht="30" customHeight="1">
      <c r="B8" s="470" t="s">
        <v>455</v>
      </c>
      <c r="C8" s="467"/>
      <c r="D8" s="467"/>
      <c r="E8" s="467"/>
      <c r="F8" s="467"/>
      <c r="G8" s="494" t="s">
        <v>501</v>
      </c>
      <c r="H8" s="467"/>
      <c r="I8" s="467"/>
      <c r="J8" s="468" t="s">
        <v>499</v>
      </c>
      <c r="K8" s="469"/>
      <c r="L8" s="469"/>
      <c r="M8" s="495" t="str">
        <f>G8</f>
        <v>COST
(per phase)</v>
      </c>
      <c r="N8" s="495"/>
      <c r="O8" s="495"/>
      <c r="P8" s="496" t="str">
        <f>J8</f>
        <v>CRITICAL PATH DURATION
(WEEKS)</v>
      </c>
      <c r="Q8" s="497"/>
      <c r="R8" s="497"/>
      <c r="S8" s="495" t="str">
        <f>M8</f>
        <v>COST
(per phase)</v>
      </c>
      <c r="T8" s="495"/>
      <c r="U8" s="495"/>
      <c r="V8" s="496" t="str">
        <f>P8</f>
        <v>CRITICAL PATH DURATION
(WEEKS)</v>
      </c>
      <c r="W8" s="497"/>
      <c r="X8" s="498"/>
    </row>
    <row r="9" spans="2:24" ht="15.6" customHeight="1">
      <c r="B9" s="488" t="s">
        <v>403</v>
      </c>
      <c r="C9" s="489"/>
      <c r="D9" s="489"/>
      <c r="E9" s="489"/>
      <c r="F9" s="489"/>
      <c r="G9" s="466">
        <v>100000</v>
      </c>
      <c r="H9" s="466"/>
      <c r="I9" s="466"/>
      <c r="J9" s="249">
        <v>3</v>
      </c>
      <c r="K9" s="249"/>
      <c r="L9" s="249"/>
      <c r="M9" s="466">
        <v>100000</v>
      </c>
      <c r="N9" s="466"/>
      <c r="O9" s="466"/>
      <c r="P9" s="249">
        <v>3</v>
      </c>
      <c r="Q9" s="249"/>
      <c r="R9" s="249"/>
      <c r="S9" s="466">
        <v>100000</v>
      </c>
      <c r="T9" s="466"/>
      <c r="U9" s="466"/>
      <c r="V9" s="249">
        <v>3</v>
      </c>
      <c r="W9" s="249"/>
      <c r="X9" s="252"/>
    </row>
    <row r="10" spans="2:24" s="430" customFormat="1" ht="15.6" customHeight="1">
      <c r="B10" s="490" t="s">
        <v>58</v>
      </c>
      <c r="C10" s="491"/>
      <c r="D10" s="491"/>
      <c r="E10" s="491"/>
      <c r="F10" s="491"/>
      <c r="G10" s="465">
        <v>300000</v>
      </c>
      <c r="H10" s="465"/>
      <c r="I10" s="465"/>
      <c r="J10" s="246">
        <v>3</v>
      </c>
      <c r="K10" s="246"/>
      <c r="L10" s="246"/>
      <c r="M10" s="465">
        <v>300000</v>
      </c>
      <c r="N10" s="465"/>
      <c r="O10" s="465"/>
      <c r="P10" s="246">
        <v>3</v>
      </c>
      <c r="Q10" s="246"/>
      <c r="R10" s="246"/>
      <c r="S10" s="465">
        <v>300000</v>
      </c>
      <c r="T10" s="465"/>
      <c r="U10" s="465"/>
      <c r="V10" s="246">
        <v>3</v>
      </c>
      <c r="W10" s="246"/>
      <c r="X10" s="253"/>
    </row>
    <row r="11" spans="2:24" s="430" customFormat="1" ht="15.6" customHeight="1">
      <c r="B11" s="490" t="s">
        <v>409</v>
      </c>
      <c r="C11" s="491"/>
      <c r="D11" s="491"/>
      <c r="E11" s="491"/>
      <c r="F11" s="491"/>
      <c r="G11" s="465">
        <v>400000</v>
      </c>
      <c r="H11" s="465"/>
      <c r="I11" s="465"/>
      <c r="J11" s="246">
        <v>6</v>
      </c>
      <c r="K11" s="246"/>
      <c r="L11" s="246"/>
      <c r="M11" s="465">
        <v>400000</v>
      </c>
      <c r="N11" s="465"/>
      <c r="O11" s="465"/>
      <c r="P11" s="246">
        <v>6</v>
      </c>
      <c r="Q11" s="246"/>
      <c r="R11" s="246"/>
      <c r="S11" s="465">
        <v>400000</v>
      </c>
      <c r="T11" s="465"/>
      <c r="U11" s="465"/>
      <c r="V11" s="246">
        <v>6</v>
      </c>
      <c r="W11" s="246"/>
      <c r="X11" s="253"/>
    </row>
    <row r="12" spans="2:24" s="430" customFormat="1" ht="15.6" customHeight="1">
      <c r="B12" s="490" t="s">
        <v>412</v>
      </c>
      <c r="C12" s="491"/>
      <c r="D12" s="491"/>
      <c r="E12" s="491"/>
      <c r="F12" s="491"/>
      <c r="G12" s="465">
        <v>1200000</v>
      </c>
      <c r="H12" s="465"/>
      <c r="I12" s="465"/>
      <c r="J12" s="246">
        <v>6</v>
      </c>
      <c r="K12" s="246"/>
      <c r="L12" s="246"/>
      <c r="M12" s="465">
        <v>1700000</v>
      </c>
      <c r="N12" s="465"/>
      <c r="O12" s="465"/>
      <c r="P12" s="246">
        <v>8</v>
      </c>
      <c r="Q12" s="246"/>
      <c r="R12" s="246"/>
      <c r="S12" s="465">
        <v>1700000</v>
      </c>
      <c r="T12" s="465"/>
      <c r="U12" s="465"/>
      <c r="V12" s="246">
        <v>8</v>
      </c>
      <c r="W12" s="246"/>
      <c r="X12" s="253"/>
    </row>
    <row r="13" spans="2:24" s="430" customFormat="1" ht="15.6" customHeight="1">
      <c r="B13" s="490" t="s">
        <v>61</v>
      </c>
      <c r="C13" s="491"/>
      <c r="D13" s="491"/>
      <c r="E13" s="491"/>
      <c r="F13" s="491"/>
      <c r="G13" s="465">
        <v>800000</v>
      </c>
      <c r="H13" s="465"/>
      <c r="I13" s="465"/>
      <c r="J13" s="246">
        <v>6</v>
      </c>
      <c r="K13" s="246"/>
      <c r="L13" s="246"/>
      <c r="M13" s="465">
        <v>800000</v>
      </c>
      <c r="N13" s="465"/>
      <c r="O13" s="465"/>
      <c r="P13" s="246">
        <v>6</v>
      </c>
      <c r="Q13" s="246"/>
      <c r="R13" s="246"/>
      <c r="S13" s="465">
        <v>800000</v>
      </c>
      <c r="T13" s="465"/>
      <c r="U13" s="465"/>
      <c r="V13" s="246">
        <v>6</v>
      </c>
      <c r="W13" s="246"/>
      <c r="X13" s="253"/>
    </row>
    <row r="14" spans="2:24" s="430" customFormat="1" ht="15.6" customHeight="1">
      <c r="B14" s="492" t="s">
        <v>487</v>
      </c>
      <c r="C14" s="493"/>
      <c r="D14" s="493"/>
      <c r="E14" s="493"/>
      <c r="F14" s="493"/>
      <c r="G14" s="477">
        <v>500000</v>
      </c>
      <c r="H14" s="477"/>
      <c r="I14" s="477"/>
      <c r="J14" s="478">
        <v>4</v>
      </c>
      <c r="K14" s="478"/>
      <c r="L14" s="478"/>
      <c r="M14" s="477">
        <v>500000</v>
      </c>
      <c r="N14" s="477"/>
      <c r="O14" s="477"/>
      <c r="P14" s="478">
        <v>4</v>
      </c>
      <c r="Q14" s="478"/>
      <c r="R14" s="478"/>
      <c r="S14" s="477">
        <v>800000</v>
      </c>
      <c r="T14" s="477"/>
      <c r="U14" s="477"/>
      <c r="V14" s="478">
        <v>7</v>
      </c>
      <c r="W14" s="478"/>
      <c r="X14" s="479"/>
    </row>
    <row r="15" spans="2:24">
      <c r="B15" s="480" t="s">
        <v>500</v>
      </c>
      <c r="C15" s="481"/>
      <c r="D15" s="481"/>
      <c r="E15" s="481"/>
      <c r="F15" s="481"/>
      <c r="G15" s="482">
        <f>SUM(G9:G14)</f>
        <v>3300000</v>
      </c>
      <c r="H15" s="482"/>
      <c r="I15" s="482"/>
      <c r="J15" s="483">
        <f>SUM(J9:J14)</f>
        <v>28</v>
      </c>
      <c r="K15" s="483"/>
      <c r="L15" s="483"/>
      <c r="M15" s="482">
        <f>SUM(M9:M14)</f>
        <v>3800000</v>
      </c>
      <c r="N15" s="482"/>
      <c r="O15" s="482"/>
      <c r="P15" s="483">
        <f>SUM(P9:P14)</f>
        <v>30</v>
      </c>
      <c r="Q15" s="483"/>
      <c r="R15" s="483"/>
      <c r="S15" s="484">
        <f>SUM(S9:U14)</f>
        <v>4100000</v>
      </c>
      <c r="T15" s="484"/>
      <c r="U15" s="484"/>
      <c r="V15" s="485">
        <f>SUM(V9:X14)</f>
        <v>33</v>
      </c>
      <c r="W15" s="485"/>
      <c r="X15" s="486"/>
    </row>
    <row r="16" spans="2:24">
      <c r="B16" s="480" t="s">
        <v>453</v>
      </c>
      <c r="C16" s="481"/>
      <c r="D16" s="481"/>
      <c r="E16" s="481"/>
      <c r="F16" s="481"/>
      <c r="G16" s="487">
        <v>25500</v>
      </c>
      <c r="H16" s="487"/>
      <c r="I16" s="487"/>
      <c r="J16" s="485">
        <v>4</v>
      </c>
      <c r="K16" s="485"/>
      <c r="L16" s="485"/>
      <c r="M16" s="484">
        <f>G16</f>
        <v>25500</v>
      </c>
      <c r="N16" s="484"/>
      <c r="O16" s="484"/>
      <c r="P16" s="485">
        <v>4</v>
      </c>
      <c r="Q16" s="485"/>
      <c r="R16" s="485"/>
      <c r="S16" s="484">
        <v>25500</v>
      </c>
      <c r="T16" s="484"/>
      <c r="U16" s="484"/>
      <c r="V16" s="485">
        <v>4</v>
      </c>
      <c r="W16" s="485"/>
      <c r="X16" s="486"/>
    </row>
    <row r="17" spans="2:24" ht="25.05" customHeight="1">
      <c r="B17" s="471" t="s">
        <v>454</v>
      </c>
      <c r="C17" s="472"/>
      <c r="D17" s="472"/>
      <c r="E17" s="472"/>
      <c r="F17" s="472"/>
      <c r="G17" s="473">
        <f>SUM(G15,G16)</f>
        <v>3325500</v>
      </c>
      <c r="H17" s="473"/>
      <c r="I17" s="473"/>
      <c r="J17" s="474">
        <f>SUM(J15:L16)</f>
        <v>32</v>
      </c>
      <c r="K17" s="472"/>
      <c r="L17" s="472"/>
      <c r="M17" s="475">
        <f>SUM(M15,M16)</f>
        <v>3825500</v>
      </c>
      <c r="N17" s="472"/>
      <c r="O17" s="472"/>
      <c r="P17" s="474">
        <f>SUM(P15:R16)</f>
        <v>34</v>
      </c>
      <c r="Q17" s="472"/>
      <c r="R17" s="472"/>
      <c r="S17" s="475">
        <f>SUM(S15,S16)</f>
        <v>4125500</v>
      </c>
      <c r="T17" s="472"/>
      <c r="U17" s="472"/>
      <c r="V17" s="474">
        <f>SUM(V15:X16)</f>
        <v>37</v>
      </c>
      <c r="W17" s="472"/>
      <c r="X17" s="476"/>
    </row>
    <row r="21" spans="2:24">
      <c r="H21" s="461"/>
    </row>
  </sheetData>
  <mergeCells count="83">
    <mergeCell ref="S10:U10"/>
    <mergeCell ref="V10:X10"/>
    <mergeCell ref="S11:U11"/>
    <mergeCell ref="V11:X11"/>
    <mergeCell ref="S12:U12"/>
    <mergeCell ref="V12:X12"/>
    <mergeCell ref="S13:U13"/>
    <mergeCell ref="V13:X13"/>
    <mergeCell ref="S14:U14"/>
    <mergeCell ref="V14:X14"/>
    <mergeCell ref="J10:L10"/>
    <mergeCell ref="J11:L11"/>
    <mergeCell ref="J12:L12"/>
    <mergeCell ref="J13:L13"/>
    <mergeCell ref="J14:L14"/>
    <mergeCell ref="M10:O10"/>
    <mergeCell ref="P10:R10"/>
    <mergeCell ref="M11:O11"/>
    <mergeCell ref="P11:R11"/>
    <mergeCell ref="M12:O12"/>
    <mergeCell ref="P12:R12"/>
    <mergeCell ref="M13:O13"/>
    <mergeCell ref="P13:R13"/>
    <mergeCell ref="M14:O14"/>
    <mergeCell ref="P14:R14"/>
    <mergeCell ref="B10:F10"/>
    <mergeCell ref="B11:F11"/>
    <mergeCell ref="B12:F12"/>
    <mergeCell ref="B13:F13"/>
    <mergeCell ref="B14:F14"/>
    <mergeCell ref="G10:I10"/>
    <mergeCell ref="G11:I11"/>
    <mergeCell ref="G12:I12"/>
    <mergeCell ref="G13:I13"/>
    <mergeCell ref="G14:I14"/>
    <mergeCell ref="B15:F15"/>
    <mergeCell ref="G15:I15"/>
    <mergeCell ref="J15:L15"/>
    <mergeCell ref="M15:O15"/>
    <mergeCell ref="P15:R15"/>
    <mergeCell ref="B3:F3"/>
    <mergeCell ref="G3:L3"/>
    <mergeCell ref="M3:R3"/>
    <mergeCell ref="B4:F4"/>
    <mergeCell ref="G4:L4"/>
    <mergeCell ref="M4:R4"/>
    <mergeCell ref="B2:X2"/>
    <mergeCell ref="S3:X3"/>
    <mergeCell ref="S4:X4"/>
    <mergeCell ref="G17:I17"/>
    <mergeCell ref="J17:L17"/>
    <mergeCell ref="M17:O17"/>
    <mergeCell ref="P17:R17"/>
    <mergeCell ref="B17:F17"/>
    <mergeCell ref="B16:F16"/>
    <mergeCell ref="G16:I16"/>
    <mergeCell ref="J16:L16"/>
    <mergeCell ref="M16:O16"/>
    <mergeCell ref="P16:R16"/>
    <mergeCell ref="B8:F8"/>
    <mergeCell ref="B9:F9"/>
    <mergeCell ref="G9:I9"/>
    <mergeCell ref="J9:L9"/>
    <mergeCell ref="B5:X5"/>
    <mergeCell ref="G7:L7"/>
    <mergeCell ref="M7:R7"/>
    <mergeCell ref="G8:I8"/>
    <mergeCell ref="J8:L8"/>
    <mergeCell ref="M8:O8"/>
    <mergeCell ref="P8:R8"/>
    <mergeCell ref="M9:O9"/>
    <mergeCell ref="P9:R9"/>
    <mergeCell ref="S7:X7"/>
    <mergeCell ref="S8:U8"/>
    <mergeCell ref="V8:X8"/>
    <mergeCell ref="S9:U9"/>
    <mergeCell ref="V9:X9"/>
    <mergeCell ref="S17:U17"/>
    <mergeCell ref="V17:X17"/>
    <mergeCell ref="S15:U15"/>
    <mergeCell ref="V15:X15"/>
    <mergeCell ref="S16:U16"/>
    <mergeCell ref="V16:X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AD29B-CF66-495E-9086-3992EBEA7B3B}">
  <sheetPr>
    <tabColor theme="3" tint="0.79998168889431442"/>
  </sheetPr>
  <dimension ref="B2:O23"/>
  <sheetViews>
    <sheetView showGridLines="0" showRowColHeaders="0" zoomScale="75" zoomScaleNormal="75" workbookViewId="0"/>
  </sheetViews>
  <sheetFormatPr defaultRowHeight="15.6"/>
  <cols>
    <col min="1" max="1" width="1.69921875" customWidth="1"/>
    <col min="9" max="12" width="9.69921875" customWidth="1"/>
    <col min="13" max="13" width="10.09765625" bestFit="1" customWidth="1"/>
    <col min="15" max="15" width="10.09765625" bestFit="1" customWidth="1"/>
  </cols>
  <sheetData>
    <row r="2" spans="2:15">
      <c r="B2" s="410" t="s">
        <v>381</v>
      </c>
      <c r="C2" s="411"/>
      <c r="D2" s="411"/>
      <c r="E2" s="411"/>
      <c r="F2" s="411"/>
      <c r="G2" s="411"/>
      <c r="H2" s="411"/>
      <c r="I2" s="411"/>
      <c r="J2" s="411"/>
      <c r="K2" s="411"/>
      <c r="L2" s="411"/>
      <c r="M2" s="411"/>
      <c r="N2" s="411"/>
      <c r="O2" s="412"/>
    </row>
    <row r="3" spans="2:15">
      <c r="B3" s="402" t="s">
        <v>382</v>
      </c>
      <c r="C3" s="403"/>
      <c r="D3" s="404"/>
      <c r="E3" s="413" t="s">
        <v>4</v>
      </c>
      <c r="F3" s="414"/>
      <c r="G3" s="414"/>
      <c r="H3" s="415"/>
      <c r="I3" s="348" t="s">
        <v>383</v>
      </c>
      <c r="J3" s="349"/>
      <c r="K3" s="416"/>
      <c r="L3" s="60" t="s">
        <v>384</v>
      </c>
      <c r="M3" s="64">
        <v>44927</v>
      </c>
      <c r="N3" s="60" t="s">
        <v>385</v>
      </c>
      <c r="O3" s="59" t="s">
        <v>386</v>
      </c>
    </row>
    <row r="4" spans="2:15">
      <c r="B4" s="402" t="s">
        <v>387</v>
      </c>
      <c r="C4" s="403"/>
      <c r="D4" s="404"/>
      <c r="E4" s="413" t="s">
        <v>388</v>
      </c>
      <c r="F4" s="414"/>
      <c r="G4" s="414"/>
      <c r="H4" s="415"/>
      <c r="I4" s="402" t="s">
        <v>389</v>
      </c>
      <c r="J4" s="403"/>
      <c r="K4" s="403"/>
      <c r="L4" s="404"/>
      <c r="M4" s="417">
        <v>0.75</v>
      </c>
      <c r="N4" s="414"/>
      <c r="O4" s="415"/>
    </row>
    <row r="5" spans="2:15">
      <c r="B5" s="348" t="s">
        <v>390</v>
      </c>
      <c r="C5" s="349"/>
      <c r="D5" s="349"/>
      <c r="E5" s="349"/>
      <c r="F5" s="349"/>
      <c r="G5" s="349"/>
      <c r="H5" s="349"/>
      <c r="I5" s="350"/>
      <c r="J5" s="418" t="s">
        <v>391</v>
      </c>
      <c r="K5" s="419"/>
      <c r="L5" s="420"/>
      <c r="M5" s="421"/>
      <c r="N5" s="422"/>
      <c r="O5" s="423"/>
    </row>
    <row r="6" spans="2:15">
      <c r="B6" s="424" t="s">
        <v>392</v>
      </c>
      <c r="C6" s="425"/>
      <c r="D6" s="425"/>
      <c r="E6" s="425"/>
      <c r="F6" s="425"/>
      <c r="G6" s="425"/>
      <c r="H6" s="425"/>
      <c r="I6" s="425"/>
      <c r="J6" s="425"/>
      <c r="K6" s="425"/>
      <c r="L6" s="425"/>
      <c r="M6" s="425"/>
      <c r="N6" s="425"/>
      <c r="O6" s="426"/>
    </row>
    <row r="7" spans="2:15">
      <c r="B7" s="405" t="s">
        <v>393</v>
      </c>
      <c r="C7" s="406"/>
      <c r="D7" s="407" t="s">
        <v>394</v>
      </c>
      <c r="E7" s="408"/>
      <c r="F7" s="408"/>
      <c r="G7" s="408"/>
      <c r="H7" s="408"/>
      <c r="I7" s="408"/>
      <c r="J7" s="408"/>
      <c r="K7" s="408"/>
      <c r="L7" s="408"/>
      <c r="M7" s="408"/>
      <c r="N7" s="408"/>
      <c r="O7" s="409"/>
    </row>
    <row r="8" spans="2:15">
      <c r="B8" s="392"/>
      <c r="C8" s="393"/>
      <c r="D8" s="394"/>
      <c r="E8" s="395"/>
      <c r="F8" s="395"/>
      <c r="G8" s="395"/>
      <c r="H8" s="395"/>
      <c r="I8" s="395"/>
      <c r="J8" s="395"/>
      <c r="K8" s="395"/>
      <c r="L8" s="395"/>
      <c r="M8" s="395"/>
      <c r="N8" s="395"/>
      <c r="O8" s="396"/>
    </row>
    <row r="9" spans="2:15">
      <c r="B9" s="392" t="s">
        <v>395</v>
      </c>
      <c r="C9" s="393"/>
      <c r="D9" s="394" t="s">
        <v>396</v>
      </c>
      <c r="E9" s="395"/>
      <c r="F9" s="395"/>
      <c r="G9" s="395"/>
      <c r="H9" s="395"/>
      <c r="I9" s="395"/>
      <c r="J9" s="395"/>
      <c r="K9" s="395"/>
      <c r="L9" s="395"/>
      <c r="M9" s="395"/>
      <c r="N9" s="395"/>
      <c r="O9" s="396"/>
    </row>
    <row r="10" spans="2:15">
      <c r="B10" s="392"/>
      <c r="C10" s="393"/>
      <c r="D10" s="394"/>
      <c r="E10" s="395"/>
      <c r="F10" s="395"/>
      <c r="G10" s="395"/>
      <c r="H10" s="395"/>
      <c r="I10" s="395"/>
      <c r="J10" s="395"/>
      <c r="K10" s="395"/>
      <c r="L10" s="395"/>
      <c r="M10" s="395"/>
      <c r="N10" s="395"/>
      <c r="O10" s="396"/>
    </row>
    <row r="11" spans="2:15">
      <c r="B11" s="392" t="s">
        <v>397</v>
      </c>
      <c r="C11" s="393"/>
      <c r="D11" s="394" t="s">
        <v>398</v>
      </c>
      <c r="E11" s="395"/>
      <c r="F11" s="395"/>
      <c r="G11" s="395"/>
      <c r="H11" s="395"/>
      <c r="I11" s="395"/>
      <c r="J11" s="395"/>
      <c r="K11" s="395"/>
      <c r="L11" s="395"/>
      <c r="M11" s="395"/>
      <c r="N11" s="395"/>
      <c r="O11" s="396"/>
    </row>
    <row r="12" spans="2:15">
      <c r="B12" s="397"/>
      <c r="C12" s="398"/>
      <c r="D12" s="399"/>
      <c r="E12" s="400"/>
      <c r="F12" s="400"/>
      <c r="G12" s="400"/>
      <c r="H12" s="400"/>
      <c r="I12" s="400"/>
      <c r="J12" s="400"/>
      <c r="K12" s="400"/>
      <c r="L12" s="400"/>
      <c r="M12" s="400"/>
      <c r="N12" s="400"/>
      <c r="O12" s="401"/>
    </row>
    <row r="13" spans="2:15">
      <c r="B13" s="402" t="s">
        <v>399</v>
      </c>
      <c r="C13" s="403"/>
      <c r="D13" s="403"/>
      <c r="E13" s="403"/>
      <c r="F13" s="403"/>
      <c r="G13" s="403"/>
      <c r="H13" s="404"/>
      <c r="I13" s="402" t="s">
        <v>400</v>
      </c>
      <c r="J13" s="403"/>
      <c r="K13" s="403"/>
      <c r="L13" s="403"/>
      <c r="M13" s="403"/>
      <c r="N13" s="403"/>
      <c r="O13" s="404"/>
    </row>
    <row r="14" spans="2:15">
      <c r="B14" s="382" t="s">
        <v>401</v>
      </c>
      <c r="C14" s="383"/>
      <c r="D14" s="383"/>
      <c r="E14" s="383"/>
      <c r="F14" s="384" t="s">
        <v>402</v>
      </c>
      <c r="G14" s="384"/>
      <c r="H14" s="385"/>
      <c r="I14" s="61" t="s">
        <v>50</v>
      </c>
      <c r="J14" s="386" t="s">
        <v>403</v>
      </c>
      <c r="K14" s="387"/>
      <c r="L14" s="388"/>
      <c r="M14" s="389" t="s">
        <v>404</v>
      </c>
      <c r="N14" s="390"/>
      <c r="O14" s="391"/>
    </row>
    <row r="15" spans="2:15">
      <c r="B15" s="376" t="s">
        <v>405</v>
      </c>
      <c r="C15" s="377"/>
      <c r="D15" s="377"/>
      <c r="E15" s="377"/>
      <c r="F15" s="356" t="s">
        <v>406</v>
      </c>
      <c r="G15" s="356"/>
      <c r="H15" s="352"/>
      <c r="I15" s="62" t="s">
        <v>57</v>
      </c>
      <c r="J15" s="352" t="s">
        <v>58</v>
      </c>
      <c r="K15" s="353"/>
      <c r="L15" s="354"/>
      <c r="M15" s="355" t="s">
        <v>407</v>
      </c>
      <c r="N15" s="356"/>
      <c r="O15" s="357"/>
    </row>
    <row r="16" spans="2:15">
      <c r="B16" s="376" t="s">
        <v>408</v>
      </c>
      <c r="C16" s="377"/>
      <c r="D16" s="377"/>
      <c r="E16" s="377"/>
      <c r="F16" s="356">
        <v>1.0900000000000001</v>
      </c>
      <c r="G16" s="356"/>
      <c r="H16" s="352"/>
      <c r="I16" s="62" t="s">
        <v>63</v>
      </c>
      <c r="J16" s="352" t="s">
        <v>409</v>
      </c>
      <c r="K16" s="353"/>
      <c r="L16" s="354"/>
      <c r="M16" s="355" t="s">
        <v>410</v>
      </c>
      <c r="N16" s="356"/>
      <c r="O16" s="357"/>
    </row>
    <row r="17" spans="2:15">
      <c r="B17" s="378" t="s">
        <v>411</v>
      </c>
      <c r="C17" s="379"/>
      <c r="D17" s="379"/>
      <c r="E17" s="379"/>
      <c r="F17" s="380">
        <v>1.1000000000000001</v>
      </c>
      <c r="G17" s="380"/>
      <c r="H17" s="381"/>
      <c r="I17" s="62" t="s">
        <v>53</v>
      </c>
      <c r="J17" s="352" t="s">
        <v>412</v>
      </c>
      <c r="K17" s="353"/>
      <c r="L17" s="354"/>
      <c r="M17" s="355" t="s">
        <v>413</v>
      </c>
      <c r="N17" s="356"/>
      <c r="O17" s="357"/>
    </row>
    <row r="18" spans="2:15">
      <c r="B18" s="348" t="s">
        <v>414</v>
      </c>
      <c r="C18" s="349"/>
      <c r="D18" s="349"/>
      <c r="E18" s="350"/>
      <c r="F18" s="351" t="s">
        <v>415</v>
      </c>
      <c r="G18" s="351"/>
      <c r="H18" s="351"/>
      <c r="I18" s="62" t="s">
        <v>60</v>
      </c>
      <c r="J18" s="352" t="s">
        <v>61</v>
      </c>
      <c r="K18" s="353"/>
      <c r="L18" s="354"/>
      <c r="M18" s="355" t="s">
        <v>416</v>
      </c>
      <c r="N18" s="356"/>
      <c r="O18" s="357"/>
    </row>
    <row r="19" spans="2:15">
      <c r="B19" s="358" t="s">
        <v>417</v>
      </c>
      <c r="C19" s="359"/>
      <c r="D19" s="359"/>
      <c r="E19" s="359"/>
      <c r="F19" s="359"/>
      <c r="G19" s="359"/>
      <c r="H19" s="360"/>
      <c r="I19" s="63" t="s">
        <v>65</v>
      </c>
      <c r="J19" s="364" t="s">
        <v>418</v>
      </c>
      <c r="K19" s="365"/>
      <c r="L19" s="366"/>
      <c r="M19" s="367" t="s">
        <v>419</v>
      </c>
      <c r="N19" s="368"/>
      <c r="O19" s="369"/>
    </row>
    <row r="20" spans="2:15">
      <c r="B20" s="361"/>
      <c r="C20" s="362"/>
      <c r="D20" s="362"/>
      <c r="E20" s="362"/>
      <c r="F20" s="362"/>
      <c r="G20" s="362"/>
      <c r="H20" s="363"/>
      <c r="I20" s="370" t="s">
        <v>420</v>
      </c>
      <c r="J20" s="371"/>
      <c r="K20" s="371"/>
      <c r="L20" s="372"/>
      <c r="M20" s="373" t="s">
        <v>421</v>
      </c>
      <c r="N20" s="374"/>
      <c r="O20" s="375"/>
    </row>
    <row r="21" spans="2:15">
      <c r="B21" s="342" t="s">
        <v>422</v>
      </c>
      <c r="C21" s="343"/>
      <c r="D21" s="343"/>
      <c r="E21" s="343"/>
      <c r="F21" s="343"/>
      <c r="G21" s="343"/>
      <c r="H21" s="343"/>
      <c r="I21" s="343"/>
      <c r="J21" s="343"/>
      <c r="K21" s="343"/>
      <c r="L21" s="343"/>
      <c r="M21" s="343"/>
      <c r="N21" s="343"/>
      <c r="O21" s="344"/>
    </row>
    <row r="22" spans="2:15">
      <c r="B22" s="342"/>
      <c r="C22" s="343"/>
      <c r="D22" s="343"/>
      <c r="E22" s="343"/>
      <c r="F22" s="343"/>
      <c r="G22" s="343"/>
      <c r="H22" s="343"/>
      <c r="I22" s="343"/>
      <c r="J22" s="343"/>
      <c r="K22" s="343"/>
      <c r="L22" s="343"/>
      <c r="M22" s="343"/>
      <c r="N22" s="343"/>
      <c r="O22" s="344"/>
    </row>
    <row r="23" spans="2:15">
      <c r="B23" s="345"/>
      <c r="C23" s="346"/>
      <c r="D23" s="346"/>
      <c r="E23" s="346"/>
      <c r="F23" s="346"/>
      <c r="G23" s="346"/>
      <c r="H23" s="346"/>
      <c r="I23" s="346"/>
      <c r="J23" s="346"/>
      <c r="K23" s="346"/>
      <c r="L23" s="346"/>
      <c r="M23" s="346"/>
      <c r="N23" s="346"/>
      <c r="O23" s="347"/>
    </row>
  </sheetData>
  <mergeCells count="47">
    <mergeCell ref="B7:C8"/>
    <mergeCell ref="D7:O8"/>
    <mergeCell ref="B2:O2"/>
    <mergeCell ref="B3:D3"/>
    <mergeCell ref="E3:H3"/>
    <mergeCell ref="I3:K3"/>
    <mergeCell ref="B4:D4"/>
    <mergeCell ref="E4:H4"/>
    <mergeCell ref="I4:L4"/>
    <mergeCell ref="M4:O4"/>
    <mergeCell ref="B5:I5"/>
    <mergeCell ref="J5:K5"/>
    <mergeCell ref="L5:M5"/>
    <mergeCell ref="N5:O5"/>
    <mergeCell ref="B6:O6"/>
    <mergeCell ref="B9:C10"/>
    <mergeCell ref="D9:O10"/>
    <mergeCell ref="B11:C12"/>
    <mergeCell ref="D11:O12"/>
    <mergeCell ref="B13:H13"/>
    <mergeCell ref="I13:O13"/>
    <mergeCell ref="B14:E14"/>
    <mergeCell ref="F14:H14"/>
    <mergeCell ref="J14:L14"/>
    <mergeCell ref="M14:O14"/>
    <mergeCell ref="B15:E15"/>
    <mergeCell ref="F15:H15"/>
    <mergeCell ref="J15:L15"/>
    <mergeCell ref="M15:O15"/>
    <mergeCell ref="B16:E16"/>
    <mergeCell ref="F16:H16"/>
    <mergeCell ref="J16:L16"/>
    <mergeCell ref="M16:O16"/>
    <mergeCell ref="B17:E17"/>
    <mergeCell ref="F17:H17"/>
    <mergeCell ref="J17:L17"/>
    <mergeCell ref="M17:O17"/>
    <mergeCell ref="B21:O23"/>
    <mergeCell ref="B18:E18"/>
    <mergeCell ref="F18:H18"/>
    <mergeCell ref="J18:L18"/>
    <mergeCell ref="M18:O18"/>
    <mergeCell ref="B19:H20"/>
    <mergeCell ref="J19:L19"/>
    <mergeCell ref="M19:O19"/>
    <mergeCell ref="I20:L20"/>
    <mergeCell ref="M20:O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CLOUD MIGRATION</vt:lpstr>
      <vt:lpstr>RISK REGISTER</vt:lpstr>
      <vt:lpstr>ISSUE TRACKER</vt:lpstr>
      <vt:lpstr>CMP REPORT</vt:lpstr>
      <vt:lpstr>STAKEHOLDER MANAGEMENT PLAN</vt:lpstr>
      <vt:lpstr>CHANGE MANAGEMENT PLAN</vt:lpstr>
      <vt:lpstr>BUDGET</vt:lpstr>
      <vt:lpstr>STATUS REPORT</vt:lpstr>
      <vt:lpstr>Log_Start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SAIVAMSI BULUSU</dc:creator>
  <cp:keywords/>
  <dc:description/>
  <cp:lastModifiedBy>Vamsi</cp:lastModifiedBy>
  <cp:revision/>
  <dcterms:created xsi:type="dcterms:W3CDTF">2023-06-02T23:17:41Z</dcterms:created>
  <dcterms:modified xsi:type="dcterms:W3CDTF">2023-08-06T17:58:15Z</dcterms:modified>
  <cp:category/>
  <cp:contentStatus/>
</cp:coreProperties>
</file>